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yurunfeng/Documents/Github/myThesis/data/"/>
    </mc:Choice>
  </mc:AlternateContent>
  <xr:revisionPtr revIDLastSave="0" documentId="13_ncr:1_{BA4ACBA6-2B0D-054C-943E-FEF8B11E1DE7}" xr6:coauthVersionLast="47" xr6:coauthVersionMax="47" xr10:uidLastSave="{00000000-0000-0000-0000-000000000000}"/>
  <bookViews>
    <workbookView xWindow="0" yWindow="500" windowWidth="33600" windowHeight="19440" firstSheet="3" activeTab="4" xr2:uid="{00000000-000D-0000-FFFF-FFFF00000000}"/>
  </bookViews>
  <sheets>
    <sheet name="所有计算时间" sheetId="1" r:id="rId1"/>
    <sheet name="综合性能Gurobi对比" sheetId="2" r:id="rId2"/>
    <sheet name="综合性能rhoR影响" sheetId="3" r:id="rId3"/>
    <sheet name="下界性能" sheetId="4" r:id="rId4"/>
    <sheet name="上界性能" sheetId="5" r:id="rId5"/>
    <sheet name="线性化" sheetId="6" r:id="rId6"/>
    <sheet name="ILS性能" sheetId="9" r:id="rId7"/>
    <sheet name="灵敏度分析" sheetId="10" r:id="rId8"/>
    <sheet name="运价系数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24" i="5" l="1"/>
  <c r="AT124" i="5"/>
  <c r="AU124" i="5"/>
  <c r="AV124" i="5"/>
  <c r="AX124" i="5"/>
  <c r="AY124" i="5"/>
  <c r="AS114" i="5"/>
  <c r="AT114" i="5"/>
  <c r="AU114" i="5"/>
  <c r="AV114" i="5"/>
  <c r="AX114" i="5"/>
  <c r="AY114" i="5"/>
  <c r="AS104" i="5"/>
  <c r="AT104" i="5"/>
  <c r="AU104" i="5"/>
  <c r="AV104" i="5"/>
  <c r="AX104" i="5"/>
  <c r="AY104" i="5"/>
  <c r="AS94" i="5"/>
  <c r="AT94" i="5"/>
  <c r="AU94" i="5"/>
  <c r="AV94" i="5"/>
  <c r="AX94" i="5"/>
  <c r="AY94" i="5"/>
  <c r="AS84" i="5"/>
  <c r="AT84" i="5"/>
  <c r="AU84" i="5"/>
  <c r="AV84" i="5"/>
  <c r="AX84" i="5"/>
  <c r="AY84" i="5"/>
  <c r="AS74" i="5"/>
  <c r="AT74" i="5"/>
  <c r="AU74" i="5"/>
  <c r="AV74" i="5"/>
  <c r="AX74" i="5"/>
  <c r="AY74" i="5"/>
  <c r="AS64" i="5"/>
  <c r="AT64" i="5"/>
  <c r="AU64" i="5"/>
  <c r="AV64" i="5"/>
  <c r="AX64" i="5"/>
  <c r="AY64" i="5"/>
  <c r="AS54" i="5"/>
  <c r="AT54" i="5"/>
  <c r="AU54" i="5"/>
  <c r="AV54" i="5"/>
  <c r="AX54" i="5"/>
  <c r="AY54" i="5"/>
  <c r="AS44" i="5"/>
  <c r="AT44" i="5"/>
  <c r="AU44" i="5"/>
  <c r="AV44" i="5"/>
  <c r="AX44" i="5"/>
  <c r="AY44" i="5"/>
  <c r="AS34" i="5"/>
  <c r="AT34" i="5"/>
  <c r="AU34" i="5"/>
  <c r="AV34" i="5"/>
  <c r="AX34" i="5"/>
  <c r="AY34" i="5"/>
  <c r="AS24" i="5"/>
  <c r="AT24" i="5"/>
  <c r="AU24" i="5"/>
  <c r="AV24" i="5"/>
  <c r="AX24" i="5"/>
  <c r="AY24" i="5"/>
  <c r="AS14" i="5"/>
  <c r="AT14" i="5"/>
  <c r="AU14" i="5"/>
  <c r="AV14" i="5"/>
  <c r="AX14" i="5"/>
  <c r="AY14" i="5"/>
  <c r="AW123" i="5"/>
  <c r="AW122" i="5"/>
  <c r="AW121" i="5"/>
  <c r="AW120" i="5"/>
  <c r="AW119" i="5"/>
  <c r="AW118" i="5"/>
  <c r="AW117" i="5"/>
  <c r="AW116" i="5"/>
  <c r="AW115" i="5"/>
  <c r="AW124" i="5" s="1"/>
  <c r="AW113" i="5"/>
  <c r="AW112" i="5"/>
  <c r="AW111" i="5"/>
  <c r="AW110" i="5"/>
  <c r="AW109" i="5"/>
  <c r="AW108" i="5"/>
  <c r="AW107" i="5"/>
  <c r="AW106" i="5"/>
  <c r="AW105" i="5"/>
  <c r="AW114" i="5" s="1"/>
  <c r="AW103" i="5"/>
  <c r="AW102" i="5"/>
  <c r="AW101" i="5"/>
  <c r="AW100" i="5"/>
  <c r="AW99" i="5"/>
  <c r="AW98" i="5"/>
  <c r="AW97" i="5"/>
  <c r="AW96" i="5"/>
  <c r="AW95" i="5"/>
  <c r="AW104" i="5" s="1"/>
  <c r="AW93" i="5"/>
  <c r="AW92" i="5"/>
  <c r="AW91" i="5"/>
  <c r="AW90" i="5"/>
  <c r="AW89" i="5"/>
  <c r="AW88" i="5"/>
  <c r="AW87" i="5"/>
  <c r="AW86" i="5"/>
  <c r="AW85" i="5"/>
  <c r="AW94" i="5" s="1"/>
  <c r="AW83" i="5"/>
  <c r="AW82" i="5"/>
  <c r="AW81" i="5"/>
  <c r="AW80" i="5"/>
  <c r="AW79" i="5"/>
  <c r="AW78" i="5"/>
  <c r="AW77" i="5"/>
  <c r="AW76" i="5"/>
  <c r="AW75" i="5"/>
  <c r="AW84" i="5" s="1"/>
  <c r="AW73" i="5"/>
  <c r="AW72" i="5"/>
  <c r="AW71" i="5"/>
  <c r="AW70" i="5"/>
  <c r="AW69" i="5"/>
  <c r="AW68" i="5"/>
  <c r="AW67" i="5"/>
  <c r="AW74" i="5" s="1"/>
  <c r="AW66" i="5"/>
  <c r="AW65" i="5"/>
  <c r="AW63" i="5"/>
  <c r="AW62" i="5"/>
  <c r="AW61" i="5"/>
  <c r="AW60" i="5"/>
  <c r="AW59" i="5"/>
  <c r="AW58" i="5"/>
  <c r="AW64" i="5" s="1"/>
  <c r="AW57" i="5"/>
  <c r="AW56" i="5"/>
  <c r="AW55" i="5"/>
  <c r="AW53" i="5"/>
  <c r="AW52" i="5"/>
  <c r="AW51" i="5"/>
  <c r="AW54" i="5" s="1"/>
  <c r="AW50" i="5"/>
  <c r="AW49" i="5"/>
  <c r="AW48" i="5"/>
  <c r="AW47" i="5"/>
  <c r="AW46" i="5"/>
  <c r="AW45" i="5"/>
  <c r="AW43" i="5"/>
  <c r="AW42" i="5"/>
  <c r="AW41" i="5"/>
  <c r="AW40" i="5"/>
  <c r="AW39" i="5"/>
  <c r="AW38" i="5"/>
  <c r="AW37" i="5"/>
  <c r="AW36" i="5"/>
  <c r="AW35" i="5"/>
  <c r="AW44" i="5" s="1"/>
  <c r="AW33" i="5"/>
  <c r="AW32" i="5"/>
  <c r="AW31" i="5"/>
  <c r="AW30" i="5"/>
  <c r="AW29" i="5"/>
  <c r="AW28" i="5"/>
  <c r="AW27" i="5"/>
  <c r="AW26" i="5"/>
  <c r="AW25" i="5"/>
  <c r="AW34" i="5" s="1"/>
  <c r="AW23" i="5"/>
  <c r="AW22" i="5"/>
  <c r="AW21" i="5"/>
  <c r="AW20" i="5"/>
  <c r="AW19" i="5"/>
  <c r="AW18" i="5"/>
  <c r="AW17" i="5"/>
  <c r="AW16" i="5"/>
  <c r="AW15" i="5"/>
  <c r="AW24" i="5" s="1"/>
  <c r="AW13" i="5"/>
  <c r="AW12" i="5"/>
  <c r="AW11" i="5"/>
  <c r="AW10" i="5"/>
  <c r="AW9" i="5"/>
  <c r="AW8" i="5"/>
  <c r="AW7" i="5"/>
  <c r="AW6" i="5"/>
  <c r="AW5" i="5"/>
  <c r="AW14" i="5" s="1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55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I43" i="10"/>
  <c r="H44" i="10"/>
  <c r="H45" i="10"/>
  <c r="H46" i="10"/>
  <c r="H47" i="10"/>
  <c r="H48" i="10"/>
  <c r="H49" i="10"/>
  <c r="H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30" i="10"/>
  <c r="F31" i="10"/>
  <c r="I31" i="10" s="1"/>
  <c r="F32" i="10"/>
  <c r="I32" i="10" s="1"/>
  <c r="F33" i="10"/>
  <c r="I33" i="10" s="1"/>
  <c r="F34" i="10"/>
  <c r="I34" i="10" s="1"/>
  <c r="F35" i="10"/>
  <c r="I35" i="10" s="1"/>
  <c r="F36" i="10"/>
  <c r="I36" i="10" s="1"/>
  <c r="F37" i="10"/>
  <c r="I37" i="10" s="1"/>
  <c r="F38" i="10"/>
  <c r="I38" i="10" s="1"/>
  <c r="F39" i="10"/>
  <c r="I39" i="10" s="1"/>
  <c r="F40" i="10"/>
  <c r="I40" i="10" s="1"/>
  <c r="F41" i="10"/>
  <c r="I41" i="10" s="1"/>
  <c r="F42" i="10"/>
  <c r="I42" i="10" s="1"/>
  <c r="F43" i="10"/>
  <c r="F44" i="10"/>
  <c r="I44" i="10" s="1"/>
  <c r="F45" i="10"/>
  <c r="I45" i="10" s="1"/>
  <c r="K45" i="10" s="1"/>
  <c r="F46" i="10"/>
  <c r="I46" i="10" s="1"/>
  <c r="K46" i="10" s="1"/>
  <c r="F47" i="10"/>
  <c r="I47" i="10" s="1"/>
  <c r="F48" i="10"/>
  <c r="I48" i="10" s="1"/>
  <c r="F49" i="10"/>
  <c r="I49" i="10" s="1"/>
  <c r="F30" i="10"/>
  <c r="I30" i="10" s="1"/>
  <c r="E16" i="10"/>
  <c r="E17" i="10"/>
  <c r="E18" i="10"/>
  <c r="E19" i="10"/>
  <c r="E20" i="10"/>
  <c r="E21" i="10"/>
  <c r="E22" i="10"/>
  <c r="E23" i="10"/>
  <c r="E24" i="10"/>
  <c r="E15" i="10"/>
  <c r="H4" i="10"/>
  <c r="E5" i="10"/>
  <c r="E6" i="10"/>
  <c r="E7" i="10"/>
  <c r="E8" i="10"/>
  <c r="E4" i="10"/>
  <c r="D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3" i="5"/>
  <c r="L4" i="2"/>
  <c r="I4" i="2" s="1"/>
  <c r="L5" i="2"/>
  <c r="I5" i="2" s="1"/>
  <c r="L6" i="2"/>
  <c r="I6" i="2" s="1"/>
  <c r="L7" i="2"/>
  <c r="I7" i="2" s="1"/>
  <c r="L8" i="2"/>
  <c r="I8" i="2" s="1"/>
  <c r="L9" i="2"/>
  <c r="I9" i="2" s="1"/>
  <c r="L10" i="2"/>
  <c r="I10" i="2" s="1"/>
  <c r="L3" i="2"/>
  <c r="I3" i="2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3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107" i="1"/>
  <c r="G63" i="3"/>
  <c r="G56" i="3"/>
  <c r="G49" i="3"/>
  <c r="G42" i="3"/>
  <c r="G35" i="3"/>
  <c r="G28" i="3"/>
  <c r="G21" i="3"/>
  <c r="G14" i="3"/>
  <c r="G7" i="3"/>
  <c r="G62" i="3"/>
  <c r="G55" i="3"/>
  <c r="G48" i="3"/>
  <c r="G41" i="3"/>
  <c r="G34" i="3"/>
  <c r="G27" i="3"/>
  <c r="G20" i="3"/>
  <c r="G13" i="3"/>
  <c r="G6" i="3"/>
  <c r="G61" i="3"/>
  <c r="G54" i="3"/>
  <c r="G47" i="3"/>
  <c r="G40" i="3"/>
  <c r="G33" i="3"/>
  <c r="G26" i="3"/>
  <c r="G19" i="3"/>
  <c r="G12" i="3"/>
  <c r="G5" i="3"/>
  <c r="G60" i="3"/>
  <c r="G53" i="3"/>
  <c r="G46" i="3"/>
  <c r="G39" i="3"/>
  <c r="G32" i="3"/>
  <c r="G25" i="3"/>
  <c r="G18" i="3"/>
  <c r="G11" i="3"/>
  <c r="G4" i="3"/>
  <c r="G59" i="3"/>
  <c r="G52" i="3"/>
  <c r="G45" i="3"/>
  <c r="G38" i="3"/>
  <c r="G31" i="3"/>
  <c r="G24" i="3"/>
  <c r="G17" i="3"/>
  <c r="G10" i="3"/>
  <c r="G3" i="3"/>
  <c r="G58" i="3"/>
  <c r="G51" i="3"/>
  <c r="G44" i="3"/>
  <c r="G37" i="3"/>
  <c r="G30" i="3"/>
  <c r="G23" i="3"/>
  <c r="G16" i="3"/>
  <c r="G9" i="3"/>
  <c r="G2" i="3"/>
  <c r="G57" i="3"/>
  <c r="G50" i="3"/>
  <c r="G43" i="3"/>
  <c r="G36" i="3"/>
  <c r="G29" i="3"/>
  <c r="G22" i="3"/>
  <c r="G15" i="3"/>
  <c r="G8" i="3"/>
  <c r="G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11" i="2"/>
  <c r="J12" i="2"/>
  <c r="J13" i="2"/>
  <c r="J14" i="2"/>
  <c r="J4" i="2"/>
  <c r="J5" i="2"/>
  <c r="J6" i="2"/>
  <c r="J7" i="2"/>
  <c r="J8" i="2"/>
  <c r="J9" i="2"/>
  <c r="J10" i="2"/>
  <c r="J3" i="2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65" i="1"/>
  <c r="G66" i="1"/>
  <c r="K35" i="10" l="1"/>
  <c r="K32" i="10"/>
  <c r="K48" i="10"/>
  <c r="K31" i="10"/>
  <c r="K37" i="10"/>
  <c r="K47" i="10"/>
  <c r="K40" i="10"/>
  <c r="K33" i="10"/>
  <c r="K43" i="10"/>
  <c r="K38" i="10"/>
  <c r="K41" i="10"/>
  <c r="K42" i="10"/>
  <c r="K34" i="10"/>
  <c r="K39" i="10"/>
  <c r="K30" i="10"/>
  <c r="K44" i="10"/>
  <c r="K49" i="10"/>
  <c r="K36" i="10"/>
</calcChain>
</file>

<file path=xl/sharedStrings.xml><?xml version="1.0" encoding="utf-8"?>
<sst xmlns="http://schemas.openxmlformats.org/spreadsheetml/2006/main" count="945" uniqueCount="104">
  <si>
    <t>rho</t>
  </si>
  <si>
    <t>r</t>
  </si>
  <si>
    <t>UB</t>
  </si>
  <si>
    <t>LB</t>
  </si>
  <si>
    <t>gap</t>
  </si>
  <si>
    <t>上界</t>
    <phoneticPr fontId="2" type="noConversion"/>
  </si>
  <si>
    <t>数据集</t>
    <phoneticPr fontId="2" type="noConversion"/>
  </si>
  <si>
    <t>rho</t>
    <phoneticPr fontId="2" type="noConversion"/>
  </si>
  <si>
    <t>LR</t>
    <phoneticPr fontId="2" type="noConversion"/>
  </si>
  <si>
    <t>Gurobi</t>
    <phoneticPr fontId="2" type="noConversion"/>
  </si>
  <si>
    <t>求解时间(s)</t>
    <phoneticPr fontId="2" type="noConversion"/>
  </si>
  <si>
    <t>gap(%)</t>
    <phoneticPr fontId="2" type="noConversion"/>
  </si>
  <si>
    <t>-</t>
    <phoneticPr fontId="2" type="noConversion"/>
  </si>
  <si>
    <t>相对
质量(%)</t>
    <phoneticPr fontId="2" type="noConversion"/>
  </si>
  <si>
    <t>相对
速度(倍)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</si>
  <si>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</si>
  <si>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</si>
  <si>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</si>
  <si>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R=2</t>
    <phoneticPr fontId="2" type="noConversion"/>
  </si>
  <si>
    <t>R=3</t>
  </si>
  <si>
    <t>R=4</t>
  </si>
  <si>
    <t>R=5</t>
  </si>
  <si>
    <t>R=6</t>
  </si>
  <si>
    <t>R=7</t>
  </si>
  <si>
    <t>R=8</t>
  </si>
  <si>
    <t>R=9</t>
  </si>
  <si>
    <t>R=10</t>
  </si>
  <si>
    <r>
      <t xml:space="preserve">客户最大尝试次数 </t>
    </r>
    <r>
      <rPr>
        <i/>
        <sz val="12"/>
        <color rgb="FF000000"/>
        <rFont val="Times New Roman"/>
        <family val="1"/>
      </rPr>
      <t>R</t>
    </r>
    <phoneticPr fontId="2" type="noConversion"/>
  </si>
  <si>
    <t>ρ=0.01</t>
  </si>
  <si>
    <t>ρ=0.01</t>
    <phoneticPr fontId="2" type="noConversion"/>
  </si>
  <si>
    <t>ρ=0.05</t>
  </si>
  <si>
    <t>ρ=0.05</t>
    <phoneticPr fontId="2" type="noConversion"/>
  </si>
  <si>
    <t>ρ=0.1</t>
  </si>
  <si>
    <t>ρ=0.1</t>
    <phoneticPr fontId="2" type="noConversion"/>
  </si>
  <si>
    <t>ρ=0.2</t>
  </si>
  <si>
    <t>ρ=0.3</t>
  </si>
  <si>
    <t>ρ=0.4</t>
  </si>
  <si>
    <t>ρ=0.5</t>
  </si>
  <si>
    <t>mu</t>
    <phoneticPr fontId="2" type="noConversion"/>
  </si>
  <si>
    <t>HEU:</t>
  </si>
  <si>
    <t>DFS:</t>
  </si>
  <si>
    <t>GRB:</t>
  </si>
  <si>
    <t>HEU-DFS</t>
    <phoneticPr fontId="10" type="noConversion"/>
  </si>
  <si>
    <t>HEU</t>
    <phoneticPr fontId="10" type="noConversion"/>
  </si>
  <si>
    <t>GRB</t>
    <phoneticPr fontId="10" type="noConversion"/>
  </si>
  <si>
    <t>上界值</t>
    <phoneticPr fontId="10" type="noConversion"/>
  </si>
  <si>
    <t>时间</t>
    <phoneticPr fontId="10" type="noConversion"/>
  </si>
  <si>
    <t>时间(s)</t>
    <phoneticPr fontId="10" type="noConversion"/>
  </si>
  <si>
    <t>gap*</t>
    <phoneticPr fontId="10" type="noConversion"/>
  </si>
  <si>
    <t>全零</t>
    <phoneticPr fontId="10" type="noConversion"/>
  </si>
  <si>
    <t>初始</t>
    <phoneticPr fontId="10" type="noConversion"/>
  </si>
  <si>
    <t>随机</t>
    <phoneticPr fontId="10" type="noConversion"/>
  </si>
  <si>
    <t>原始数据</t>
    <phoneticPr fontId="2" type="noConversion"/>
  </si>
  <si>
    <t>r</t>
    <phoneticPr fontId="2" type="noConversion"/>
  </si>
  <si>
    <t>计算时长</t>
    <phoneticPr fontId="2" type="noConversion"/>
  </si>
  <si>
    <t>ub</t>
    <phoneticPr fontId="2" type="noConversion"/>
  </si>
  <si>
    <t>gap</t>
    <phoneticPr fontId="2" type="noConversion"/>
  </si>
  <si>
    <t>time</t>
    <phoneticPr fontId="2" type="noConversion"/>
  </si>
  <si>
    <t>个数</t>
    <phoneticPr fontId="2" type="noConversion"/>
  </si>
  <si>
    <t>nL</t>
    <phoneticPr fontId="2" type="noConversion"/>
  </si>
  <si>
    <t>l</t>
    <phoneticPr fontId="2" type="noConversion"/>
  </si>
  <si>
    <t>速度</t>
    <phoneticPr fontId="2" type="noConversion"/>
  </si>
  <si>
    <t>开启</t>
    <phoneticPr fontId="2" type="noConversion"/>
  </si>
  <si>
    <t>关闭</t>
    <phoneticPr fontId="2" type="noConversion"/>
  </si>
  <si>
    <t>R</t>
    <phoneticPr fontId="10" type="noConversion"/>
  </si>
  <si>
    <t>选址方案</t>
    <phoneticPr fontId="10" type="noConversion"/>
  </si>
  <si>
    <t>总成本</t>
    <phoneticPr fontId="10" type="noConversion"/>
  </si>
  <si>
    <t>固定成本</t>
    <phoneticPr fontId="10" type="noConversion"/>
  </si>
  <si>
    <t>惩罚成本</t>
    <phoneticPr fontId="10" type="noConversion"/>
  </si>
  <si>
    <t>运输成本</t>
    <phoneticPr fontId="10" type="noConversion"/>
  </si>
  <si>
    <t>期望运输成本</t>
    <phoneticPr fontId="2" type="noConversion"/>
  </si>
  <si>
    <t>pi</t>
    <phoneticPr fontId="2" type="noConversion"/>
  </si>
  <si>
    <t>11,13,14,15</t>
  </si>
  <si>
    <t>11,13,14,15</t>
    <phoneticPr fontId="10" type="noConversion"/>
  </si>
  <si>
    <t>beta</t>
    <phoneticPr fontId="10" type="noConversion"/>
  </si>
  <si>
    <t>stop, gap</t>
  </si>
  <si>
    <t>pi: 10000</t>
  </si>
  <si>
    <t xml:space="preserve">    11    13    14    15</t>
  </si>
  <si>
    <t>fix: 3124950</t>
  </si>
  <si>
    <t>-----------------------</t>
  </si>
  <si>
    <t xml:space="preserve">    11    12    13    14    15</t>
  </si>
  <si>
    <t>fix: 4319380</t>
  </si>
  <si>
    <t>平均损坏概率</t>
    <phoneticPr fontId="2" type="noConversion"/>
  </si>
  <si>
    <t>11,12,13,14,15</t>
    <phoneticPr fontId="2" type="noConversion"/>
  </si>
  <si>
    <t>10,11,13,14,15</t>
    <phoneticPr fontId="2" type="noConversion"/>
  </si>
  <si>
    <t>9,10,13,14,15</t>
    <phoneticPr fontId="2" type="noConversion"/>
  </si>
  <si>
    <t>固定成本占比</t>
    <phoneticPr fontId="2" type="noConversion"/>
  </si>
  <si>
    <t>运输成本占比</t>
    <phoneticPr fontId="10" type="noConversion"/>
  </si>
  <si>
    <t>惩罚成本占比</t>
    <phoneticPr fontId="2" type="noConversion"/>
  </si>
  <si>
    <t>运价系数</t>
    <phoneticPr fontId="10" type="noConversion"/>
  </si>
  <si>
    <t>coeff =</t>
  </si>
  <si>
    <t xml:space="preserve">    11    13    15</t>
  </si>
  <si>
    <t>fix: 2187680</t>
  </si>
  <si>
    <t xml:space="preserve">     2    11    12    13    14    15</t>
  </si>
  <si>
    <t>fix: 5436860</t>
  </si>
  <si>
    <t xml:space="preserve">    11    13    15</t>
    <phoneticPr fontId="2" type="noConversion"/>
  </si>
  <si>
    <t xml:space="preserve"> 11,13,15</t>
    <phoneticPr fontId="2" type="noConversion"/>
  </si>
  <si>
    <t xml:space="preserve"> 11,13,14,15</t>
  </si>
  <si>
    <t xml:space="preserve"> 11,13,14,15</t>
    <phoneticPr fontId="2" type="noConversion"/>
  </si>
  <si>
    <t xml:space="preserve"> 11,12,13,14,15</t>
    <phoneticPr fontId="2" type="noConversion"/>
  </si>
  <si>
    <t xml:space="preserve"> 2,11,12,13,14,15</t>
    <phoneticPr fontId="2" type="noConversion"/>
  </si>
  <si>
    <t>全零</t>
  </si>
  <si>
    <t>初始</t>
    <phoneticPr fontId="2" type="noConversion"/>
  </si>
  <si>
    <t>随机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</si>
</sst>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_);[Red]\(0.00\)"/>
    <numFmt numFmtId="178" formatCode="0.00_ "/>
    <numFmt numFmtId="179" formatCode="0.0"/>
    <numFmt numFmtId="180" formatCode="0.0000"/>
  </numFmts>
  <fonts count="11">
    <font>
      <sz val="11"/>
      <color theme="1"/>
      <name val="华文新魏"/>
      <family val="2"/>
      <scheme val="minor"/>
    </font>
    <font>
      <sz val="11"/>
      <color theme="1"/>
      <name val="华文新魏"/>
      <family val="2"/>
      <scheme val="minor"/>
    </font>
    <font>
      <sz val="9"/>
      <name val="华文新魏"/>
      <family val="3"/>
      <charset val="134"/>
      <scheme val="minor"/>
    </font>
    <font>
      <sz val="12"/>
      <color rgb="FF000000"/>
      <name val="宋体"/>
      <family val="3"/>
      <charset val="134"/>
    </font>
    <font>
      <i/>
      <sz val="12"/>
      <color rgb="FF000000"/>
      <name val="Times New Roman"/>
      <family val="1"/>
    </font>
    <font>
      <sz val="11"/>
      <color theme="1"/>
      <name val="Microsoft YaHei Light"/>
      <family val="2"/>
      <charset val="134"/>
    </font>
    <font>
      <sz val="12"/>
      <color theme="1"/>
      <name val="Helvetica"/>
      <family val="2"/>
    </font>
    <font>
      <sz val="11"/>
      <color theme="1"/>
      <name val="等线"/>
      <family val="4"/>
      <charset val="134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9"/>
      <name val="华文新魏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 applyAlignment="1"/>
    <xf numFmtId="0" fontId="0" fillId="0" borderId="0" xfId="0" applyAlignment="1">
      <alignment horizontal="center" vertical="center"/>
    </xf>
    <xf numFmtId="0" fontId="0" fillId="0" borderId="0" xfId="1" applyNumberFormat="1" applyFont="1" applyAlignment="1"/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10" fontId="7" fillId="0" borderId="0" xfId="1" applyNumberFormat="1" applyFont="1" applyBorder="1" applyAlignment="1"/>
    <xf numFmtId="10" fontId="7" fillId="0" borderId="0" xfId="1" applyNumberFormat="1" applyFont="1" applyFill="1" applyBorder="1" applyAlignment="1"/>
    <xf numFmtId="0" fontId="7" fillId="0" borderId="2" xfId="0" applyFont="1" applyBorder="1"/>
    <xf numFmtId="2" fontId="7" fillId="0" borderId="2" xfId="0" applyNumberFormat="1" applyFont="1" applyBorder="1"/>
    <xf numFmtId="10" fontId="7" fillId="0" borderId="2" xfId="1" applyNumberFormat="1" applyFont="1" applyFill="1" applyBorder="1" applyAlignment="1"/>
    <xf numFmtId="0" fontId="7" fillId="0" borderId="1" xfId="0" applyFont="1" applyBorder="1"/>
    <xf numFmtId="0" fontId="7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10" fontId="9" fillId="0" borderId="0" xfId="1" applyNumberFormat="1" applyFont="1" applyFill="1" applyBorder="1" applyAlignment="1"/>
    <xf numFmtId="2" fontId="9" fillId="0" borderId="0" xfId="1" applyNumberFormat="1" applyFont="1" applyFill="1" applyBorder="1" applyAlignment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176" fontId="0" fillId="0" borderId="0" xfId="0" applyNumberFormat="1" applyAlignment="1">
      <alignment horizontal="right" vertical="center"/>
    </xf>
    <xf numFmtId="0" fontId="9" fillId="0" borderId="0" xfId="0" applyFont="1"/>
    <xf numFmtId="2" fontId="9" fillId="0" borderId="0" xfId="0" applyNumberFormat="1" applyFont="1"/>
    <xf numFmtId="0" fontId="0" fillId="0" borderId="0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  <xf numFmtId="2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/>
    <xf numFmtId="179" fontId="0" fillId="0" borderId="0" xfId="0" applyNumberFormat="1"/>
    <xf numFmtId="11" fontId="0" fillId="0" borderId="0" xfId="0" applyNumberFormat="1"/>
    <xf numFmtId="2" fontId="8" fillId="0" borderId="0" xfId="0" applyNumberFormat="1" applyFont="1"/>
    <xf numFmtId="178" fontId="8" fillId="0" borderId="0" xfId="0" applyNumberFormat="1" applyFont="1"/>
    <xf numFmtId="180" fontId="8" fillId="0" borderId="0" xfId="0" applyNumberFormat="1" applyFont="1"/>
    <xf numFmtId="0" fontId="0" fillId="0" borderId="0" xfId="0" applyAlignment="1">
      <alignment horizontal="center" vertical="center" wrapText="1"/>
    </xf>
    <xf numFmtId="17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8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76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0" xfId="0" applyNumberFormat="1" applyFill="1"/>
    <xf numFmtId="176" fontId="0" fillId="2" borderId="0" xfId="0" applyNumberFormat="1" applyFill="1"/>
    <xf numFmtId="10" fontId="0" fillId="2" borderId="0" xfId="0" applyNumberFormat="1" applyFill="1"/>
    <xf numFmtId="0" fontId="0" fillId="2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A9CCE5"/>
      <color rgb="FF60D3BA"/>
      <color rgb="FFF7FFAC"/>
      <color rgb="FF0432FF"/>
      <color rgb="FF988ECA"/>
      <color rgb="FFE08A97"/>
      <color rgb="FF408227"/>
      <color rgb="FF8F1D22"/>
      <color rgb="FF009741"/>
      <color rgb="FFEBC9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tx>
            <c:strRef>
              <c:f>综合性能rhoR影响!$J$3</c:f>
              <c:strCache>
                <c:ptCount val="1"/>
                <c:pt idx="0">
                  <c:v>R=2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综合性能rhoR影响!$J$4:$J$10</c:f>
              <c:numCache>
                <c:formatCode>General</c:formatCode>
                <c:ptCount val="7"/>
                <c:pt idx="0">
                  <c:v>0.22</c:v>
                </c:pt>
                <c:pt idx="1">
                  <c:v>0.32</c:v>
                </c:pt>
                <c:pt idx="2">
                  <c:v>0.06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综合性能rhoR影响!$K$3</c:f>
              <c:strCache>
                <c:ptCount val="1"/>
                <c:pt idx="0">
                  <c:v>R=3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综合性能rhoR影响!$K$4:$K$10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0.41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0.19</c:v>
                </c:pt>
                <c:pt idx="5">
                  <c:v>0.11</c:v>
                </c:pt>
                <c:pt idx="6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综合性能rhoR影响!$L$3</c:f>
              <c:strCache>
                <c:ptCount val="1"/>
                <c:pt idx="0">
                  <c:v>R=4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综合性能rhoR影响!$L$4:$L$10</c:f>
              <c:numCache>
                <c:formatCode>General</c:formatCode>
                <c:ptCount val="7"/>
                <c:pt idx="0">
                  <c:v>0.15</c:v>
                </c:pt>
                <c:pt idx="1">
                  <c:v>0.28999999999999998</c:v>
                </c:pt>
                <c:pt idx="2">
                  <c:v>0.6</c:v>
                </c:pt>
                <c:pt idx="3">
                  <c:v>2.6</c:v>
                </c:pt>
                <c:pt idx="4">
                  <c:v>26.22</c:v>
                </c:pt>
                <c:pt idx="5">
                  <c:v>24.98</c:v>
                </c:pt>
                <c:pt idx="6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ser>
          <c:idx val="3"/>
          <c:order val="3"/>
          <c:tx>
            <c:strRef>
              <c:f>综合性能rhoR影响!$M$3</c:f>
              <c:strCache>
                <c:ptCount val="1"/>
                <c:pt idx="0">
                  <c:v>R=5</c:v>
                </c:pt>
              </c:strCache>
            </c:strRef>
          </c:tx>
          <c:spPr>
            <a:ln w="28575" cap="rnd">
              <a:solidFill>
                <a:srgbClr val="CA7768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A7768"/>
                </a:solidFill>
              </a:ln>
              <a:effectLst/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综合性能rhoR影响!$M$4:$M$10</c:f>
              <c:numCache>
                <c:formatCode>General</c:formatCode>
                <c:ptCount val="7"/>
                <c:pt idx="0">
                  <c:v>0.21</c:v>
                </c:pt>
                <c:pt idx="1">
                  <c:v>0.4</c:v>
                </c:pt>
                <c:pt idx="2">
                  <c:v>0.53</c:v>
                </c:pt>
                <c:pt idx="3">
                  <c:v>13.27</c:v>
                </c:pt>
                <c:pt idx="4">
                  <c:v>42.51</c:v>
                </c:pt>
                <c:pt idx="5">
                  <c:v>126.49</c:v>
                </c:pt>
                <c:pt idx="6">
                  <c:v>345.39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48-6346-A69D-880AAA41F350}"/>
            </c:ext>
          </c:extLst>
        </c:ser>
        <c:ser>
          <c:idx val="4"/>
          <c:order val="4"/>
          <c:tx>
            <c:strRef>
              <c:f>综合性能rhoR影响!$N$3</c:f>
              <c:strCache>
                <c:ptCount val="1"/>
                <c:pt idx="0">
                  <c:v>R=6</c:v>
                </c:pt>
              </c:strCache>
            </c:strRef>
          </c:tx>
          <c:spPr>
            <a:ln w="28575" cap="rnd">
              <a:solidFill>
                <a:srgbClr val="1A94AB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1A94AB"/>
              </a:solidFill>
              <a:ln>
                <a:solidFill>
                  <a:srgbClr val="1A94AB"/>
                </a:solidFill>
              </a:ln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综合性能rhoR影响!$N$4:$N$10</c:f>
              <c:numCache>
                <c:formatCode>General</c:formatCode>
                <c:ptCount val="7"/>
                <c:pt idx="0">
                  <c:v>0.24</c:v>
                </c:pt>
                <c:pt idx="1">
                  <c:v>0.41</c:v>
                </c:pt>
                <c:pt idx="2">
                  <c:v>0.68</c:v>
                </c:pt>
                <c:pt idx="3">
                  <c:v>12.16</c:v>
                </c:pt>
                <c:pt idx="4">
                  <c:v>49.98</c:v>
                </c:pt>
                <c:pt idx="5">
                  <c:v>191.09</c:v>
                </c:pt>
                <c:pt idx="6">
                  <c:v>704.9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48-6346-A69D-880AAA41F350}"/>
            </c:ext>
          </c:extLst>
        </c:ser>
        <c:ser>
          <c:idx val="5"/>
          <c:order val="5"/>
          <c:tx>
            <c:strRef>
              <c:f>综合性能rhoR影响!$O$3</c:f>
              <c:strCache>
                <c:ptCount val="1"/>
                <c:pt idx="0">
                  <c:v>R=7</c:v>
                </c:pt>
              </c:strCache>
            </c:strRef>
          </c:tx>
          <c:spPr>
            <a:ln w="28575" cap="rnd">
              <a:solidFill>
                <a:srgbClr val="0064B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9050">
                <a:solidFill>
                  <a:srgbClr val="0064B1"/>
                </a:solidFill>
              </a:ln>
              <a:effectLst/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综合性能rhoR影响!$O$4:$O$10</c:f>
              <c:numCache>
                <c:formatCode>General</c:formatCode>
                <c:ptCount val="7"/>
                <c:pt idx="0">
                  <c:v>0.24</c:v>
                </c:pt>
                <c:pt idx="1">
                  <c:v>0.44</c:v>
                </c:pt>
                <c:pt idx="2">
                  <c:v>0.8</c:v>
                </c:pt>
                <c:pt idx="3">
                  <c:v>11.94</c:v>
                </c:pt>
                <c:pt idx="4">
                  <c:v>35.42</c:v>
                </c:pt>
                <c:pt idx="5">
                  <c:v>154.34</c:v>
                </c:pt>
                <c:pt idx="6">
                  <c:v>875.71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48-6346-A69D-880AAA41F350}"/>
            </c:ext>
          </c:extLst>
        </c:ser>
        <c:ser>
          <c:idx val="6"/>
          <c:order val="6"/>
          <c:tx>
            <c:strRef>
              <c:f>综合性能rhoR影响!$P$3</c:f>
              <c:strCache>
                <c:ptCount val="1"/>
                <c:pt idx="0">
                  <c:v>R=8</c:v>
                </c:pt>
              </c:strCache>
            </c:strRef>
          </c:tx>
          <c:spPr>
            <a:ln w="28575" cap="rnd">
              <a:solidFill>
                <a:srgbClr val="82449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824492"/>
              </a:solidFill>
              <a:ln w="9525">
                <a:solidFill>
                  <a:srgbClr val="824492"/>
                </a:solidFill>
              </a:ln>
              <a:effectLst/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综合性能rhoR影响!$P$4:$P$10</c:f>
              <c:numCache>
                <c:formatCode>General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1.01</c:v>
                </c:pt>
                <c:pt idx="3">
                  <c:v>12.22</c:v>
                </c:pt>
                <c:pt idx="4">
                  <c:v>28.78</c:v>
                </c:pt>
                <c:pt idx="5">
                  <c:v>121.86</c:v>
                </c:pt>
                <c:pt idx="6">
                  <c:v>653.71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48-6346-A69D-880AAA41F350}"/>
            </c:ext>
          </c:extLst>
        </c:ser>
        <c:ser>
          <c:idx val="7"/>
          <c:order val="7"/>
          <c:tx>
            <c:strRef>
              <c:f>综合性能rhoR影响!$Q$3</c:f>
              <c:strCache>
                <c:ptCount val="1"/>
                <c:pt idx="0">
                  <c:v>R=9</c:v>
                </c:pt>
              </c:strCache>
            </c:strRef>
          </c:tx>
          <c:spPr>
            <a:ln>
              <a:solidFill>
                <a:srgbClr val="EBC964"/>
              </a:solidFill>
            </a:ln>
          </c:spPr>
          <c:marker>
            <c:symbol val="circle"/>
            <c:size val="7"/>
            <c:spPr>
              <a:solidFill>
                <a:srgbClr val="EBC964"/>
              </a:solidFill>
              <a:ln>
                <a:solidFill>
                  <a:srgbClr val="EBC964"/>
                </a:solidFill>
              </a:ln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综合性能rhoR影响!$Q$4:$Q$10</c:f>
              <c:numCache>
                <c:formatCode>General</c:formatCode>
                <c:ptCount val="7"/>
                <c:pt idx="0">
                  <c:v>0.28999999999999998</c:v>
                </c:pt>
                <c:pt idx="1">
                  <c:v>0.63</c:v>
                </c:pt>
                <c:pt idx="2">
                  <c:v>1.01</c:v>
                </c:pt>
                <c:pt idx="3">
                  <c:v>13.84</c:v>
                </c:pt>
                <c:pt idx="4">
                  <c:v>33.26</c:v>
                </c:pt>
                <c:pt idx="5">
                  <c:v>97.6</c:v>
                </c:pt>
                <c:pt idx="6">
                  <c:v>474.68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DE-B040-B05D-7ACB91CCC0E9}"/>
            </c:ext>
          </c:extLst>
        </c:ser>
        <c:ser>
          <c:idx val="8"/>
          <c:order val="8"/>
          <c:tx>
            <c:strRef>
              <c:f>综合性能rhoR影响!$R$3</c:f>
              <c:strCache>
                <c:ptCount val="1"/>
                <c:pt idx="0">
                  <c:v>R=10</c:v>
                </c:pt>
              </c:strCache>
            </c:strRef>
          </c:tx>
          <c:spPr>
            <a:ln>
              <a:solidFill>
                <a:srgbClr val="D85759"/>
              </a:solidFill>
            </a:ln>
          </c:spPr>
          <c:marker>
            <c:symbol val="square"/>
            <c:size val="7"/>
            <c:spPr>
              <a:solidFill>
                <a:srgbClr val="D85759"/>
              </a:solidFill>
              <a:ln>
                <a:noFill/>
              </a:ln>
            </c:spPr>
          </c:marker>
          <c:cat>
            <c:numRef>
              <c:f>综合性能rhoR影响!$I$4:$I$10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综合性能rhoR影响!$R$4:$R$10</c:f>
              <c:numCache>
                <c:formatCode>General</c:formatCode>
                <c:ptCount val="7"/>
                <c:pt idx="0">
                  <c:v>0.31</c:v>
                </c:pt>
                <c:pt idx="1">
                  <c:v>0.65</c:v>
                </c:pt>
                <c:pt idx="2">
                  <c:v>1.29</c:v>
                </c:pt>
                <c:pt idx="3">
                  <c:v>14.91</c:v>
                </c:pt>
                <c:pt idx="4">
                  <c:v>37.090000000000003</c:v>
                </c:pt>
                <c:pt idx="5">
                  <c:v>150.24</c:v>
                </c:pt>
                <c:pt idx="6">
                  <c:v>354.23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DE-B040-B05D-7ACB91CC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 b="0"/>
                  <a:t>失效概率参数 </a:t>
                </a:r>
                <a:r>
                  <a:rPr lang="el-GR" altLang="zh-CN" b="0" i="1"/>
                  <a:t>ρ</a:t>
                </a:r>
                <a:r>
                  <a:rPr lang="zh-CN" altLang="en-US" b="0"/>
                  <a:t> </a:t>
                </a:r>
              </a:p>
            </c:rich>
          </c:tx>
          <c:layout>
            <c:manualLayout>
              <c:xMode val="edge"/>
              <c:yMode val="edge"/>
              <c:x val="0.42465869103874165"/>
              <c:y val="0.9258505116524122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求解时间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72027181654472"/>
          <c:y val="7.8624363131079206E-2"/>
          <c:w val="0.13436710641893945"/>
          <c:h val="0.3556752155386713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tx>
            <c:strRef>
              <c:f>综合性能rhoR影响!$J$14</c:f>
              <c:strCache>
                <c:ptCount val="1"/>
                <c:pt idx="0">
                  <c:v>R=2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综合性能rhoR影响!$J$15:$J$21</c:f>
              <c:numCache>
                <c:formatCode>0.00%</c:formatCode>
                <c:ptCount val="7"/>
                <c:pt idx="0">
                  <c:v>9.6480338297246903E-3</c:v>
                </c:pt>
                <c:pt idx="1">
                  <c:v>9.8914422645434777E-3</c:v>
                </c:pt>
                <c:pt idx="2">
                  <c:v>6.4751449103989901E-3</c:v>
                </c:pt>
                <c:pt idx="3">
                  <c:v>9.4927475941715862E-3</c:v>
                </c:pt>
                <c:pt idx="4">
                  <c:v>9.5068742249950454E-3</c:v>
                </c:pt>
                <c:pt idx="5">
                  <c:v>8.9279981620839326E-3</c:v>
                </c:pt>
                <c:pt idx="6">
                  <c:v>9.6318239599231768E-3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综合性能rhoR影响!$K$14</c:f>
              <c:strCache>
                <c:ptCount val="1"/>
                <c:pt idx="0">
                  <c:v>R=3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综合性能rhoR影响!$K$15:$K$21</c:f>
              <c:numCache>
                <c:formatCode>0.00%</c:formatCode>
                <c:ptCount val="7"/>
                <c:pt idx="0">
                  <c:v>9.891352422974618E-3</c:v>
                </c:pt>
                <c:pt idx="1">
                  <c:v>9.9179493980000553E-3</c:v>
                </c:pt>
                <c:pt idx="2">
                  <c:v>9.8707937837712555E-3</c:v>
                </c:pt>
                <c:pt idx="3">
                  <c:v>8.8797345140691503E-3</c:v>
                </c:pt>
                <c:pt idx="4">
                  <c:v>5.6985112081426549E-3</c:v>
                </c:pt>
                <c:pt idx="5">
                  <c:v>9.7845888468051576E-3</c:v>
                </c:pt>
                <c:pt idx="6">
                  <c:v>9.8576547644181681E-3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综合性能rhoR影响!$L$14</c:f>
              <c:strCache>
                <c:ptCount val="1"/>
                <c:pt idx="0">
                  <c:v>R=4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综合性能rhoR影响!$L$15:$L$21</c:f>
              <c:numCache>
                <c:formatCode>0.00%</c:formatCode>
                <c:ptCount val="7"/>
                <c:pt idx="0">
                  <c:v>9.9457118805918853E-3</c:v>
                </c:pt>
                <c:pt idx="1">
                  <c:v>9.6869517523204812E-3</c:v>
                </c:pt>
                <c:pt idx="2">
                  <c:v>9.8256530053384156E-3</c:v>
                </c:pt>
                <c:pt idx="3">
                  <c:v>9.9667312496926098E-3</c:v>
                </c:pt>
                <c:pt idx="4">
                  <c:v>1.248056051091153E-2</c:v>
                </c:pt>
                <c:pt idx="5">
                  <c:v>9.9879516069672752E-3</c:v>
                </c:pt>
                <c:pt idx="6">
                  <c:v>6.7050068185024649E-3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ser>
          <c:idx val="3"/>
          <c:order val="3"/>
          <c:tx>
            <c:strRef>
              <c:f>综合性能rhoR影响!$M$14</c:f>
              <c:strCache>
                <c:ptCount val="1"/>
                <c:pt idx="0">
                  <c:v>R=5</c:v>
                </c:pt>
              </c:strCache>
            </c:strRef>
          </c:tx>
          <c:spPr>
            <a:ln w="28575" cap="rnd">
              <a:solidFill>
                <a:srgbClr val="CA7768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A7768"/>
                </a:solidFill>
              </a:ln>
              <a:effectLst/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综合性能rhoR影响!$M$15:$M$21</c:f>
              <c:numCache>
                <c:formatCode>0.00%</c:formatCode>
                <c:ptCount val="7"/>
                <c:pt idx="0">
                  <c:v>9.8752732855788838E-3</c:v>
                </c:pt>
                <c:pt idx="1">
                  <c:v>8.8819801997079961E-3</c:v>
                </c:pt>
                <c:pt idx="2">
                  <c:v>9.931972706963943E-3</c:v>
                </c:pt>
                <c:pt idx="3">
                  <c:v>1.1546067465505367E-2</c:v>
                </c:pt>
                <c:pt idx="4">
                  <c:v>1.7721876896404372E-2</c:v>
                </c:pt>
                <c:pt idx="5">
                  <c:v>3.1721492796534023E-2</c:v>
                </c:pt>
                <c:pt idx="6">
                  <c:v>2.8202227006548276E-2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48-6346-A69D-880AAA41F350}"/>
            </c:ext>
          </c:extLst>
        </c:ser>
        <c:ser>
          <c:idx val="4"/>
          <c:order val="4"/>
          <c:tx>
            <c:strRef>
              <c:f>综合性能rhoR影响!$N$14</c:f>
              <c:strCache>
                <c:ptCount val="1"/>
                <c:pt idx="0">
                  <c:v>R=6</c:v>
                </c:pt>
              </c:strCache>
            </c:strRef>
          </c:tx>
          <c:spPr>
            <a:ln w="28575" cap="rnd">
              <a:solidFill>
                <a:srgbClr val="1A94AB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1A94AB"/>
              </a:solidFill>
              <a:ln>
                <a:solidFill>
                  <a:srgbClr val="1A94AB"/>
                </a:solidFill>
              </a:ln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综合性能rhoR影响!$N$15:$N$21</c:f>
              <c:numCache>
                <c:formatCode>0.00%</c:formatCode>
                <c:ptCount val="7"/>
                <c:pt idx="0">
                  <c:v>9.2498425722628841E-3</c:v>
                </c:pt>
                <c:pt idx="1">
                  <c:v>9.6853604236735238E-3</c:v>
                </c:pt>
                <c:pt idx="2">
                  <c:v>9.802607630783871E-3</c:v>
                </c:pt>
                <c:pt idx="3">
                  <c:v>1.2199506090067293E-2</c:v>
                </c:pt>
                <c:pt idx="4">
                  <c:v>1.8190880279019238E-2</c:v>
                </c:pt>
                <c:pt idx="5">
                  <c:v>3.0460114446780425E-2</c:v>
                </c:pt>
                <c:pt idx="6">
                  <c:v>4.1721841611362248E-2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48-6346-A69D-880AAA41F350}"/>
            </c:ext>
          </c:extLst>
        </c:ser>
        <c:ser>
          <c:idx val="5"/>
          <c:order val="5"/>
          <c:tx>
            <c:strRef>
              <c:f>综合性能rhoR影响!$O$14</c:f>
              <c:strCache>
                <c:ptCount val="1"/>
                <c:pt idx="0">
                  <c:v>R=7</c:v>
                </c:pt>
              </c:strCache>
            </c:strRef>
          </c:tx>
          <c:spPr>
            <a:ln w="28575" cap="rnd">
              <a:solidFill>
                <a:srgbClr val="0064B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9050">
                <a:solidFill>
                  <a:srgbClr val="0064B1"/>
                </a:solidFill>
              </a:ln>
              <a:effectLst/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综合性能rhoR影响!$O$15:$O$21</c:f>
              <c:numCache>
                <c:formatCode>0.00%</c:formatCode>
                <c:ptCount val="7"/>
                <c:pt idx="0">
                  <c:v>9.8263611204974441E-3</c:v>
                </c:pt>
                <c:pt idx="1">
                  <c:v>9.6601895597598093E-3</c:v>
                </c:pt>
                <c:pt idx="2">
                  <c:v>9.9456195888716469E-3</c:v>
                </c:pt>
                <c:pt idx="3">
                  <c:v>1.2369441682696436E-2</c:v>
                </c:pt>
                <c:pt idx="4">
                  <c:v>1.8502035077854539E-2</c:v>
                </c:pt>
                <c:pt idx="5">
                  <c:v>3.3557744228841516E-2</c:v>
                </c:pt>
                <c:pt idx="6">
                  <c:v>4.7327574305209015E-2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48-6346-A69D-880AAA41F350}"/>
            </c:ext>
          </c:extLst>
        </c:ser>
        <c:ser>
          <c:idx val="6"/>
          <c:order val="6"/>
          <c:tx>
            <c:strRef>
              <c:f>综合性能rhoR影响!$P$14</c:f>
              <c:strCache>
                <c:ptCount val="1"/>
                <c:pt idx="0">
                  <c:v>R=8</c:v>
                </c:pt>
              </c:strCache>
            </c:strRef>
          </c:tx>
          <c:spPr>
            <a:ln w="28575" cap="rnd">
              <a:solidFill>
                <a:srgbClr val="82449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824492"/>
              </a:solidFill>
              <a:ln w="9525">
                <a:solidFill>
                  <a:srgbClr val="824492"/>
                </a:solidFill>
              </a:ln>
              <a:effectLst/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综合性能rhoR影响!$P$15:$P$21</c:f>
              <c:numCache>
                <c:formatCode>0.00%</c:formatCode>
                <c:ptCount val="7"/>
                <c:pt idx="0">
                  <c:v>9.9066077975385573E-3</c:v>
                </c:pt>
                <c:pt idx="1">
                  <c:v>9.8159105106838691E-3</c:v>
                </c:pt>
                <c:pt idx="2">
                  <c:v>9.981402877577825E-3</c:v>
                </c:pt>
                <c:pt idx="3">
                  <c:v>1.2057861051583447E-2</c:v>
                </c:pt>
                <c:pt idx="4">
                  <c:v>1.8378136485991545E-2</c:v>
                </c:pt>
                <c:pt idx="5">
                  <c:v>2.7237520011227329E-2</c:v>
                </c:pt>
                <c:pt idx="6">
                  <c:v>4.8350422465061507E-2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48-6346-A69D-880AAA41F350}"/>
            </c:ext>
          </c:extLst>
        </c:ser>
        <c:ser>
          <c:idx val="7"/>
          <c:order val="7"/>
          <c:tx>
            <c:strRef>
              <c:f>综合性能rhoR影响!$Q$14</c:f>
              <c:strCache>
                <c:ptCount val="1"/>
                <c:pt idx="0">
                  <c:v>R=9</c:v>
                </c:pt>
              </c:strCache>
            </c:strRef>
          </c:tx>
          <c:spPr>
            <a:ln>
              <a:solidFill>
                <a:srgbClr val="EBC964"/>
              </a:solidFill>
            </a:ln>
          </c:spPr>
          <c:marker>
            <c:symbol val="circle"/>
            <c:size val="7"/>
            <c:spPr>
              <a:solidFill>
                <a:srgbClr val="EBC964"/>
              </a:solidFill>
              <a:ln>
                <a:solidFill>
                  <a:srgbClr val="EBC964"/>
                </a:solidFill>
              </a:ln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综合性能rhoR影响!$Q$15:$Q$21</c:f>
              <c:numCache>
                <c:formatCode>0.00%</c:formatCode>
                <c:ptCount val="7"/>
                <c:pt idx="0">
                  <c:v>9.128254507796623E-3</c:v>
                </c:pt>
                <c:pt idx="1">
                  <c:v>9.6805411309919369E-3</c:v>
                </c:pt>
                <c:pt idx="2">
                  <c:v>9.9778893038943977E-3</c:v>
                </c:pt>
                <c:pt idx="3">
                  <c:v>1.2291820037810975E-2</c:v>
                </c:pt>
                <c:pt idx="4">
                  <c:v>1.8806446524393623E-2</c:v>
                </c:pt>
                <c:pt idx="5">
                  <c:v>2.7701428173087999E-2</c:v>
                </c:pt>
                <c:pt idx="6">
                  <c:v>4.1876000479426169E-2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DE-B040-B05D-7ACB91CCC0E9}"/>
            </c:ext>
          </c:extLst>
        </c:ser>
        <c:ser>
          <c:idx val="8"/>
          <c:order val="8"/>
          <c:tx>
            <c:strRef>
              <c:f>综合性能rhoR影响!$R$14</c:f>
              <c:strCache>
                <c:ptCount val="1"/>
                <c:pt idx="0">
                  <c:v>R=10</c:v>
                </c:pt>
              </c:strCache>
            </c:strRef>
          </c:tx>
          <c:spPr>
            <a:ln>
              <a:solidFill>
                <a:srgbClr val="D85759"/>
              </a:solidFill>
            </a:ln>
          </c:spPr>
          <c:marker>
            <c:symbol val="square"/>
            <c:size val="7"/>
            <c:spPr>
              <a:solidFill>
                <a:srgbClr val="D85759"/>
              </a:solidFill>
              <a:ln>
                <a:noFill/>
              </a:ln>
            </c:spPr>
          </c:marker>
          <c:cat>
            <c:numRef>
              <c:f>综合性能rhoR影响!$I$15:$I$21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cat>
          <c:val>
            <c:numRef>
              <c:f>综合性能rhoR影响!$R$15:$R$21</c:f>
              <c:numCache>
                <c:formatCode>0.00%</c:formatCode>
                <c:ptCount val="7"/>
                <c:pt idx="0">
                  <c:v>9.6368618433176727E-3</c:v>
                </c:pt>
                <c:pt idx="1">
                  <c:v>9.8594031542244276E-3</c:v>
                </c:pt>
                <c:pt idx="2">
                  <c:v>9.6167534183190951E-3</c:v>
                </c:pt>
                <c:pt idx="3">
                  <c:v>1.1756722079221906E-2</c:v>
                </c:pt>
                <c:pt idx="4">
                  <c:v>1.8426485068545956E-2</c:v>
                </c:pt>
                <c:pt idx="5">
                  <c:v>2.9566525167195289E-2</c:v>
                </c:pt>
                <c:pt idx="6">
                  <c:v>3.8137163144403075E-2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DE-B040-B05D-7ACB91CC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zh-CN" sz="12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宋体" panose="02010600030101010101" pitchFamily="2" charset="-122"/>
                  </a:rPr>
                  <a:t>失效概率参数 </a:t>
                </a:r>
                <a:r>
                  <a:rPr lang="el-GR" altLang="zh-CN" sz="1200" b="0" i="1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宋体" panose="02010600030101010101" pitchFamily="2" charset="-122"/>
                  </a:rPr>
                  <a:t>ρ</a:t>
                </a:r>
                <a:r>
                  <a:rPr lang="zh-CN" altLang="zh-CN" sz="12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 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47705307548435844"/>
              <c:y val="0.9327471986823781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en-US" altLang="zh-CN"/>
                  <a:t>gap</a:t>
                </a:r>
                <a:r>
                  <a:rPr lang="zh-CN" altLang="en-US"/>
                  <a:t>值</a:t>
                </a:r>
              </a:p>
            </c:rich>
          </c:tx>
          <c:overlay val="0"/>
        </c:title>
        <c:numFmt formatCode="0.00%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72027181654472"/>
          <c:y val="7.8624363131079206E-2"/>
          <c:w val="0.13436710641893945"/>
          <c:h val="0.3556752155386713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tx>
            <c:strRef>
              <c:f>综合性能rhoR影响!$H$4</c:f>
              <c:strCache>
                <c:ptCount val="1"/>
                <c:pt idx="0">
                  <c:v>ρ=0.01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综合性能rhoR影响!$J$4:$R$4</c:f>
              <c:numCache>
                <c:formatCode>General</c:formatCode>
                <c:ptCount val="9"/>
                <c:pt idx="0">
                  <c:v>0.22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0.21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综合性能rhoR影响!$H$5</c:f>
              <c:strCache>
                <c:ptCount val="1"/>
                <c:pt idx="0">
                  <c:v>ρ=0.05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综合性能rhoR影响!$J$5:$R$5</c:f>
              <c:numCache>
                <c:formatCode>General</c:formatCode>
                <c:ptCount val="9"/>
                <c:pt idx="0">
                  <c:v>0.32</c:v>
                </c:pt>
                <c:pt idx="1">
                  <c:v>0.41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0.41</c:v>
                </c:pt>
                <c:pt idx="5">
                  <c:v>0.44</c:v>
                </c:pt>
                <c:pt idx="6">
                  <c:v>0.6</c:v>
                </c:pt>
                <c:pt idx="7">
                  <c:v>0.63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综合性能rhoR影响!$H$6</c:f>
              <c:strCache>
                <c:ptCount val="1"/>
                <c:pt idx="0">
                  <c:v>ρ=0.1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综合性能rhoR影响!$J$6:$R$6</c:f>
              <c:numCache>
                <c:formatCode>General</c:formatCode>
                <c:ptCount val="9"/>
                <c:pt idx="0">
                  <c:v>0.06</c:v>
                </c:pt>
                <c:pt idx="1">
                  <c:v>0.28000000000000003</c:v>
                </c:pt>
                <c:pt idx="2">
                  <c:v>0.6</c:v>
                </c:pt>
                <c:pt idx="3">
                  <c:v>0.53</c:v>
                </c:pt>
                <c:pt idx="4">
                  <c:v>0.68</c:v>
                </c:pt>
                <c:pt idx="5">
                  <c:v>0.8</c:v>
                </c:pt>
                <c:pt idx="6">
                  <c:v>1.01</c:v>
                </c:pt>
                <c:pt idx="7">
                  <c:v>1.01</c:v>
                </c:pt>
                <c:pt idx="8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ser>
          <c:idx val="3"/>
          <c:order val="3"/>
          <c:tx>
            <c:strRef>
              <c:f>综合性能rhoR影响!$H$7</c:f>
              <c:strCache>
                <c:ptCount val="1"/>
                <c:pt idx="0">
                  <c:v>ρ=0.2</c:v>
                </c:pt>
              </c:strCache>
            </c:strRef>
          </c:tx>
          <c:spPr>
            <a:ln w="28575" cap="rnd">
              <a:solidFill>
                <a:srgbClr val="CA7768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A7768"/>
                </a:solidFill>
              </a:ln>
              <a:effectLst/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综合性能rhoR影响!$J$7:$R$7</c:f>
              <c:numCache>
                <c:formatCode>General</c:formatCode>
                <c:ptCount val="9"/>
                <c:pt idx="0">
                  <c:v>0.02</c:v>
                </c:pt>
                <c:pt idx="1">
                  <c:v>0.28000000000000003</c:v>
                </c:pt>
                <c:pt idx="2">
                  <c:v>2.6</c:v>
                </c:pt>
                <c:pt idx="3">
                  <c:v>13.27</c:v>
                </c:pt>
                <c:pt idx="4">
                  <c:v>12.16</c:v>
                </c:pt>
                <c:pt idx="5">
                  <c:v>11.94</c:v>
                </c:pt>
                <c:pt idx="6">
                  <c:v>12.22</c:v>
                </c:pt>
                <c:pt idx="7">
                  <c:v>13.84</c:v>
                </c:pt>
                <c:pt idx="8">
                  <c:v>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48-6346-A69D-880AAA41F350}"/>
            </c:ext>
          </c:extLst>
        </c:ser>
        <c:ser>
          <c:idx val="4"/>
          <c:order val="4"/>
          <c:tx>
            <c:strRef>
              <c:f>综合性能rhoR影响!$H$8</c:f>
              <c:strCache>
                <c:ptCount val="1"/>
                <c:pt idx="0">
                  <c:v>ρ=0.3</c:v>
                </c:pt>
              </c:strCache>
            </c:strRef>
          </c:tx>
          <c:spPr>
            <a:ln w="28575" cap="rnd">
              <a:solidFill>
                <a:srgbClr val="1A94AB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1A94AB"/>
              </a:solidFill>
              <a:ln>
                <a:solidFill>
                  <a:srgbClr val="1A94AB"/>
                </a:solidFill>
              </a:ln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综合性能rhoR影响!$J$8:$R$8</c:f>
              <c:numCache>
                <c:formatCode>General</c:formatCode>
                <c:ptCount val="9"/>
                <c:pt idx="0">
                  <c:v>0.02</c:v>
                </c:pt>
                <c:pt idx="1">
                  <c:v>0.19</c:v>
                </c:pt>
                <c:pt idx="2">
                  <c:v>26.22</c:v>
                </c:pt>
                <c:pt idx="3">
                  <c:v>42.51</c:v>
                </c:pt>
                <c:pt idx="4">
                  <c:v>49.98</c:v>
                </c:pt>
                <c:pt idx="5">
                  <c:v>35.42</c:v>
                </c:pt>
                <c:pt idx="6">
                  <c:v>28.78</c:v>
                </c:pt>
                <c:pt idx="7">
                  <c:v>33.26</c:v>
                </c:pt>
                <c:pt idx="8">
                  <c:v>37.090000000000003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48-6346-A69D-880AAA41F350}"/>
            </c:ext>
          </c:extLst>
        </c:ser>
        <c:ser>
          <c:idx val="5"/>
          <c:order val="5"/>
          <c:tx>
            <c:strRef>
              <c:f>综合性能rhoR影响!$H$10</c:f>
              <c:strCache>
                <c:ptCount val="1"/>
                <c:pt idx="0">
                  <c:v>ρ=0.5</c:v>
                </c:pt>
              </c:strCache>
            </c:strRef>
          </c:tx>
          <c:spPr>
            <a:ln w="28575" cap="rnd">
              <a:solidFill>
                <a:srgbClr val="0064B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9050">
                <a:solidFill>
                  <a:srgbClr val="0064B1"/>
                </a:solidFill>
              </a:ln>
              <a:effectLst/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综合性能rhoR影响!$J$9:$R$9</c:f>
              <c:numCache>
                <c:formatCode>General</c:formatCode>
                <c:ptCount val="9"/>
                <c:pt idx="0">
                  <c:v>0.01</c:v>
                </c:pt>
                <c:pt idx="1">
                  <c:v>0.11</c:v>
                </c:pt>
                <c:pt idx="2">
                  <c:v>24.98</c:v>
                </c:pt>
                <c:pt idx="3">
                  <c:v>126.49</c:v>
                </c:pt>
                <c:pt idx="4">
                  <c:v>191.09</c:v>
                </c:pt>
                <c:pt idx="5">
                  <c:v>154.34</c:v>
                </c:pt>
                <c:pt idx="6">
                  <c:v>121.86</c:v>
                </c:pt>
                <c:pt idx="7">
                  <c:v>97.6</c:v>
                </c:pt>
                <c:pt idx="8">
                  <c:v>150.24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48-6346-A69D-880AAA41F350}"/>
            </c:ext>
          </c:extLst>
        </c:ser>
        <c:ser>
          <c:idx val="6"/>
          <c:order val="6"/>
          <c:tx>
            <c:strRef>
              <c:f>综合性能rhoR影响!$H$10</c:f>
              <c:strCache>
                <c:ptCount val="1"/>
                <c:pt idx="0">
                  <c:v>ρ=0.5</c:v>
                </c:pt>
              </c:strCache>
            </c:strRef>
          </c:tx>
          <c:spPr>
            <a:ln w="28575" cap="rnd">
              <a:solidFill>
                <a:srgbClr val="82449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824492"/>
              </a:solidFill>
              <a:ln w="9525">
                <a:solidFill>
                  <a:srgbClr val="824492"/>
                </a:solidFill>
              </a:ln>
              <a:effectLst/>
            </c:spPr>
          </c:marker>
          <c:cat>
            <c:strRef>
              <c:f>综合性能rhoR影响!$J$3:$R$3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综合性能rhoR影响!$J$10:$R$10</c:f>
              <c:numCache>
                <c:formatCode>General</c:formatCode>
                <c:ptCount val="9"/>
                <c:pt idx="0">
                  <c:v>0.01</c:v>
                </c:pt>
                <c:pt idx="1">
                  <c:v>0.13</c:v>
                </c:pt>
                <c:pt idx="2">
                  <c:v>5.24</c:v>
                </c:pt>
                <c:pt idx="3">
                  <c:v>345.39</c:v>
                </c:pt>
                <c:pt idx="4">
                  <c:v>704.9</c:v>
                </c:pt>
                <c:pt idx="5">
                  <c:v>875.71</c:v>
                </c:pt>
                <c:pt idx="6">
                  <c:v>653.71</c:v>
                </c:pt>
                <c:pt idx="7">
                  <c:v>474.68</c:v>
                </c:pt>
                <c:pt idx="8">
                  <c:v>354.23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48-6346-A69D-880AAA41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求解时间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72027181654472"/>
          <c:y val="7.8624363131079206E-2"/>
          <c:w val="0.13436710641893945"/>
          <c:h val="0.3556752155386713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tx>
            <c:strRef>
              <c:f>综合性能rhoR影响!$H$15</c:f>
              <c:strCache>
                <c:ptCount val="1"/>
                <c:pt idx="0">
                  <c:v>ρ=0.01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综合性能rhoR影响!$J$15:$R$15</c:f>
              <c:numCache>
                <c:formatCode>0.00%</c:formatCode>
                <c:ptCount val="9"/>
                <c:pt idx="0">
                  <c:v>9.6480338297246903E-3</c:v>
                </c:pt>
                <c:pt idx="1">
                  <c:v>9.891352422974618E-3</c:v>
                </c:pt>
                <c:pt idx="2">
                  <c:v>9.9457118805918853E-3</c:v>
                </c:pt>
                <c:pt idx="3">
                  <c:v>9.8752732855788838E-3</c:v>
                </c:pt>
                <c:pt idx="4">
                  <c:v>9.2498425722628841E-3</c:v>
                </c:pt>
                <c:pt idx="5">
                  <c:v>9.8263611204974441E-3</c:v>
                </c:pt>
                <c:pt idx="6">
                  <c:v>9.9066077975385573E-3</c:v>
                </c:pt>
                <c:pt idx="7">
                  <c:v>9.128254507796623E-3</c:v>
                </c:pt>
                <c:pt idx="8">
                  <c:v>9.6368618433176727E-3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综合性能rhoR影响!$H$16</c:f>
              <c:strCache>
                <c:ptCount val="1"/>
                <c:pt idx="0">
                  <c:v>ρ=0.05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综合性能rhoR影响!$J$16:$R$16</c:f>
              <c:numCache>
                <c:formatCode>0.00%</c:formatCode>
                <c:ptCount val="9"/>
                <c:pt idx="0">
                  <c:v>9.8914422645434777E-3</c:v>
                </c:pt>
                <c:pt idx="1">
                  <c:v>9.9179493980000553E-3</c:v>
                </c:pt>
                <c:pt idx="2">
                  <c:v>9.6869517523204812E-3</c:v>
                </c:pt>
                <c:pt idx="3">
                  <c:v>8.8819801997079961E-3</c:v>
                </c:pt>
                <c:pt idx="4">
                  <c:v>9.6853604236735238E-3</c:v>
                </c:pt>
                <c:pt idx="5">
                  <c:v>9.6601895597598093E-3</c:v>
                </c:pt>
                <c:pt idx="6">
                  <c:v>9.8159105106838691E-3</c:v>
                </c:pt>
                <c:pt idx="7">
                  <c:v>9.6805411309919369E-3</c:v>
                </c:pt>
                <c:pt idx="8">
                  <c:v>9.8594031542244276E-3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综合性能rhoR影响!$H$17</c:f>
              <c:strCache>
                <c:ptCount val="1"/>
                <c:pt idx="0">
                  <c:v>ρ=0.1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综合性能rhoR影响!$J$17:$R$17</c:f>
              <c:numCache>
                <c:formatCode>0.00%</c:formatCode>
                <c:ptCount val="9"/>
                <c:pt idx="0">
                  <c:v>6.4751449103989901E-3</c:v>
                </c:pt>
                <c:pt idx="1">
                  <c:v>9.8707937837712555E-3</c:v>
                </c:pt>
                <c:pt idx="2">
                  <c:v>9.8256530053384156E-3</c:v>
                </c:pt>
                <c:pt idx="3">
                  <c:v>9.931972706963943E-3</c:v>
                </c:pt>
                <c:pt idx="4">
                  <c:v>9.802607630783871E-3</c:v>
                </c:pt>
                <c:pt idx="5">
                  <c:v>9.9456195888716469E-3</c:v>
                </c:pt>
                <c:pt idx="6">
                  <c:v>9.981402877577825E-3</c:v>
                </c:pt>
                <c:pt idx="7">
                  <c:v>9.9778893038943977E-3</c:v>
                </c:pt>
                <c:pt idx="8">
                  <c:v>9.6167534183190951E-3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ser>
          <c:idx val="3"/>
          <c:order val="3"/>
          <c:tx>
            <c:strRef>
              <c:f>综合性能rhoR影响!$H$18</c:f>
              <c:strCache>
                <c:ptCount val="1"/>
                <c:pt idx="0">
                  <c:v>ρ=0.2</c:v>
                </c:pt>
              </c:strCache>
            </c:strRef>
          </c:tx>
          <c:spPr>
            <a:ln w="28575" cap="rnd">
              <a:solidFill>
                <a:srgbClr val="CA7768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A7768"/>
                </a:solidFill>
              </a:ln>
              <a:effectLst/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综合性能rhoR影响!$J$18:$R$18</c:f>
              <c:numCache>
                <c:formatCode>0.00%</c:formatCode>
                <c:ptCount val="9"/>
                <c:pt idx="0">
                  <c:v>9.4927475941715862E-3</c:v>
                </c:pt>
                <c:pt idx="1">
                  <c:v>8.8797345140691503E-3</c:v>
                </c:pt>
                <c:pt idx="2">
                  <c:v>9.9667312496926098E-3</c:v>
                </c:pt>
                <c:pt idx="3">
                  <c:v>1.1546067465505367E-2</c:v>
                </c:pt>
                <c:pt idx="4">
                  <c:v>1.2199506090067293E-2</c:v>
                </c:pt>
                <c:pt idx="5">
                  <c:v>1.2369441682696436E-2</c:v>
                </c:pt>
                <c:pt idx="6">
                  <c:v>1.2057861051583447E-2</c:v>
                </c:pt>
                <c:pt idx="7">
                  <c:v>1.2291820037810975E-2</c:v>
                </c:pt>
                <c:pt idx="8">
                  <c:v>1.1756722079221906E-2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48-6346-A69D-880AAA41F350}"/>
            </c:ext>
          </c:extLst>
        </c:ser>
        <c:ser>
          <c:idx val="4"/>
          <c:order val="4"/>
          <c:tx>
            <c:strRef>
              <c:f>综合性能rhoR影响!$H$19</c:f>
              <c:strCache>
                <c:ptCount val="1"/>
                <c:pt idx="0">
                  <c:v>ρ=0.3</c:v>
                </c:pt>
              </c:strCache>
            </c:strRef>
          </c:tx>
          <c:spPr>
            <a:ln w="28575" cap="rnd">
              <a:solidFill>
                <a:srgbClr val="1A94AB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1A94AB"/>
              </a:solidFill>
              <a:ln>
                <a:solidFill>
                  <a:srgbClr val="1A94AB"/>
                </a:solidFill>
              </a:ln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综合性能rhoR影响!$J$19:$R$19</c:f>
              <c:numCache>
                <c:formatCode>0.00%</c:formatCode>
                <c:ptCount val="9"/>
                <c:pt idx="0">
                  <c:v>9.5068742249950454E-3</c:v>
                </c:pt>
                <c:pt idx="1">
                  <c:v>5.6985112081426549E-3</c:v>
                </c:pt>
                <c:pt idx="2">
                  <c:v>1.248056051091153E-2</c:v>
                </c:pt>
                <c:pt idx="3">
                  <c:v>1.7721876896404372E-2</c:v>
                </c:pt>
                <c:pt idx="4">
                  <c:v>1.8190880279019238E-2</c:v>
                </c:pt>
                <c:pt idx="5">
                  <c:v>1.8502035077854539E-2</c:v>
                </c:pt>
                <c:pt idx="6">
                  <c:v>1.8378136485991545E-2</c:v>
                </c:pt>
                <c:pt idx="7">
                  <c:v>1.8806446524393623E-2</c:v>
                </c:pt>
                <c:pt idx="8">
                  <c:v>1.8426485068545956E-2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48-6346-A69D-880AAA41F350}"/>
            </c:ext>
          </c:extLst>
        </c:ser>
        <c:ser>
          <c:idx val="5"/>
          <c:order val="5"/>
          <c:tx>
            <c:strRef>
              <c:f>综合性能rhoR影响!$H$20</c:f>
              <c:strCache>
                <c:ptCount val="1"/>
                <c:pt idx="0">
                  <c:v>ρ=0.4</c:v>
                </c:pt>
              </c:strCache>
            </c:strRef>
          </c:tx>
          <c:spPr>
            <a:ln w="28575" cap="rnd">
              <a:solidFill>
                <a:srgbClr val="0064B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19050">
                <a:solidFill>
                  <a:srgbClr val="0064B1"/>
                </a:solidFill>
              </a:ln>
              <a:effectLst/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综合性能rhoR影响!$J$20:$R$20</c:f>
              <c:numCache>
                <c:formatCode>0.00%</c:formatCode>
                <c:ptCount val="9"/>
                <c:pt idx="0">
                  <c:v>8.9279981620839326E-3</c:v>
                </c:pt>
                <c:pt idx="1">
                  <c:v>9.7845888468051576E-3</c:v>
                </c:pt>
                <c:pt idx="2">
                  <c:v>9.9879516069672752E-3</c:v>
                </c:pt>
                <c:pt idx="3">
                  <c:v>3.1721492796534023E-2</c:v>
                </c:pt>
                <c:pt idx="4">
                  <c:v>3.0460114446780425E-2</c:v>
                </c:pt>
                <c:pt idx="5">
                  <c:v>3.3557744228841516E-2</c:v>
                </c:pt>
                <c:pt idx="6">
                  <c:v>2.7237520011227329E-2</c:v>
                </c:pt>
                <c:pt idx="7">
                  <c:v>2.7701428173087999E-2</c:v>
                </c:pt>
                <c:pt idx="8">
                  <c:v>2.9566525167195289E-2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48-6346-A69D-880AAA41F350}"/>
            </c:ext>
          </c:extLst>
        </c:ser>
        <c:ser>
          <c:idx val="6"/>
          <c:order val="6"/>
          <c:tx>
            <c:strRef>
              <c:f>综合性能rhoR影响!$H$21</c:f>
              <c:strCache>
                <c:ptCount val="1"/>
                <c:pt idx="0">
                  <c:v>ρ=0.5</c:v>
                </c:pt>
              </c:strCache>
            </c:strRef>
          </c:tx>
          <c:spPr>
            <a:ln w="28575" cap="rnd">
              <a:solidFill>
                <a:srgbClr val="82449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824492"/>
              </a:solidFill>
              <a:ln w="9525">
                <a:solidFill>
                  <a:srgbClr val="824492"/>
                </a:solidFill>
              </a:ln>
              <a:effectLst/>
            </c:spPr>
          </c:marker>
          <c:cat>
            <c:strRef>
              <c:f>综合性能rhoR影响!$J$14:$R$14</c:f>
              <c:strCache>
                <c:ptCount val="9"/>
                <c:pt idx="0">
                  <c:v>R=2</c:v>
                </c:pt>
                <c:pt idx="1">
                  <c:v>R=3</c:v>
                </c:pt>
                <c:pt idx="2">
                  <c:v>R=4</c:v>
                </c:pt>
                <c:pt idx="3">
                  <c:v>R=5</c:v>
                </c:pt>
                <c:pt idx="4">
                  <c:v>R=6</c:v>
                </c:pt>
                <c:pt idx="5">
                  <c:v>R=7</c:v>
                </c:pt>
                <c:pt idx="6">
                  <c:v>R=8</c:v>
                </c:pt>
                <c:pt idx="7">
                  <c:v>R=9</c:v>
                </c:pt>
                <c:pt idx="8">
                  <c:v>R=10</c:v>
                </c:pt>
              </c:strCache>
            </c:strRef>
          </c:cat>
          <c:val>
            <c:numRef>
              <c:f>综合性能rhoR影响!$J$21:$R$21</c:f>
              <c:numCache>
                <c:formatCode>0.00%</c:formatCode>
                <c:ptCount val="9"/>
                <c:pt idx="0">
                  <c:v>9.6318239599231768E-3</c:v>
                </c:pt>
                <c:pt idx="1">
                  <c:v>9.8576547644181681E-3</c:v>
                </c:pt>
                <c:pt idx="2">
                  <c:v>6.7050068185024649E-3</c:v>
                </c:pt>
                <c:pt idx="3">
                  <c:v>2.8202227006548276E-2</c:v>
                </c:pt>
                <c:pt idx="4">
                  <c:v>4.1721841611362248E-2</c:v>
                </c:pt>
                <c:pt idx="5">
                  <c:v>4.7327574305209015E-2</c:v>
                </c:pt>
                <c:pt idx="6">
                  <c:v>4.8350422465061507E-2</c:v>
                </c:pt>
                <c:pt idx="7">
                  <c:v>4.1876000479426169E-2</c:v>
                </c:pt>
                <c:pt idx="8">
                  <c:v>3.8137163144403075E-2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48-6346-A69D-880AAA41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en-US" altLang="zh-CN"/>
                  <a:t>gap</a:t>
                </a:r>
                <a:r>
                  <a:rPr lang="zh-CN" altLang="en-US"/>
                  <a:t>值</a:t>
                </a:r>
              </a:p>
            </c:rich>
          </c:tx>
          <c:overlay val="0"/>
        </c:title>
        <c:numFmt formatCode="0.00%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72027181654472"/>
          <c:y val="7.8624363131079206E-2"/>
          <c:w val="0.13436710641893945"/>
          <c:h val="0.3556752155386713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169088835335455"/>
          <c:y val="5.6358390199878761E-2"/>
          <c:w val="0.81422104282026286"/>
          <c:h val="0.82062025330847232"/>
        </c:manualLayout>
      </c:layout>
      <c:lineChart>
        <c:grouping val="standard"/>
        <c:varyColors val="0"/>
        <c:ser>
          <c:idx val="0"/>
          <c:order val="0"/>
          <c:tx>
            <c:strRef>
              <c:f>灵敏度分析!$E$28:$E$29</c:f>
              <c:strCache>
                <c:ptCount val="2"/>
                <c:pt idx="0">
                  <c:v>固定成本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numRef>
              <c:f>灵敏度分析!$A$30:$A$49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灵敏度分析!$E$30:$E$49</c:f>
              <c:numCache>
                <c:formatCode>0.00</c:formatCode>
                <c:ptCount val="20"/>
                <c:pt idx="0">
                  <c:v>3124950</c:v>
                </c:pt>
                <c:pt idx="1">
                  <c:v>3124950</c:v>
                </c:pt>
                <c:pt idx="2">
                  <c:v>3124950</c:v>
                </c:pt>
                <c:pt idx="3">
                  <c:v>3124950</c:v>
                </c:pt>
                <c:pt idx="4">
                  <c:v>3124950</c:v>
                </c:pt>
                <c:pt idx="5">
                  <c:v>3124950</c:v>
                </c:pt>
                <c:pt idx="6">
                  <c:v>3124950</c:v>
                </c:pt>
                <c:pt idx="7">
                  <c:v>3124950</c:v>
                </c:pt>
                <c:pt idx="8">
                  <c:v>4319380</c:v>
                </c:pt>
                <c:pt idx="9">
                  <c:v>4319380</c:v>
                </c:pt>
                <c:pt idx="10">
                  <c:v>4319380</c:v>
                </c:pt>
                <c:pt idx="11">
                  <c:v>4319380</c:v>
                </c:pt>
                <c:pt idx="12">
                  <c:v>4319380</c:v>
                </c:pt>
                <c:pt idx="13">
                  <c:v>4319380</c:v>
                </c:pt>
                <c:pt idx="14">
                  <c:v>4806730</c:v>
                </c:pt>
                <c:pt idx="15">
                  <c:v>4806730</c:v>
                </c:pt>
                <c:pt idx="16">
                  <c:v>5629860</c:v>
                </c:pt>
                <c:pt idx="17">
                  <c:v>5629860</c:v>
                </c:pt>
                <c:pt idx="18">
                  <c:v>5629860</c:v>
                </c:pt>
                <c:pt idx="19">
                  <c:v>5629860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灵敏度分析!$F$29</c:f>
              <c:strCache>
                <c:ptCount val="1"/>
                <c:pt idx="0">
                  <c:v>运输成本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numRef>
              <c:f>灵敏度分析!$A$30:$A$49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灵敏度分析!$F$30:$F$49</c:f>
              <c:numCache>
                <c:formatCode>0.00_ </c:formatCode>
                <c:ptCount val="20"/>
                <c:pt idx="0">
                  <c:v>3965415.5139917042</c:v>
                </c:pt>
                <c:pt idx="1">
                  <c:v>4219427.673867262</c:v>
                </c:pt>
                <c:pt idx="2">
                  <c:v>4488637.6133280173</c:v>
                </c:pt>
                <c:pt idx="3">
                  <c:v>4774911.9218762033</c:v>
                </c:pt>
                <c:pt idx="4">
                  <c:v>5080117.2148149488</c:v>
                </c:pt>
                <c:pt idx="5">
                  <c:v>5406120.0832482781</c:v>
                </c:pt>
                <c:pt idx="6">
                  <c:v>5754787.1440811083</c:v>
                </c:pt>
                <c:pt idx="7">
                  <c:v>6123939.6300192513</c:v>
                </c:pt>
                <c:pt idx="8">
                  <c:v>5306396.3219148237</c:v>
                </c:pt>
                <c:pt idx="9">
                  <c:v>5632280.7321228841</c:v>
                </c:pt>
                <c:pt idx="10">
                  <c:v>5974436.4917901121</c:v>
                </c:pt>
                <c:pt idx="11">
                  <c:v>6334175.6882740101</c:v>
                </c:pt>
                <c:pt idx="12">
                  <c:v>6712347.4605851704</c:v>
                </c:pt>
                <c:pt idx="13">
                  <c:v>7109800.9393872702</c:v>
                </c:pt>
                <c:pt idx="14">
                  <c:v>7608669.6340495897</c:v>
                </c:pt>
                <c:pt idx="15">
                  <c:v>8040828.5807376597</c:v>
                </c:pt>
                <c:pt idx="16">
                  <c:v>8100631.1462474894</c:v>
                </c:pt>
                <c:pt idx="17">
                  <c:v>8394415.2603802197</c:v>
                </c:pt>
                <c:pt idx="18">
                  <c:v>8700643.0178024489</c:v>
                </c:pt>
                <c:pt idx="19">
                  <c:v>9019769.1012135595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灵敏度分析!$G$29</c:f>
              <c:strCache>
                <c:ptCount val="1"/>
                <c:pt idx="0">
                  <c:v>惩罚成本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numRef>
              <c:f>灵敏度分析!$A$30:$A$49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灵敏度分析!$G$30:$G$49</c:f>
              <c:numCache>
                <c:formatCode>0.00_);[Red]\(0.00\)</c:formatCode>
                <c:ptCount val="20"/>
                <c:pt idx="0">
                  <c:v>54.3860082960814</c:v>
                </c:pt>
                <c:pt idx="1">
                  <c:v>870.17613273730205</c:v>
                </c:pt>
                <c:pt idx="2">
                  <c:v>4405.2666719825902</c:v>
                </c:pt>
                <c:pt idx="3">
                  <c:v>13922.8181237968</c:v>
                </c:pt>
                <c:pt idx="4">
                  <c:v>33991.255185050803</c:v>
                </c:pt>
                <c:pt idx="5">
                  <c:v>70484.266751721399</c:v>
                </c:pt>
                <c:pt idx="6">
                  <c:v>130580.805918891</c:v>
                </c:pt>
                <c:pt idx="7">
                  <c:v>222765.08998074901</c:v>
                </c:pt>
                <c:pt idx="8">
                  <c:v>311493.95808517601</c:v>
                </c:pt>
                <c:pt idx="9">
                  <c:v>474765.97787711699</c:v>
                </c:pt>
                <c:pt idx="10">
                  <c:v>695104.86820988695</c:v>
                </c:pt>
                <c:pt idx="11">
                  <c:v>984474.73172598996</c:v>
                </c:pt>
                <c:pt idx="12">
                  <c:v>1355979.1094148301</c:v>
                </c:pt>
                <c:pt idx="13">
                  <c:v>1823860.9806127299</c:v>
                </c:pt>
                <c:pt idx="14">
                  <c:v>1825188.79595041</c:v>
                </c:pt>
                <c:pt idx="15">
                  <c:v>2362776.7492623399</c:v>
                </c:pt>
                <c:pt idx="16">
                  <c:v>2307857.7837525099</c:v>
                </c:pt>
                <c:pt idx="17">
                  <c:v>2900703.7596197799</c:v>
                </c:pt>
                <c:pt idx="18">
                  <c:v>3601038.4721975499</c:v>
                </c:pt>
                <c:pt idx="19">
                  <c:v>4421130.5587864397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ser>
          <c:idx val="3"/>
          <c:order val="3"/>
          <c:tx>
            <c:strRef>
              <c:f>灵敏度分析!$D$28</c:f>
              <c:strCache>
                <c:ptCount val="1"/>
                <c:pt idx="0">
                  <c:v>总成本</c:v>
                </c:pt>
              </c:strCache>
            </c:strRef>
          </c:tx>
          <c:val>
            <c:numRef>
              <c:f>灵敏度分析!$D$30:$D$49</c:f>
              <c:numCache>
                <c:formatCode>0.00</c:formatCode>
                <c:ptCount val="20"/>
                <c:pt idx="0">
                  <c:v>7090419.9000000004</c:v>
                </c:pt>
                <c:pt idx="1">
                  <c:v>7345247.8499999996</c:v>
                </c:pt>
                <c:pt idx="2">
                  <c:v>7617992.8799999999</c:v>
                </c:pt>
                <c:pt idx="3">
                  <c:v>7913784.7400000002</c:v>
                </c:pt>
                <c:pt idx="4">
                  <c:v>8239058.4699999997</c:v>
                </c:pt>
                <c:pt idx="5">
                  <c:v>8601554.3499999996</c:v>
                </c:pt>
                <c:pt idx="6">
                  <c:v>9010317.9499999993</c:v>
                </c:pt>
                <c:pt idx="7">
                  <c:v>9471654.7200000007</c:v>
                </c:pt>
                <c:pt idx="8">
                  <c:v>9937270.2799999993</c:v>
                </c:pt>
                <c:pt idx="9">
                  <c:v>10426426.710000001</c:v>
                </c:pt>
                <c:pt idx="10">
                  <c:v>10988921.359999999</c:v>
                </c:pt>
                <c:pt idx="11">
                  <c:v>11638030.42</c:v>
                </c:pt>
                <c:pt idx="12">
                  <c:v>12387706.57</c:v>
                </c:pt>
                <c:pt idx="13">
                  <c:v>13253041.92</c:v>
                </c:pt>
                <c:pt idx="14">
                  <c:v>14240588.43</c:v>
                </c:pt>
                <c:pt idx="15">
                  <c:v>15210335.33</c:v>
                </c:pt>
                <c:pt idx="16">
                  <c:v>16038348.93</c:v>
                </c:pt>
                <c:pt idx="17">
                  <c:v>16924979.02</c:v>
                </c:pt>
                <c:pt idx="18">
                  <c:v>17931541.489999998</c:v>
                </c:pt>
                <c:pt idx="19">
                  <c:v>19070759.66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9-944D-8AC8-071AB225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en-US" altLang="zh-CN" b="0" i="1"/>
                  <a:t>β</a:t>
                </a:r>
                <a:endParaRPr lang="zh-CN" altLang="en-US" b="0" i="1"/>
              </a:p>
            </c:rich>
          </c:tx>
          <c:layout>
            <c:manualLayout>
              <c:xMode val="edge"/>
              <c:yMode val="edge"/>
              <c:x val="0.96006533723333154"/>
              <c:y val="0.89230581199690751"/>
            </c:manualLayout>
          </c:layout>
          <c:overlay val="0"/>
        </c:title>
        <c:numFmt formatCode="0.0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成本  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</c:title>
        <c:numFmt formatCode="0_);[Red]\(0\)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996912501456372"/>
          <c:y val="8.1997248624312152E-2"/>
          <c:w val="0.17756029360363509"/>
          <c:h val="0.2272855177588794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tx>
            <c:strRef>
              <c:f>灵敏度分析!$H$29</c:f>
              <c:strCache>
                <c:ptCount val="1"/>
                <c:pt idx="0">
                  <c:v>固定成本占比</c:v>
                </c:pt>
              </c:strCache>
            </c:strRef>
          </c:tx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val>
            <c:numRef>
              <c:f>灵敏度分析!$H$30:$H$49</c:f>
              <c:numCache>
                <c:formatCode>0.00%</c:formatCode>
                <c:ptCount val="20"/>
                <c:pt idx="0">
                  <c:v>0.44072848210301335</c:v>
                </c:pt>
                <c:pt idx="1">
                  <c:v>0.4254383328943761</c:v>
                </c:pt>
                <c:pt idx="2">
                  <c:v>0.41020647422815654</c:v>
                </c:pt>
                <c:pt idx="3">
                  <c:v>0.39487427351985316</c:v>
                </c:pt>
                <c:pt idx="4">
                  <c:v>0.37928484321097433</c:v>
                </c:pt>
                <c:pt idx="5">
                  <c:v>0.36330061670772329</c:v>
                </c:pt>
                <c:pt idx="6">
                  <c:v>0.34681905980909367</c:v>
                </c:pt>
                <c:pt idx="7">
                  <c:v>0.32992651151033509</c:v>
                </c:pt>
                <c:pt idx="8">
                  <c:v>0.43466463911053049</c:v>
                </c:pt>
                <c:pt idx="9">
                  <c:v>0.41427232168210382</c:v>
                </c:pt>
                <c:pt idx="10">
                  <c:v>0.39306678594704225</c:v>
                </c:pt>
                <c:pt idx="11">
                  <c:v>0.37114355643693187</c:v>
                </c:pt>
                <c:pt idx="12">
                  <c:v>0.34868278285348503</c:v>
                </c:pt>
                <c:pt idx="13">
                  <c:v>0.32591611994237168</c:v>
                </c:pt>
                <c:pt idx="14">
                  <c:v>0.33753731621608279</c:v>
                </c:pt>
                <c:pt idx="15">
                  <c:v>0.31601735896771976</c:v>
                </c:pt>
                <c:pt idx="16">
                  <c:v>0.35102491064209562</c:v>
                </c:pt>
                <c:pt idx="17">
                  <c:v>0.3326361582692231</c:v>
                </c:pt>
                <c:pt idx="18">
                  <c:v>0.31396408407719112</c:v>
                </c:pt>
                <c:pt idx="19">
                  <c:v>0.2952090058482757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tx>
            <c:strRef>
              <c:f>灵敏度分析!$I$29</c:f>
              <c:strCache>
                <c:ptCount val="1"/>
                <c:pt idx="0">
                  <c:v>运输成本占比</c:v>
                </c:pt>
              </c:strCache>
            </c:strRef>
          </c:tx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val>
            <c:numRef>
              <c:f>灵敏度分析!$I$30:$I$49</c:f>
              <c:numCache>
                <c:formatCode>0.00%</c:formatCode>
                <c:ptCount val="20"/>
                <c:pt idx="0">
                  <c:v>0.55926384754613812</c:v>
                </c:pt>
                <c:pt idx="1">
                  <c:v>0.57444319919950182</c:v>
                </c:pt>
                <c:pt idx="2">
                  <c:v>0.58921525446844703</c:v>
                </c:pt>
                <c:pt idx="3">
                  <c:v>0.60336641426971682</c:v>
                </c:pt>
                <c:pt idx="4">
                  <c:v>0.61658953305315589</c:v>
                </c:pt>
                <c:pt idx="5">
                  <c:v>0.6285050193571442</c:v>
                </c:pt>
                <c:pt idx="6">
                  <c:v>0.63868857636495602</c:v>
                </c:pt>
                <c:pt idx="7">
                  <c:v>0.64655435729600275</c:v>
                </c:pt>
                <c:pt idx="8">
                  <c:v>0.53398933232143342</c:v>
                </c:pt>
                <c:pt idx="9">
                  <c:v>0.54019280898229072</c:v>
                </c:pt>
                <c:pt idx="10">
                  <c:v>0.54367815512241613</c:v>
                </c:pt>
                <c:pt idx="11">
                  <c:v>0.54426526307997136</c:v>
                </c:pt>
                <c:pt idx="12">
                  <c:v>0.54185554223901589</c:v>
                </c:pt>
                <c:pt idx="13">
                  <c:v>0.53646558897983698</c:v>
                </c:pt>
                <c:pt idx="14">
                  <c:v>0.53429460948543051</c:v>
                </c:pt>
                <c:pt idx="15">
                  <c:v>0.52864242676349071</c:v>
                </c:pt>
                <c:pt idx="16">
                  <c:v>0.5050788695022792</c:v>
                </c:pt>
                <c:pt idx="17">
                  <c:v>0.49597788277673266</c:v>
                </c:pt>
                <c:pt idx="18">
                  <c:v>0.48521444866603319</c:v>
                </c:pt>
                <c:pt idx="19">
                  <c:v>0.47296328316339126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tx>
            <c:strRef>
              <c:f>灵敏度分析!$J$29</c:f>
              <c:strCache>
                <c:ptCount val="1"/>
                <c:pt idx="0">
                  <c:v>惩罚成本占比</c:v>
                </c:pt>
              </c:strCache>
            </c:strRef>
          </c:tx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val>
            <c:numRef>
              <c:f>灵敏度分析!$J$30:$J$49</c:f>
              <c:numCache>
                <c:formatCode>0.00%</c:formatCode>
                <c:ptCount val="20"/>
                <c:pt idx="0">
                  <c:v>7.6703508484852074E-6</c:v>
                </c:pt>
                <c:pt idx="1">
                  <c:v>1.1846790612209255E-4</c:v>
                </c:pt>
                <c:pt idx="2">
                  <c:v>5.7827130339646506E-4</c:v>
                </c:pt>
                <c:pt idx="3">
                  <c:v>1.7593122104300248E-3</c:v>
                </c:pt>
                <c:pt idx="4">
                  <c:v>4.125623735869762E-3</c:v>
                </c:pt>
                <c:pt idx="5">
                  <c:v>8.1943639351324225E-3</c:v>
                </c:pt>
                <c:pt idx="6">
                  <c:v>1.4492363825950339E-2</c:v>
                </c:pt>
                <c:pt idx="7">
                  <c:v>2.3519131193662113E-2</c:v>
                </c:pt>
                <c:pt idx="8">
                  <c:v>3.1346028568036095E-2</c:v>
                </c:pt>
                <c:pt idx="9">
                  <c:v>4.553486933560548E-2</c:v>
                </c:pt>
                <c:pt idx="10">
                  <c:v>6.3255058930541563E-2</c:v>
                </c:pt>
                <c:pt idx="11">
                  <c:v>8.4591180483096717E-2</c:v>
                </c:pt>
                <c:pt idx="12">
                  <c:v>0.10946167490749904</c:v>
                </c:pt>
                <c:pt idx="13">
                  <c:v>0.13761829107779128</c:v>
                </c:pt>
                <c:pt idx="14">
                  <c:v>0.1281680742984867</c:v>
                </c:pt>
                <c:pt idx="15">
                  <c:v>0.15534021426878955</c:v>
                </c:pt>
                <c:pt idx="16">
                  <c:v>0.14389621985562512</c:v>
                </c:pt>
                <c:pt idx="17">
                  <c:v>0.17138595895404424</c:v>
                </c:pt>
                <c:pt idx="18">
                  <c:v>0.20082146725677572</c:v>
                </c:pt>
                <c:pt idx="19">
                  <c:v>0.23182771098833299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en-US" altLang="zh-CN" sz="1400" b="0" i="1" baseline="0">
                    <a:effectLst/>
                  </a:rPr>
                  <a:t>β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7519080487686349"/>
              <c:y val="0.88243028597884543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百分比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163617763510397"/>
          <c:y val="7.8583710246091384E-2"/>
          <c:w val="0.17319205163462903"/>
          <c:h val="0.2018291944276196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0055293188172"/>
          <c:y val="5.6358390199878761E-2"/>
          <c:w val="0.87453621678714832"/>
          <c:h val="0.817064691041526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88ECA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15875">
                <a:solidFill>
                  <a:srgbClr val="988ECA"/>
                </a:solidFill>
              </a:ln>
              <a:effectLst/>
            </c:spPr>
          </c:marker>
          <c:cat>
            <c:numRef>
              <c:f>灵敏度分析!$A$55:$A$70</c:f>
              <c:numCache>
                <c:formatCode>0.0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灵敏度分析!$D$55:$D$70</c:f>
              <c:numCache>
                <c:formatCode>0.00</c:formatCode>
                <c:ptCount val="16"/>
                <c:pt idx="0">
                  <c:v>2187680</c:v>
                </c:pt>
                <c:pt idx="1">
                  <c:v>2187680</c:v>
                </c:pt>
                <c:pt idx="2">
                  <c:v>3124950</c:v>
                </c:pt>
                <c:pt idx="3">
                  <c:v>3124950</c:v>
                </c:pt>
                <c:pt idx="4">
                  <c:v>3124950</c:v>
                </c:pt>
                <c:pt idx="5">
                  <c:v>3124950</c:v>
                </c:pt>
                <c:pt idx="6">
                  <c:v>3124950</c:v>
                </c:pt>
                <c:pt idx="7">
                  <c:v>3124950</c:v>
                </c:pt>
                <c:pt idx="8">
                  <c:v>3124950</c:v>
                </c:pt>
                <c:pt idx="9">
                  <c:v>3124950</c:v>
                </c:pt>
                <c:pt idx="10">
                  <c:v>3124950</c:v>
                </c:pt>
                <c:pt idx="11">
                  <c:v>3124950</c:v>
                </c:pt>
                <c:pt idx="12">
                  <c:v>4319380</c:v>
                </c:pt>
                <c:pt idx="13">
                  <c:v>5436860</c:v>
                </c:pt>
                <c:pt idx="14">
                  <c:v>5436860</c:v>
                </c:pt>
                <c:pt idx="15">
                  <c:v>5436860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8-6346-A69D-880AAA41F350}"/>
            </c:ext>
          </c:extLst>
        </c:ser>
        <c:ser>
          <c:idx val="1"/>
          <c:order val="1"/>
          <c:spPr>
            <a:ln w="28575" cap="rnd">
              <a:solidFill>
                <a:srgbClr val="E08A97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E08A97"/>
                </a:solidFill>
              </a:ln>
              <a:effectLst/>
            </c:spPr>
          </c:marker>
          <c:cat>
            <c:numRef>
              <c:f>灵敏度分析!$A$55:$A$70</c:f>
              <c:numCache>
                <c:formatCode>0.0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灵敏度分析!$E$55:$E$70</c:f>
              <c:numCache>
                <c:formatCode>0.00_ </c:formatCode>
                <c:ptCount val="16"/>
                <c:pt idx="0">
                  <c:v>2525595.4626363004</c:v>
                </c:pt>
                <c:pt idx="1">
                  <c:v>3030714.5526363002</c:v>
                </c:pt>
                <c:pt idx="2">
                  <c:v>2578397.4569979985</c:v>
                </c:pt>
                <c:pt idx="3">
                  <c:v>2946739.9469979987</c:v>
                </c:pt>
                <c:pt idx="4">
                  <c:v>3315082.4469979987</c:v>
                </c:pt>
                <c:pt idx="5">
                  <c:v>3683424.936997999</c:v>
                </c:pt>
                <c:pt idx="6">
                  <c:v>4051767.4269979992</c:v>
                </c:pt>
                <c:pt idx="7">
                  <c:v>4420109.9269979987</c:v>
                </c:pt>
                <c:pt idx="8">
                  <c:v>4788452.416997998</c:v>
                </c:pt>
                <c:pt idx="9">
                  <c:v>5156794.9069979982</c:v>
                </c:pt>
                <c:pt idx="10">
                  <c:v>5525137.4069979992</c:v>
                </c:pt>
                <c:pt idx="11">
                  <c:v>5893479.8969979975</c:v>
                </c:pt>
                <c:pt idx="12">
                  <c:v>5040974.9202496586</c:v>
                </c:pt>
                <c:pt idx="13">
                  <c:v>4192288.5297018015</c:v>
                </c:pt>
                <c:pt idx="14">
                  <c:v>4425193.4497018009</c:v>
                </c:pt>
                <c:pt idx="15">
                  <c:v>4658098.3697018009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8-6346-A69D-880AAA41F350}"/>
            </c:ext>
          </c:extLst>
        </c:ser>
        <c:ser>
          <c:idx val="2"/>
          <c:order val="2"/>
          <c:spPr>
            <a:ln w="28575" cap="rnd">
              <a:solidFill>
                <a:srgbClr val="408227"/>
              </a:solidFill>
              <a:round/>
            </a:ln>
            <a:effectLst/>
          </c:spPr>
          <c:marker>
            <c:symbol val="plus"/>
            <c:size val="7"/>
            <c:spPr>
              <a:noFill/>
              <a:ln w="19050">
                <a:solidFill>
                  <a:srgbClr val="408227"/>
                </a:solidFill>
              </a:ln>
            </c:spPr>
          </c:marker>
          <c:cat>
            <c:numRef>
              <c:f>灵敏度分析!$A$55:$A$70</c:f>
              <c:numCache>
                <c:formatCode>0.0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灵敏度分析!$F$55:$F$70</c:f>
              <c:numCache>
                <c:formatCode>0.00_);[Red]\(0.00\)</c:formatCode>
                <c:ptCount val="16"/>
                <c:pt idx="0">
                  <c:v>5919.2273636999998</c:v>
                </c:pt>
                <c:pt idx="1">
                  <c:v>5919.2273636999998</c:v>
                </c:pt>
                <c:pt idx="2">
                  <c:v>130.2230020014</c:v>
                </c:pt>
                <c:pt idx="3">
                  <c:v>130.2230020014</c:v>
                </c:pt>
                <c:pt idx="4">
                  <c:v>130.2230020014</c:v>
                </c:pt>
                <c:pt idx="5">
                  <c:v>130.2230020014</c:v>
                </c:pt>
                <c:pt idx="6">
                  <c:v>130.2230020014</c:v>
                </c:pt>
                <c:pt idx="7">
                  <c:v>130.2230020014</c:v>
                </c:pt>
                <c:pt idx="8">
                  <c:v>130.2230020014</c:v>
                </c:pt>
                <c:pt idx="9">
                  <c:v>130.2230020014</c:v>
                </c:pt>
                <c:pt idx="10">
                  <c:v>130.2230020014</c:v>
                </c:pt>
                <c:pt idx="11">
                  <c:v>130.2230020014</c:v>
                </c:pt>
                <c:pt idx="12">
                  <c:v>147.54975034220001</c:v>
                </c:pt>
                <c:pt idx="13">
                  <c:v>286.92029819779998</c:v>
                </c:pt>
                <c:pt idx="14">
                  <c:v>286.92029819779998</c:v>
                </c:pt>
                <c:pt idx="15">
                  <c:v>286.92029819779998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8-6346-A69D-880AAA41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35392"/>
        <c:axId val="400478304"/>
      </c:lineChart>
      <c:catAx>
        <c:axId val="4003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.42465869103874165"/>
              <c:y val="0.92585051165241228"/>
            </c:manualLayout>
          </c:layout>
          <c:overlay val="0"/>
        </c:title>
        <c:numFmt formatCode="0.0" sourceLinked="1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478304"/>
        <c:crosses val="autoZero"/>
        <c:auto val="1"/>
        <c:lblAlgn val="ctr"/>
        <c:lblOffset val="100"/>
        <c:noMultiLvlLbl val="0"/>
      </c:catAx>
      <c:valAx>
        <c:axId val="400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 sz="1200" b="0"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+mn-cs"/>
              </a:defRPr>
            </a:pPr>
            <a:endParaRPr lang="zh-CN"/>
          </a:p>
        </c:txPr>
        <c:crossAx val="400335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460914260717411"/>
          <c:y val="7.8624363131079206E-2"/>
          <c:w val="0.17881146106736656"/>
          <c:h val="0.20289734616506269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jpeg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616701</xdr:colOff>
      <xdr:row>0</xdr:row>
      <xdr:rowOff>0</xdr:rowOff>
    </xdr:from>
    <xdr:to>
      <xdr:col>27</xdr:col>
      <xdr:colOff>279682</xdr:colOff>
      <xdr:row>19</xdr:row>
      <xdr:rowOff>-1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AE458D-E97E-4F01-47A2-F5E7A57EB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568113</xdr:colOff>
      <xdr:row>23</xdr:row>
      <xdr:rowOff>105832</xdr:rowOff>
    </xdr:from>
    <xdr:to>
      <xdr:col>15</xdr:col>
      <xdr:colOff>652781</xdr:colOff>
      <xdr:row>30</xdr:row>
      <xdr:rowOff>183726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067EBEE-A148-E38F-F233-27283DFB4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0513" y="4576232"/>
          <a:ext cx="6929968" cy="1411394"/>
        </a:xfrm>
        <a:prstGeom prst="rect">
          <a:avLst/>
        </a:prstGeom>
      </xdr:spPr>
    </xdr:pic>
    <xdr:clientData/>
  </xdr:twoCellAnchor>
  <xdr:twoCellAnchor>
    <xdr:from>
      <xdr:col>27</xdr:col>
      <xdr:colOff>457200</xdr:colOff>
      <xdr:row>0</xdr:row>
      <xdr:rowOff>0</xdr:rowOff>
    </xdr:from>
    <xdr:to>
      <xdr:col>36</xdr:col>
      <xdr:colOff>84666</xdr:colOff>
      <xdr:row>19</xdr:row>
      <xdr:rowOff>-1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126A8C6-6145-D6EA-FA79-E06C9EB5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586317</xdr:colOff>
      <xdr:row>19</xdr:row>
      <xdr:rowOff>152400</xdr:rowOff>
    </xdr:from>
    <xdr:to>
      <xdr:col>27</xdr:col>
      <xdr:colOff>355600</xdr:colOff>
      <xdr:row>39</xdr:row>
      <xdr:rowOff>84667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C38D31-5F1F-733B-1F6F-521B13F1F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423334</xdr:colOff>
      <xdr:row>19</xdr:row>
      <xdr:rowOff>152399</xdr:rowOff>
    </xdr:from>
    <xdr:to>
      <xdr:col>36</xdr:col>
      <xdr:colOff>135467</xdr:colOff>
      <xdr:row>39</xdr:row>
      <xdr:rowOff>118535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A95E41-F8EF-0B56-6AAF-7C7B6D8FE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769980</xdr:colOff>
      <xdr:row>5</xdr:row>
      <xdr:rowOff>98225</xdr:rowOff>
    </xdr:from>
    <xdr:to>
      <xdr:col>12</xdr:col>
      <xdr:colOff>244898</xdr:colOff>
      <xdr:row>23</xdr:row>
      <xdr:rowOff>177350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39E23F-0AF9-048D-3865-C8009D749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584200</xdr:colOff>
      <xdr:row>18</xdr:row>
      <xdr:rowOff>0</xdr:rowOff>
    </xdr:from>
    <xdr:to>
      <xdr:col>28</xdr:col>
      <xdr:colOff>275167</xdr:colOff>
      <xdr:row>39</xdr:row>
      <xdr:rowOff>101600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1AF832A-B683-15BC-1F59-18BC7A9D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3429000"/>
          <a:ext cx="5469467" cy="410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260350</xdr:colOff>
      <xdr:row>5</xdr:row>
      <xdr:rowOff>82550</xdr:rowOff>
    </xdr:from>
    <xdr:to>
      <xdr:col>20</xdr:col>
      <xdr:colOff>482600</xdr:colOff>
      <xdr:row>24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C831632-6132-474A-AF59-409A53AC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685800</xdr:colOff>
      <xdr:row>52</xdr:row>
      <xdr:rowOff>15240</xdr:rowOff>
    </xdr:from>
    <xdr:to>
      <xdr:col>11</xdr:col>
      <xdr:colOff>726440</xdr:colOff>
      <xdr:row>66</xdr:row>
      <xdr:rowOff>55880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C693B31-1259-ED6A-BE12-8DDB15A8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平面">
  <a:themeElements>
    <a:clrScheme name="Apple">
      <a:dk1>
        <a:srgbClr val="000000"/>
      </a:dk1>
      <a:lt1>
        <a:srgbClr val="FEFFFF"/>
      </a:lt1>
      <a:dk2>
        <a:srgbClr val="AA7941"/>
      </a:dk2>
      <a:lt2>
        <a:srgbClr val="00FCFF"/>
      </a:lt2>
      <a:accent1>
        <a:srgbClr val="00F900"/>
      </a:accent1>
      <a:accent2>
        <a:srgbClr val="FF40FF"/>
      </a:accent2>
      <a:accent3>
        <a:srgbClr val="FF9200"/>
      </a:accent3>
      <a:accent4>
        <a:srgbClr val="FF2600"/>
      </a:accent4>
      <a:accent5>
        <a:srgbClr val="FEFB00"/>
      </a:accent5>
      <a:accent6>
        <a:srgbClr val="AF52DE"/>
      </a:accent6>
      <a:hlink>
        <a:srgbClr val="0432FF"/>
      </a:hlink>
      <a:folHlink>
        <a:srgbClr val="AA7941"/>
      </a:folHlink>
    </a:clrScheme>
    <a:fontScheme name="平面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平面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theme/themeOverride1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pple">
    <a:dk1>
      <a:srgbClr val="000000"/>
    </a:dk1>
    <a:lt1>
      <a:srgbClr val="FEFFFF"/>
    </a:lt1>
    <a:dk2>
      <a:srgbClr val="AA7941"/>
    </a:dk2>
    <a:lt2>
      <a:srgbClr val="00FCFF"/>
    </a:lt2>
    <a:accent1>
      <a:srgbClr val="00F900"/>
    </a:accent1>
    <a:accent2>
      <a:srgbClr val="FF40FF"/>
    </a:accent2>
    <a:accent3>
      <a:srgbClr val="FF9200"/>
    </a:accent3>
    <a:accent4>
      <a:srgbClr val="FF2600"/>
    </a:accent4>
    <a:accent5>
      <a:srgbClr val="FEFB00"/>
    </a:accent5>
    <a:accent6>
      <a:srgbClr val="AF52DE"/>
    </a:accent6>
    <a:hlink>
      <a:srgbClr val="0432FF"/>
    </a:hlink>
    <a:folHlink>
      <a:srgbClr val="AA7941"/>
    </a:folHlink>
  </a:clrScheme>
  <a:fontScheme name="平面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平面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0583D8D-EC7D-6349-A007-5380FAB603EC}">
  <we:reference id="wa200003987" version="1.0.0.5" store="zh-CN" storeType="OMEX"/>
  <we:alternateReferences>
    <we:reference id="wa200003987" version="1.0.0.5" store="zh-C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topLeftCell="A93" workbookViewId="0">
      <selection activeCell="K149" sqref="K149"/>
    </sheetView>
  </sheetViews>
  <sheetFormatPr baseColWidth="10" defaultColWidth="8.83203125" defaultRowHeight="17"/>
  <cols>
    <col min="1" max="3" width="8.83203125" style="13"/>
    <col min="4" max="4" width="15.5" style="13" customWidth="1"/>
    <col min="5" max="5" width="13.5" style="13" customWidth="1"/>
    <col min="6" max="6" width="9.83203125" style="13" bestFit="1" customWidth="1"/>
    <col min="7" max="7" width="9.6640625" style="13" bestFit="1" customWidth="1"/>
    <col min="8" max="8" width="8.83203125" style="13"/>
    <col min="9" max="9" width="15" style="13" bestFit="1" customWidth="1"/>
    <col min="10" max="16384" width="8.83203125" style="13"/>
  </cols>
  <sheetData>
    <row r="1" spans="1:9">
      <c r="A1" s="57" t="s">
        <v>6</v>
      </c>
      <c r="B1" s="57" t="s">
        <v>0</v>
      </c>
      <c r="C1" s="57" t="s">
        <v>1</v>
      </c>
      <c r="D1" s="57" t="s">
        <v>2</v>
      </c>
      <c r="E1" s="57" t="s">
        <v>3</v>
      </c>
      <c r="F1" s="58" t="s">
        <v>54</v>
      </c>
      <c r="G1" s="57" t="s">
        <v>4</v>
      </c>
    </row>
    <row r="2" spans="1:9">
      <c r="B2" s="58">
        <v>0.01</v>
      </c>
      <c r="C2" s="57">
        <v>2</v>
      </c>
      <c r="D2" s="58">
        <v>1135517.3700000001</v>
      </c>
      <c r="E2" s="58">
        <v>1124561.8600000001</v>
      </c>
      <c r="F2" s="58">
        <v>0.22</v>
      </c>
      <c r="G2" s="30">
        <f>(D2-E2)/D2</f>
        <v>9.6480338297246903E-3</v>
      </c>
      <c r="H2" s="14"/>
      <c r="I2"/>
    </row>
    <row r="3" spans="1:9">
      <c r="A3" s="57"/>
      <c r="B3" s="58">
        <v>0.01</v>
      </c>
      <c r="C3" s="57">
        <v>3</v>
      </c>
      <c r="D3" s="58">
        <v>966308.71</v>
      </c>
      <c r="E3" s="58">
        <v>956750.61</v>
      </c>
      <c r="F3" s="58">
        <v>0.14000000000000001</v>
      </c>
      <c r="G3" s="30">
        <f t="shared" ref="G3:G67" si="0">(D3-E3)/D3</f>
        <v>9.891352422974618E-3</v>
      </c>
      <c r="H3" s="14"/>
      <c r="I3"/>
    </row>
    <row r="4" spans="1:9">
      <c r="A4" s="57"/>
      <c r="B4" s="58">
        <v>0.01</v>
      </c>
      <c r="C4" s="57">
        <v>4</v>
      </c>
      <c r="D4" s="58">
        <v>965071.19</v>
      </c>
      <c r="E4" s="58">
        <v>955472.87</v>
      </c>
      <c r="F4" s="58">
        <v>0.15</v>
      </c>
      <c r="G4" s="30">
        <f t="shared" si="0"/>
        <v>9.9457118805918853E-3</v>
      </c>
      <c r="H4" s="14"/>
      <c r="I4"/>
    </row>
    <row r="5" spans="1:9">
      <c r="A5" s="57"/>
      <c r="B5" s="58">
        <v>0.01</v>
      </c>
      <c r="C5" s="57">
        <v>5</v>
      </c>
      <c r="D5" s="58">
        <v>965061.9</v>
      </c>
      <c r="E5" s="58">
        <v>955531.65</v>
      </c>
      <c r="F5" s="58">
        <v>0.21</v>
      </c>
      <c r="G5" s="30">
        <f t="shared" si="0"/>
        <v>9.8752732855788838E-3</v>
      </c>
      <c r="H5" s="14"/>
      <c r="I5"/>
    </row>
    <row r="6" spans="1:9">
      <c r="A6" s="57">
        <v>49</v>
      </c>
      <c r="B6" s="58">
        <v>0.01</v>
      </c>
      <c r="C6" s="57">
        <v>6</v>
      </c>
      <c r="D6" s="58">
        <v>965061.83</v>
      </c>
      <c r="E6" s="58">
        <v>956135.16</v>
      </c>
      <c r="F6" s="58">
        <v>0.24</v>
      </c>
      <c r="G6" s="30">
        <f t="shared" si="0"/>
        <v>9.2498425722628841E-3</v>
      </c>
      <c r="H6" s="14"/>
      <c r="I6"/>
    </row>
    <row r="7" spans="1:9">
      <c r="A7" s="57"/>
      <c r="B7" s="58">
        <v>0.01</v>
      </c>
      <c r="C7" s="57">
        <v>7</v>
      </c>
      <c r="D7" s="58">
        <v>964525.92</v>
      </c>
      <c r="E7" s="58">
        <v>955048.14</v>
      </c>
      <c r="F7" s="58">
        <v>0.24</v>
      </c>
      <c r="G7" s="30">
        <f t="shared" si="0"/>
        <v>9.8263611204974441E-3</v>
      </c>
      <c r="H7" s="14"/>
      <c r="I7"/>
    </row>
    <row r="8" spans="1:9">
      <c r="A8" s="57"/>
      <c r="B8" s="58">
        <v>0.01</v>
      </c>
      <c r="C8" s="57">
        <v>8</v>
      </c>
      <c r="D8" s="58">
        <v>964525.92</v>
      </c>
      <c r="E8" s="58">
        <v>954970.74</v>
      </c>
      <c r="F8" s="58">
        <v>0.25</v>
      </c>
      <c r="G8" s="30">
        <f t="shared" si="0"/>
        <v>9.9066077975385573E-3</v>
      </c>
      <c r="H8" s="14"/>
      <c r="I8"/>
    </row>
    <row r="9" spans="1:9">
      <c r="A9" s="57"/>
      <c r="B9" s="58">
        <v>0.01</v>
      </c>
      <c r="C9" s="57">
        <v>9</v>
      </c>
      <c r="D9" s="58">
        <v>965061.83</v>
      </c>
      <c r="E9" s="58">
        <v>956252.5</v>
      </c>
      <c r="F9" s="58">
        <v>0.28999999999999998</v>
      </c>
      <c r="G9" s="30">
        <f t="shared" si="0"/>
        <v>9.128254507796623E-3</v>
      </c>
      <c r="H9" s="14"/>
      <c r="I9"/>
    </row>
    <row r="10" spans="1:9">
      <c r="A10" s="57"/>
      <c r="B10" s="58">
        <v>0.01</v>
      </c>
      <c r="C10" s="57">
        <v>10</v>
      </c>
      <c r="D10" s="58">
        <v>965436.69</v>
      </c>
      <c r="E10" s="58">
        <v>956132.91</v>
      </c>
      <c r="F10" s="58">
        <v>0.31</v>
      </c>
      <c r="G10" s="30">
        <f t="shared" si="0"/>
        <v>9.6368618433176727E-3</v>
      </c>
      <c r="H10" s="14"/>
      <c r="I10"/>
    </row>
    <row r="11" spans="1:9">
      <c r="B11" s="58">
        <v>0.05</v>
      </c>
      <c r="C11" s="57">
        <v>2</v>
      </c>
      <c r="D11" s="58">
        <v>1841659.64</v>
      </c>
      <c r="E11" s="58">
        <v>1823442.97</v>
      </c>
      <c r="F11" s="58">
        <v>0.32</v>
      </c>
      <c r="G11" s="30">
        <f t="shared" si="0"/>
        <v>9.8914422645434777E-3</v>
      </c>
      <c r="H11" s="14"/>
      <c r="I11"/>
    </row>
    <row r="12" spans="1:9">
      <c r="A12" s="57"/>
      <c r="B12" s="58">
        <v>0.05</v>
      </c>
      <c r="C12" s="57">
        <v>3</v>
      </c>
      <c r="D12" s="58">
        <v>1048789.3799999999</v>
      </c>
      <c r="E12" s="58">
        <v>1038387.54</v>
      </c>
      <c r="F12" s="58">
        <v>0.41</v>
      </c>
      <c r="G12" s="30">
        <f t="shared" si="0"/>
        <v>9.9179493980000553E-3</v>
      </c>
      <c r="H12" s="14"/>
      <c r="I12"/>
    </row>
    <row r="13" spans="1:9">
      <c r="A13" s="57"/>
      <c r="B13" s="58">
        <v>0.05</v>
      </c>
      <c r="C13" s="57">
        <v>4</v>
      </c>
      <c r="D13" s="58">
        <v>1019247.36</v>
      </c>
      <c r="E13" s="58">
        <v>1009373.96</v>
      </c>
      <c r="F13" s="58">
        <v>0.28999999999999998</v>
      </c>
      <c r="G13" s="30">
        <f t="shared" si="0"/>
        <v>9.6869517523204812E-3</v>
      </c>
      <c r="H13" s="14"/>
      <c r="I13"/>
    </row>
    <row r="14" spans="1:9">
      <c r="A14" s="57"/>
      <c r="B14" s="58">
        <v>0.05</v>
      </c>
      <c r="C14" s="57">
        <v>5</v>
      </c>
      <c r="D14" s="58">
        <v>1018144.58</v>
      </c>
      <c r="E14" s="58">
        <v>1009101.44</v>
      </c>
      <c r="F14" s="58">
        <v>0.4</v>
      </c>
      <c r="G14" s="30">
        <f t="shared" si="0"/>
        <v>8.8819801997079961E-3</v>
      </c>
      <c r="H14" s="14"/>
      <c r="I14"/>
    </row>
    <row r="15" spans="1:9">
      <c r="A15" s="57">
        <v>49</v>
      </c>
      <c r="B15" s="58">
        <v>0.05</v>
      </c>
      <c r="C15" s="57">
        <v>6</v>
      </c>
      <c r="D15" s="58">
        <v>1018104.6</v>
      </c>
      <c r="E15" s="58">
        <v>1008243.89</v>
      </c>
      <c r="F15" s="58">
        <v>0.41</v>
      </c>
      <c r="G15" s="30">
        <f t="shared" si="0"/>
        <v>9.6853604236735238E-3</v>
      </c>
      <c r="H15" s="14"/>
      <c r="I15"/>
    </row>
    <row r="16" spans="1:9">
      <c r="A16" s="57"/>
      <c r="B16" s="58">
        <v>0.05</v>
      </c>
      <c r="C16" s="57">
        <v>7</v>
      </c>
      <c r="D16" s="58">
        <v>1018103.21</v>
      </c>
      <c r="E16" s="58">
        <v>1008268.14</v>
      </c>
      <c r="F16" s="58">
        <v>0.44</v>
      </c>
      <c r="G16" s="30">
        <f t="shared" si="0"/>
        <v>9.6601895597598093E-3</v>
      </c>
      <c r="H16" s="14"/>
      <c r="I16"/>
    </row>
    <row r="17" spans="1:9">
      <c r="A17" s="57"/>
      <c r="B17" s="58">
        <v>0.05</v>
      </c>
      <c r="C17" s="57">
        <v>8</v>
      </c>
      <c r="D17" s="58">
        <v>1018103.21</v>
      </c>
      <c r="E17" s="58">
        <v>1008109.6</v>
      </c>
      <c r="F17" s="58">
        <v>0.6</v>
      </c>
      <c r="G17" s="30">
        <f t="shared" si="0"/>
        <v>9.8159105106838691E-3</v>
      </c>
      <c r="H17" s="14"/>
      <c r="I17"/>
    </row>
    <row r="18" spans="1:9">
      <c r="A18" s="57"/>
      <c r="B18" s="58">
        <v>0.05</v>
      </c>
      <c r="C18" s="57">
        <v>9</v>
      </c>
      <c r="D18" s="58">
        <v>1018103.21</v>
      </c>
      <c r="E18" s="58">
        <v>1008247.42</v>
      </c>
      <c r="F18" s="58">
        <v>0.63</v>
      </c>
      <c r="G18" s="30">
        <f t="shared" si="0"/>
        <v>9.6805411309919369E-3</v>
      </c>
      <c r="H18" s="14"/>
      <c r="I18"/>
    </row>
    <row r="19" spans="1:9">
      <c r="A19" s="57"/>
      <c r="B19" s="58">
        <v>0.05</v>
      </c>
      <c r="C19" s="57">
        <v>10</v>
      </c>
      <c r="D19" s="58">
        <v>1018103.21</v>
      </c>
      <c r="E19" s="58">
        <v>1008065.32</v>
      </c>
      <c r="F19" s="58">
        <v>0.65</v>
      </c>
      <c r="G19" s="30">
        <f t="shared" si="0"/>
        <v>9.8594031542244276E-3</v>
      </c>
      <c r="H19" s="14"/>
      <c r="I19"/>
    </row>
    <row r="20" spans="1:9">
      <c r="B20" s="58">
        <v>0.1</v>
      </c>
      <c r="C20" s="57">
        <v>2</v>
      </c>
      <c r="D20" s="58">
        <v>2602511.64</v>
      </c>
      <c r="E20" s="58">
        <v>2585660</v>
      </c>
      <c r="F20" s="58">
        <v>0.06</v>
      </c>
      <c r="G20" s="30">
        <f t="shared" si="0"/>
        <v>6.4751449103989901E-3</v>
      </c>
      <c r="H20" s="14"/>
      <c r="I20"/>
    </row>
    <row r="21" spans="1:9">
      <c r="A21" s="57"/>
      <c r="B21" s="58">
        <v>0.1</v>
      </c>
      <c r="C21" s="57">
        <v>3</v>
      </c>
      <c r="D21" s="58">
        <v>1196572.46</v>
      </c>
      <c r="E21" s="58">
        <v>1184761.3400000001</v>
      </c>
      <c r="F21" s="58">
        <v>0.28000000000000003</v>
      </c>
      <c r="G21" s="30">
        <f t="shared" si="0"/>
        <v>9.8707937837712555E-3</v>
      </c>
      <c r="H21" s="14"/>
      <c r="I21"/>
    </row>
    <row r="22" spans="1:9">
      <c r="A22" s="57"/>
      <c r="B22" s="58">
        <v>0.1</v>
      </c>
      <c r="C22" s="57">
        <v>4</v>
      </c>
      <c r="D22" s="58">
        <v>1084946.72</v>
      </c>
      <c r="E22" s="58">
        <v>1074286.4099999999</v>
      </c>
      <c r="F22" s="58">
        <v>0.6</v>
      </c>
      <c r="G22" s="30">
        <f t="shared" si="0"/>
        <v>9.8256530053384156E-3</v>
      </c>
      <c r="H22" s="14"/>
      <c r="I22"/>
    </row>
    <row r="23" spans="1:9">
      <c r="A23" s="57"/>
      <c r="B23" s="58">
        <v>0.1</v>
      </c>
      <c r="C23" s="57">
        <v>5</v>
      </c>
      <c r="D23" s="58">
        <v>1076487.05</v>
      </c>
      <c r="E23" s="58">
        <v>1065795.4099999999</v>
      </c>
      <c r="F23" s="58">
        <v>0.53</v>
      </c>
      <c r="G23" s="30">
        <f t="shared" si="0"/>
        <v>9.931972706963943E-3</v>
      </c>
      <c r="H23" s="14"/>
      <c r="I23"/>
    </row>
    <row r="24" spans="1:9">
      <c r="A24" s="57">
        <v>49</v>
      </c>
      <c r="B24" s="58">
        <v>0.1</v>
      </c>
      <c r="C24" s="57">
        <v>6</v>
      </c>
      <c r="D24" s="58">
        <v>1075870.8700000001</v>
      </c>
      <c r="E24" s="58">
        <v>1065324.53</v>
      </c>
      <c r="F24" s="58">
        <v>0.68</v>
      </c>
      <c r="G24" s="30">
        <f t="shared" si="0"/>
        <v>9.802607630783871E-3</v>
      </c>
      <c r="H24" s="14"/>
      <c r="I24"/>
    </row>
    <row r="25" spans="1:9">
      <c r="A25" s="57"/>
      <c r="B25" s="58">
        <v>0.1</v>
      </c>
      <c r="C25" s="57">
        <v>7</v>
      </c>
      <c r="D25" s="58">
        <v>1075830.4099999999</v>
      </c>
      <c r="E25" s="58">
        <v>1065130.6100000001</v>
      </c>
      <c r="F25" s="58">
        <v>0.8</v>
      </c>
      <c r="G25" s="30">
        <f t="shared" si="0"/>
        <v>9.9456195888716469E-3</v>
      </c>
      <c r="H25" s="14"/>
      <c r="I25"/>
    </row>
    <row r="26" spans="1:9">
      <c r="A26" s="57"/>
      <c r="B26" s="58">
        <v>0.1</v>
      </c>
      <c r="C26" s="57">
        <v>8</v>
      </c>
      <c r="D26" s="58">
        <v>1075827.73</v>
      </c>
      <c r="E26" s="58">
        <v>1065089.46</v>
      </c>
      <c r="F26" s="58">
        <v>1.01</v>
      </c>
      <c r="G26" s="30">
        <f t="shared" si="0"/>
        <v>9.981402877577825E-3</v>
      </c>
      <c r="H26" s="14"/>
      <c r="I26"/>
    </row>
    <row r="27" spans="1:9">
      <c r="A27" s="57"/>
      <c r="B27" s="58">
        <v>0.1</v>
      </c>
      <c r="C27" s="57">
        <v>9</v>
      </c>
      <c r="D27" s="58">
        <v>1075827.73</v>
      </c>
      <c r="E27" s="58">
        <v>1065093.24</v>
      </c>
      <c r="F27" s="58">
        <v>1.01</v>
      </c>
      <c r="G27" s="30">
        <f t="shared" si="0"/>
        <v>9.9778893038943977E-3</v>
      </c>
      <c r="H27" s="14"/>
      <c r="I27"/>
    </row>
    <row r="28" spans="1:9">
      <c r="A28" s="57"/>
      <c r="B28" s="58">
        <v>0.1</v>
      </c>
      <c r="C28" s="57">
        <v>10</v>
      </c>
      <c r="D28" s="58">
        <v>1075827.73</v>
      </c>
      <c r="E28" s="58">
        <v>1065481.76</v>
      </c>
      <c r="F28" s="58">
        <v>1.29</v>
      </c>
      <c r="G28" s="30">
        <f t="shared" si="0"/>
        <v>9.6167534183190951E-3</v>
      </c>
      <c r="H28" s="14"/>
      <c r="I28"/>
    </row>
    <row r="29" spans="1:9">
      <c r="A29" s="57"/>
      <c r="B29" s="58">
        <v>0.2</v>
      </c>
      <c r="C29" s="57">
        <v>2</v>
      </c>
      <c r="D29" s="58">
        <v>4071733.67</v>
      </c>
      <c r="E29" s="58">
        <v>4033081.73</v>
      </c>
      <c r="F29" s="58">
        <v>0.02</v>
      </c>
      <c r="G29" s="30">
        <f t="shared" si="0"/>
        <v>9.4927475941715862E-3</v>
      </c>
      <c r="H29" s="14"/>
      <c r="I29"/>
    </row>
    <row r="30" spans="1:9">
      <c r="A30" s="57"/>
      <c r="B30" s="58">
        <v>0.2</v>
      </c>
      <c r="C30" s="57">
        <v>3</v>
      </c>
      <c r="D30" s="58">
        <v>1643187.64</v>
      </c>
      <c r="E30" s="58">
        <v>1628596.57</v>
      </c>
      <c r="F30" s="58">
        <v>0.28000000000000003</v>
      </c>
      <c r="G30" s="30">
        <f t="shared" si="0"/>
        <v>8.8797345140691503E-3</v>
      </c>
      <c r="H30" s="14"/>
      <c r="I30"/>
    </row>
    <row r="31" spans="1:9">
      <c r="A31" s="57"/>
      <c r="B31" s="58">
        <v>0.2</v>
      </c>
      <c r="C31" s="57">
        <v>4</v>
      </c>
      <c r="D31" s="58">
        <v>1256671.79</v>
      </c>
      <c r="E31" s="58">
        <v>1244146.8799999999</v>
      </c>
      <c r="F31" s="58">
        <v>2.6</v>
      </c>
      <c r="G31" s="30">
        <f t="shared" si="0"/>
        <v>9.9667312496926098E-3</v>
      </c>
      <c r="H31" s="14"/>
      <c r="I31"/>
    </row>
    <row r="32" spans="1:9">
      <c r="A32" s="57"/>
      <c r="B32" s="58">
        <v>0.2</v>
      </c>
      <c r="C32" s="57">
        <v>5</v>
      </c>
      <c r="D32" s="58">
        <v>1198200.17</v>
      </c>
      <c r="E32" s="58">
        <v>1184365.67</v>
      </c>
      <c r="F32" s="58">
        <v>13.27</v>
      </c>
      <c r="G32" s="30">
        <f t="shared" si="0"/>
        <v>1.1546067465505367E-2</v>
      </c>
      <c r="H32" s="14"/>
      <c r="I32"/>
    </row>
    <row r="33" spans="1:9">
      <c r="A33" s="57">
        <v>49</v>
      </c>
      <c r="B33" s="58">
        <v>0.2</v>
      </c>
      <c r="C33" s="57">
        <v>6</v>
      </c>
      <c r="D33" s="58">
        <v>1189876.8600000001</v>
      </c>
      <c r="E33" s="58">
        <v>1175360.95</v>
      </c>
      <c r="F33" s="58">
        <v>12.16</v>
      </c>
      <c r="G33" s="30">
        <f t="shared" si="0"/>
        <v>1.2199506090067293E-2</v>
      </c>
      <c r="H33" s="14"/>
      <c r="I33"/>
    </row>
    <row r="34" spans="1:9">
      <c r="A34" s="57"/>
      <c r="B34" s="58">
        <v>0.2</v>
      </c>
      <c r="C34" s="57">
        <v>7</v>
      </c>
      <c r="D34" s="58">
        <v>1188558.8999999999</v>
      </c>
      <c r="E34" s="58">
        <v>1173857.0900000001</v>
      </c>
      <c r="F34" s="58">
        <v>11.94</v>
      </c>
      <c r="G34" s="30">
        <f t="shared" si="0"/>
        <v>1.2369441682696436E-2</v>
      </c>
      <c r="H34" s="14"/>
      <c r="I34"/>
    </row>
    <row r="35" spans="1:9">
      <c r="A35" s="57"/>
      <c r="B35" s="58">
        <v>0.2</v>
      </c>
      <c r="C35" s="57">
        <v>8</v>
      </c>
      <c r="D35" s="58">
        <v>1188384.8999999999</v>
      </c>
      <c r="E35" s="58">
        <v>1174055.52</v>
      </c>
      <c r="F35" s="58">
        <v>12.22</v>
      </c>
      <c r="G35" s="30">
        <f t="shared" si="0"/>
        <v>1.2057861051583447E-2</v>
      </c>
      <c r="H35" s="14"/>
      <c r="I35"/>
    </row>
    <row r="36" spans="1:9">
      <c r="A36" s="57"/>
      <c r="B36" s="58">
        <v>0.2</v>
      </c>
      <c r="C36" s="57">
        <v>9</v>
      </c>
      <c r="D36" s="58">
        <v>1188361.8500000001</v>
      </c>
      <c r="E36" s="58">
        <v>1173754.72</v>
      </c>
      <c r="F36" s="58">
        <v>13.84</v>
      </c>
      <c r="G36" s="30">
        <f t="shared" si="0"/>
        <v>1.2291820037810975E-2</v>
      </c>
      <c r="H36" s="14"/>
      <c r="I36"/>
    </row>
    <row r="37" spans="1:9">
      <c r="A37" s="57"/>
      <c r="B37" s="58">
        <v>0.2</v>
      </c>
      <c r="C37" s="57">
        <v>10</v>
      </c>
      <c r="D37" s="58">
        <v>1188361.8500000001</v>
      </c>
      <c r="E37" s="58">
        <v>1174390.6100000001</v>
      </c>
      <c r="F37" s="58">
        <v>14.91</v>
      </c>
      <c r="G37" s="30">
        <f t="shared" si="0"/>
        <v>1.1756722079221906E-2</v>
      </c>
      <c r="H37" s="14"/>
      <c r="I37"/>
    </row>
    <row r="38" spans="1:9">
      <c r="B38" s="58">
        <v>0.3</v>
      </c>
      <c r="C38" s="57">
        <v>2</v>
      </c>
      <c r="D38" s="58">
        <v>5439070.5899999999</v>
      </c>
      <c r="E38" s="58">
        <v>5387362.0300000003</v>
      </c>
      <c r="F38" s="58">
        <v>0.02</v>
      </c>
      <c r="G38" s="30">
        <f t="shared" si="0"/>
        <v>9.5068742249950454E-3</v>
      </c>
      <c r="H38" s="14"/>
      <c r="I38"/>
    </row>
    <row r="39" spans="1:9">
      <c r="A39" s="57"/>
      <c r="B39" s="58">
        <v>0.3</v>
      </c>
      <c r="C39" s="57">
        <v>3</v>
      </c>
      <c r="D39" s="58">
        <v>2211300.38</v>
      </c>
      <c r="E39" s="58">
        <v>2198699.2599999998</v>
      </c>
      <c r="F39" s="58">
        <v>0.19</v>
      </c>
      <c r="G39" s="30">
        <f t="shared" si="0"/>
        <v>5.6985112081426549E-3</v>
      </c>
      <c r="H39" s="14"/>
      <c r="I39"/>
    </row>
    <row r="40" spans="1:9">
      <c r="A40" s="57"/>
      <c r="B40" s="58">
        <v>0.3</v>
      </c>
      <c r="C40" s="57">
        <v>4</v>
      </c>
      <c r="D40" s="58">
        <v>1544002.77</v>
      </c>
      <c r="E40" s="58">
        <v>1524732.75</v>
      </c>
      <c r="F40" s="58">
        <v>26.22</v>
      </c>
      <c r="G40" s="30">
        <f t="shared" si="0"/>
        <v>1.248056051091153E-2</v>
      </c>
      <c r="H40" s="14"/>
      <c r="I40"/>
    </row>
    <row r="41" spans="1:9">
      <c r="A41" s="57"/>
      <c r="B41" s="58">
        <v>0.3</v>
      </c>
      <c r="C41" s="57">
        <v>5</v>
      </c>
      <c r="D41" s="58">
        <v>1362413.82</v>
      </c>
      <c r="E41" s="58">
        <v>1338269.29</v>
      </c>
      <c r="F41" s="58">
        <v>42.51</v>
      </c>
      <c r="G41" s="30">
        <f t="shared" si="0"/>
        <v>1.7721876896404372E-2</v>
      </c>
      <c r="H41" s="14"/>
      <c r="I41"/>
    </row>
    <row r="42" spans="1:9">
      <c r="A42" s="57">
        <v>49</v>
      </c>
      <c r="B42" s="58">
        <v>0.3</v>
      </c>
      <c r="C42" s="57">
        <v>6</v>
      </c>
      <c r="D42" s="58">
        <v>1320464.96</v>
      </c>
      <c r="E42" s="58">
        <v>1296444.54</v>
      </c>
      <c r="F42" s="58">
        <v>49.98</v>
      </c>
      <c r="G42" s="30">
        <f t="shared" si="0"/>
        <v>1.8190880279019238E-2</v>
      </c>
      <c r="H42" s="14"/>
      <c r="I42"/>
    </row>
    <row r="43" spans="1:9">
      <c r="A43" s="57"/>
      <c r="B43" s="58">
        <v>0.3</v>
      </c>
      <c r="C43" s="57">
        <v>7</v>
      </c>
      <c r="D43" s="58">
        <v>1310922.82</v>
      </c>
      <c r="E43" s="58">
        <v>1286668.08</v>
      </c>
      <c r="F43" s="58">
        <v>35.42</v>
      </c>
      <c r="G43" s="30">
        <f t="shared" si="0"/>
        <v>1.8502035077854539E-2</v>
      </c>
      <c r="H43" s="14"/>
      <c r="I43"/>
    </row>
    <row r="44" spans="1:9">
      <c r="A44" s="57"/>
      <c r="B44" s="58">
        <v>0.3</v>
      </c>
      <c r="C44" s="57">
        <v>8</v>
      </c>
      <c r="D44" s="58">
        <v>1308868.83</v>
      </c>
      <c r="E44" s="58">
        <v>1284814.26</v>
      </c>
      <c r="F44" s="58">
        <v>28.78</v>
      </c>
      <c r="G44" s="30">
        <f t="shared" si="0"/>
        <v>1.8378136485991545E-2</v>
      </c>
      <c r="H44" s="14"/>
      <c r="I44"/>
    </row>
    <row r="45" spans="1:9">
      <c r="A45" s="57"/>
      <c r="B45" s="58">
        <v>0.3</v>
      </c>
      <c r="C45" s="57">
        <v>9</v>
      </c>
      <c r="D45" s="58">
        <v>1308450.8</v>
      </c>
      <c r="E45" s="58">
        <v>1283843.49</v>
      </c>
      <c r="F45" s="58">
        <v>33.26</v>
      </c>
      <c r="G45" s="30">
        <f t="shared" si="0"/>
        <v>1.8806446524393623E-2</v>
      </c>
      <c r="H45" s="14"/>
      <c r="I45"/>
    </row>
    <row r="46" spans="1:9">
      <c r="A46" s="57"/>
      <c r="B46" s="58">
        <v>0.3</v>
      </c>
      <c r="C46" s="57">
        <v>10</v>
      </c>
      <c r="D46" s="58">
        <v>1308368.8999999999</v>
      </c>
      <c r="E46" s="58">
        <v>1284260.26</v>
      </c>
      <c r="F46" s="58">
        <v>37.090000000000003</v>
      </c>
      <c r="G46" s="30">
        <f t="shared" si="0"/>
        <v>1.8426485068545956E-2</v>
      </c>
      <c r="H46" s="14"/>
      <c r="I46"/>
    </row>
    <row r="47" spans="1:9">
      <c r="B47" s="58">
        <v>0.4</v>
      </c>
      <c r="C47" s="57">
        <v>2</v>
      </c>
      <c r="D47" s="58">
        <v>6758263.04</v>
      </c>
      <c r="E47" s="58">
        <v>6697925.2800000003</v>
      </c>
      <c r="F47" s="58">
        <v>0.01</v>
      </c>
      <c r="G47" s="30">
        <f t="shared" si="0"/>
        <v>8.9279981620839326E-3</v>
      </c>
      <c r="H47" s="14"/>
      <c r="I47"/>
    </row>
    <row r="48" spans="1:9">
      <c r="A48" s="57"/>
      <c r="B48" s="58">
        <v>0.4</v>
      </c>
      <c r="C48" s="57">
        <v>3</v>
      </c>
      <c r="D48" s="58">
        <v>2854887.46</v>
      </c>
      <c r="E48" s="58">
        <v>2826953.56</v>
      </c>
      <c r="F48" s="58">
        <v>0.11</v>
      </c>
      <c r="G48" s="30">
        <f t="shared" si="0"/>
        <v>9.7845888468051576E-3</v>
      </c>
      <c r="H48" s="14"/>
      <c r="I48"/>
    </row>
    <row r="49" spans="1:9">
      <c r="A49" s="57"/>
      <c r="B49" s="58">
        <v>0.4</v>
      </c>
      <c r="C49" s="57">
        <v>4</v>
      </c>
      <c r="D49" s="58">
        <v>1933012.97</v>
      </c>
      <c r="E49" s="58">
        <v>1913706.13</v>
      </c>
      <c r="F49" s="58">
        <v>24.98</v>
      </c>
      <c r="G49" s="30">
        <f t="shared" si="0"/>
        <v>9.9879516069672752E-3</v>
      </c>
      <c r="H49" s="14"/>
      <c r="I49"/>
    </row>
    <row r="50" spans="1:9">
      <c r="A50" s="57"/>
      <c r="B50" s="58">
        <v>0.4</v>
      </c>
      <c r="C50" s="57">
        <v>5</v>
      </c>
      <c r="D50" s="58">
        <v>1622648.73</v>
      </c>
      <c r="E50" s="58">
        <v>1571175.89</v>
      </c>
      <c r="F50" s="58">
        <v>126.49</v>
      </c>
      <c r="G50" s="30">
        <f t="shared" si="0"/>
        <v>3.1721492796534023E-2</v>
      </c>
      <c r="H50" s="14"/>
      <c r="I50"/>
    </row>
    <row r="51" spans="1:9">
      <c r="A51" s="57">
        <v>49</v>
      </c>
      <c r="B51" s="58">
        <v>0.4</v>
      </c>
      <c r="C51" s="57">
        <v>6</v>
      </c>
      <c r="D51" s="58">
        <v>1502927.38</v>
      </c>
      <c r="E51" s="58">
        <v>1457148.04</v>
      </c>
      <c r="F51" s="58">
        <v>191.09</v>
      </c>
      <c r="G51" s="30">
        <f t="shared" si="0"/>
        <v>3.0460114446780425E-2</v>
      </c>
      <c r="H51" s="14"/>
      <c r="I51"/>
    </row>
    <row r="52" spans="1:9">
      <c r="A52" s="57"/>
      <c r="B52" s="58">
        <v>0.4</v>
      </c>
      <c r="C52" s="57">
        <v>7</v>
      </c>
      <c r="D52" s="58">
        <v>1472517.63</v>
      </c>
      <c r="E52" s="58">
        <v>1423103.26</v>
      </c>
      <c r="F52" s="58">
        <v>154.34</v>
      </c>
      <c r="G52" s="30">
        <f t="shared" si="0"/>
        <v>3.3557744228841516E-2</v>
      </c>
      <c r="H52" s="14"/>
      <c r="I52"/>
    </row>
    <row r="53" spans="1:9">
      <c r="A53" s="57"/>
      <c r="B53" s="58">
        <v>0.4</v>
      </c>
      <c r="C53" s="57">
        <v>8</v>
      </c>
      <c r="D53" s="58">
        <v>1452528.35</v>
      </c>
      <c r="E53" s="58">
        <v>1412965.08</v>
      </c>
      <c r="F53" s="58">
        <v>121.86</v>
      </c>
      <c r="G53" s="30">
        <f t="shared" si="0"/>
        <v>2.7237520011227329E-2</v>
      </c>
      <c r="H53" s="14"/>
      <c r="I53"/>
    </row>
    <row r="54" spans="1:9">
      <c r="A54" s="57"/>
      <c r="B54" s="58">
        <v>0.4</v>
      </c>
      <c r="C54" s="57">
        <v>9</v>
      </c>
      <c r="D54" s="58">
        <v>1449549.09</v>
      </c>
      <c r="E54" s="58">
        <v>1409394.51</v>
      </c>
      <c r="F54" s="58">
        <v>97.6</v>
      </c>
      <c r="G54" s="30">
        <f t="shared" si="0"/>
        <v>2.7701428173087999E-2</v>
      </c>
      <c r="H54" s="14"/>
      <c r="I54"/>
    </row>
    <row r="55" spans="1:9">
      <c r="A55" s="57"/>
      <c r="B55" s="58">
        <v>0.4</v>
      </c>
      <c r="C55" s="57">
        <v>10</v>
      </c>
      <c r="D55" s="58">
        <v>1451904.13</v>
      </c>
      <c r="E55" s="58">
        <v>1408976.37</v>
      </c>
      <c r="F55" s="58">
        <v>150.24</v>
      </c>
      <c r="G55" s="30">
        <f t="shared" si="0"/>
        <v>2.9566525167195289E-2</v>
      </c>
      <c r="H55" s="14"/>
      <c r="I55"/>
    </row>
    <row r="56" spans="1:9">
      <c r="A56" s="57"/>
      <c r="B56" s="58">
        <v>0.5</v>
      </c>
      <c r="C56" s="57">
        <v>2</v>
      </c>
      <c r="D56" s="58">
        <v>8070033.29</v>
      </c>
      <c r="E56" s="58">
        <v>7992304.1500000004</v>
      </c>
      <c r="F56" s="58">
        <v>0.01</v>
      </c>
      <c r="G56" s="30">
        <f t="shared" si="0"/>
        <v>9.6318239599231768E-3</v>
      </c>
      <c r="H56" s="14"/>
      <c r="I56"/>
    </row>
    <row r="57" spans="1:9">
      <c r="A57" s="57"/>
      <c r="B57" s="58">
        <v>0.5</v>
      </c>
      <c r="C57" s="57">
        <v>3</v>
      </c>
      <c r="D57" s="58">
        <v>3605678.11</v>
      </c>
      <c r="E57" s="58">
        <v>3570134.58</v>
      </c>
      <c r="F57" s="58">
        <v>0.13</v>
      </c>
      <c r="G57" s="30">
        <f t="shared" si="0"/>
        <v>9.8576547644181681E-3</v>
      </c>
      <c r="H57" s="14"/>
      <c r="I57"/>
    </row>
    <row r="58" spans="1:9">
      <c r="A58" s="57"/>
      <c r="B58" s="58">
        <v>0.5</v>
      </c>
      <c r="C58" s="57">
        <v>4</v>
      </c>
      <c r="D58" s="58">
        <v>2371811.16</v>
      </c>
      <c r="E58" s="58">
        <v>2355908.15</v>
      </c>
      <c r="F58" s="58">
        <v>5.24</v>
      </c>
      <c r="G58" s="30">
        <f t="shared" si="0"/>
        <v>6.7050068185024649E-3</v>
      </c>
      <c r="H58" s="14"/>
      <c r="I58"/>
    </row>
    <row r="59" spans="1:9">
      <c r="A59" s="57"/>
      <c r="B59" s="58">
        <v>0.5</v>
      </c>
      <c r="C59" s="57">
        <v>5</v>
      </c>
      <c r="D59" s="58">
        <v>1949936.79</v>
      </c>
      <c r="E59" s="58">
        <v>1894944.23</v>
      </c>
      <c r="F59" s="58">
        <v>345.39</v>
      </c>
      <c r="G59" s="30">
        <f t="shared" si="0"/>
        <v>2.8202227006548276E-2</v>
      </c>
      <c r="H59" s="14"/>
      <c r="I59"/>
    </row>
    <row r="60" spans="1:9">
      <c r="A60" s="57">
        <v>49</v>
      </c>
      <c r="B60" s="58">
        <v>0.5</v>
      </c>
      <c r="C60" s="57">
        <v>6</v>
      </c>
      <c r="D60" s="58">
        <v>1755114.28</v>
      </c>
      <c r="E60" s="58">
        <v>1681887.68</v>
      </c>
      <c r="F60" s="58">
        <v>704.9</v>
      </c>
      <c r="G60" s="30">
        <f t="shared" si="0"/>
        <v>4.1721841611362248E-2</v>
      </c>
      <c r="H60" s="14"/>
      <c r="I60"/>
    </row>
    <row r="61" spans="1:9">
      <c r="A61" s="57"/>
      <c r="B61" s="58">
        <v>0.5</v>
      </c>
      <c r="C61" s="57">
        <v>7</v>
      </c>
      <c r="D61" s="58">
        <v>1675363.7</v>
      </c>
      <c r="E61" s="58">
        <v>1596072.8</v>
      </c>
      <c r="F61" s="58">
        <v>875.71</v>
      </c>
      <c r="G61" s="30">
        <f t="shared" si="0"/>
        <v>4.7327574305209015E-2</v>
      </c>
      <c r="H61" s="14"/>
      <c r="I61"/>
    </row>
    <row r="62" spans="1:9">
      <c r="A62" s="57"/>
      <c r="B62" s="58">
        <v>0.5</v>
      </c>
      <c r="C62" s="57">
        <v>8</v>
      </c>
      <c r="D62" s="58">
        <v>1643806.94</v>
      </c>
      <c r="E62" s="58">
        <v>1564328.18</v>
      </c>
      <c r="F62" s="58">
        <v>653.71</v>
      </c>
      <c r="G62" s="30">
        <f t="shared" si="0"/>
        <v>4.8350422465061507E-2</v>
      </c>
      <c r="H62" s="14"/>
      <c r="I62"/>
    </row>
    <row r="63" spans="1:9">
      <c r="A63" s="57"/>
      <c r="B63" s="58">
        <v>0.5</v>
      </c>
      <c r="C63" s="57">
        <v>9</v>
      </c>
      <c r="D63" s="58">
        <v>1620854.17</v>
      </c>
      <c r="E63" s="58">
        <v>1552979.28</v>
      </c>
      <c r="F63" s="58">
        <v>474.68</v>
      </c>
      <c r="G63" s="30">
        <f t="shared" si="0"/>
        <v>4.1876000479426169E-2</v>
      </c>
      <c r="H63" s="14"/>
      <c r="I63"/>
    </row>
    <row r="64" spans="1:9">
      <c r="A64" s="57"/>
      <c r="B64" s="58">
        <v>0.5</v>
      </c>
      <c r="C64" s="57">
        <v>10</v>
      </c>
      <c r="D64" s="58">
        <v>1609302.71</v>
      </c>
      <c r="E64" s="58">
        <v>1547928.47</v>
      </c>
      <c r="F64" s="58">
        <v>354.23</v>
      </c>
      <c r="G64" s="30">
        <f t="shared" si="0"/>
        <v>3.8137163144403075E-2</v>
      </c>
      <c r="H64" s="14"/>
      <c r="I64"/>
    </row>
    <row r="65" spans="1:9">
      <c r="A65" s="57"/>
      <c r="B65" s="57">
        <v>0.01</v>
      </c>
      <c r="C65" s="57">
        <v>2</v>
      </c>
      <c r="D65" s="58">
        <v>1673394.9</v>
      </c>
      <c r="E65" s="58">
        <v>1656674.56</v>
      </c>
      <c r="F65" s="58">
        <v>0.73</v>
      </c>
      <c r="G65" s="30">
        <f t="shared" si="0"/>
        <v>9.9918674306942439E-3</v>
      </c>
      <c r="I65"/>
    </row>
    <row r="66" spans="1:9">
      <c r="A66" s="57"/>
      <c r="B66" s="57">
        <v>0.01</v>
      </c>
      <c r="C66" s="57">
        <v>3</v>
      </c>
      <c r="D66" s="58">
        <v>1364030.87</v>
      </c>
      <c r="E66" s="58">
        <v>1350428.05</v>
      </c>
      <c r="F66" s="58">
        <v>0.84</v>
      </c>
      <c r="G66" s="30">
        <f t="shared" si="0"/>
        <v>9.9725162378473623E-3</v>
      </c>
      <c r="I66"/>
    </row>
    <row r="67" spans="1:9">
      <c r="A67" s="57"/>
      <c r="B67" s="57">
        <v>0.01</v>
      </c>
      <c r="C67" s="57">
        <v>4</v>
      </c>
      <c r="D67" s="58">
        <v>1361575.48</v>
      </c>
      <c r="E67" s="58">
        <v>1347965.15</v>
      </c>
      <c r="F67" s="58">
        <v>0.57999999999999996</v>
      </c>
      <c r="G67" s="30">
        <f t="shared" si="0"/>
        <v>9.9960157919413133E-3</v>
      </c>
      <c r="I67"/>
    </row>
    <row r="68" spans="1:9">
      <c r="A68" s="57"/>
      <c r="B68" s="57">
        <v>0.01</v>
      </c>
      <c r="C68" s="57">
        <v>5</v>
      </c>
      <c r="D68" s="58">
        <v>1361557.62</v>
      </c>
      <c r="E68" s="58">
        <v>1347972.16</v>
      </c>
      <c r="F68" s="58">
        <v>0.76</v>
      </c>
      <c r="G68" s="30">
        <f t="shared" ref="G68:G131" si="1">(D68-E68)/D68</f>
        <v>9.9778810683019015E-3</v>
      </c>
      <c r="I68"/>
    </row>
    <row r="69" spans="1:9">
      <c r="A69" s="57">
        <v>88</v>
      </c>
      <c r="B69" s="57">
        <v>0.01</v>
      </c>
      <c r="C69" s="57">
        <v>6</v>
      </c>
      <c r="D69" s="58">
        <v>1361557.48</v>
      </c>
      <c r="E69" s="58">
        <v>1348555.69</v>
      </c>
      <c r="F69" s="58">
        <v>0.82</v>
      </c>
      <c r="G69" s="30">
        <f t="shared" si="1"/>
        <v>9.5492039014027068E-3</v>
      </c>
      <c r="I69"/>
    </row>
    <row r="70" spans="1:9">
      <c r="A70" s="57"/>
      <c r="B70" s="57">
        <v>0.01</v>
      </c>
      <c r="C70" s="57">
        <v>7</v>
      </c>
      <c r="D70" s="58">
        <v>1361557.48</v>
      </c>
      <c r="E70" s="58">
        <v>1348856.53</v>
      </c>
      <c r="F70" s="58">
        <v>0.99</v>
      </c>
      <c r="G70" s="30">
        <f t="shared" si="1"/>
        <v>9.328251055548499E-3</v>
      </c>
      <c r="I70"/>
    </row>
    <row r="71" spans="1:9">
      <c r="A71" s="57"/>
      <c r="B71" s="57">
        <v>0.01</v>
      </c>
      <c r="C71" s="57">
        <v>8</v>
      </c>
      <c r="D71" s="58">
        <v>1361557.48</v>
      </c>
      <c r="E71" s="58">
        <v>1349135.09</v>
      </c>
      <c r="F71" s="58">
        <v>1.35</v>
      </c>
      <c r="G71" s="30">
        <f t="shared" si="1"/>
        <v>9.1236618229293548E-3</v>
      </c>
      <c r="I71"/>
    </row>
    <row r="72" spans="1:9">
      <c r="A72" s="57"/>
      <c r="B72" s="57">
        <v>0.01</v>
      </c>
      <c r="C72" s="57">
        <v>9</v>
      </c>
      <c r="D72" s="58">
        <v>1361557.48</v>
      </c>
      <c r="E72" s="58">
        <v>1347974.7</v>
      </c>
      <c r="F72" s="58">
        <v>1.38</v>
      </c>
      <c r="G72" s="30">
        <f t="shared" si="1"/>
        <v>9.9759137601741418E-3</v>
      </c>
      <c r="I72"/>
    </row>
    <row r="73" spans="1:9">
      <c r="A73" s="57"/>
      <c r="B73" s="57">
        <v>0.01</v>
      </c>
      <c r="C73" s="57">
        <v>10</v>
      </c>
      <c r="D73" s="58">
        <v>1361557.48</v>
      </c>
      <c r="E73" s="58">
        <v>1348016.92</v>
      </c>
      <c r="F73" s="58">
        <v>1.86</v>
      </c>
      <c r="G73" s="30">
        <f t="shared" si="1"/>
        <v>9.9449051537655649E-3</v>
      </c>
      <c r="I73"/>
    </row>
    <row r="74" spans="1:9">
      <c r="A74" s="57"/>
      <c r="B74" s="57">
        <v>0.05</v>
      </c>
      <c r="C74" s="57">
        <v>2</v>
      </c>
      <c r="D74" s="58">
        <v>2799849.13</v>
      </c>
      <c r="E74" s="58">
        <v>2777195.62</v>
      </c>
      <c r="F74" s="58">
        <v>0.24</v>
      </c>
      <c r="G74" s="30">
        <f t="shared" si="1"/>
        <v>8.0909752447981993E-3</v>
      </c>
      <c r="I74"/>
    </row>
    <row r="75" spans="1:9">
      <c r="A75" s="57"/>
      <c r="B75" s="57">
        <v>0.05</v>
      </c>
      <c r="C75" s="57">
        <v>3</v>
      </c>
      <c r="D75" s="58">
        <v>1499033.58</v>
      </c>
      <c r="E75" s="58">
        <v>1484056.77</v>
      </c>
      <c r="F75" s="58">
        <v>2.02</v>
      </c>
      <c r="G75" s="30">
        <f t="shared" si="1"/>
        <v>9.9909769866529975E-3</v>
      </c>
      <c r="I75"/>
    </row>
    <row r="76" spans="1:9">
      <c r="A76" s="57"/>
      <c r="B76" s="57">
        <v>0.05</v>
      </c>
      <c r="C76" s="57">
        <v>4</v>
      </c>
      <c r="D76" s="58">
        <v>1442229.04</v>
      </c>
      <c r="E76" s="58">
        <v>1427813.8</v>
      </c>
      <c r="F76" s="58">
        <v>0.89</v>
      </c>
      <c r="G76" s="30">
        <f t="shared" si="1"/>
        <v>9.9951114560832797E-3</v>
      </c>
      <c r="I76"/>
    </row>
    <row r="77" spans="1:9">
      <c r="A77" s="57"/>
      <c r="B77" s="57">
        <v>0.05</v>
      </c>
      <c r="C77" s="57">
        <v>5</v>
      </c>
      <c r="D77" s="58">
        <v>1440083.62</v>
      </c>
      <c r="E77" s="58">
        <v>1425830.33</v>
      </c>
      <c r="F77" s="58">
        <v>1.18</v>
      </c>
      <c r="G77" s="30">
        <f t="shared" si="1"/>
        <v>9.8975433107141627E-3</v>
      </c>
      <c r="I77"/>
    </row>
    <row r="78" spans="1:9">
      <c r="A78" s="57">
        <v>88</v>
      </c>
      <c r="B78" s="57">
        <v>0.05</v>
      </c>
      <c r="C78" s="57">
        <v>6</v>
      </c>
      <c r="D78" s="58">
        <v>1440000.8</v>
      </c>
      <c r="E78" s="58">
        <v>1426528.16</v>
      </c>
      <c r="F78" s="58">
        <v>1.65</v>
      </c>
      <c r="G78" s="30">
        <f t="shared" si="1"/>
        <v>9.3559948022252006E-3</v>
      </c>
      <c r="I78"/>
    </row>
    <row r="79" spans="1:9">
      <c r="A79" s="57"/>
      <c r="B79" s="57">
        <v>0.05</v>
      </c>
      <c r="C79" s="57">
        <v>7</v>
      </c>
      <c r="D79" s="58">
        <v>1441512.14</v>
      </c>
      <c r="E79" s="58">
        <v>1427336.44</v>
      </c>
      <c r="F79" s="58">
        <v>2.61</v>
      </c>
      <c r="G79" s="30">
        <f t="shared" si="1"/>
        <v>9.8339095500090297E-3</v>
      </c>
      <c r="I79"/>
    </row>
    <row r="80" spans="1:9">
      <c r="A80" s="57"/>
      <c r="B80" s="57">
        <v>0.05</v>
      </c>
      <c r="C80" s="57">
        <v>8</v>
      </c>
      <c r="D80" s="58">
        <v>1440291.86</v>
      </c>
      <c r="E80" s="58">
        <v>1426118.86</v>
      </c>
      <c r="F80" s="58">
        <v>2.86</v>
      </c>
      <c r="G80" s="30">
        <f t="shared" si="1"/>
        <v>9.8403666601295653E-3</v>
      </c>
      <c r="I80"/>
    </row>
    <row r="81" spans="1:9">
      <c r="A81" s="57"/>
      <c r="B81" s="57">
        <v>0.05</v>
      </c>
      <c r="C81" s="57">
        <v>9</v>
      </c>
      <c r="D81" s="58">
        <v>1438257.78</v>
      </c>
      <c r="E81" s="58">
        <v>1424266.28</v>
      </c>
      <c r="F81" s="58">
        <v>3.9</v>
      </c>
      <c r="G81" s="30">
        <f t="shared" si="1"/>
        <v>9.7280892163851187E-3</v>
      </c>
      <c r="I81"/>
    </row>
    <row r="82" spans="1:9">
      <c r="A82" s="57"/>
      <c r="B82" s="57">
        <v>0.05</v>
      </c>
      <c r="C82" s="57">
        <v>10</v>
      </c>
      <c r="D82" s="58">
        <v>1441234.69</v>
      </c>
      <c r="E82" s="58">
        <v>1426857.46</v>
      </c>
      <c r="F82" s="58">
        <v>4.17</v>
      </c>
      <c r="G82" s="30">
        <f t="shared" si="1"/>
        <v>9.9756341557390507E-3</v>
      </c>
      <c r="I82"/>
    </row>
    <row r="83" spans="1:9">
      <c r="A83" s="57"/>
      <c r="B83" s="57">
        <v>0.1</v>
      </c>
      <c r="C83" s="57">
        <v>2</v>
      </c>
      <c r="D83" s="58">
        <v>3934049.93</v>
      </c>
      <c r="E83" s="58">
        <v>3895307.39</v>
      </c>
      <c r="F83" s="58">
        <v>0.06</v>
      </c>
      <c r="G83" s="30">
        <f t="shared" si="1"/>
        <v>9.8480041406083622E-3</v>
      </c>
      <c r="I83"/>
    </row>
    <row r="84" spans="1:9">
      <c r="A84" s="57"/>
      <c r="B84" s="57">
        <v>0.1</v>
      </c>
      <c r="C84" s="57">
        <v>3</v>
      </c>
      <c r="D84" s="58">
        <v>1751971.02</v>
      </c>
      <c r="E84" s="58">
        <v>1734658</v>
      </c>
      <c r="F84" s="58">
        <v>5.04</v>
      </c>
      <c r="G84" s="30">
        <f t="shared" si="1"/>
        <v>9.8820241901033373E-3</v>
      </c>
      <c r="I84"/>
    </row>
    <row r="85" spans="1:9">
      <c r="A85" s="57"/>
      <c r="B85" s="57">
        <v>0.1</v>
      </c>
      <c r="C85" s="57">
        <v>4</v>
      </c>
      <c r="D85" s="58">
        <v>1542803.21</v>
      </c>
      <c r="E85" s="58">
        <v>1525863.32</v>
      </c>
      <c r="F85" s="58">
        <v>15.65</v>
      </c>
      <c r="G85" s="30">
        <f t="shared" si="1"/>
        <v>1.0979942153477824E-2</v>
      </c>
      <c r="I85"/>
    </row>
    <row r="86" spans="1:9">
      <c r="A86" s="57"/>
      <c r="B86" s="57">
        <v>0.1</v>
      </c>
      <c r="C86" s="57">
        <v>5</v>
      </c>
      <c r="D86" s="58">
        <v>1527361.61</v>
      </c>
      <c r="E86" s="58">
        <v>1513243.13</v>
      </c>
      <c r="F86" s="58">
        <v>6.67</v>
      </c>
      <c r="G86" s="30">
        <f t="shared" si="1"/>
        <v>9.243704901028783E-3</v>
      </c>
      <c r="I86"/>
    </row>
    <row r="87" spans="1:9">
      <c r="A87" s="57">
        <v>88</v>
      </c>
      <c r="B87" s="57">
        <v>0.1</v>
      </c>
      <c r="C87" s="57">
        <v>6</v>
      </c>
      <c r="D87" s="58">
        <v>1527612.8</v>
      </c>
      <c r="E87" s="58">
        <v>1512748.74</v>
      </c>
      <c r="F87" s="58">
        <v>13.73</v>
      </c>
      <c r="G87" s="30">
        <f t="shared" si="1"/>
        <v>9.7302536349525588E-3</v>
      </c>
      <c r="I87"/>
    </row>
    <row r="88" spans="1:9">
      <c r="A88" s="57"/>
      <c r="B88" s="57">
        <v>0.1</v>
      </c>
      <c r="C88" s="57">
        <v>7</v>
      </c>
      <c r="D88" s="58">
        <v>1523398.09</v>
      </c>
      <c r="E88" s="58">
        <v>1508304.21</v>
      </c>
      <c r="F88" s="58">
        <v>6.26</v>
      </c>
      <c r="G88" s="30">
        <f t="shared" si="1"/>
        <v>9.9080339532263174E-3</v>
      </c>
      <c r="I88"/>
    </row>
    <row r="89" spans="1:9">
      <c r="A89" s="57"/>
      <c r="B89" s="57">
        <v>0.1</v>
      </c>
      <c r="C89" s="57">
        <v>8</v>
      </c>
      <c r="D89" s="58">
        <v>1523389.9</v>
      </c>
      <c r="E89" s="58">
        <v>1508197.76</v>
      </c>
      <c r="F89" s="58">
        <v>9.57</v>
      </c>
      <c r="G89" s="30">
        <f t="shared" si="1"/>
        <v>9.9725881076144062E-3</v>
      </c>
      <c r="I89"/>
    </row>
    <row r="90" spans="1:9">
      <c r="A90" s="57"/>
      <c r="B90" s="57">
        <v>0.1</v>
      </c>
      <c r="C90" s="57">
        <v>9</v>
      </c>
      <c r="D90" s="58">
        <v>1523389.29</v>
      </c>
      <c r="E90" s="58">
        <v>1505232.83</v>
      </c>
      <c r="F90" s="58">
        <v>29.26</v>
      </c>
      <c r="G90" s="30">
        <f t="shared" si="1"/>
        <v>1.191846373030492E-2</v>
      </c>
      <c r="I90"/>
    </row>
    <row r="91" spans="1:9">
      <c r="A91" s="57"/>
      <c r="B91" s="57">
        <v>0.1</v>
      </c>
      <c r="C91" s="57">
        <v>10</v>
      </c>
      <c r="D91" s="58">
        <v>1523389.25</v>
      </c>
      <c r="E91" s="58">
        <v>1508223.17</v>
      </c>
      <c r="F91" s="58">
        <v>13.09</v>
      </c>
      <c r="G91" s="30">
        <f t="shared" si="1"/>
        <v>9.955485769641656E-3</v>
      </c>
      <c r="I91"/>
    </row>
    <row r="92" spans="1:9">
      <c r="A92" s="57"/>
      <c r="B92" s="57">
        <v>0.2</v>
      </c>
      <c r="C92" s="57">
        <v>2</v>
      </c>
      <c r="D92" s="58">
        <v>6005078.6500000004</v>
      </c>
      <c r="E92" s="58">
        <v>5956442</v>
      </c>
      <c r="F92" s="58">
        <v>0.03</v>
      </c>
      <c r="G92" s="30">
        <f t="shared" si="1"/>
        <v>8.099252788304508E-3</v>
      </c>
      <c r="I92"/>
    </row>
    <row r="93" spans="1:9">
      <c r="A93" s="57"/>
      <c r="B93" s="57">
        <v>0.2</v>
      </c>
      <c r="C93" s="57">
        <v>3</v>
      </c>
      <c r="D93" s="58">
        <v>2409126.67</v>
      </c>
      <c r="E93" s="58">
        <v>2385045.21</v>
      </c>
      <c r="F93" s="58">
        <v>2.21</v>
      </c>
      <c r="G93" s="30">
        <f t="shared" si="1"/>
        <v>9.9959293547648796E-3</v>
      </c>
      <c r="I93"/>
    </row>
    <row r="94" spans="1:9">
      <c r="A94" s="57"/>
      <c r="B94" s="57">
        <v>0.2</v>
      </c>
      <c r="C94" s="57">
        <v>4</v>
      </c>
      <c r="D94" s="58">
        <v>1844357.46</v>
      </c>
      <c r="E94" s="58">
        <v>1796160.25</v>
      </c>
      <c r="F94" s="58">
        <v>80.47</v>
      </c>
      <c r="G94" s="30">
        <f t="shared" si="1"/>
        <v>2.6132249873080441E-2</v>
      </c>
      <c r="I94"/>
    </row>
    <row r="95" spans="1:9">
      <c r="A95" s="57"/>
      <c r="B95" s="57">
        <v>0.2</v>
      </c>
      <c r="C95" s="57">
        <v>5</v>
      </c>
      <c r="D95" s="58">
        <v>1721135.8</v>
      </c>
      <c r="E95" s="58">
        <v>1674692.24</v>
      </c>
      <c r="F95" s="58">
        <v>98.52</v>
      </c>
      <c r="G95" s="30">
        <f t="shared" si="1"/>
        <v>2.6984250748836935E-2</v>
      </c>
      <c r="I95"/>
    </row>
    <row r="96" spans="1:9">
      <c r="A96" s="57">
        <v>88</v>
      </c>
      <c r="B96" s="57">
        <v>0.2</v>
      </c>
      <c r="C96" s="57">
        <v>6</v>
      </c>
      <c r="D96" s="58">
        <v>1699944.26</v>
      </c>
      <c r="E96" s="58">
        <v>1654016.26</v>
      </c>
      <c r="F96" s="58">
        <v>96.03</v>
      </c>
      <c r="G96" s="30">
        <f t="shared" si="1"/>
        <v>2.7017356439675264E-2</v>
      </c>
      <c r="I96"/>
    </row>
    <row r="97" spans="1:9">
      <c r="A97" s="57"/>
      <c r="B97" s="57">
        <v>0.2</v>
      </c>
      <c r="C97" s="57">
        <v>7</v>
      </c>
      <c r="D97" s="58">
        <v>1696749.37</v>
      </c>
      <c r="E97" s="58">
        <v>1652673.49</v>
      </c>
      <c r="F97" s="58">
        <v>84.02</v>
      </c>
      <c r="G97" s="30">
        <f t="shared" si="1"/>
        <v>2.5976659122024674E-2</v>
      </c>
      <c r="I97"/>
    </row>
    <row r="98" spans="1:9">
      <c r="A98" s="57"/>
      <c r="B98" s="57">
        <v>0.2</v>
      </c>
      <c r="C98" s="57">
        <v>8</v>
      </c>
      <c r="D98" s="58">
        <v>1696325.16</v>
      </c>
      <c r="E98" s="58">
        <v>1651132.02</v>
      </c>
      <c r="F98" s="58">
        <v>79.95</v>
      </c>
      <c r="G98" s="30">
        <f t="shared" si="1"/>
        <v>2.6641790775537338E-2</v>
      </c>
      <c r="I98"/>
    </row>
    <row r="99" spans="1:9">
      <c r="A99" s="57"/>
      <c r="B99" s="57">
        <v>0.2</v>
      </c>
      <c r="C99" s="57">
        <v>9</v>
      </c>
      <c r="D99" s="58">
        <v>1696262.13</v>
      </c>
      <c r="E99" s="58">
        <v>1652565.32</v>
      </c>
      <c r="F99" s="58">
        <v>92.02</v>
      </c>
      <c r="G99" s="30">
        <f t="shared" si="1"/>
        <v>2.5760647029241777E-2</v>
      </c>
      <c r="I99"/>
    </row>
    <row r="100" spans="1:9">
      <c r="A100" s="57"/>
      <c r="B100" s="57">
        <v>0.2</v>
      </c>
      <c r="C100" s="57">
        <v>10</v>
      </c>
      <c r="D100" s="58">
        <v>1696253.54</v>
      </c>
      <c r="E100" s="58">
        <v>1649649.61</v>
      </c>
      <c r="F100" s="58">
        <v>103.35</v>
      </c>
      <c r="G100" s="30">
        <f t="shared" si="1"/>
        <v>2.747462504927178E-2</v>
      </c>
      <c r="I100"/>
    </row>
    <row r="101" spans="1:9">
      <c r="A101" s="57"/>
      <c r="B101" s="57">
        <v>0.3</v>
      </c>
      <c r="C101" s="57">
        <v>2</v>
      </c>
      <c r="D101" s="58">
        <v>7865967.0099999998</v>
      </c>
      <c r="E101" s="58">
        <v>7815012.0599999996</v>
      </c>
      <c r="F101" s="58">
        <v>0.03</v>
      </c>
      <c r="G101" s="30">
        <f t="shared" si="1"/>
        <v>6.477900293151647E-3</v>
      </c>
      <c r="I101"/>
    </row>
    <row r="102" spans="1:9">
      <c r="A102" s="57"/>
      <c r="B102" s="57">
        <v>0.3</v>
      </c>
      <c r="C102" s="57">
        <v>3</v>
      </c>
      <c r="D102" s="58">
        <v>3144224.79</v>
      </c>
      <c r="E102" s="58">
        <v>3113096.17</v>
      </c>
      <c r="F102" s="58">
        <v>3.46</v>
      </c>
      <c r="G102" s="30">
        <f t="shared" si="1"/>
        <v>9.9002527106212754E-3</v>
      </c>
      <c r="I102"/>
    </row>
    <row r="103" spans="1:9">
      <c r="A103" s="57"/>
      <c r="B103" s="57">
        <v>0.3</v>
      </c>
      <c r="C103" s="57">
        <v>4</v>
      </c>
      <c r="D103" s="58">
        <v>2241490.44</v>
      </c>
      <c r="E103" s="58">
        <v>2192516.16</v>
      </c>
      <c r="F103" s="58">
        <v>181.49</v>
      </c>
      <c r="G103" s="30">
        <f t="shared" si="1"/>
        <v>2.1848980092014043E-2</v>
      </c>
      <c r="I103"/>
    </row>
    <row r="104" spans="1:9">
      <c r="A104" s="57"/>
      <c r="B104" s="57">
        <v>0.3</v>
      </c>
      <c r="C104" s="57">
        <v>5</v>
      </c>
      <c r="D104" s="58">
        <v>1986701.61</v>
      </c>
      <c r="E104" s="58">
        <v>1902873.69</v>
      </c>
      <c r="F104" s="58">
        <v>297.82</v>
      </c>
      <c r="G104" s="30">
        <f t="shared" si="1"/>
        <v>4.219451958867651E-2</v>
      </c>
      <c r="I104"/>
    </row>
    <row r="105" spans="1:9">
      <c r="A105" s="57">
        <v>88</v>
      </c>
      <c r="B105" s="57">
        <v>0.3</v>
      </c>
      <c r="C105" s="57">
        <v>6</v>
      </c>
      <c r="D105" s="58">
        <v>1903030.98</v>
      </c>
      <c r="E105" s="58">
        <v>1822750.61</v>
      </c>
      <c r="F105" s="58">
        <v>341.46</v>
      </c>
      <c r="G105" s="30">
        <f t="shared" si="1"/>
        <v>4.2185529738459578E-2</v>
      </c>
      <c r="I105"/>
    </row>
    <row r="106" spans="1:9">
      <c r="A106" s="57"/>
      <c r="B106" s="57">
        <v>0.3</v>
      </c>
      <c r="C106" s="57">
        <v>7</v>
      </c>
      <c r="D106" s="58">
        <v>1885198.8</v>
      </c>
      <c r="E106" s="58">
        <v>1802537.6</v>
      </c>
      <c r="F106" s="58">
        <v>286.47000000000003</v>
      </c>
      <c r="G106" s="30">
        <f t="shared" si="1"/>
        <v>4.3847471152644459E-2</v>
      </c>
      <c r="I106"/>
    </row>
    <row r="107" spans="1:9">
      <c r="A107" s="57"/>
      <c r="B107" s="57">
        <v>0.3</v>
      </c>
      <c r="C107" s="57">
        <v>8</v>
      </c>
      <c r="D107" s="58">
        <v>1879179.38105099</v>
      </c>
      <c r="E107" s="58">
        <v>1794012.1159576301</v>
      </c>
      <c r="F107" s="58">
        <v>203.21768399999999</v>
      </c>
      <c r="G107" s="30">
        <f t="shared" si="1"/>
        <v>4.5321519569742938E-2</v>
      </c>
    </row>
    <row r="108" spans="1:9">
      <c r="A108" s="57"/>
      <c r="B108" s="57">
        <v>0.3</v>
      </c>
      <c r="C108" s="57">
        <v>9</v>
      </c>
      <c r="D108" s="58">
        <v>1882784.32701251</v>
      </c>
      <c r="E108" s="58">
        <v>1794525.9510345201</v>
      </c>
      <c r="F108" s="58">
        <v>191.9010523</v>
      </c>
      <c r="G108" s="30">
        <f t="shared" si="1"/>
        <v>4.6876519371729167E-2</v>
      </c>
    </row>
    <row r="109" spans="1:9">
      <c r="A109" s="57"/>
      <c r="B109" s="57">
        <v>0.3</v>
      </c>
      <c r="C109" s="57">
        <v>10</v>
      </c>
      <c r="D109" s="58">
        <v>1882784.32701251</v>
      </c>
      <c r="E109" s="58">
        <v>1794525.9510345201</v>
      </c>
      <c r="F109" s="58">
        <v>191.9010523</v>
      </c>
      <c r="G109" s="30">
        <f t="shared" si="1"/>
        <v>4.6876519371729167E-2</v>
      </c>
    </row>
    <row r="110" spans="1:9">
      <c r="A110" s="57"/>
      <c r="B110" s="57">
        <v>0.4</v>
      </c>
      <c r="C110" s="57">
        <v>2</v>
      </c>
      <c r="D110" s="58">
        <v>9376632.4920508899</v>
      </c>
      <c r="E110" s="58">
        <v>9297798.6246747803</v>
      </c>
      <c r="F110" s="58">
        <v>1.31545E-2</v>
      </c>
      <c r="G110" s="30">
        <f t="shared" si="1"/>
        <v>8.4074818377430898E-3</v>
      </c>
    </row>
    <row r="111" spans="1:9">
      <c r="A111" s="57"/>
      <c r="B111" s="57">
        <v>0.4</v>
      </c>
      <c r="C111" s="57">
        <v>3</v>
      </c>
      <c r="D111" s="58">
        <v>3910424.63574075</v>
      </c>
      <c r="E111" s="58">
        <v>3891209.00156222</v>
      </c>
      <c r="F111" s="58">
        <v>0.9527928</v>
      </c>
      <c r="G111" s="30">
        <f t="shared" si="1"/>
        <v>4.9139507773405663E-3</v>
      </c>
    </row>
    <row r="112" spans="1:9">
      <c r="A112" s="57"/>
      <c r="B112" s="57">
        <v>0.4</v>
      </c>
      <c r="C112" s="57">
        <v>4</v>
      </c>
      <c r="D112" s="58">
        <v>2697337.0365581899</v>
      </c>
      <c r="E112" s="58">
        <v>2667818.2205430898</v>
      </c>
      <c r="F112" s="58">
        <v>333.88810130000002</v>
      </c>
      <c r="G112" s="30">
        <f t="shared" si="1"/>
        <v>1.094368839155755E-2</v>
      </c>
    </row>
    <row r="113" spans="1:7">
      <c r="A113" s="57"/>
      <c r="B113" s="57">
        <v>0.4</v>
      </c>
      <c r="C113" s="57">
        <v>5</v>
      </c>
      <c r="D113" s="58">
        <v>2321884.1568234102</v>
      </c>
      <c r="E113" s="58">
        <v>2224766.91149766</v>
      </c>
      <c r="F113" s="58">
        <v>1001.4281662</v>
      </c>
      <c r="G113" s="30">
        <f t="shared" si="1"/>
        <v>4.1826912441065602E-2</v>
      </c>
    </row>
    <row r="114" spans="1:7">
      <c r="A114" s="57">
        <v>88</v>
      </c>
      <c r="B114" s="57">
        <v>0.4</v>
      </c>
      <c r="C114" s="57">
        <v>6</v>
      </c>
      <c r="D114" s="58">
        <v>2159103.2985617602</v>
      </c>
      <c r="E114" s="58">
        <v>2046769.34823784</v>
      </c>
      <c r="F114" s="58">
        <v>1005.02</v>
      </c>
      <c r="G114" s="30">
        <f t="shared" si="1"/>
        <v>5.2028057387874423E-2</v>
      </c>
    </row>
    <row r="115" spans="1:7">
      <c r="A115" s="57"/>
      <c r="B115" s="57">
        <v>0.4</v>
      </c>
      <c r="C115" s="57">
        <v>7</v>
      </c>
      <c r="D115" s="58">
        <v>2133113.9</v>
      </c>
      <c r="E115" s="58">
        <v>1969316.33</v>
      </c>
      <c r="F115" s="58">
        <v>1000.63</v>
      </c>
      <c r="G115" s="30">
        <f t="shared" si="1"/>
        <v>7.678800930414445E-2</v>
      </c>
    </row>
    <row r="116" spans="1:7">
      <c r="A116" s="57"/>
      <c r="B116" s="57">
        <v>0.4</v>
      </c>
      <c r="C116" s="57">
        <v>8</v>
      </c>
      <c r="D116" s="58">
        <v>2081157.76233909</v>
      </c>
      <c r="E116" s="58">
        <v>1980071.95300839</v>
      </c>
      <c r="F116" s="58">
        <v>1000.79</v>
      </c>
      <c r="G116" s="30">
        <f t="shared" si="1"/>
        <v>4.8571910866135347E-2</v>
      </c>
    </row>
    <row r="117" spans="1:7">
      <c r="A117" s="57"/>
      <c r="B117" s="57">
        <v>0.4</v>
      </c>
      <c r="C117" s="57">
        <v>9</v>
      </c>
      <c r="D117" s="58">
        <v>2064194.68018426</v>
      </c>
      <c r="E117" s="58">
        <v>1958792.6507015</v>
      </c>
      <c r="F117" s="58">
        <v>1000.29</v>
      </c>
      <c r="G117" s="30">
        <f t="shared" si="1"/>
        <v>5.1062058484401922E-2</v>
      </c>
    </row>
    <row r="118" spans="1:7">
      <c r="A118" s="57"/>
      <c r="B118" s="57">
        <v>0.4</v>
      </c>
      <c r="C118" s="57">
        <v>10</v>
      </c>
      <c r="D118" s="58">
        <v>2045614.4239962101</v>
      </c>
      <c r="E118" s="58">
        <v>1945806.6651246799</v>
      </c>
      <c r="F118" s="58">
        <v>1000.37</v>
      </c>
      <c r="G118" s="30">
        <f t="shared" si="1"/>
        <v>4.8791090686851307E-2</v>
      </c>
    </row>
    <row r="119" spans="1:7">
      <c r="A119" s="57"/>
      <c r="B119" s="57">
        <v>0.5</v>
      </c>
      <c r="C119" s="57">
        <v>2</v>
      </c>
      <c r="D119" s="58">
        <v>10796071.0236139</v>
      </c>
      <c r="E119" s="58">
        <v>10757998.2835474</v>
      </c>
      <c r="F119" s="58">
        <v>1.4360899999999999E-2</v>
      </c>
      <c r="G119" s="30">
        <f t="shared" si="1"/>
        <v>3.526536643119992E-3</v>
      </c>
    </row>
    <row r="120" spans="1:7">
      <c r="A120" s="57"/>
      <c r="B120" s="57">
        <v>0.5</v>
      </c>
      <c r="C120" s="57">
        <v>3</v>
      </c>
      <c r="D120" s="58">
        <v>4758985.9353410099</v>
      </c>
      <c r="E120" s="58">
        <v>4719571.15248306</v>
      </c>
      <c r="F120" s="58">
        <v>1.0175775</v>
      </c>
      <c r="G120" s="30">
        <f t="shared" si="1"/>
        <v>8.282180992645766E-3</v>
      </c>
    </row>
    <row r="121" spans="1:7">
      <c r="A121" s="57"/>
      <c r="B121" s="57">
        <v>0.5</v>
      </c>
      <c r="C121" s="57">
        <v>4</v>
      </c>
      <c r="D121" s="58">
        <v>3253177.20720057</v>
      </c>
      <c r="E121" s="58">
        <v>3224507.5942979702</v>
      </c>
      <c r="F121" s="58">
        <v>179.68823660000001</v>
      </c>
      <c r="G121" s="30">
        <f t="shared" si="1"/>
        <v>8.8128039379910331E-3</v>
      </c>
    </row>
    <row r="122" spans="1:7">
      <c r="A122" s="57"/>
      <c r="B122" s="57">
        <v>0.5</v>
      </c>
      <c r="C122" s="57">
        <v>5</v>
      </c>
      <c r="D122" s="58">
        <v>2708226.5557264001</v>
      </c>
      <c r="E122" s="58">
        <v>2619231.3522825502</v>
      </c>
      <c r="F122" s="58">
        <v>1000.52</v>
      </c>
      <c r="G122" s="30">
        <f t="shared" si="1"/>
        <v>3.2861062991821836E-2</v>
      </c>
    </row>
    <row r="123" spans="1:7">
      <c r="A123" s="57">
        <v>88</v>
      </c>
      <c r="B123" s="57">
        <v>0.5</v>
      </c>
      <c r="C123" s="57">
        <v>6</v>
      </c>
      <c r="D123" s="58">
        <v>2474703.5275092502</v>
      </c>
      <c r="E123" s="58">
        <v>2332739.0906452001</v>
      </c>
      <c r="F123" s="58">
        <v>1000.32</v>
      </c>
      <c r="G123" s="30">
        <f t="shared" si="1"/>
        <v>5.7366240151980975E-2</v>
      </c>
    </row>
    <row r="124" spans="1:7">
      <c r="A124" s="57"/>
      <c r="B124" s="57">
        <v>0.5</v>
      </c>
      <c r="C124" s="57">
        <v>7</v>
      </c>
      <c r="D124" s="58">
        <v>2447684.3356152801</v>
      </c>
      <c r="E124" s="58">
        <v>2178110.08095227</v>
      </c>
      <c r="F124" s="58">
        <v>1000.76</v>
      </c>
      <c r="G124" s="30">
        <f t="shared" si="1"/>
        <v>0.11013440366494261</v>
      </c>
    </row>
    <row r="125" spans="1:7">
      <c r="A125" s="57"/>
      <c r="B125" s="57">
        <v>0.5</v>
      </c>
      <c r="C125" s="57">
        <v>8</v>
      </c>
      <c r="D125" s="58">
        <v>2477928.92</v>
      </c>
      <c r="E125" s="58">
        <v>2123260.2986417902</v>
      </c>
      <c r="F125" s="58">
        <v>1001.36</v>
      </c>
      <c r="G125" s="30">
        <f t="shared" si="1"/>
        <v>0.1431310714748871</v>
      </c>
    </row>
    <row r="126" spans="1:7">
      <c r="A126" s="57"/>
      <c r="B126" s="57">
        <v>0.5</v>
      </c>
      <c r="C126" s="57">
        <v>9</v>
      </c>
      <c r="D126" s="58">
        <v>2318882.18059758</v>
      </c>
      <c r="E126" s="58">
        <v>2109306.7999999998</v>
      </c>
      <c r="F126" s="58">
        <v>1002.29</v>
      </c>
      <c r="G126" s="30">
        <f t="shared" si="1"/>
        <v>9.0377761471077539E-2</v>
      </c>
    </row>
    <row r="127" spans="1:7">
      <c r="A127" s="57"/>
      <c r="B127" s="57">
        <v>0.5</v>
      </c>
      <c r="C127" s="57">
        <v>10</v>
      </c>
      <c r="D127" s="58">
        <v>2229697.0019404399</v>
      </c>
      <c r="E127" s="58">
        <v>2113633.5588847799</v>
      </c>
      <c r="F127" s="58">
        <v>1000.32</v>
      </c>
      <c r="G127" s="30">
        <f t="shared" si="1"/>
        <v>5.2053459709841016E-2</v>
      </c>
    </row>
    <row r="128" spans="1:7">
      <c r="A128" s="57"/>
      <c r="B128" s="58">
        <v>0.01</v>
      </c>
      <c r="C128" s="57">
        <v>2</v>
      </c>
      <c r="D128" s="58">
        <v>2544807.5299999998</v>
      </c>
      <c r="E128" s="58">
        <v>2521837.58</v>
      </c>
      <c r="F128" s="31">
        <v>1.21</v>
      </c>
      <c r="G128" s="30">
        <f t="shared" si="1"/>
        <v>9.0262032508209855E-3</v>
      </c>
    </row>
    <row r="129" spans="1:7">
      <c r="A129" s="57"/>
      <c r="B129" s="58">
        <v>0.01</v>
      </c>
      <c r="C129" s="57">
        <v>3</v>
      </c>
      <c r="D129" s="58">
        <v>2178652.92</v>
      </c>
      <c r="E129" s="58">
        <v>2156895.94</v>
      </c>
      <c r="F129" s="31">
        <v>3.05</v>
      </c>
      <c r="G129" s="30">
        <f t="shared" si="1"/>
        <v>9.9864369401253608E-3</v>
      </c>
    </row>
    <row r="130" spans="1:7">
      <c r="A130" s="57"/>
      <c r="B130" s="58">
        <v>0.01</v>
      </c>
      <c r="C130" s="57">
        <v>4</v>
      </c>
      <c r="D130" s="58">
        <v>2176505.14</v>
      </c>
      <c r="E130" s="58">
        <v>2154764.59</v>
      </c>
      <c r="F130" s="31">
        <v>3.98</v>
      </c>
      <c r="G130" s="30">
        <f t="shared" si="1"/>
        <v>9.9887427787100375E-3</v>
      </c>
    </row>
    <row r="131" spans="1:7">
      <c r="A131" s="57"/>
      <c r="B131" s="58">
        <v>0.01</v>
      </c>
      <c r="C131" s="57">
        <v>5</v>
      </c>
      <c r="D131" s="58">
        <v>2176492.2999999998</v>
      </c>
      <c r="E131" s="58">
        <v>2154727.9</v>
      </c>
      <c r="F131" s="31">
        <v>13.63</v>
      </c>
      <c r="G131" s="30">
        <f t="shared" si="1"/>
        <v>9.9997597050997655E-3</v>
      </c>
    </row>
    <row r="132" spans="1:7">
      <c r="A132" s="57">
        <v>150</v>
      </c>
      <c r="B132" s="31">
        <v>0.01</v>
      </c>
      <c r="C132" s="57">
        <v>6</v>
      </c>
      <c r="D132" s="58">
        <v>2176492.2200000002</v>
      </c>
      <c r="E132" s="58">
        <v>2154730.38</v>
      </c>
      <c r="F132" s="31">
        <v>13</v>
      </c>
      <c r="G132" s="30">
        <f t="shared" ref="G132:G190" si="2">(D132-E132)/D132</f>
        <v>9.9985838681290184E-3</v>
      </c>
    </row>
    <row r="133" spans="1:7">
      <c r="A133" s="57"/>
      <c r="B133" s="58">
        <v>0.01</v>
      </c>
      <c r="C133" s="57">
        <v>7</v>
      </c>
      <c r="D133" s="58">
        <v>2178258.6800000002</v>
      </c>
      <c r="E133" s="58">
        <v>2157312.9500000002</v>
      </c>
      <c r="F133" s="31">
        <v>14.2</v>
      </c>
      <c r="G133" s="30">
        <f t="shared" si="2"/>
        <v>9.6158138573330422E-3</v>
      </c>
    </row>
    <row r="134" spans="1:7">
      <c r="A134" s="57"/>
      <c r="B134" s="58">
        <v>0.01</v>
      </c>
      <c r="C134" s="57">
        <v>8</v>
      </c>
      <c r="D134" s="58">
        <v>2176492.2200000002</v>
      </c>
      <c r="E134" s="58">
        <v>2153289.75</v>
      </c>
      <c r="F134" s="31">
        <v>30.9</v>
      </c>
      <c r="G134" s="30">
        <f t="shared" si="2"/>
        <v>1.0660488370594867E-2</v>
      </c>
    </row>
    <row r="135" spans="1:7">
      <c r="A135" s="57"/>
      <c r="B135" s="58">
        <v>0.01</v>
      </c>
      <c r="C135" s="57">
        <v>9</v>
      </c>
      <c r="D135" s="58">
        <v>2176492.2200000002</v>
      </c>
      <c r="E135" s="58">
        <v>2154127.2799999998</v>
      </c>
      <c r="F135" s="31">
        <v>32.58</v>
      </c>
      <c r="G135" s="30">
        <f t="shared" si="2"/>
        <v>1.0275681114082001E-2</v>
      </c>
    </row>
    <row r="136" spans="1:7">
      <c r="A136" s="57"/>
      <c r="B136" s="58">
        <v>0.01</v>
      </c>
      <c r="C136" s="57">
        <v>10</v>
      </c>
      <c r="D136" s="58">
        <v>2176492.2200000002</v>
      </c>
      <c r="E136" s="58">
        <v>2145085.81</v>
      </c>
      <c r="F136" s="31">
        <v>49.18</v>
      </c>
      <c r="G136" s="30">
        <f t="shared" si="2"/>
        <v>1.4429828745264316E-2</v>
      </c>
    </row>
    <row r="137" spans="1:7">
      <c r="A137" s="57"/>
      <c r="B137" s="58">
        <v>0.05</v>
      </c>
      <c r="C137" s="57">
        <v>2</v>
      </c>
      <c r="D137" s="58">
        <v>3874369.09</v>
      </c>
      <c r="E137" s="58">
        <v>3844889.81</v>
      </c>
      <c r="F137" s="31">
        <v>0.61</v>
      </c>
      <c r="G137" s="30">
        <f t="shared" si="2"/>
        <v>7.6087949586650756E-3</v>
      </c>
    </row>
    <row r="138" spans="1:7">
      <c r="A138" s="57"/>
      <c r="B138" s="58">
        <v>0.05</v>
      </c>
      <c r="C138" s="57">
        <v>3</v>
      </c>
      <c r="D138" s="58">
        <v>2333513.38</v>
      </c>
      <c r="E138" s="58">
        <v>2300024.4300000002</v>
      </c>
      <c r="F138" s="31">
        <v>15.24</v>
      </c>
      <c r="G138" s="30">
        <f t="shared" si="2"/>
        <v>1.4351299755564172E-2</v>
      </c>
    </row>
    <row r="139" spans="1:7">
      <c r="A139" s="57"/>
      <c r="B139" s="58">
        <v>0.05</v>
      </c>
      <c r="C139" s="57">
        <v>4</v>
      </c>
      <c r="D139" s="58">
        <v>2281044.7799999998</v>
      </c>
      <c r="E139" s="58">
        <v>2244820.48</v>
      </c>
      <c r="F139" s="31">
        <v>16.899999999999999</v>
      </c>
      <c r="G139" s="30">
        <f t="shared" si="2"/>
        <v>1.5880573813197924E-2</v>
      </c>
    </row>
    <row r="140" spans="1:7">
      <c r="A140" s="57"/>
      <c r="B140" s="58">
        <v>0.05</v>
      </c>
      <c r="C140" s="57">
        <v>5</v>
      </c>
      <c r="D140" s="58">
        <v>2279427.84</v>
      </c>
      <c r="E140" s="58">
        <v>2247701.89</v>
      </c>
      <c r="F140" s="31">
        <v>19.260000000000002</v>
      </c>
      <c r="G140" s="30">
        <f t="shared" si="2"/>
        <v>1.3918383132496848E-2</v>
      </c>
    </row>
    <row r="141" spans="1:7">
      <c r="A141" s="57">
        <v>150</v>
      </c>
      <c r="B141" s="58">
        <v>0.05</v>
      </c>
      <c r="C141" s="57">
        <v>6</v>
      </c>
      <c r="D141" s="58">
        <v>2279375.9500000002</v>
      </c>
      <c r="E141" s="58">
        <v>2239137.69</v>
      </c>
      <c r="F141" s="31">
        <v>36.5</v>
      </c>
      <c r="G141" s="30">
        <f t="shared" si="2"/>
        <v>1.765319143601574E-2</v>
      </c>
    </row>
    <row r="142" spans="1:7">
      <c r="A142" s="57"/>
      <c r="B142" s="58">
        <v>0.05</v>
      </c>
      <c r="C142" s="57">
        <v>7</v>
      </c>
      <c r="D142" s="58">
        <v>2279374.46</v>
      </c>
      <c r="E142" s="58">
        <v>2241391.16</v>
      </c>
      <c r="F142" s="31">
        <v>33.14</v>
      </c>
      <c r="G142" s="30">
        <f t="shared" si="2"/>
        <v>1.666391401086411E-2</v>
      </c>
    </row>
    <row r="143" spans="1:7">
      <c r="A143" s="57"/>
      <c r="B143" s="58">
        <v>0.05</v>
      </c>
      <c r="C143" s="57">
        <v>8</v>
      </c>
      <c r="D143" s="58">
        <v>2279374.42</v>
      </c>
      <c r="E143" s="58">
        <v>2231988.5699999998</v>
      </c>
      <c r="F143" s="31">
        <v>66.569999999999993</v>
      </c>
      <c r="G143" s="30">
        <f t="shared" si="2"/>
        <v>2.0788971563522281E-2</v>
      </c>
    </row>
    <row r="144" spans="1:7">
      <c r="A144" s="57"/>
      <c r="B144" s="58">
        <v>0.05</v>
      </c>
      <c r="C144" s="57">
        <v>9</v>
      </c>
      <c r="D144" s="58">
        <v>2279374.42</v>
      </c>
      <c r="E144" s="58">
        <v>2235367.94</v>
      </c>
      <c r="F144" s="31">
        <v>62.36</v>
      </c>
      <c r="G144" s="30">
        <f t="shared" si="2"/>
        <v>1.9306384951007734E-2</v>
      </c>
    </row>
    <row r="145" spans="1:7">
      <c r="A145" s="57"/>
      <c r="B145" s="58">
        <v>0.05</v>
      </c>
      <c r="C145" s="57">
        <v>10</v>
      </c>
      <c r="D145" s="58">
        <v>2279374.42</v>
      </c>
      <c r="E145" s="58">
        <v>2228257.34</v>
      </c>
      <c r="F145" s="31">
        <v>96.36</v>
      </c>
      <c r="G145" s="30">
        <f t="shared" si="2"/>
        <v>2.2425925092201426E-2</v>
      </c>
    </row>
    <row r="146" spans="1:7">
      <c r="A146" s="57"/>
      <c r="B146" s="58">
        <v>0.1</v>
      </c>
      <c r="C146" s="57">
        <v>2</v>
      </c>
      <c r="D146" s="58">
        <v>4670884.1100000003</v>
      </c>
      <c r="E146" s="58">
        <v>4624345.7699999996</v>
      </c>
      <c r="F146" s="31">
        <v>1.34</v>
      </c>
      <c r="G146" s="30">
        <f t="shared" si="2"/>
        <v>9.9634970391078229E-3</v>
      </c>
    </row>
    <row r="147" spans="1:7">
      <c r="A147" s="57"/>
      <c r="B147" s="58">
        <v>0.1</v>
      </c>
      <c r="C147" s="57">
        <v>3</v>
      </c>
      <c r="D147" s="58">
        <v>2591989.0099999998</v>
      </c>
      <c r="E147" s="58">
        <v>2544668.04</v>
      </c>
      <c r="F147" s="31">
        <v>31.59</v>
      </c>
      <c r="G147" s="30">
        <f t="shared" si="2"/>
        <v>1.8256624475425434E-2</v>
      </c>
    </row>
    <row r="148" spans="1:7">
      <c r="A148" s="57"/>
      <c r="B148" s="58">
        <v>0.1</v>
      </c>
      <c r="C148" s="57">
        <v>4</v>
      </c>
      <c r="D148" s="58">
        <v>2402425.5499999998</v>
      </c>
      <c r="E148" s="58">
        <v>2352136.5299999998</v>
      </c>
      <c r="F148" s="31">
        <v>91.73</v>
      </c>
      <c r="G148" s="30">
        <f t="shared" si="2"/>
        <v>2.0932602885446346E-2</v>
      </c>
    </row>
    <row r="149" spans="1:7">
      <c r="A149" s="57"/>
      <c r="B149" s="58">
        <v>0.1</v>
      </c>
      <c r="C149" s="57">
        <v>5</v>
      </c>
      <c r="D149" s="58">
        <v>2391069.73</v>
      </c>
      <c r="E149" s="58">
        <v>2344868.48</v>
      </c>
      <c r="F149" s="31">
        <v>46.93</v>
      </c>
      <c r="G149" s="30">
        <f t="shared" si="2"/>
        <v>1.9322418505963019E-2</v>
      </c>
    </row>
    <row r="150" spans="1:7">
      <c r="A150" s="57">
        <v>150</v>
      </c>
      <c r="B150" s="58">
        <v>0.1</v>
      </c>
      <c r="C150" s="57">
        <v>6</v>
      </c>
      <c r="D150" s="58">
        <v>2390372.58</v>
      </c>
      <c r="E150" s="58">
        <v>2337730.2599999998</v>
      </c>
      <c r="F150" s="31">
        <v>101.45</v>
      </c>
      <c r="G150" s="30">
        <f t="shared" si="2"/>
        <v>2.2022642177396586E-2</v>
      </c>
    </row>
    <row r="151" spans="1:7">
      <c r="A151" s="57"/>
      <c r="B151" s="58">
        <v>0.1</v>
      </c>
      <c r="C151" s="57">
        <v>7</v>
      </c>
      <c r="D151" s="58">
        <v>2390332.0499999998</v>
      </c>
      <c r="E151" s="58">
        <v>2342281.9900000002</v>
      </c>
      <c r="F151" s="31">
        <v>112.36</v>
      </c>
      <c r="G151" s="30">
        <f t="shared" si="2"/>
        <v>2.0101834805754119E-2</v>
      </c>
    </row>
    <row r="152" spans="1:7">
      <c r="A152" s="57"/>
      <c r="B152" s="58">
        <v>0.1</v>
      </c>
      <c r="C152" s="57">
        <v>8</v>
      </c>
      <c r="D152" s="58">
        <v>2390330.04</v>
      </c>
      <c r="E152" s="58">
        <v>2325003.15</v>
      </c>
      <c r="F152" s="31">
        <v>129.38999999999999</v>
      </c>
      <c r="G152" s="30">
        <f t="shared" si="2"/>
        <v>2.7329652770460153E-2</v>
      </c>
    </row>
    <row r="153" spans="1:7">
      <c r="A153" s="57"/>
      <c r="B153" s="58">
        <v>0.1</v>
      </c>
      <c r="C153" s="57">
        <v>9</v>
      </c>
      <c r="D153" s="58">
        <v>2390329.9</v>
      </c>
      <c r="E153" s="58">
        <v>2329218.84</v>
      </c>
      <c r="F153" s="31">
        <v>125.01</v>
      </c>
      <c r="G153" s="30">
        <f t="shared" si="2"/>
        <v>2.5565952214378466E-2</v>
      </c>
    </row>
    <row r="154" spans="1:7">
      <c r="A154" s="57"/>
      <c r="B154" s="58">
        <v>0.1</v>
      </c>
      <c r="C154" s="57">
        <v>10</v>
      </c>
      <c r="D154" s="58">
        <v>2390329.9</v>
      </c>
      <c r="E154" s="58">
        <v>2326724.8199999998</v>
      </c>
      <c r="F154" s="31">
        <v>135.11000000000001</v>
      </c>
      <c r="G154" s="30">
        <f t="shared" si="2"/>
        <v>2.6609331205705154E-2</v>
      </c>
    </row>
    <row r="155" spans="1:7">
      <c r="A155" s="57"/>
      <c r="B155" s="58">
        <v>0.2</v>
      </c>
      <c r="C155" s="57">
        <v>2</v>
      </c>
      <c r="D155" s="58">
        <v>5104457.3899999997</v>
      </c>
      <c r="E155" s="58">
        <v>5053451.42</v>
      </c>
      <c r="F155" s="31">
        <v>1.43</v>
      </c>
      <c r="G155" s="30">
        <f t="shared" si="2"/>
        <v>9.9924372176999881E-3</v>
      </c>
    </row>
    <row r="156" spans="1:7">
      <c r="A156" s="57"/>
      <c r="B156" s="58">
        <v>0.2</v>
      </c>
      <c r="C156" s="57">
        <v>3</v>
      </c>
      <c r="D156" s="58">
        <v>3258304.19</v>
      </c>
      <c r="E156" s="58">
        <v>3189773.05</v>
      </c>
      <c r="F156" s="31">
        <v>97.7</v>
      </c>
      <c r="G156" s="30">
        <f t="shared" si="2"/>
        <v>2.1032763058258269E-2</v>
      </c>
    </row>
    <row r="157" spans="1:7">
      <c r="A157" s="57"/>
      <c r="B157" s="58">
        <v>0.2</v>
      </c>
      <c r="C157" s="57">
        <v>4</v>
      </c>
      <c r="D157" s="58">
        <v>2696035.59</v>
      </c>
      <c r="E157" s="58">
        <v>2622663.7999999998</v>
      </c>
      <c r="F157" s="31">
        <v>145.61000000000001</v>
      </c>
      <c r="G157" s="30">
        <f t="shared" si="2"/>
        <v>2.7214696375725531E-2</v>
      </c>
    </row>
    <row r="158" spans="1:7">
      <c r="A158" s="57"/>
      <c r="B158" s="58">
        <v>0.2</v>
      </c>
      <c r="C158" s="57">
        <v>5</v>
      </c>
      <c r="D158" s="58">
        <v>2611120.81</v>
      </c>
      <c r="E158" s="58">
        <v>2524599.0099999998</v>
      </c>
      <c r="F158" s="31">
        <v>184.14</v>
      </c>
      <c r="G158" s="30">
        <f t="shared" si="2"/>
        <v>3.3135885428449509E-2</v>
      </c>
    </row>
    <row r="159" spans="1:7">
      <c r="A159" s="57">
        <v>150</v>
      </c>
      <c r="B159" s="58">
        <v>0.2</v>
      </c>
      <c r="C159" s="57">
        <v>6</v>
      </c>
      <c r="D159" s="58">
        <v>2600405.9900000002</v>
      </c>
      <c r="E159" s="58">
        <v>2516612.88</v>
      </c>
      <c r="F159" s="31">
        <v>174.74</v>
      </c>
      <c r="G159" s="30">
        <f t="shared" si="2"/>
        <v>3.2223087595641298E-2</v>
      </c>
    </row>
    <row r="160" spans="1:7">
      <c r="A160" s="57"/>
      <c r="B160" s="58">
        <v>0.2</v>
      </c>
      <c r="C160" s="57">
        <v>7</v>
      </c>
      <c r="D160" s="58">
        <v>2600027.4900000002</v>
      </c>
      <c r="E160" s="58">
        <v>2502794.94</v>
      </c>
      <c r="F160" s="31">
        <v>177.08</v>
      </c>
      <c r="G160" s="30">
        <f t="shared" si="2"/>
        <v>3.7396739216784311E-2</v>
      </c>
    </row>
    <row r="161" spans="1:7">
      <c r="A161" s="57"/>
      <c r="B161" s="58">
        <v>0.2</v>
      </c>
      <c r="C161" s="57">
        <v>8</v>
      </c>
      <c r="D161" s="58">
        <v>2599035.77</v>
      </c>
      <c r="E161" s="58">
        <v>2512958.71</v>
      </c>
      <c r="F161" s="31">
        <v>185.29</v>
      </c>
      <c r="G161" s="30">
        <f t="shared" si="2"/>
        <v>3.3118843916488325E-2</v>
      </c>
    </row>
    <row r="162" spans="1:7">
      <c r="A162" s="57"/>
      <c r="B162" s="58">
        <v>0.2</v>
      </c>
      <c r="C162" s="57">
        <v>9</v>
      </c>
      <c r="D162" s="58">
        <v>2599022.19</v>
      </c>
      <c r="E162" s="58">
        <v>2510626.7799999998</v>
      </c>
      <c r="F162" s="31">
        <v>205.28</v>
      </c>
      <c r="G162" s="30">
        <f t="shared" si="2"/>
        <v>3.4011025508020057E-2</v>
      </c>
    </row>
    <row r="163" spans="1:7">
      <c r="A163" s="57"/>
      <c r="B163" s="58">
        <v>0.2</v>
      </c>
      <c r="C163" s="57">
        <v>10</v>
      </c>
      <c r="D163" s="58">
        <v>2599020.11</v>
      </c>
      <c r="E163" s="58">
        <v>2496214</v>
      </c>
      <c r="F163" s="31">
        <v>217.33</v>
      </c>
      <c r="G163" s="30">
        <f t="shared" si="2"/>
        <v>3.9555719328389451E-2</v>
      </c>
    </row>
    <row r="164" spans="1:7">
      <c r="A164" s="57"/>
      <c r="B164" s="58">
        <v>0.3</v>
      </c>
      <c r="C164" s="57">
        <v>2</v>
      </c>
      <c r="D164" s="58">
        <v>5449215.8899999997</v>
      </c>
      <c r="E164" s="58">
        <v>5379119.3499999996</v>
      </c>
      <c r="F164" s="31">
        <v>7.55</v>
      </c>
      <c r="G164" s="30">
        <f t="shared" si="2"/>
        <v>1.2863601188684055E-2</v>
      </c>
    </row>
    <row r="165" spans="1:7">
      <c r="A165" s="57"/>
      <c r="B165" s="58">
        <v>0.3</v>
      </c>
      <c r="C165" s="57">
        <v>3</v>
      </c>
      <c r="D165" s="58">
        <v>3760072.43</v>
      </c>
      <c r="E165" s="58">
        <v>3704380.51</v>
      </c>
      <c r="F165" s="31">
        <v>91.71</v>
      </c>
      <c r="G165" s="30">
        <f t="shared" si="2"/>
        <v>1.4811395534739842E-2</v>
      </c>
    </row>
    <row r="166" spans="1:7">
      <c r="A166" s="57"/>
      <c r="B166" s="58">
        <v>0.3</v>
      </c>
      <c r="C166" s="57">
        <v>4</v>
      </c>
      <c r="D166" s="58">
        <v>3096900.63</v>
      </c>
      <c r="E166" s="58">
        <v>2970440.23</v>
      </c>
      <c r="F166" s="31">
        <v>378.52</v>
      </c>
      <c r="G166" s="30">
        <f t="shared" si="2"/>
        <v>4.0834503624354236E-2</v>
      </c>
    </row>
    <row r="167" spans="1:7">
      <c r="A167" s="57"/>
      <c r="B167" s="58">
        <v>0.3</v>
      </c>
      <c r="C167" s="57">
        <v>5</v>
      </c>
      <c r="D167" s="58">
        <v>2870208.46</v>
      </c>
      <c r="E167" s="58">
        <v>2760987.34</v>
      </c>
      <c r="F167" s="31">
        <v>472.86</v>
      </c>
      <c r="G167" s="30">
        <f t="shared" si="2"/>
        <v>3.8053375398384867E-2</v>
      </c>
    </row>
    <row r="168" spans="1:7">
      <c r="A168" s="57">
        <v>150</v>
      </c>
      <c r="B168" s="58">
        <v>0.3</v>
      </c>
      <c r="C168" s="57">
        <v>6</v>
      </c>
      <c r="D168" s="58">
        <v>2834877.35</v>
      </c>
      <c r="E168" s="58">
        <v>2714850.08</v>
      </c>
      <c r="F168" s="31">
        <v>389.11</v>
      </c>
      <c r="G168" s="30">
        <f t="shared" si="2"/>
        <v>4.2339493100115956E-2</v>
      </c>
    </row>
    <row r="169" spans="1:7">
      <c r="A169" s="57"/>
      <c r="B169" s="58">
        <v>0.3</v>
      </c>
      <c r="C169" s="57">
        <v>7</v>
      </c>
      <c r="D169" s="58">
        <v>2821476.11</v>
      </c>
      <c r="E169" s="58">
        <v>2700787.31</v>
      </c>
      <c r="F169" s="31">
        <v>384.2</v>
      </c>
      <c r="G169" s="30">
        <f t="shared" si="2"/>
        <v>4.2775056493389842E-2</v>
      </c>
    </row>
    <row r="170" spans="1:7">
      <c r="A170" s="57"/>
      <c r="B170" s="58">
        <v>0.3</v>
      </c>
      <c r="C170" s="57">
        <v>8</v>
      </c>
      <c r="D170" s="58">
        <v>2819638.79</v>
      </c>
      <c r="E170" s="58">
        <v>2695397.14</v>
      </c>
      <c r="F170" s="31">
        <v>407.46</v>
      </c>
      <c r="G170" s="30">
        <f t="shared" si="2"/>
        <v>4.4062966661059411E-2</v>
      </c>
    </row>
    <row r="171" spans="1:7">
      <c r="A171" s="57"/>
      <c r="B171" s="58">
        <v>0.3</v>
      </c>
      <c r="C171" s="57">
        <v>9</v>
      </c>
      <c r="D171" s="58">
        <v>2819333.71</v>
      </c>
      <c r="E171" s="58">
        <v>2678220.25</v>
      </c>
      <c r="F171" s="31">
        <v>462.89</v>
      </c>
      <c r="G171" s="30">
        <f t="shared" si="2"/>
        <v>5.0052059995409327E-2</v>
      </c>
    </row>
    <row r="172" spans="1:7">
      <c r="A172" s="57"/>
      <c r="B172" s="58">
        <v>0.3</v>
      </c>
      <c r="C172" s="57">
        <v>10</v>
      </c>
      <c r="D172" s="58">
        <v>2819281.64</v>
      </c>
      <c r="E172" s="58">
        <v>2677995.29</v>
      </c>
      <c r="F172" s="31">
        <v>539.66999999999996</v>
      </c>
      <c r="G172" s="30">
        <f t="shared" si="2"/>
        <v>5.011430855130887E-2</v>
      </c>
    </row>
    <row r="173" spans="1:7">
      <c r="A173" s="57"/>
      <c r="B173" s="58">
        <v>0.4</v>
      </c>
      <c r="C173" s="57">
        <v>2</v>
      </c>
      <c r="D173" s="58">
        <v>5699684.6900000004</v>
      </c>
      <c r="E173" s="58">
        <v>5640420.7599999998</v>
      </c>
      <c r="F173" s="31">
        <v>7.66</v>
      </c>
      <c r="G173" s="30">
        <f t="shared" si="2"/>
        <v>1.0397755880071434E-2</v>
      </c>
    </row>
    <row r="174" spans="1:7">
      <c r="A174" s="57"/>
      <c r="B174" s="58">
        <v>0.4</v>
      </c>
      <c r="C174" s="57">
        <v>3</v>
      </c>
      <c r="D174" s="58">
        <v>4093710.69</v>
      </c>
      <c r="E174" s="58">
        <v>4057739.55</v>
      </c>
      <c r="F174" s="31">
        <v>17.809999999999999</v>
      </c>
      <c r="G174" s="30">
        <f t="shared" si="2"/>
        <v>8.7869277347491625E-3</v>
      </c>
    </row>
    <row r="175" spans="1:7">
      <c r="A175" s="57"/>
      <c r="B175" s="58">
        <v>0.4</v>
      </c>
      <c r="C175" s="57">
        <v>4</v>
      </c>
      <c r="D175" s="58">
        <v>3585032.6</v>
      </c>
      <c r="E175" s="58">
        <v>3373126.27</v>
      </c>
      <c r="F175" s="31">
        <v>794.69</v>
      </c>
      <c r="G175" s="30">
        <f t="shared" si="2"/>
        <v>5.9108620100135234E-2</v>
      </c>
    </row>
    <row r="176" spans="1:7">
      <c r="A176" s="57"/>
      <c r="B176" s="58">
        <v>0.4</v>
      </c>
      <c r="C176" s="57">
        <v>5</v>
      </c>
      <c r="D176" s="58">
        <v>3194788.49</v>
      </c>
      <c r="E176" s="58">
        <v>3027146.65</v>
      </c>
      <c r="F176" s="31">
        <v>1000.31</v>
      </c>
      <c r="G176" s="30">
        <f t="shared" si="2"/>
        <v>5.2473533232242332E-2</v>
      </c>
    </row>
    <row r="177" spans="1:7">
      <c r="A177" s="57">
        <v>150</v>
      </c>
      <c r="B177" s="58">
        <v>0.4</v>
      </c>
      <c r="C177" s="57">
        <v>6</v>
      </c>
      <c r="D177" s="58">
        <v>3087747.84</v>
      </c>
      <c r="E177" s="58">
        <v>2918073.69</v>
      </c>
      <c r="F177" s="31">
        <v>1000.18</v>
      </c>
      <c r="G177" s="30">
        <f t="shared" si="2"/>
        <v>5.4950779270887581E-2</v>
      </c>
    </row>
    <row r="178" spans="1:7">
      <c r="A178" s="57"/>
      <c r="B178" s="58">
        <v>0.4</v>
      </c>
      <c r="C178" s="57">
        <v>7</v>
      </c>
      <c r="D178" s="58">
        <v>3035702.53</v>
      </c>
      <c r="E178" s="58">
        <v>2880124.73</v>
      </c>
      <c r="F178" s="31">
        <v>1000.56</v>
      </c>
      <c r="G178" s="30">
        <f t="shared" si="2"/>
        <v>5.1249356108682961E-2</v>
      </c>
    </row>
    <row r="179" spans="1:7">
      <c r="A179" s="57"/>
      <c r="B179" s="58">
        <v>0.4</v>
      </c>
      <c r="C179" s="57">
        <v>8</v>
      </c>
      <c r="D179" s="58">
        <v>3029697.66</v>
      </c>
      <c r="E179" s="58">
        <v>2875142.85</v>
      </c>
      <c r="F179" s="31">
        <v>1000.1</v>
      </c>
      <c r="G179" s="30">
        <f t="shared" si="2"/>
        <v>5.1013278334842177E-2</v>
      </c>
    </row>
    <row r="180" spans="1:7">
      <c r="A180" s="57"/>
      <c r="B180" s="58">
        <v>0.4</v>
      </c>
      <c r="C180" s="57">
        <v>9</v>
      </c>
      <c r="D180" s="58">
        <v>3020351.27</v>
      </c>
      <c r="E180" s="58">
        <v>2877893.15</v>
      </c>
      <c r="F180" s="31">
        <v>1000.01</v>
      </c>
      <c r="G180" s="30">
        <f t="shared" si="2"/>
        <v>4.7166076811986216E-2</v>
      </c>
    </row>
    <row r="181" spans="1:7">
      <c r="A181" s="57"/>
      <c r="B181" s="58">
        <v>0.4</v>
      </c>
      <c r="C181" s="57">
        <v>10</v>
      </c>
      <c r="D181" s="58">
        <v>3024438.35</v>
      </c>
      <c r="E181" s="58">
        <v>2866995.57</v>
      </c>
      <c r="F181" s="31">
        <v>1000.72</v>
      </c>
      <c r="G181" s="30">
        <f t="shared" si="2"/>
        <v>5.205686536807743E-2</v>
      </c>
    </row>
    <row r="182" spans="1:7">
      <c r="A182" s="57"/>
      <c r="B182" s="58">
        <v>0.5</v>
      </c>
      <c r="C182" s="57">
        <v>2</v>
      </c>
      <c r="D182" s="58">
        <v>5922099.5899999999</v>
      </c>
      <c r="E182" s="58">
        <v>5862883.0700000003</v>
      </c>
      <c r="F182" s="31">
        <v>2.94</v>
      </c>
      <c r="G182" s="30">
        <f t="shared" si="2"/>
        <v>9.9992442038617513E-3</v>
      </c>
    </row>
    <row r="183" spans="1:7">
      <c r="A183" s="57"/>
      <c r="B183" s="58">
        <v>0.5</v>
      </c>
      <c r="C183" s="57">
        <v>3</v>
      </c>
      <c r="D183" s="58">
        <v>4368153.33</v>
      </c>
      <c r="E183" s="58">
        <v>4325108.99</v>
      </c>
      <c r="F183" s="31">
        <v>11.76</v>
      </c>
      <c r="G183" s="30">
        <f t="shared" si="2"/>
        <v>9.8541275335680238E-3</v>
      </c>
    </row>
    <row r="184" spans="1:7">
      <c r="A184" s="57"/>
      <c r="B184" s="58">
        <v>0.5</v>
      </c>
      <c r="C184" s="57">
        <v>4</v>
      </c>
      <c r="D184" s="58">
        <v>3915245.86</v>
      </c>
      <c r="E184" s="58">
        <v>3692113.09</v>
      </c>
      <c r="F184" s="31">
        <v>1000.5</v>
      </c>
      <c r="G184" s="30">
        <f t="shared" si="2"/>
        <v>5.6990742849543558E-2</v>
      </c>
    </row>
    <row r="185" spans="1:7">
      <c r="A185" s="57"/>
      <c r="B185" s="58">
        <v>0.5</v>
      </c>
      <c r="C185" s="57">
        <v>5</v>
      </c>
      <c r="D185" s="58">
        <v>3633533.29</v>
      </c>
      <c r="E185" s="58">
        <v>3313987.06</v>
      </c>
      <c r="F185" s="31">
        <v>1000.46</v>
      </c>
      <c r="G185" s="30">
        <f t="shared" si="2"/>
        <v>8.7943663782973067E-2</v>
      </c>
    </row>
    <row r="186" spans="1:7">
      <c r="A186" s="57">
        <v>150</v>
      </c>
      <c r="B186" s="58">
        <v>0.5</v>
      </c>
      <c r="C186" s="57">
        <v>6</v>
      </c>
      <c r="D186" s="58">
        <v>3405115.82</v>
      </c>
      <c r="E186" s="58">
        <v>3131086.2</v>
      </c>
      <c r="F186" s="31">
        <v>1001.27</v>
      </c>
      <c r="G186" s="30">
        <f t="shared" si="2"/>
        <v>8.0475858821154475E-2</v>
      </c>
    </row>
    <row r="187" spans="1:7">
      <c r="A187" s="57"/>
      <c r="B187" s="58">
        <v>0.5</v>
      </c>
      <c r="C187" s="57">
        <v>7</v>
      </c>
      <c r="D187" s="58">
        <v>3317441.28</v>
      </c>
      <c r="E187" s="58">
        <v>3063547.65</v>
      </c>
      <c r="F187" s="31">
        <v>1001.49</v>
      </c>
      <c r="G187" s="30">
        <f t="shared" si="2"/>
        <v>7.6532968806609869E-2</v>
      </c>
    </row>
    <row r="188" spans="1:7">
      <c r="A188" s="57"/>
      <c r="B188" s="58">
        <v>0.5</v>
      </c>
      <c r="C188" s="57">
        <v>8</v>
      </c>
      <c r="D188" s="58">
        <v>3274026.65</v>
      </c>
      <c r="E188" s="58">
        <v>3057234.64</v>
      </c>
      <c r="F188" s="31">
        <v>1000.78</v>
      </c>
      <c r="G188" s="30">
        <f t="shared" si="2"/>
        <v>6.6215713302150356E-2</v>
      </c>
    </row>
    <row r="189" spans="1:7">
      <c r="A189" s="57"/>
      <c r="B189" s="58">
        <v>0.5</v>
      </c>
      <c r="C189" s="57">
        <v>9</v>
      </c>
      <c r="D189" s="58">
        <v>3308522.57</v>
      </c>
      <c r="E189" s="58">
        <v>3045479.93</v>
      </c>
      <c r="F189" s="31">
        <v>1000.75</v>
      </c>
      <c r="G189" s="30">
        <f t="shared" si="2"/>
        <v>7.9504562666471296E-2</v>
      </c>
    </row>
    <row r="190" spans="1:7">
      <c r="A190" s="57"/>
      <c r="B190" s="58">
        <v>0.5</v>
      </c>
      <c r="C190" s="57">
        <v>10</v>
      </c>
      <c r="D190" s="58">
        <v>3282775.65</v>
      </c>
      <c r="E190" s="58">
        <v>3037413.15</v>
      </c>
      <c r="F190" s="31">
        <v>1000.01</v>
      </c>
      <c r="G190" s="30">
        <f t="shared" si="2"/>
        <v>7.4742390635193126E-2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335D-9AC3-FC4F-ACDE-7C181906EFD0}">
  <dimension ref="A1:R22"/>
  <sheetViews>
    <sheetView workbookViewId="0">
      <selection activeCell="G28" sqref="G28"/>
    </sheetView>
  </sheetViews>
  <sheetFormatPr baseColWidth="10" defaultColWidth="11.5" defaultRowHeight="15"/>
  <cols>
    <col min="3" max="3" width="10.83203125" customWidth="1"/>
    <col min="6" max="6" width="14.6640625" customWidth="1"/>
    <col min="9" max="9" width="14.6640625" customWidth="1"/>
    <col min="10" max="10" width="14.83203125" customWidth="1"/>
  </cols>
  <sheetData>
    <row r="1" spans="1:18">
      <c r="A1" s="86" t="s">
        <v>6</v>
      </c>
      <c r="B1" s="86" t="s">
        <v>7</v>
      </c>
      <c r="C1" s="86" t="s">
        <v>8</v>
      </c>
      <c r="D1" s="86"/>
      <c r="E1" s="86"/>
      <c r="F1" s="86" t="s">
        <v>9</v>
      </c>
      <c r="G1" s="86"/>
      <c r="H1" s="86"/>
      <c r="I1" s="85" t="s">
        <v>13</v>
      </c>
      <c r="J1" s="85" t="s">
        <v>14</v>
      </c>
    </row>
    <row r="2" spans="1:18">
      <c r="A2" s="86"/>
      <c r="B2" s="86"/>
      <c r="C2" s="4" t="s">
        <v>5</v>
      </c>
      <c r="D2" s="4" t="s">
        <v>11</v>
      </c>
      <c r="E2" s="4" t="s">
        <v>10</v>
      </c>
      <c r="F2" s="4" t="s">
        <v>5</v>
      </c>
      <c r="G2" s="4" t="s">
        <v>11</v>
      </c>
      <c r="H2" s="4" t="s">
        <v>10</v>
      </c>
      <c r="I2" s="86"/>
      <c r="J2" s="86"/>
    </row>
    <row r="3" spans="1:18">
      <c r="A3" s="4">
        <v>49</v>
      </c>
      <c r="B3" s="6">
        <v>0.01</v>
      </c>
      <c r="C3" s="6">
        <v>965061.9</v>
      </c>
      <c r="D3" s="6">
        <v>0.98752732855788838</v>
      </c>
      <c r="E3" s="6">
        <v>0.21</v>
      </c>
      <c r="F3" s="6">
        <v>965227.4</v>
      </c>
      <c r="G3" s="6">
        <v>0.19</v>
      </c>
      <c r="H3" s="6">
        <v>39.369999999999997</v>
      </c>
      <c r="I3" s="7">
        <f>L3*100</f>
        <v>-1.7149159033218491E-2</v>
      </c>
      <c r="J3" s="6">
        <f>H3/E3</f>
        <v>187.47619047619048</v>
      </c>
      <c r="L3">
        <f>(C3-F3)/MIN(C3,F3)</f>
        <v>-1.714915903321849E-4</v>
      </c>
    </row>
    <row r="4" spans="1:18">
      <c r="A4" s="4">
        <v>49</v>
      </c>
      <c r="B4" s="6">
        <v>0.05</v>
      </c>
      <c r="C4" s="6">
        <v>1018144.58</v>
      </c>
      <c r="D4" s="6">
        <v>0.88819801997079961</v>
      </c>
      <c r="E4" s="6">
        <v>0.4</v>
      </c>
      <c r="F4" s="6">
        <v>1021312.55</v>
      </c>
      <c r="G4" s="6">
        <v>2.54</v>
      </c>
      <c r="H4" s="6">
        <v>1000</v>
      </c>
      <c r="I4" s="7">
        <f t="shared" ref="I4:I10" si="0">L4*100</f>
        <v>-0.31115129051711776</v>
      </c>
      <c r="J4" s="6">
        <f t="shared" ref="J4:J14" si="1">H4/E4</f>
        <v>2500</v>
      </c>
      <c r="L4">
        <f t="shared" ref="L4:L10" si="2">(C4-F4)/MIN(C4,F4)</f>
        <v>-3.1115129051711779E-3</v>
      </c>
      <c r="M4" s="58"/>
      <c r="N4" s="57"/>
      <c r="O4" s="58"/>
      <c r="P4" s="58"/>
      <c r="Q4" s="58"/>
      <c r="R4" s="30"/>
    </row>
    <row r="5" spans="1:18">
      <c r="A5" s="4">
        <v>49</v>
      </c>
      <c r="B5" s="6">
        <v>0.1</v>
      </c>
      <c r="C5" s="6">
        <v>1076487.05</v>
      </c>
      <c r="D5" s="6">
        <v>0.9931972706963943</v>
      </c>
      <c r="E5" s="6">
        <v>0.53</v>
      </c>
      <c r="F5" s="6">
        <v>1077872.8400000001</v>
      </c>
      <c r="G5" s="6">
        <v>8.92</v>
      </c>
      <c r="H5" s="6">
        <v>1000</v>
      </c>
      <c r="I5" s="7">
        <f t="shared" si="0"/>
        <v>-0.12873262153966805</v>
      </c>
      <c r="J5" s="6">
        <f t="shared" si="1"/>
        <v>1886.7924528301885</v>
      </c>
      <c r="L5">
        <f t="shared" si="2"/>
        <v>-1.2873262153966806E-3</v>
      </c>
      <c r="M5" s="58"/>
      <c r="N5" s="57"/>
      <c r="O5" s="58"/>
      <c r="P5" s="58"/>
      <c r="Q5" s="58"/>
      <c r="R5" s="30"/>
    </row>
    <row r="6" spans="1:18">
      <c r="A6" s="4">
        <v>49</v>
      </c>
      <c r="B6" s="6">
        <v>0.2</v>
      </c>
      <c r="C6" s="6">
        <v>1198200.17</v>
      </c>
      <c r="D6" s="6">
        <v>1.1546067465505367</v>
      </c>
      <c r="E6" s="6">
        <v>13.27</v>
      </c>
      <c r="F6" s="6">
        <v>1224021.7</v>
      </c>
      <c r="G6" s="6">
        <v>19.670000000000002</v>
      </c>
      <c r="H6" s="6">
        <v>1000</v>
      </c>
      <c r="I6" s="7">
        <f t="shared" si="0"/>
        <v>-2.1550264009727216</v>
      </c>
      <c r="J6" s="6">
        <f t="shared" si="1"/>
        <v>75.357950263752826</v>
      </c>
      <c r="L6">
        <f t="shared" si="2"/>
        <v>-2.1550264009727215E-2</v>
      </c>
      <c r="M6" s="58"/>
      <c r="N6" s="57"/>
      <c r="O6" s="58"/>
      <c r="P6" s="58"/>
      <c r="Q6" s="58"/>
      <c r="R6" s="30"/>
    </row>
    <row r="7" spans="1:18">
      <c r="A7" s="4">
        <v>88</v>
      </c>
      <c r="B7" s="6">
        <v>0.01</v>
      </c>
      <c r="C7" s="6">
        <v>1361557.62</v>
      </c>
      <c r="D7" s="6">
        <v>0.99778810683019015</v>
      </c>
      <c r="E7" s="6">
        <v>0.76</v>
      </c>
      <c r="F7" s="6">
        <v>1360245.5</v>
      </c>
      <c r="G7" s="6">
        <v>1.1599999999999999</v>
      </c>
      <c r="H7" s="6">
        <v>1000</v>
      </c>
      <c r="I7" s="7">
        <f t="shared" si="0"/>
        <v>9.6461998955343853E-2</v>
      </c>
      <c r="J7" s="6">
        <f t="shared" si="1"/>
        <v>1315.7894736842104</v>
      </c>
      <c r="L7">
        <f t="shared" si="2"/>
        <v>9.6461998955343854E-4</v>
      </c>
      <c r="M7" s="58"/>
      <c r="N7" s="57"/>
      <c r="O7" s="58"/>
      <c r="P7" s="58"/>
      <c r="Q7" s="58"/>
      <c r="R7" s="30"/>
    </row>
    <row r="8" spans="1:18">
      <c r="A8" s="4">
        <v>88</v>
      </c>
      <c r="B8" s="6">
        <v>0.05</v>
      </c>
      <c r="C8" s="6">
        <v>1440083.62</v>
      </c>
      <c r="D8" s="6">
        <v>0.9897543310714163</v>
      </c>
      <c r="E8" s="6">
        <v>1.18</v>
      </c>
      <c r="F8" s="6">
        <v>1438341.99</v>
      </c>
      <c r="G8" s="6">
        <v>6.09</v>
      </c>
      <c r="H8" s="6">
        <v>1000</v>
      </c>
      <c r="I8" s="7">
        <f t="shared" si="0"/>
        <v>0.12108594563106101</v>
      </c>
      <c r="J8" s="6">
        <f t="shared" si="1"/>
        <v>847.45762711864415</v>
      </c>
      <c r="L8">
        <f t="shared" si="2"/>
        <v>1.2108594563106101E-3</v>
      </c>
      <c r="M8" s="57"/>
      <c r="N8" s="57"/>
      <c r="O8" s="58"/>
      <c r="P8" s="58"/>
      <c r="Q8" s="58"/>
      <c r="R8" s="30"/>
    </row>
    <row r="9" spans="1:18">
      <c r="A9" s="4">
        <v>88</v>
      </c>
      <c r="B9" s="6">
        <v>0.1</v>
      </c>
      <c r="C9" s="6">
        <v>1527361.61</v>
      </c>
      <c r="D9" s="6">
        <v>0.92437049010287831</v>
      </c>
      <c r="E9" s="6">
        <v>6.67</v>
      </c>
      <c r="F9" s="6">
        <v>1544990.68</v>
      </c>
      <c r="G9" s="6">
        <v>12.9</v>
      </c>
      <c r="H9" s="6">
        <v>1000</v>
      </c>
      <c r="I9" s="7">
        <f t="shared" si="0"/>
        <v>-1.1542171732337723</v>
      </c>
      <c r="J9" s="6">
        <f t="shared" si="1"/>
        <v>149.92503748125938</v>
      </c>
      <c r="L9">
        <f t="shared" si="2"/>
        <v>-1.1542171732337722E-2</v>
      </c>
      <c r="M9" s="57"/>
      <c r="N9" s="57"/>
      <c r="O9" s="58"/>
      <c r="P9" s="58"/>
      <c r="Q9" s="58"/>
      <c r="R9" s="30"/>
    </row>
    <row r="10" spans="1:18">
      <c r="A10" s="4">
        <v>88</v>
      </c>
      <c r="B10" s="6">
        <v>0.2</v>
      </c>
      <c r="C10" s="6">
        <v>1721135.8</v>
      </c>
      <c r="D10" s="6">
        <v>2.6984250748836933</v>
      </c>
      <c r="E10" s="6">
        <v>98.52</v>
      </c>
      <c r="F10" s="6">
        <v>1762412.99</v>
      </c>
      <c r="G10" s="6">
        <v>23.85</v>
      </c>
      <c r="H10" s="6">
        <v>1000</v>
      </c>
      <c r="I10" s="7">
        <f t="shared" si="0"/>
        <v>-2.3982529443638287</v>
      </c>
      <c r="J10" s="6">
        <f t="shared" si="1"/>
        <v>10.150223304912709</v>
      </c>
      <c r="L10">
        <f t="shared" si="2"/>
        <v>-2.3982529443638288E-2</v>
      </c>
      <c r="M10" s="57"/>
      <c r="N10" s="57"/>
      <c r="O10" s="58"/>
      <c r="P10" s="58"/>
      <c r="Q10" s="58"/>
      <c r="R10" s="30"/>
    </row>
    <row r="11" spans="1:18">
      <c r="A11" s="4">
        <v>150</v>
      </c>
      <c r="B11" s="6">
        <v>0.01</v>
      </c>
      <c r="C11" s="6">
        <v>2176492.2999999998</v>
      </c>
      <c r="D11" s="6">
        <v>0.99997597050997655</v>
      </c>
      <c r="E11" s="4">
        <v>13.63</v>
      </c>
      <c r="F11" s="4" t="s">
        <v>12</v>
      </c>
      <c r="G11" s="4" t="s">
        <v>12</v>
      </c>
      <c r="H11" s="6">
        <v>1000</v>
      </c>
      <c r="I11" s="4" t="s">
        <v>12</v>
      </c>
      <c r="J11" s="6">
        <f t="shared" si="1"/>
        <v>73.367571533382247</v>
      </c>
      <c r="M11" s="57"/>
      <c r="N11" s="57"/>
      <c r="O11" s="58"/>
      <c r="P11" s="58"/>
      <c r="Q11" s="58"/>
      <c r="R11" s="30"/>
    </row>
    <row r="12" spans="1:18">
      <c r="A12" s="4">
        <v>150</v>
      </c>
      <c r="B12" s="6">
        <v>0.05</v>
      </c>
      <c r="C12" s="6">
        <v>2279427.84</v>
      </c>
      <c r="D12" s="6">
        <v>1.3918383132496848</v>
      </c>
      <c r="E12" s="6">
        <v>19.260000000000002</v>
      </c>
      <c r="F12" s="4" t="s">
        <v>12</v>
      </c>
      <c r="G12" s="4" t="s">
        <v>12</v>
      </c>
      <c r="H12" s="6">
        <v>1000</v>
      </c>
      <c r="I12" s="4" t="s">
        <v>12</v>
      </c>
      <c r="J12" s="6">
        <f t="shared" si="1"/>
        <v>51.921079958463132</v>
      </c>
      <c r="M12" s="58"/>
      <c r="N12" s="57"/>
      <c r="O12" s="58"/>
      <c r="P12" s="58"/>
      <c r="Q12" s="31"/>
      <c r="R12" s="30"/>
    </row>
    <row r="13" spans="1:18">
      <c r="A13" s="4">
        <v>150</v>
      </c>
      <c r="B13" s="6">
        <v>0.1</v>
      </c>
      <c r="C13" s="6">
        <v>2391069.73</v>
      </c>
      <c r="D13" s="6">
        <v>1.9322418505963019</v>
      </c>
      <c r="E13" s="6">
        <v>46.93</v>
      </c>
      <c r="F13" s="4" t="s">
        <v>12</v>
      </c>
      <c r="G13" s="4" t="s">
        <v>12</v>
      </c>
      <c r="H13" s="6">
        <v>1000</v>
      </c>
      <c r="I13" s="4" t="s">
        <v>12</v>
      </c>
      <c r="J13" s="6">
        <f t="shared" si="1"/>
        <v>21.308331557639036</v>
      </c>
      <c r="M13" s="58"/>
      <c r="N13" s="57"/>
      <c r="O13" s="58"/>
      <c r="P13" s="58"/>
      <c r="Q13" s="31"/>
      <c r="R13" s="30"/>
    </row>
    <row r="14" spans="1:18">
      <c r="A14" s="4">
        <v>150</v>
      </c>
      <c r="B14" s="6">
        <v>0.2</v>
      </c>
      <c r="C14" s="6">
        <v>2611120.81</v>
      </c>
      <c r="D14" s="6">
        <v>3.313588542844951</v>
      </c>
      <c r="E14" s="6">
        <v>184.14</v>
      </c>
      <c r="F14" s="4" t="s">
        <v>12</v>
      </c>
      <c r="G14" s="4" t="s">
        <v>12</v>
      </c>
      <c r="H14" s="6">
        <v>1000</v>
      </c>
      <c r="I14" s="4" t="s">
        <v>12</v>
      </c>
      <c r="J14" s="6">
        <f t="shared" si="1"/>
        <v>5.4306505919409149</v>
      </c>
      <c r="M14" s="58"/>
      <c r="N14" s="57"/>
      <c r="O14" s="58"/>
      <c r="P14" s="58"/>
      <c r="Q14" s="31"/>
      <c r="R14" s="30"/>
    </row>
    <row r="15" spans="1:18">
      <c r="M15" s="58"/>
      <c r="N15" s="57"/>
      <c r="O15" s="58"/>
      <c r="P15" s="58"/>
      <c r="Q15" s="31"/>
      <c r="R15" s="30"/>
    </row>
    <row r="19" spans="1:7">
      <c r="A19" s="1"/>
      <c r="B19" s="1"/>
      <c r="C19" s="3"/>
    </row>
    <row r="22" spans="1:7">
      <c r="A22" s="1"/>
      <c r="B22" s="2"/>
      <c r="C22" s="1"/>
      <c r="D22" s="1"/>
      <c r="E22" s="1"/>
      <c r="F22" s="5"/>
      <c r="G22" s="5"/>
    </row>
  </sheetData>
  <mergeCells count="6">
    <mergeCell ref="J1:J2"/>
    <mergeCell ref="F1:H1"/>
    <mergeCell ref="C1:E1"/>
    <mergeCell ref="A1:A2"/>
    <mergeCell ref="B1:B2"/>
    <mergeCell ref="I1:I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4F8B-0F64-E644-B6F9-9A57E2346361}">
  <dimension ref="A1:W63"/>
  <sheetViews>
    <sheetView topLeftCell="N2" zoomScale="75" zoomScaleNormal="100" workbookViewId="0">
      <selection activeCell="P56" sqref="P56"/>
    </sheetView>
  </sheetViews>
  <sheetFormatPr baseColWidth="10" defaultColWidth="11.5" defaultRowHeight="15"/>
  <cols>
    <col min="6" max="6" width="10.83203125" style="3"/>
  </cols>
  <sheetData>
    <row r="1" spans="1:23">
      <c r="A1" s="15">
        <v>49</v>
      </c>
      <c r="B1" s="16">
        <v>0.01</v>
      </c>
      <c r="C1" s="15">
        <v>2</v>
      </c>
      <c r="D1" s="15">
        <v>1135517.3700000001</v>
      </c>
      <c r="E1" s="15">
        <v>1124561.8600000001</v>
      </c>
      <c r="F1" s="15">
        <v>0.22</v>
      </c>
      <c r="G1" s="17">
        <f t="shared" ref="G1:G32" si="0">(D1-E1)/D1</f>
        <v>9.6480338297246903E-3</v>
      </c>
    </row>
    <row r="2" spans="1:23" ht="16" thickBot="1">
      <c r="A2" s="15">
        <v>49</v>
      </c>
      <c r="B2" s="16">
        <v>0.05</v>
      </c>
      <c r="C2" s="15">
        <v>2</v>
      </c>
      <c r="D2" s="15">
        <v>1841659.64</v>
      </c>
      <c r="E2" s="15">
        <v>1823442.97</v>
      </c>
      <c r="F2" s="15">
        <v>0.32</v>
      </c>
      <c r="G2" s="17">
        <f t="shared" si="0"/>
        <v>9.8914422645434777E-3</v>
      </c>
    </row>
    <row r="3" spans="1:23" ht="16" thickBot="1">
      <c r="A3" s="15">
        <v>49</v>
      </c>
      <c r="B3" s="16">
        <v>0.1</v>
      </c>
      <c r="C3" s="15">
        <v>2</v>
      </c>
      <c r="D3" s="15">
        <v>2602511.64</v>
      </c>
      <c r="E3" s="15">
        <v>2585660</v>
      </c>
      <c r="F3" s="15">
        <v>0.06</v>
      </c>
      <c r="G3" s="17">
        <f t="shared" si="0"/>
        <v>6.4751449103989901E-3</v>
      </c>
      <c r="I3" s="26"/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8" t="s">
        <v>26</v>
      </c>
    </row>
    <row r="4" spans="1:23">
      <c r="A4" s="15">
        <v>49</v>
      </c>
      <c r="B4" s="16">
        <v>0.2</v>
      </c>
      <c r="C4" s="15">
        <v>2</v>
      </c>
      <c r="D4" s="15">
        <v>4071733.67</v>
      </c>
      <c r="E4" s="15">
        <v>4033081.73</v>
      </c>
      <c r="F4" s="15">
        <v>0.02</v>
      </c>
      <c r="G4" s="17">
        <f t="shared" si="0"/>
        <v>9.4927475941715862E-3</v>
      </c>
      <c r="H4" s="29" t="s">
        <v>29</v>
      </c>
      <c r="I4" s="24">
        <v>0.01</v>
      </c>
      <c r="J4" s="15">
        <v>0.22</v>
      </c>
      <c r="K4" s="15">
        <v>0.14000000000000001</v>
      </c>
      <c r="L4" s="15">
        <v>0.15</v>
      </c>
      <c r="M4" s="15">
        <v>0.21</v>
      </c>
      <c r="N4" s="15">
        <v>0.24</v>
      </c>
      <c r="O4" s="15">
        <v>0.24</v>
      </c>
      <c r="P4" s="15">
        <v>0.25</v>
      </c>
      <c r="Q4" s="15">
        <v>0.28999999999999998</v>
      </c>
      <c r="R4" s="22">
        <v>0.31</v>
      </c>
    </row>
    <row r="5" spans="1:23">
      <c r="A5" s="15">
        <v>49</v>
      </c>
      <c r="B5" s="16">
        <v>0.3</v>
      </c>
      <c r="C5" s="15">
        <v>2</v>
      </c>
      <c r="D5" s="15">
        <v>5439070.5899999999</v>
      </c>
      <c r="E5" s="15">
        <v>5387362.0300000003</v>
      </c>
      <c r="F5" s="15">
        <v>0.02</v>
      </c>
      <c r="G5" s="17">
        <f t="shared" si="0"/>
        <v>9.5068742249950454E-3</v>
      </c>
      <c r="H5" s="29" t="s">
        <v>31</v>
      </c>
      <c r="I5" s="24">
        <v>0.05</v>
      </c>
      <c r="J5" s="15">
        <v>0.32</v>
      </c>
      <c r="K5" s="15">
        <v>0.41</v>
      </c>
      <c r="L5" s="15">
        <v>0.28999999999999998</v>
      </c>
      <c r="M5" s="15">
        <v>0.4</v>
      </c>
      <c r="N5" s="15">
        <v>0.41</v>
      </c>
      <c r="O5" s="15">
        <v>0.44</v>
      </c>
      <c r="P5" s="15">
        <v>0.6</v>
      </c>
      <c r="Q5" s="15">
        <v>0.63</v>
      </c>
      <c r="R5" s="22">
        <v>0.65</v>
      </c>
    </row>
    <row r="6" spans="1:23">
      <c r="A6" s="15">
        <v>49</v>
      </c>
      <c r="B6" s="16">
        <v>0.4</v>
      </c>
      <c r="C6" s="15">
        <v>2</v>
      </c>
      <c r="D6" s="15">
        <v>6758263.04</v>
      </c>
      <c r="E6" s="15">
        <v>6697925.2800000003</v>
      </c>
      <c r="F6" s="15">
        <v>0.01</v>
      </c>
      <c r="G6" s="17">
        <f t="shared" si="0"/>
        <v>8.9279981620839326E-3</v>
      </c>
      <c r="H6" s="29" t="s">
        <v>33</v>
      </c>
      <c r="I6" s="24">
        <v>0.1</v>
      </c>
      <c r="J6" s="15">
        <v>0.06</v>
      </c>
      <c r="K6" s="15">
        <v>0.28000000000000003</v>
      </c>
      <c r="L6" s="15">
        <v>0.6</v>
      </c>
      <c r="M6" s="15">
        <v>0.53</v>
      </c>
      <c r="N6" s="15">
        <v>0.68</v>
      </c>
      <c r="O6" s="15">
        <v>0.8</v>
      </c>
      <c r="P6" s="15">
        <v>1.01</v>
      </c>
      <c r="Q6" s="15">
        <v>1.01</v>
      </c>
      <c r="R6" s="22">
        <v>1.29</v>
      </c>
    </row>
    <row r="7" spans="1:23">
      <c r="A7" s="15">
        <v>49</v>
      </c>
      <c r="B7" s="16">
        <v>0.5</v>
      </c>
      <c r="C7" s="15">
        <v>2</v>
      </c>
      <c r="D7" s="15">
        <v>8070033.29</v>
      </c>
      <c r="E7" s="15">
        <v>7992304.1500000004</v>
      </c>
      <c r="F7" s="15">
        <v>0.01</v>
      </c>
      <c r="G7" s="17">
        <f t="shared" si="0"/>
        <v>9.6318239599231768E-3</v>
      </c>
      <c r="H7" s="29" t="s">
        <v>34</v>
      </c>
      <c r="I7" s="24">
        <v>0.2</v>
      </c>
      <c r="J7" s="15">
        <v>0.02</v>
      </c>
      <c r="K7" s="15">
        <v>0.28000000000000003</v>
      </c>
      <c r="L7" s="15">
        <v>2.6</v>
      </c>
      <c r="M7" s="15">
        <v>13.27</v>
      </c>
      <c r="N7" s="15">
        <v>12.16</v>
      </c>
      <c r="O7" s="15">
        <v>11.94</v>
      </c>
      <c r="P7" s="15">
        <v>12.22</v>
      </c>
      <c r="Q7" s="15">
        <v>13.84</v>
      </c>
      <c r="R7" s="22">
        <v>14.91</v>
      </c>
    </row>
    <row r="8" spans="1:23">
      <c r="A8" s="15"/>
      <c r="B8" s="16">
        <v>0.01</v>
      </c>
      <c r="C8" s="15">
        <v>3</v>
      </c>
      <c r="D8" s="15">
        <v>966308.71</v>
      </c>
      <c r="E8" s="15">
        <v>956750.61</v>
      </c>
      <c r="F8" s="15">
        <v>0.14000000000000001</v>
      </c>
      <c r="G8" s="17">
        <f t="shared" si="0"/>
        <v>9.891352422974618E-3</v>
      </c>
      <c r="H8" s="29" t="s">
        <v>35</v>
      </c>
      <c r="I8" s="24">
        <v>0.3</v>
      </c>
      <c r="J8" s="15">
        <v>0.02</v>
      </c>
      <c r="K8" s="15">
        <v>0.19</v>
      </c>
      <c r="L8" s="15">
        <v>26.22</v>
      </c>
      <c r="M8" s="15">
        <v>42.51</v>
      </c>
      <c r="N8" s="15">
        <v>49.98</v>
      </c>
      <c r="O8" s="15">
        <v>35.42</v>
      </c>
      <c r="P8" s="15">
        <v>28.78</v>
      </c>
      <c r="Q8" s="15">
        <v>33.26</v>
      </c>
      <c r="R8" s="22">
        <v>37.090000000000003</v>
      </c>
    </row>
    <row r="9" spans="1:23">
      <c r="A9" s="15"/>
      <c r="B9" s="16">
        <v>0.05</v>
      </c>
      <c r="C9" s="15">
        <v>3</v>
      </c>
      <c r="D9" s="15">
        <v>1048789.3799999999</v>
      </c>
      <c r="E9" s="15">
        <v>1038387.54</v>
      </c>
      <c r="F9" s="15">
        <v>0.41</v>
      </c>
      <c r="G9" s="17">
        <f t="shared" si="0"/>
        <v>9.9179493980000553E-3</v>
      </c>
      <c r="H9" s="29" t="s">
        <v>36</v>
      </c>
      <c r="I9" s="24">
        <v>0.4</v>
      </c>
      <c r="J9" s="15">
        <v>0.01</v>
      </c>
      <c r="K9" s="15">
        <v>0.11</v>
      </c>
      <c r="L9" s="15">
        <v>24.98</v>
      </c>
      <c r="M9" s="15">
        <v>126.49</v>
      </c>
      <c r="N9" s="15">
        <v>191.09</v>
      </c>
      <c r="O9" s="15">
        <v>154.34</v>
      </c>
      <c r="P9" s="15">
        <v>121.86</v>
      </c>
      <c r="Q9" s="15">
        <v>97.6</v>
      </c>
      <c r="R9" s="22">
        <v>150.24</v>
      </c>
    </row>
    <row r="10" spans="1:23" ht="16" thickBot="1">
      <c r="A10" s="15"/>
      <c r="B10" s="16">
        <v>0.1</v>
      </c>
      <c r="C10" s="15">
        <v>3</v>
      </c>
      <c r="D10" s="15">
        <v>1196572.46</v>
      </c>
      <c r="E10" s="15">
        <v>1184761.3400000001</v>
      </c>
      <c r="F10" s="15">
        <v>0.28000000000000003</v>
      </c>
      <c r="G10" s="17">
        <f t="shared" si="0"/>
        <v>9.8707937837712555E-3</v>
      </c>
      <c r="H10" s="29" t="s">
        <v>37</v>
      </c>
      <c r="I10" s="25">
        <v>0.5</v>
      </c>
      <c r="J10" s="19">
        <v>0.01</v>
      </c>
      <c r="K10" s="19">
        <v>0.13</v>
      </c>
      <c r="L10" s="19">
        <v>5.24</v>
      </c>
      <c r="M10" s="19">
        <v>345.39</v>
      </c>
      <c r="N10" s="19">
        <v>704.9</v>
      </c>
      <c r="O10" s="19">
        <v>875.71</v>
      </c>
      <c r="P10" s="19">
        <v>653.71</v>
      </c>
      <c r="Q10" s="19">
        <v>474.68</v>
      </c>
      <c r="R10" s="23">
        <v>354.23</v>
      </c>
    </row>
    <row r="11" spans="1:23">
      <c r="A11" s="15"/>
      <c r="B11" s="16">
        <v>0.2</v>
      </c>
      <c r="C11" s="15">
        <v>3</v>
      </c>
      <c r="D11" s="15">
        <v>1643187.64</v>
      </c>
      <c r="E11" s="15">
        <v>1628596.57</v>
      </c>
      <c r="F11" s="15">
        <v>0.28000000000000003</v>
      </c>
      <c r="G11" s="17">
        <f t="shared" si="0"/>
        <v>8.8797345140691503E-3</v>
      </c>
    </row>
    <row r="12" spans="1:23">
      <c r="A12" s="15"/>
      <c r="B12" s="16">
        <v>0.3</v>
      </c>
      <c r="C12" s="15">
        <v>3</v>
      </c>
      <c r="D12" s="15">
        <v>2211300.38</v>
      </c>
      <c r="E12" s="15">
        <v>2198699.2599999998</v>
      </c>
      <c r="F12" s="15">
        <v>0.19</v>
      </c>
      <c r="G12" s="17">
        <f t="shared" si="0"/>
        <v>5.6985112081426549E-3</v>
      </c>
    </row>
    <row r="13" spans="1:23" ht="16" thickBot="1">
      <c r="A13" s="15"/>
      <c r="B13" s="16">
        <v>0.4</v>
      </c>
      <c r="C13" s="15">
        <v>3</v>
      </c>
      <c r="D13" s="15">
        <v>2854887.46</v>
      </c>
      <c r="E13" s="15">
        <v>2826953.56</v>
      </c>
      <c r="F13" s="15">
        <v>0.11</v>
      </c>
      <c r="G13" s="17">
        <f t="shared" si="0"/>
        <v>9.7845888468051576E-3</v>
      </c>
    </row>
    <row r="14" spans="1:23" ht="16" thickBot="1">
      <c r="A14" s="15"/>
      <c r="B14" s="16">
        <v>0.5</v>
      </c>
      <c r="C14" s="15">
        <v>3</v>
      </c>
      <c r="D14" s="15">
        <v>3605678.11</v>
      </c>
      <c r="E14" s="15">
        <v>3570134.58</v>
      </c>
      <c r="F14" s="15">
        <v>0.13</v>
      </c>
      <c r="G14" s="17">
        <f t="shared" si="0"/>
        <v>9.8576547644181681E-3</v>
      </c>
      <c r="I14" s="26"/>
      <c r="J14" s="27" t="s">
        <v>18</v>
      </c>
      <c r="K14" s="27" t="s">
        <v>19</v>
      </c>
      <c r="L14" s="27" t="s">
        <v>20</v>
      </c>
      <c r="M14" s="27" t="s">
        <v>21</v>
      </c>
      <c r="N14" s="27" t="s">
        <v>22</v>
      </c>
      <c r="O14" s="27" t="s">
        <v>23</v>
      </c>
      <c r="P14" s="27" t="s">
        <v>24</v>
      </c>
      <c r="Q14" s="27" t="s">
        <v>25</v>
      </c>
      <c r="R14" s="28" t="s">
        <v>26</v>
      </c>
    </row>
    <row r="15" spans="1:23">
      <c r="A15" s="15"/>
      <c r="B15" s="16">
        <v>0.01</v>
      </c>
      <c r="C15" s="15">
        <v>4</v>
      </c>
      <c r="D15" s="15">
        <v>965071.19</v>
      </c>
      <c r="E15" s="15">
        <v>955472.87</v>
      </c>
      <c r="F15" s="15">
        <v>0.15</v>
      </c>
      <c r="G15" s="17">
        <f t="shared" si="0"/>
        <v>9.9457118805918853E-3</v>
      </c>
      <c r="H15" s="29" t="s">
        <v>28</v>
      </c>
      <c r="I15" s="24">
        <v>0.01</v>
      </c>
      <c r="J15" s="11">
        <v>9.6480338297246903E-3</v>
      </c>
      <c r="K15" s="11">
        <v>9.891352422974618E-3</v>
      </c>
      <c r="L15" s="11">
        <v>9.9457118805918853E-3</v>
      </c>
      <c r="M15" s="11">
        <v>9.8752732855788838E-3</v>
      </c>
      <c r="N15" s="11">
        <v>9.2498425722628841E-3</v>
      </c>
      <c r="O15" s="11">
        <v>9.8263611204974441E-3</v>
      </c>
      <c r="P15" s="11">
        <v>9.9066077975385573E-3</v>
      </c>
      <c r="Q15" s="11">
        <v>9.128254507796623E-3</v>
      </c>
      <c r="R15" s="8">
        <v>9.6368618433176727E-3</v>
      </c>
    </row>
    <row r="16" spans="1:23" ht="16">
      <c r="A16" s="15"/>
      <c r="B16" s="16">
        <v>0.05</v>
      </c>
      <c r="C16" s="15">
        <v>4</v>
      </c>
      <c r="D16" s="15">
        <v>1019247.36</v>
      </c>
      <c r="E16" s="15">
        <v>1009373.96</v>
      </c>
      <c r="F16" s="15">
        <v>0.28999999999999998</v>
      </c>
      <c r="G16" s="17">
        <f t="shared" si="0"/>
        <v>9.6869517523204812E-3</v>
      </c>
      <c r="H16" s="29" t="s">
        <v>30</v>
      </c>
      <c r="I16" s="24">
        <v>0.05</v>
      </c>
      <c r="J16" s="11">
        <v>9.8914422645434777E-3</v>
      </c>
      <c r="K16" s="11">
        <v>9.9179493980000553E-3</v>
      </c>
      <c r="L16" s="11">
        <v>9.6869517523204812E-3</v>
      </c>
      <c r="M16" s="11">
        <v>8.8819801997079961E-3</v>
      </c>
      <c r="N16" s="11">
        <v>9.6853604236735238E-3</v>
      </c>
      <c r="O16" s="11">
        <v>9.6601895597598093E-3</v>
      </c>
      <c r="P16" s="11">
        <v>9.8159105106838691E-3</v>
      </c>
      <c r="Q16" s="11">
        <v>9.6805411309919369E-3</v>
      </c>
      <c r="R16" s="8">
        <v>9.8594031542244276E-3</v>
      </c>
      <c r="W16" s="12" t="s">
        <v>27</v>
      </c>
    </row>
    <row r="17" spans="1:18">
      <c r="A17" s="15"/>
      <c r="B17" s="16">
        <v>0.1</v>
      </c>
      <c r="C17" s="15">
        <v>4</v>
      </c>
      <c r="D17" s="15">
        <v>1084946.72</v>
      </c>
      <c r="E17" s="15">
        <v>1074286.4099999999</v>
      </c>
      <c r="F17" s="15">
        <v>0.6</v>
      </c>
      <c r="G17" s="17">
        <f t="shared" si="0"/>
        <v>9.8256530053384156E-3</v>
      </c>
      <c r="H17" s="29" t="s">
        <v>32</v>
      </c>
      <c r="I17" s="24">
        <v>0.1</v>
      </c>
      <c r="J17" s="11">
        <v>6.4751449103989901E-3</v>
      </c>
      <c r="K17" s="11">
        <v>9.8707937837712555E-3</v>
      </c>
      <c r="L17" s="11">
        <v>9.8256530053384156E-3</v>
      </c>
      <c r="M17" s="11">
        <v>9.931972706963943E-3</v>
      </c>
      <c r="N17" s="11">
        <v>9.802607630783871E-3</v>
      </c>
      <c r="O17" s="11">
        <v>9.9456195888716469E-3</v>
      </c>
      <c r="P17" s="11">
        <v>9.981402877577825E-3</v>
      </c>
      <c r="Q17" s="11">
        <v>9.9778893038943977E-3</v>
      </c>
      <c r="R17" s="8">
        <v>9.6167534183190951E-3</v>
      </c>
    </row>
    <row r="18" spans="1:18">
      <c r="A18" s="15"/>
      <c r="B18" s="16">
        <v>0.2</v>
      </c>
      <c r="C18" s="15">
        <v>4</v>
      </c>
      <c r="D18" s="15">
        <v>1256671.79</v>
      </c>
      <c r="E18" s="15">
        <v>1244146.8799999999</v>
      </c>
      <c r="F18" s="15">
        <v>2.6</v>
      </c>
      <c r="G18" s="17">
        <f t="shared" si="0"/>
        <v>9.9667312496926098E-3</v>
      </c>
      <c r="H18" s="29" t="s">
        <v>34</v>
      </c>
      <c r="I18" s="24">
        <v>0.2</v>
      </c>
      <c r="J18" s="11">
        <v>9.4927475941715862E-3</v>
      </c>
      <c r="K18" s="11">
        <v>8.8797345140691503E-3</v>
      </c>
      <c r="L18" s="11">
        <v>9.9667312496926098E-3</v>
      </c>
      <c r="M18" s="11">
        <v>1.1546067465505367E-2</v>
      </c>
      <c r="N18" s="11">
        <v>1.2199506090067293E-2</v>
      </c>
      <c r="O18" s="11">
        <v>1.2369441682696436E-2</v>
      </c>
      <c r="P18" s="11">
        <v>1.2057861051583447E-2</v>
      </c>
      <c r="Q18" s="11">
        <v>1.2291820037810975E-2</v>
      </c>
      <c r="R18" s="8">
        <v>1.1756722079221906E-2</v>
      </c>
    </row>
    <row r="19" spans="1:18">
      <c r="A19" s="15"/>
      <c r="B19" s="16">
        <v>0.3</v>
      </c>
      <c r="C19" s="15">
        <v>4</v>
      </c>
      <c r="D19" s="15">
        <v>1544002.77</v>
      </c>
      <c r="E19" s="15">
        <v>1524732.75</v>
      </c>
      <c r="F19" s="15">
        <v>26.22</v>
      </c>
      <c r="G19" s="17">
        <f t="shared" si="0"/>
        <v>1.248056051091153E-2</v>
      </c>
      <c r="H19" s="29" t="s">
        <v>35</v>
      </c>
      <c r="I19" s="24">
        <v>0.3</v>
      </c>
      <c r="J19" s="11">
        <v>9.5068742249950454E-3</v>
      </c>
      <c r="K19" s="11">
        <v>5.6985112081426549E-3</v>
      </c>
      <c r="L19" s="11">
        <v>1.248056051091153E-2</v>
      </c>
      <c r="M19" s="11">
        <v>1.7721876896404372E-2</v>
      </c>
      <c r="N19" s="11">
        <v>1.8190880279019238E-2</v>
      </c>
      <c r="O19" s="11">
        <v>1.8502035077854539E-2</v>
      </c>
      <c r="P19" s="11">
        <v>1.8378136485991545E-2</v>
      </c>
      <c r="Q19" s="11">
        <v>1.8806446524393623E-2</v>
      </c>
      <c r="R19" s="8">
        <v>1.8426485068545956E-2</v>
      </c>
    </row>
    <row r="20" spans="1:18">
      <c r="A20" s="15"/>
      <c r="B20" s="16">
        <v>0.4</v>
      </c>
      <c r="C20" s="15">
        <v>4</v>
      </c>
      <c r="D20" s="15">
        <v>1933012.97</v>
      </c>
      <c r="E20" s="15">
        <v>1913706.13</v>
      </c>
      <c r="F20" s="15">
        <v>24.98</v>
      </c>
      <c r="G20" s="17">
        <f t="shared" si="0"/>
        <v>9.9879516069672752E-3</v>
      </c>
      <c r="H20" s="29" t="s">
        <v>36</v>
      </c>
      <c r="I20" s="24">
        <v>0.4</v>
      </c>
      <c r="J20" s="11">
        <v>8.9279981620839326E-3</v>
      </c>
      <c r="K20" s="11">
        <v>9.7845888468051576E-3</v>
      </c>
      <c r="L20" s="11">
        <v>9.9879516069672752E-3</v>
      </c>
      <c r="M20" s="11">
        <v>3.1721492796534023E-2</v>
      </c>
      <c r="N20" s="11">
        <v>3.0460114446780425E-2</v>
      </c>
      <c r="O20" s="11">
        <v>3.3557744228841516E-2</v>
      </c>
      <c r="P20" s="11">
        <v>2.7237520011227329E-2</v>
      </c>
      <c r="Q20" s="11">
        <v>2.7701428173087999E-2</v>
      </c>
      <c r="R20" s="8">
        <v>2.9566525167195289E-2</v>
      </c>
    </row>
    <row r="21" spans="1:18" ht="16" thickBot="1">
      <c r="A21" s="15"/>
      <c r="B21" s="16">
        <v>0.5</v>
      </c>
      <c r="C21" s="15">
        <v>4</v>
      </c>
      <c r="D21" s="15">
        <v>2371811.16</v>
      </c>
      <c r="E21" s="15">
        <v>2355908.15</v>
      </c>
      <c r="F21" s="15">
        <v>5.24</v>
      </c>
      <c r="G21" s="17">
        <f t="shared" si="0"/>
        <v>6.7050068185024649E-3</v>
      </c>
      <c r="H21" s="29" t="s">
        <v>37</v>
      </c>
      <c r="I21" s="25">
        <v>0.5</v>
      </c>
      <c r="J21" s="9">
        <v>9.6318239599231768E-3</v>
      </c>
      <c r="K21" s="9">
        <v>9.8576547644181681E-3</v>
      </c>
      <c r="L21" s="9">
        <v>6.7050068185024649E-3</v>
      </c>
      <c r="M21" s="9">
        <v>2.8202227006548276E-2</v>
      </c>
      <c r="N21" s="9">
        <v>4.1721841611362248E-2</v>
      </c>
      <c r="O21" s="9">
        <v>4.7327574305209015E-2</v>
      </c>
      <c r="P21" s="9">
        <v>4.8350422465061507E-2</v>
      </c>
      <c r="Q21" s="9">
        <v>4.1876000479426169E-2</v>
      </c>
      <c r="R21" s="10">
        <v>3.8137163144403075E-2</v>
      </c>
    </row>
    <row r="22" spans="1:18">
      <c r="A22" s="15"/>
      <c r="B22" s="16">
        <v>0.01</v>
      </c>
      <c r="C22" s="15">
        <v>5</v>
      </c>
      <c r="D22" s="15">
        <v>965061.9</v>
      </c>
      <c r="E22" s="15">
        <v>955531.65</v>
      </c>
      <c r="F22" s="15">
        <v>0.21</v>
      </c>
      <c r="G22" s="17">
        <f t="shared" si="0"/>
        <v>9.8752732855788838E-3</v>
      </c>
    </row>
    <row r="23" spans="1:18">
      <c r="A23" s="15"/>
      <c r="B23" s="16">
        <v>0.05</v>
      </c>
      <c r="C23" s="15">
        <v>5</v>
      </c>
      <c r="D23" s="15">
        <v>1018144.58</v>
      </c>
      <c r="E23" s="15">
        <v>1009101.44</v>
      </c>
      <c r="F23" s="15">
        <v>0.4</v>
      </c>
      <c r="G23" s="17">
        <f t="shared" si="0"/>
        <v>8.8819801997079961E-3</v>
      </c>
    </row>
    <row r="24" spans="1:18">
      <c r="A24" s="15"/>
      <c r="B24" s="16">
        <v>0.1</v>
      </c>
      <c r="C24" s="15">
        <v>5</v>
      </c>
      <c r="D24" s="15">
        <v>1076487.05</v>
      </c>
      <c r="E24" s="15">
        <v>1065795.4099999999</v>
      </c>
      <c r="F24" s="15">
        <v>0.53</v>
      </c>
      <c r="G24" s="17">
        <f t="shared" si="0"/>
        <v>9.931972706963943E-3</v>
      </c>
    </row>
    <row r="25" spans="1:18">
      <c r="A25" s="15"/>
      <c r="B25" s="16">
        <v>0.2</v>
      </c>
      <c r="C25" s="15">
        <v>5</v>
      </c>
      <c r="D25" s="15">
        <v>1198200.17</v>
      </c>
      <c r="E25" s="15">
        <v>1184365.67</v>
      </c>
      <c r="F25" s="15">
        <v>13.27</v>
      </c>
      <c r="G25" s="17">
        <f t="shared" si="0"/>
        <v>1.1546067465505367E-2</v>
      </c>
    </row>
    <row r="26" spans="1:18">
      <c r="A26" s="15"/>
      <c r="B26" s="16">
        <v>0.3</v>
      </c>
      <c r="C26" s="15">
        <v>5</v>
      </c>
      <c r="D26" s="15">
        <v>1362413.82</v>
      </c>
      <c r="E26" s="15">
        <v>1338269.29</v>
      </c>
      <c r="F26" s="15">
        <v>42.51</v>
      </c>
      <c r="G26" s="17">
        <f t="shared" si="0"/>
        <v>1.7721876896404372E-2</v>
      </c>
    </row>
    <row r="27" spans="1:18">
      <c r="A27" s="15"/>
      <c r="B27" s="16">
        <v>0.4</v>
      </c>
      <c r="C27" s="15">
        <v>5</v>
      </c>
      <c r="D27" s="15">
        <v>1622648.73</v>
      </c>
      <c r="E27" s="15">
        <v>1571175.89</v>
      </c>
      <c r="F27" s="15">
        <v>126.49</v>
      </c>
      <c r="G27" s="17">
        <f t="shared" si="0"/>
        <v>3.1721492796534023E-2</v>
      </c>
    </row>
    <row r="28" spans="1:18">
      <c r="A28" s="15"/>
      <c r="B28" s="16">
        <v>0.5</v>
      </c>
      <c r="C28" s="15">
        <v>5</v>
      </c>
      <c r="D28" s="15">
        <v>1949936.79</v>
      </c>
      <c r="E28" s="15">
        <v>1894944.23</v>
      </c>
      <c r="F28" s="15">
        <v>345.39</v>
      </c>
      <c r="G28" s="17">
        <f t="shared" si="0"/>
        <v>2.8202227006548276E-2</v>
      </c>
    </row>
    <row r="29" spans="1:18">
      <c r="A29" s="15"/>
      <c r="B29" s="16">
        <v>0.01</v>
      </c>
      <c r="C29" s="15">
        <v>6</v>
      </c>
      <c r="D29" s="15">
        <v>965061.83</v>
      </c>
      <c r="E29" s="15">
        <v>956135.16</v>
      </c>
      <c r="F29" s="15">
        <v>0.24</v>
      </c>
      <c r="G29" s="17">
        <f t="shared" si="0"/>
        <v>9.2498425722628841E-3</v>
      </c>
    </row>
    <row r="30" spans="1:18">
      <c r="A30" s="15"/>
      <c r="B30" s="16">
        <v>0.05</v>
      </c>
      <c r="C30" s="15">
        <v>6</v>
      </c>
      <c r="D30" s="15">
        <v>1018104.6</v>
      </c>
      <c r="E30" s="15">
        <v>1008243.89</v>
      </c>
      <c r="F30" s="15">
        <v>0.41</v>
      </c>
      <c r="G30" s="17">
        <f t="shared" si="0"/>
        <v>9.6853604236735238E-3</v>
      </c>
    </row>
    <row r="31" spans="1:18">
      <c r="A31" s="15"/>
      <c r="B31" s="16">
        <v>0.1</v>
      </c>
      <c r="C31" s="15">
        <v>6</v>
      </c>
      <c r="D31" s="15">
        <v>1075870.8700000001</v>
      </c>
      <c r="E31" s="15">
        <v>1065324.53</v>
      </c>
      <c r="F31" s="15">
        <v>0.68</v>
      </c>
      <c r="G31" s="17">
        <f t="shared" si="0"/>
        <v>9.802607630783871E-3</v>
      </c>
    </row>
    <row r="32" spans="1:18">
      <c r="A32" s="15"/>
      <c r="B32" s="16">
        <v>0.2</v>
      </c>
      <c r="C32" s="15">
        <v>6</v>
      </c>
      <c r="D32" s="15">
        <v>1189876.8600000001</v>
      </c>
      <c r="E32" s="15">
        <v>1175360.95</v>
      </c>
      <c r="F32" s="15">
        <v>12.16</v>
      </c>
      <c r="G32" s="17">
        <f t="shared" si="0"/>
        <v>1.2199506090067293E-2</v>
      </c>
    </row>
    <row r="33" spans="1:16">
      <c r="A33" s="15"/>
      <c r="B33" s="16">
        <v>0.3</v>
      </c>
      <c r="C33" s="15">
        <v>6</v>
      </c>
      <c r="D33" s="15">
        <v>1320464.96</v>
      </c>
      <c r="E33" s="15">
        <v>1296444.54</v>
      </c>
      <c r="F33" s="15">
        <v>49.98</v>
      </c>
      <c r="G33" s="17">
        <f t="shared" ref="G33:G63" si="1">(D33-E33)/D33</f>
        <v>1.8190880279019238E-2</v>
      </c>
    </row>
    <row r="34" spans="1:16">
      <c r="A34" s="15"/>
      <c r="B34" s="16">
        <v>0.4</v>
      </c>
      <c r="C34" s="15">
        <v>6</v>
      </c>
      <c r="D34" s="15">
        <v>1502927.38</v>
      </c>
      <c r="E34" s="15">
        <v>1457148.04</v>
      </c>
      <c r="F34" s="15">
        <v>191.09</v>
      </c>
      <c r="G34" s="17">
        <f t="shared" si="1"/>
        <v>3.0460114446780425E-2</v>
      </c>
      <c r="I34" t="s">
        <v>15</v>
      </c>
      <c r="J34">
        <v>128</v>
      </c>
      <c r="K34">
        <v>177</v>
      </c>
      <c r="L34">
        <v>229</v>
      </c>
      <c r="M34">
        <v>177</v>
      </c>
      <c r="N34">
        <v>239</v>
      </c>
      <c r="O34">
        <v>148</v>
      </c>
      <c r="P34">
        <v>223</v>
      </c>
    </row>
    <row r="35" spans="1:16">
      <c r="A35" s="15"/>
      <c r="B35" s="16">
        <v>0.5</v>
      </c>
      <c r="C35" s="15">
        <v>6</v>
      </c>
      <c r="D35" s="15">
        <v>1755114.28</v>
      </c>
      <c r="E35" s="15">
        <v>1681887.68</v>
      </c>
      <c r="F35" s="15">
        <v>704.9</v>
      </c>
      <c r="G35" s="17">
        <f t="shared" si="1"/>
        <v>4.1721841611362248E-2</v>
      </c>
      <c r="I35" t="s">
        <v>16</v>
      </c>
      <c r="J35">
        <v>194</v>
      </c>
      <c r="K35">
        <v>141</v>
      </c>
      <c r="L35">
        <v>174</v>
      </c>
      <c r="M35">
        <v>204</v>
      </c>
      <c r="N35">
        <v>208</v>
      </c>
      <c r="O35">
        <v>198</v>
      </c>
      <c r="P35">
        <v>181</v>
      </c>
    </row>
    <row r="36" spans="1:16">
      <c r="A36" s="15"/>
      <c r="B36" s="16">
        <v>0.01</v>
      </c>
      <c r="C36" s="15">
        <v>7</v>
      </c>
      <c r="D36" s="15">
        <v>964525.92</v>
      </c>
      <c r="E36" s="15">
        <v>955048.14</v>
      </c>
      <c r="F36" s="15">
        <v>0.24</v>
      </c>
      <c r="G36" s="17">
        <f t="shared" si="1"/>
        <v>9.8263611204974441E-3</v>
      </c>
      <c r="I36" t="s">
        <v>17</v>
      </c>
      <c r="J36">
        <v>215</v>
      </c>
      <c r="K36">
        <v>174</v>
      </c>
      <c r="L36">
        <v>167</v>
      </c>
      <c r="M36">
        <v>173</v>
      </c>
      <c r="N36">
        <v>172</v>
      </c>
      <c r="O36">
        <v>227</v>
      </c>
      <c r="P36">
        <v>211</v>
      </c>
    </row>
    <row r="37" spans="1:16">
      <c r="A37" s="15"/>
      <c r="B37" s="16">
        <v>0.05</v>
      </c>
      <c r="C37" s="15">
        <v>7</v>
      </c>
      <c r="D37" s="15">
        <v>1018103.21</v>
      </c>
      <c r="E37" s="15">
        <v>1008268.14</v>
      </c>
      <c r="F37" s="15">
        <v>0.44</v>
      </c>
      <c r="G37" s="17">
        <f t="shared" si="1"/>
        <v>9.6601895597598093E-3</v>
      </c>
    </row>
    <row r="38" spans="1:16">
      <c r="A38" s="15"/>
      <c r="B38" s="16">
        <v>0.1</v>
      </c>
      <c r="C38" s="15">
        <v>7</v>
      </c>
      <c r="D38" s="15">
        <v>1075830.4099999999</v>
      </c>
      <c r="E38" s="15">
        <v>1065130.6100000001</v>
      </c>
      <c r="F38" s="15">
        <v>0.8</v>
      </c>
      <c r="G38" s="17">
        <f t="shared" si="1"/>
        <v>9.9456195888716469E-3</v>
      </c>
    </row>
    <row r="39" spans="1:16">
      <c r="A39" s="15"/>
      <c r="B39" s="16">
        <v>0.2</v>
      </c>
      <c r="C39" s="15">
        <v>7</v>
      </c>
      <c r="D39" s="15">
        <v>1188558.8999999999</v>
      </c>
      <c r="E39" s="15">
        <v>1173857.0900000001</v>
      </c>
      <c r="F39" s="15">
        <v>11.94</v>
      </c>
      <c r="G39" s="17">
        <f t="shared" si="1"/>
        <v>1.2369441682696436E-2</v>
      </c>
    </row>
    <row r="40" spans="1:16">
      <c r="A40" s="15"/>
      <c r="B40" s="16">
        <v>0.3</v>
      </c>
      <c r="C40" s="15">
        <v>7</v>
      </c>
      <c r="D40" s="15">
        <v>1310922.82</v>
      </c>
      <c r="E40" s="15">
        <v>1286668.08</v>
      </c>
      <c r="F40" s="15">
        <v>35.42</v>
      </c>
      <c r="G40" s="17">
        <f t="shared" si="1"/>
        <v>1.8502035077854539E-2</v>
      </c>
    </row>
    <row r="41" spans="1:16">
      <c r="A41" s="15"/>
      <c r="B41" s="16">
        <v>0.4</v>
      </c>
      <c r="C41" s="15">
        <v>7</v>
      </c>
      <c r="D41" s="15">
        <v>1472517.63</v>
      </c>
      <c r="E41" s="15">
        <v>1423103.26</v>
      </c>
      <c r="F41" s="15">
        <v>154.34</v>
      </c>
      <c r="G41" s="17">
        <f t="shared" si="1"/>
        <v>3.3557744228841516E-2</v>
      </c>
    </row>
    <row r="42" spans="1:16">
      <c r="A42" s="15"/>
      <c r="B42" s="16">
        <v>0.5</v>
      </c>
      <c r="C42" s="15">
        <v>7</v>
      </c>
      <c r="D42" s="15">
        <v>1675363.7</v>
      </c>
      <c r="E42" s="15">
        <v>1596072.8</v>
      </c>
      <c r="F42" s="15">
        <v>875.71</v>
      </c>
      <c r="G42" s="18">
        <f t="shared" si="1"/>
        <v>4.7327574305209015E-2</v>
      </c>
    </row>
    <row r="43" spans="1:16">
      <c r="A43" s="15"/>
      <c r="B43" s="16">
        <v>0.01</v>
      </c>
      <c r="C43" s="15">
        <v>8</v>
      </c>
      <c r="D43" s="15">
        <v>964525.92</v>
      </c>
      <c r="E43" s="15">
        <v>954970.74</v>
      </c>
      <c r="F43" s="15">
        <v>0.25</v>
      </c>
      <c r="G43" s="17">
        <f t="shared" si="1"/>
        <v>9.9066077975385573E-3</v>
      </c>
    </row>
    <row r="44" spans="1:16">
      <c r="A44" s="15"/>
      <c r="B44" s="16">
        <v>0.05</v>
      </c>
      <c r="C44" s="15">
        <v>8</v>
      </c>
      <c r="D44" s="15">
        <v>1018103.21</v>
      </c>
      <c r="E44" s="15">
        <v>1008109.6</v>
      </c>
      <c r="F44" s="15">
        <v>0.6</v>
      </c>
      <c r="G44" s="17">
        <f t="shared" si="1"/>
        <v>9.8159105106838691E-3</v>
      </c>
    </row>
    <row r="45" spans="1:16">
      <c r="A45" s="15"/>
      <c r="B45" s="16">
        <v>0.1</v>
      </c>
      <c r="C45" s="15">
        <v>8</v>
      </c>
      <c r="D45" s="15">
        <v>1075827.73</v>
      </c>
      <c r="E45" s="15">
        <v>1065089.46</v>
      </c>
      <c r="F45" s="15">
        <v>1.01</v>
      </c>
      <c r="G45" s="17">
        <f t="shared" si="1"/>
        <v>9.981402877577825E-3</v>
      </c>
    </row>
    <row r="46" spans="1:16">
      <c r="A46" s="15"/>
      <c r="B46" s="16">
        <v>0.2</v>
      </c>
      <c r="C46" s="15">
        <v>8</v>
      </c>
      <c r="D46" s="15">
        <v>1188384.8999999999</v>
      </c>
      <c r="E46" s="15">
        <v>1174055.52</v>
      </c>
      <c r="F46" s="15">
        <v>12.22</v>
      </c>
      <c r="G46" s="17">
        <f t="shared" si="1"/>
        <v>1.2057861051583447E-2</v>
      </c>
    </row>
    <row r="47" spans="1:16">
      <c r="A47" s="15"/>
      <c r="B47" s="16">
        <v>0.3</v>
      </c>
      <c r="C47" s="15">
        <v>8</v>
      </c>
      <c r="D47" s="15">
        <v>1308868.83</v>
      </c>
      <c r="E47" s="15">
        <v>1284814.26</v>
      </c>
      <c r="F47" s="15">
        <v>28.78</v>
      </c>
      <c r="G47" s="17">
        <f t="shared" si="1"/>
        <v>1.8378136485991545E-2</v>
      </c>
    </row>
    <row r="48" spans="1:16">
      <c r="A48" s="15"/>
      <c r="B48" s="16">
        <v>0.4</v>
      </c>
      <c r="C48" s="15">
        <v>8</v>
      </c>
      <c r="D48" s="15">
        <v>1452528.35</v>
      </c>
      <c r="E48" s="15">
        <v>1412965.08</v>
      </c>
      <c r="F48" s="15">
        <v>121.86</v>
      </c>
      <c r="G48" s="17">
        <f t="shared" si="1"/>
        <v>2.7237520011227329E-2</v>
      </c>
    </row>
    <row r="49" spans="1:7">
      <c r="A49" s="15"/>
      <c r="B49" s="16">
        <v>0.5</v>
      </c>
      <c r="C49" s="15">
        <v>8</v>
      </c>
      <c r="D49" s="15">
        <v>1643806.94</v>
      </c>
      <c r="E49" s="15">
        <v>1564328.18</v>
      </c>
      <c r="F49" s="15">
        <v>653.71</v>
      </c>
      <c r="G49" s="18">
        <f t="shared" si="1"/>
        <v>4.8350422465061507E-2</v>
      </c>
    </row>
    <row r="50" spans="1:7">
      <c r="A50" s="15"/>
      <c r="B50" s="16">
        <v>0.01</v>
      </c>
      <c r="C50" s="15">
        <v>9</v>
      </c>
      <c r="D50" s="15">
        <v>965061.83</v>
      </c>
      <c r="E50" s="15">
        <v>956252.5</v>
      </c>
      <c r="F50" s="15">
        <v>0.28999999999999998</v>
      </c>
      <c r="G50" s="17">
        <f t="shared" si="1"/>
        <v>9.128254507796623E-3</v>
      </c>
    </row>
    <row r="51" spans="1:7">
      <c r="A51" s="15"/>
      <c r="B51" s="16">
        <v>0.05</v>
      </c>
      <c r="C51" s="15">
        <v>9</v>
      </c>
      <c r="D51" s="15">
        <v>1018103.21</v>
      </c>
      <c r="E51" s="15">
        <v>1008247.42</v>
      </c>
      <c r="F51" s="15">
        <v>0.63</v>
      </c>
      <c r="G51" s="17">
        <f t="shared" si="1"/>
        <v>9.6805411309919369E-3</v>
      </c>
    </row>
    <row r="52" spans="1:7">
      <c r="A52" s="15"/>
      <c r="B52" s="16">
        <v>0.1</v>
      </c>
      <c r="C52" s="15">
        <v>9</v>
      </c>
      <c r="D52" s="15">
        <v>1075827.73</v>
      </c>
      <c r="E52" s="15">
        <v>1065093.24</v>
      </c>
      <c r="F52" s="15">
        <v>1.01</v>
      </c>
      <c r="G52" s="17">
        <f t="shared" si="1"/>
        <v>9.9778893038943977E-3</v>
      </c>
    </row>
    <row r="53" spans="1:7">
      <c r="A53" s="15"/>
      <c r="B53" s="16">
        <v>0.2</v>
      </c>
      <c r="C53" s="15">
        <v>9</v>
      </c>
      <c r="D53" s="15">
        <v>1188361.8500000001</v>
      </c>
      <c r="E53" s="15">
        <v>1173754.72</v>
      </c>
      <c r="F53" s="15">
        <v>13.84</v>
      </c>
      <c r="G53" s="17">
        <f t="shared" si="1"/>
        <v>1.2291820037810975E-2</v>
      </c>
    </row>
    <row r="54" spans="1:7">
      <c r="A54" s="15"/>
      <c r="B54" s="16">
        <v>0.3</v>
      </c>
      <c r="C54" s="15">
        <v>9</v>
      </c>
      <c r="D54" s="15">
        <v>1308450.8</v>
      </c>
      <c r="E54" s="15">
        <v>1283843.49</v>
      </c>
      <c r="F54" s="15">
        <v>33.26</v>
      </c>
      <c r="G54" s="17">
        <f t="shared" si="1"/>
        <v>1.8806446524393623E-2</v>
      </c>
    </row>
    <row r="55" spans="1:7">
      <c r="A55" s="15"/>
      <c r="B55" s="16">
        <v>0.4</v>
      </c>
      <c r="C55" s="15">
        <v>9</v>
      </c>
      <c r="D55" s="15">
        <v>1449549.09</v>
      </c>
      <c r="E55" s="15">
        <v>1409394.51</v>
      </c>
      <c r="F55" s="15">
        <v>97.6</v>
      </c>
      <c r="G55" s="17">
        <f t="shared" si="1"/>
        <v>2.7701428173087999E-2</v>
      </c>
    </row>
    <row r="56" spans="1:7">
      <c r="A56" s="15"/>
      <c r="B56" s="16">
        <v>0.5</v>
      </c>
      <c r="C56" s="15">
        <v>9</v>
      </c>
      <c r="D56" s="15">
        <v>1620854.17</v>
      </c>
      <c r="E56" s="15">
        <v>1552979.28</v>
      </c>
      <c r="F56" s="15">
        <v>474.68</v>
      </c>
      <c r="G56" s="18">
        <f t="shared" si="1"/>
        <v>4.1876000479426169E-2</v>
      </c>
    </row>
    <row r="57" spans="1:7">
      <c r="A57" s="15"/>
      <c r="B57" s="16">
        <v>0.01</v>
      </c>
      <c r="C57" s="15">
        <v>10</v>
      </c>
      <c r="D57" s="15">
        <v>965436.69</v>
      </c>
      <c r="E57" s="15">
        <v>956132.91</v>
      </c>
      <c r="F57" s="15">
        <v>0.31</v>
      </c>
      <c r="G57" s="17">
        <f t="shared" si="1"/>
        <v>9.6368618433176727E-3</v>
      </c>
    </row>
    <row r="58" spans="1:7">
      <c r="A58" s="15"/>
      <c r="B58" s="16">
        <v>0.05</v>
      </c>
      <c r="C58" s="15">
        <v>10</v>
      </c>
      <c r="D58" s="15">
        <v>1018103.21</v>
      </c>
      <c r="E58" s="15">
        <v>1008065.32</v>
      </c>
      <c r="F58" s="15">
        <v>0.65</v>
      </c>
      <c r="G58" s="17">
        <f t="shared" si="1"/>
        <v>9.8594031542244276E-3</v>
      </c>
    </row>
    <row r="59" spans="1:7">
      <c r="A59" s="15"/>
      <c r="B59" s="16">
        <v>0.1</v>
      </c>
      <c r="C59" s="15">
        <v>10</v>
      </c>
      <c r="D59" s="15">
        <v>1075827.73</v>
      </c>
      <c r="E59" s="15">
        <v>1065481.76</v>
      </c>
      <c r="F59" s="15">
        <v>1.29</v>
      </c>
      <c r="G59" s="17">
        <f t="shared" si="1"/>
        <v>9.6167534183190951E-3</v>
      </c>
    </row>
    <row r="60" spans="1:7">
      <c r="A60" s="15"/>
      <c r="B60" s="16">
        <v>0.2</v>
      </c>
      <c r="C60" s="15">
        <v>10</v>
      </c>
      <c r="D60" s="15">
        <v>1188361.8500000001</v>
      </c>
      <c r="E60" s="15">
        <v>1174390.6100000001</v>
      </c>
      <c r="F60" s="15">
        <v>14.91</v>
      </c>
      <c r="G60" s="17">
        <f t="shared" si="1"/>
        <v>1.1756722079221906E-2</v>
      </c>
    </row>
    <row r="61" spans="1:7">
      <c r="A61" s="15"/>
      <c r="B61" s="16">
        <v>0.3</v>
      </c>
      <c r="C61" s="15">
        <v>10</v>
      </c>
      <c r="D61" s="15">
        <v>1308368.8999999999</v>
      </c>
      <c r="E61" s="15">
        <v>1284260.26</v>
      </c>
      <c r="F61" s="15">
        <v>37.090000000000003</v>
      </c>
      <c r="G61" s="17">
        <f t="shared" si="1"/>
        <v>1.8426485068545956E-2</v>
      </c>
    </row>
    <row r="62" spans="1:7">
      <c r="A62" s="15"/>
      <c r="B62" s="16">
        <v>0.4</v>
      </c>
      <c r="C62" s="15">
        <v>10</v>
      </c>
      <c r="D62" s="15">
        <v>1451904.13</v>
      </c>
      <c r="E62" s="15">
        <v>1408976.37</v>
      </c>
      <c r="F62" s="15">
        <v>150.24</v>
      </c>
      <c r="G62" s="17">
        <f t="shared" si="1"/>
        <v>2.9566525167195289E-2</v>
      </c>
    </row>
    <row r="63" spans="1:7" ht="16" thickBot="1">
      <c r="A63" s="19"/>
      <c r="B63" s="20">
        <v>0.5</v>
      </c>
      <c r="C63" s="19">
        <v>10</v>
      </c>
      <c r="D63" s="19">
        <v>1609302.71</v>
      </c>
      <c r="E63" s="19">
        <v>1547928.47</v>
      </c>
      <c r="F63" s="19">
        <v>354.23</v>
      </c>
      <c r="G63" s="21">
        <f t="shared" si="1"/>
        <v>3.8137163144403075E-2</v>
      </c>
    </row>
  </sheetData>
  <sortState xmlns:xlrd2="http://schemas.microsoft.com/office/spreadsheetml/2017/richdata2" ref="A1:G63">
    <sortCondition ref="C1:C63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6D20-A9C5-A14E-9246-824E3655D7D2}">
  <dimension ref="A1:BG85"/>
  <sheetViews>
    <sheetView topLeftCell="AQ1" zoomScale="116" zoomScaleNormal="115" workbookViewId="0">
      <selection activeCell="BH33" sqref="BH33"/>
    </sheetView>
  </sheetViews>
  <sheetFormatPr baseColWidth="10" defaultColWidth="11.5" defaultRowHeight="15"/>
  <cols>
    <col min="37" max="37" width="11.5" style="3"/>
    <col min="54" max="54" width="11.5" customWidth="1"/>
  </cols>
  <sheetData>
    <row r="1" spans="1:58">
      <c r="A1" s="87" t="s">
        <v>38</v>
      </c>
      <c r="B1" s="89" t="s">
        <v>7</v>
      </c>
      <c r="C1" s="89" t="s">
        <v>53</v>
      </c>
      <c r="D1" s="89" t="s">
        <v>42</v>
      </c>
      <c r="E1" s="89"/>
      <c r="F1" s="89" t="s">
        <v>43</v>
      </c>
      <c r="G1" s="89"/>
      <c r="H1" s="89"/>
      <c r="I1" s="89" t="s">
        <v>44</v>
      </c>
      <c r="J1" s="90"/>
      <c r="K1" s="4"/>
      <c r="L1" s="4"/>
      <c r="M1" s="32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32"/>
      <c r="AB1" s="32"/>
      <c r="AC1" s="32"/>
      <c r="AD1" s="32"/>
      <c r="AE1" s="32"/>
      <c r="AF1" s="32"/>
      <c r="AG1" s="32"/>
      <c r="AH1" s="32"/>
      <c r="AI1" s="32"/>
    </row>
    <row r="2" spans="1:58" ht="16" thickBot="1">
      <c r="A2" s="88"/>
      <c r="B2" s="93"/>
      <c r="C2" s="93"/>
      <c r="D2" s="51" t="s">
        <v>45</v>
      </c>
      <c r="E2" s="51" t="s">
        <v>46</v>
      </c>
      <c r="F2" s="51" t="s">
        <v>45</v>
      </c>
      <c r="G2" s="51" t="s">
        <v>47</v>
      </c>
      <c r="H2" s="52" t="s">
        <v>48</v>
      </c>
      <c r="I2" s="51" t="s">
        <v>45</v>
      </c>
      <c r="J2" s="53" t="s">
        <v>47</v>
      </c>
      <c r="K2" s="4"/>
      <c r="L2" s="4"/>
      <c r="M2" s="32"/>
      <c r="N2" s="92" t="s">
        <v>52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32"/>
      <c r="AB2" s="32"/>
      <c r="AC2" s="32"/>
      <c r="AD2" s="32"/>
      <c r="AE2" s="32"/>
      <c r="AF2" s="32"/>
      <c r="AG2" s="32"/>
      <c r="AH2" s="32"/>
      <c r="AI2" s="32"/>
    </row>
    <row r="3" spans="1:58">
      <c r="A3" s="36"/>
      <c r="B3" s="54"/>
      <c r="C3" s="32">
        <v>2</v>
      </c>
      <c r="D3" s="41">
        <v>1633944.99</v>
      </c>
      <c r="E3" s="42">
        <v>8.9999999999999998E-4</v>
      </c>
      <c r="F3" s="41">
        <v>1670376.12</v>
      </c>
      <c r="G3" s="42">
        <v>3.0999999999999999E-3</v>
      </c>
      <c r="H3" s="43">
        <f>(F3-D3)/D3</f>
        <v>2.2296423822689478E-2</v>
      </c>
      <c r="I3" s="6">
        <v>1633944.99</v>
      </c>
      <c r="J3" s="44">
        <v>22.54</v>
      </c>
      <c r="K3" s="56">
        <f>D3-I3</f>
        <v>0</v>
      </c>
      <c r="L3" s="56"/>
      <c r="M3" s="32"/>
      <c r="N3" s="33" t="s">
        <v>39</v>
      </c>
      <c r="O3" s="34">
        <v>1670376.12</v>
      </c>
      <c r="P3" s="34">
        <v>1670376.12</v>
      </c>
      <c r="Q3" s="34">
        <v>3.0999999999999999E-3</v>
      </c>
      <c r="R3" s="34">
        <v>0.1</v>
      </c>
      <c r="S3" s="34">
        <v>1</v>
      </c>
      <c r="T3" s="34">
        <v>2</v>
      </c>
      <c r="U3" s="34"/>
      <c r="V3" s="34" t="s">
        <v>39</v>
      </c>
      <c r="W3" s="34">
        <v>1754270.7</v>
      </c>
      <c r="X3" s="34">
        <v>1754270.7</v>
      </c>
      <c r="Y3" s="34">
        <v>2.9999999999999997E-4</v>
      </c>
      <c r="Z3" s="34">
        <v>0.1</v>
      </c>
      <c r="AA3" s="34">
        <v>2</v>
      </c>
      <c r="AB3" s="34">
        <v>2</v>
      </c>
      <c r="AC3" s="34" t="s">
        <v>39</v>
      </c>
      <c r="AD3" s="34">
        <v>3133465.73</v>
      </c>
      <c r="AE3" s="34">
        <v>3133465.73</v>
      </c>
      <c r="AF3" s="34">
        <v>2.9999999999999997E-4</v>
      </c>
      <c r="AG3" s="34">
        <v>0.1</v>
      </c>
      <c r="AH3" s="34">
        <v>3</v>
      </c>
      <c r="AI3" s="35">
        <v>2</v>
      </c>
      <c r="AK3" s="3">
        <v>8.1834910954609069E-2</v>
      </c>
      <c r="AM3" s="87" t="s">
        <v>38</v>
      </c>
      <c r="AN3" s="89" t="s">
        <v>7</v>
      </c>
      <c r="AO3" s="89" t="s">
        <v>53</v>
      </c>
      <c r="AP3" s="89" t="s">
        <v>42</v>
      </c>
      <c r="AQ3" s="89"/>
      <c r="AR3" s="89" t="s">
        <v>43</v>
      </c>
      <c r="AS3" s="89"/>
      <c r="AT3" s="89"/>
      <c r="AU3" s="89" t="s">
        <v>44</v>
      </c>
      <c r="AV3" s="90"/>
      <c r="AX3" s="94" t="s">
        <v>38</v>
      </c>
      <c r="AY3" s="94" t="s">
        <v>7</v>
      </c>
      <c r="AZ3" s="94" t="s">
        <v>42</v>
      </c>
      <c r="BA3" s="94"/>
      <c r="BB3" s="94" t="s">
        <v>43</v>
      </c>
      <c r="BC3" s="94"/>
      <c r="BD3" s="94"/>
      <c r="BE3" s="94" t="s">
        <v>44</v>
      </c>
      <c r="BF3" s="94"/>
    </row>
    <row r="4" spans="1:58" ht="16" thickBot="1">
      <c r="A4" s="36"/>
      <c r="B4" s="54"/>
      <c r="C4" s="32">
        <v>3</v>
      </c>
      <c r="D4" s="41">
        <v>141464.04</v>
      </c>
      <c r="E4" s="42">
        <v>1.1999999999999999E-3</v>
      </c>
      <c r="F4" s="41">
        <v>142770.19</v>
      </c>
      <c r="G4" s="42">
        <v>8.0000000000000004E-4</v>
      </c>
      <c r="H4" s="43">
        <f t="shared" ref="H4:H67" si="0">(F4-D4)/D4</f>
        <v>9.2330884937259963E-3</v>
      </c>
      <c r="I4" s="6">
        <v>141464.04</v>
      </c>
      <c r="J4" s="44">
        <v>34.159999999999997</v>
      </c>
      <c r="K4" s="56">
        <f t="shared" ref="K4:K67" si="1">D4-I4</f>
        <v>0</v>
      </c>
      <c r="L4" s="56"/>
      <c r="M4" s="32"/>
      <c r="N4" s="36" t="s">
        <v>40</v>
      </c>
      <c r="O4" s="32">
        <v>1633944.99</v>
      </c>
      <c r="P4" s="32">
        <v>1633944.99</v>
      </c>
      <c r="Q4" s="32">
        <v>8.9999999999999998E-4</v>
      </c>
      <c r="R4" s="32">
        <v>0.1</v>
      </c>
      <c r="S4" s="32">
        <v>1</v>
      </c>
      <c r="T4" s="32">
        <v>2</v>
      </c>
      <c r="U4" s="32"/>
      <c r="V4" s="32" t="s">
        <v>40</v>
      </c>
      <c r="W4" s="32">
        <v>1723122.41</v>
      </c>
      <c r="X4" s="32">
        <v>1723122.41</v>
      </c>
      <c r="Y4" s="32">
        <v>5.0000000000000001E-4</v>
      </c>
      <c r="Z4" s="32">
        <v>0.1</v>
      </c>
      <c r="AA4" s="32">
        <v>2</v>
      </c>
      <c r="AB4" s="32">
        <v>2</v>
      </c>
      <c r="AC4" s="32" t="s">
        <v>40</v>
      </c>
      <c r="AD4" s="32">
        <v>3108786.52</v>
      </c>
      <c r="AE4" s="32">
        <v>3108786.52</v>
      </c>
      <c r="AF4" s="32">
        <v>2.9999999999999997E-4</v>
      </c>
      <c r="AG4" s="32">
        <v>0.1</v>
      </c>
      <c r="AH4" s="32">
        <v>3</v>
      </c>
      <c r="AI4" s="37">
        <v>2</v>
      </c>
      <c r="AK4" s="3">
        <v>6.7474741033341917E-2</v>
      </c>
      <c r="AM4" s="88"/>
      <c r="AN4" s="93"/>
      <c r="AO4" s="93"/>
      <c r="AP4" s="51" t="s">
        <v>45</v>
      </c>
      <c r="AQ4" s="51" t="s">
        <v>46</v>
      </c>
      <c r="AR4" s="51" t="s">
        <v>45</v>
      </c>
      <c r="AS4" s="51" t="s">
        <v>47</v>
      </c>
      <c r="AT4" s="52" t="s">
        <v>48</v>
      </c>
      <c r="AU4" s="51" t="s">
        <v>45</v>
      </c>
      <c r="AV4" s="53" t="s">
        <v>47</v>
      </c>
      <c r="AX4" s="86"/>
      <c r="AY4" s="86"/>
      <c r="AZ4" s="4" t="s">
        <v>45</v>
      </c>
      <c r="BA4" s="4" t="s">
        <v>46</v>
      </c>
      <c r="BB4" s="4" t="s">
        <v>45</v>
      </c>
      <c r="BC4" s="4" t="s">
        <v>47</v>
      </c>
      <c r="BD4" s="60" t="s">
        <v>48</v>
      </c>
      <c r="BE4" s="4" t="s">
        <v>45</v>
      </c>
      <c r="BF4" s="4" t="s">
        <v>47</v>
      </c>
    </row>
    <row r="5" spans="1:58">
      <c r="A5" s="36"/>
      <c r="B5" s="54"/>
      <c r="C5" s="32">
        <v>4</v>
      </c>
      <c r="D5" s="41">
        <v>41267.75</v>
      </c>
      <c r="E5" s="42">
        <v>8.9999999999999998E-4</v>
      </c>
      <c r="F5" s="41">
        <v>41451.49</v>
      </c>
      <c r="G5" s="42">
        <v>2.9999999999999997E-4</v>
      </c>
      <c r="H5" s="43">
        <f t="shared" si="0"/>
        <v>4.4523871546182665E-3</v>
      </c>
      <c r="I5" s="6">
        <v>41267.75</v>
      </c>
      <c r="J5" s="44">
        <v>63.76</v>
      </c>
      <c r="K5" s="56">
        <f t="shared" si="1"/>
        <v>0</v>
      </c>
      <c r="L5" s="56"/>
      <c r="M5" s="32"/>
      <c r="N5" s="36" t="s">
        <v>41</v>
      </c>
      <c r="O5" s="32">
        <v>1633944.99</v>
      </c>
      <c r="P5" s="32">
        <v>1633944.99</v>
      </c>
      <c r="Q5" s="32">
        <v>22.54</v>
      </c>
      <c r="R5" s="32">
        <v>0.1</v>
      </c>
      <c r="S5" s="32">
        <v>1</v>
      </c>
      <c r="T5" s="32">
        <v>2</v>
      </c>
      <c r="U5" s="32"/>
      <c r="V5" s="32" t="s">
        <v>41</v>
      </c>
      <c r="W5" s="32">
        <v>1723122.41</v>
      </c>
      <c r="X5" s="32">
        <v>1723122.41</v>
      </c>
      <c r="Y5" s="32">
        <v>21.5</v>
      </c>
      <c r="Z5" s="32">
        <v>0.1</v>
      </c>
      <c r="AA5" s="32">
        <v>2</v>
      </c>
      <c r="AB5" s="32">
        <v>2</v>
      </c>
      <c r="AC5" s="32" t="s">
        <v>41</v>
      </c>
      <c r="AD5" s="32">
        <v>3108786.52</v>
      </c>
      <c r="AE5" s="32">
        <v>3108786.52</v>
      </c>
      <c r="AF5" s="32">
        <v>21.33</v>
      </c>
      <c r="AG5" s="32">
        <v>0.1</v>
      </c>
      <c r="AH5" s="32">
        <v>3</v>
      </c>
      <c r="AI5" s="37">
        <v>2</v>
      </c>
      <c r="AK5" s="3">
        <v>6.5708273647073545E-2</v>
      </c>
      <c r="AM5" s="36"/>
      <c r="AN5" s="54"/>
      <c r="AO5" s="32">
        <v>2</v>
      </c>
      <c r="AP5" s="41">
        <v>1633944.99</v>
      </c>
      <c r="AQ5" s="42">
        <v>8.9999999999999998E-4</v>
      </c>
      <c r="AR5" s="41">
        <v>1670376.12</v>
      </c>
      <c r="AS5" s="42">
        <v>3.0999999999999999E-3</v>
      </c>
      <c r="AT5" s="43">
        <f>(AR5-AP5)/AP5</f>
        <v>2.2296423822689478E-2</v>
      </c>
      <c r="AU5" s="6">
        <v>1633944.99</v>
      </c>
      <c r="AV5" s="44">
        <v>22.54</v>
      </c>
      <c r="AX5" s="86" t="s">
        <v>101</v>
      </c>
      <c r="AY5">
        <v>0.1</v>
      </c>
      <c r="AZ5" s="79">
        <v>224533.85222222219</v>
      </c>
      <c r="BA5" s="45">
        <v>9.1999999999999998E-3</v>
      </c>
      <c r="BB5" s="79">
        <v>228752.63222222222</v>
      </c>
      <c r="BC5" s="45">
        <v>8.2222222222222223E-4</v>
      </c>
      <c r="BD5" s="80">
        <v>4.1545112308128416E-3</v>
      </c>
      <c r="BE5" s="79">
        <v>224532.62555555554</v>
      </c>
      <c r="BF5" s="45">
        <v>85.26</v>
      </c>
    </row>
    <row r="6" spans="1:58">
      <c r="A6" s="36"/>
      <c r="B6" s="54"/>
      <c r="C6" s="32">
        <v>5</v>
      </c>
      <c r="D6" s="41">
        <v>34443.24</v>
      </c>
      <c r="E6" s="42">
        <v>1.1000000000000001E-3</v>
      </c>
      <c r="F6" s="41">
        <v>34456.31</v>
      </c>
      <c r="G6" s="42">
        <v>4.0000000000000002E-4</v>
      </c>
      <c r="H6" s="43">
        <f t="shared" si="0"/>
        <v>3.7946488193328241E-4</v>
      </c>
      <c r="I6" s="6">
        <v>34443.24</v>
      </c>
      <c r="J6" s="44">
        <v>70.98</v>
      </c>
      <c r="K6" s="56">
        <f t="shared" si="1"/>
        <v>0</v>
      </c>
      <c r="L6" s="56"/>
      <c r="M6" s="32"/>
      <c r="N6" s="36" t="s">
        <v>39</v>
      </c>
      <c r="O6" s="32">
        <v>142770.19</v>
      </c>
      <c r="P6" s="32">
        <v>142770.19</v>
      </c>
      <c r="Q6" s="32">
        <v>8.0000000000000004E-4</v>
      </c>
      <c r="R6" s="32">
        <v>0.1</v>
      </c>
      <c r="S6" s="32">
        <v>1</v>
      </c>
      <c r="T6" s="32">
        <v>3</v>
      </c>
      <c r="U6" s="32"/>
      <c r="V6" s="32" t="s">
        <v>39</v>
      </c>
      <c r="W6" s="32">
        <v>301568.78000000003</v>
      </c>
      <c r="X6" s="32">
        <v>301568.78000000003</v>
      </c>
      <c r="Y6" s="32">
        <v>2.9999999999999997E-4</v>
      </c>
      <c r="Z6" s="32">
        <v>0.1</v>
      </c>
      <c r="AA6" s="32">
        <v>2</v>
      </c>
      <c r="AB6" s="32">
        <v>3</v>
      </c>
      <c r="AC6" s="32" t="s">
        <v>39</v>
      </c>
      <c r="AD6" s="32">
        <v>1964487.8</v>
      </c>
      <c r="AE6" s="32">
        <v>1964487.8</v>
      </c>
      <c r="AF6" s="32">
        <v>2.9999999999999997E-4</v>
      </c>
      <c r="AG6" s="32">
        <v>0.1</v>
      </c>
      <c r="AH6" s="32">
        <v>3</v>
      </c>
      <c r="AI6" s="37">
        <v>3</v>
      </c>
      <c r="AK6" s="3">
        <v>6.2695110445387364E-2</v>
      </c>
      <c r="AM6" s="36"/>
      <c r="AN6" s="54"/>
      <c r="AO6" s="32">
        <v>3</v>
      </c>
      <c r="AP6" s="41">
        <v>141464.04</v>
      </c>
      <c r="AQ6" s="42">
        <v>1.1999999999999999E-3</v>
      </c>
      <c r="AR6" s="41">
        <v>142770.19</v>
      </c>
      <c r="AS6" s="42">
        <v>8.0000000000000004E-4</v>
      </c>
      <c r="AT6" s="43">
        <f t="shared" ref="AT6:AT69" si="2">(AR6-AP6)/AP6</f>
        <v>9.2330884937259963E-3</v>
      </c>
      <c r="AU6" s="6">
        <v>141464.04</v>
      </c>
      <c r="AV6" s="44">
        <v>34.159999999999997</v>
      </c>
      <c r="AX6" s="86"/>
      <c r="AY6">
        <v>0.2</v>
      </c>
      <c r="AZ6" s="6">
        <v>475214.35222222214</v>
      </c>
      <c r="BA6" s="42">
        <v>1.2066666666666667E-2</v>
      </c>
      <c r="BB6" s="6">
        <v>493006.23777777783</v>
      </c>
      <c r="BC6" s="42">
        <v>5.1111111111111105E-4</v>
      </c>
      <c r="BD6" s="43">
        <v>1.2449126705360008E-2</v>
      </c>
      <c r="BE6" s="6">
        <v>475211.87111111102</v>
      </c>
      <c r="BF6" s="42">
        <v>204.62444444444444</v>
      </c>
    </row>
    <row r="7" spans="1:58">
      <c r="A7" s="36"/>
      <c r="B7" s="54">
        <v>0.1</v>
      </c>
      <c r="C7" s="32">
        <v>6</v>
      </c>
      <c r="D7" s="41">
        <v>33965.449999999997</v>
      </c>
      <c r="E7" s="42">
        <v>1.2999999999999999E-3</v>
      </c>
      <c r="F7" s="41">
        <v>33973.26</v>
      </c>
      <c r="G7" s="42">
        <v>5.9999999999999995E-4</v>
      </c>
      <c r="H7" s="43">
        <f t="shared" si="0"/>
        <v>2.2993954150482177E-4</v>
      </c>
      <c r="I7" s="6">
        <v>33960.480000000003</v>
      </c>
      <c r="J7" s="44">
        <v>85.82</v>
      </c>
      <c r="K7" s="56">
        <f t="shared" si="1"/>
        <v>4.9699999999938882</v>
      </c>
      <c r="L7" s="56"/>
      <c r="M7" s="32"/>
      <c r="N7" s="36" t="s">
        <v>40</v>
      </c>
      <c r="O7" s="32">
        <v>141464.04</v>
      </c>
      <c r="P7" s="32">
        <v>141464.04</v>
      </c>
      <c r="Q7" s="32">
        <v>1.1999999999999999E-3</v>
      </c>
      <c r="R7" s="32">
        <v>0.1</v>
      </c>
      <c r="S7" s="32">
        <v>1</v>
      </c>
      <c r="T7" s="32">
        <v>3</v>
      </c>
      <c r="U7" s="32"/>
      <c r="V7" s="32" t="s">
        <v>40</v>
      </c>
      <c r="W7" s="32">
        <v>298683.51</v>
      </c>
      <c r="X7" s="32">
        <v>298683.51</v>
      </c>
      <c r="Y7" s="32">
        <v>6.9999999999999999E-4</v>
      </c>
      <c r="Z7" s="32">
        <v>0.1</v>
      </c>
      <c r="AA7" s="32">
        <v>2</v>
      </c>
      <c r="AB7" s="32">
        <v>3</v>
      </c>
      <c r="AC7" s="32" t="s">
        <v>40</v>
      </c>
      <c r="AD7" s="32">
        <v>1962014.55</v>
      </c>
      <c r="AE7" s="32">
        <v>1962014.55</v>
      </c>
      <c r="AF7" s="32">
        <v>5.0000000000000001E-4</v>
      </c>
      <c r="AG7" s="32">
        <v>0.1</v>
      </c>
      <c r="AH7" s="32">
        <v>3</v>
      </c>
      <c r="AI7" s="37">
        <v>3</v>
      </c>
      <c r="AK7" s="3">
        <v>5.8694077520588306E-2</v>
      </c>
      <c r="AM7" s="36"/>
      <c r="AN7" s="54"/>
      <c r="AO7" s="32">
        <v>4</v>
      </c>
      <c r="AP7" s="41">
        <v>41267.75</v>
      </c>
      <c r="AQ7" s="42">
        <v>8.9999999999999998E-4</v>
      </c>
      <c r="AR7" s="41">
        <v>41451.49</v>
      </c>
      <c r="AS7" s="42">
        <v>2.9999999999999997E-4</v>
      </c>
      <c r="AT7" s="43">
        <f t="shared" si="2"/>
        <v>4.4523871546182665E-3</v>
      </c>
      <c r="AU7" s="6">
        <v>41267.75</v>
      </c>
      <c r="AV7" s="44">
        <v>63.76</v>
      </c>
      <c r="AX7" s="86"/>
      <c r="AY7">
        <v>0.3</v>
      </c>
      <c r="AZ7" s="6">
        <v>756334.13444444444</v>
      </c>
      <c r="BA7" s="42">
        <v>1.9044444444444444E-2</v>
      </c>
      <c r="BB7" s="6">
        <v>801825.66777777788</v>
      </c>
      <c r="BC7" s="42">
        <v>4.4444444444444447E-4</v>
      </c>
      <c r="BD7" s="43">
        <v>2.6766079884606643E-2</v>
      </c>
      <c r="BE7" s="6">
        <v>756331.81999999983</v>
      </c>
      <c r="BF7" s="42">
        <v>388.02111111111111</v>
      </c>
    </row>
    <row r="8" spans="1:58">
      <c r="A8" s="36"/>
      <c r="B8" s="54"/>
      <c r="C8" s="32">
        <v>7</v>
      </c>
      <c r="D8" s="41">
        <v>33931.629999999997</v>
      </c>
      <c r="E8" s="42">
        <v>2.0999999999999999E-3</v>
      </c>
      <c r="F8" s="41">
        <v>33938.5</v>
      </c>
      <c r="G8" s="42">
        <v>5.0000000000000001E-4</v>
      </c>
      <c r="H8" s="43">
        <f t="shared" si="0"/>
        <v>2.0246595875301657E-4</v>
      </c>
      <c r="I8" s="6">
        <v>33928.379999999997</v>
      </c>
      <c r="J8" s="44">
        <v>88.46</v>
      </c>
      <c r="K8" s="56">
        <f t="shared" si="1"/>
        <v>3.25</v>
      </c>
      <c r="L8" s="56"/>
      <c r="M8" s="32"/>
      <c r="N8" s="36" t="s">
        <v>41</v>
      </c>
      <c r="O8" s="32">
        <v>141464.04</v>
      </c>
      <c r="P8" s="32">
        <v>141464.04</v>
      </c>
      <c r="Q8" s="32">
        <v>34.159999999999997</v>
      </c>
      <c r="R8" s="32">
        <v>0.1</v>
      </c>
      <c r="S8" s="32">
        <v>1</v>
      </c>
      <c r="T8" s="32">
        <v>3</v>
      </c>
      <c r="U8" s="32"/>
      <c r="V8" s="32" t="s">
        <v>41</v>
      </c>
      <c r="W8" s="32">
        <v>298683.51</v>
      </c>
      <c r="X8" s="32">
        <v>298683.51</v>
      </c>
      <c r="Y8" s="32">
        <v>25.59</v>
      </c>
      <c r="Z8" s="32">
        <v>0.1</v>
      </c>
      <c r="AA8" s="32">
        <v>2</v>
      </c>
      <c r="AB8" s="32">
        <v>3</v>
      </c>
      <c r="AC8" s="32" t="s">
        <v>41</v>
      </c>
      <c r="AD8" s="32">
        <v>1962014.55</v>
      </c>
      <c r="AE8" s="32">
        <v>1962014.55</v>
      </c>
      <c r="AF8" s="32">
        <v>14.22</v>
      </c>
      <c r="AG8" s="32">
        <v>0.1</v>
      </c>
      <c r="AH8" s="32">
        <v>3</v>
      </c>
      <c r="AI8" s="37">
        <v>3</v>
      </c>
      <c r="AK8" s="3">
        <v>4.3767645152419224E-2</v>
      </c>
      <c r="AM8" s="36"/>
      <c r="AN8" s="54"/>
      <c r="AO8" s="32">
        <v>5</v>
      </c>
      <c r="AP8" s="41">
        <v>34443.24</v>
      </c>
      <c r="AQ8" s="42">
        <v>1.1000000000000001E-3</v>
      </c>
      <c r="AR8" s="41">
        <v>34456.31</v>
      </c>
      <c r="AS8" s="42">
        <v>4.0000000000000002E-4</v>
      </c>
      <c r="AT8" s="43">
        <f t="shared" si="2"/>
        <v>3.7946488193328241E-4</v>
      </c>
      <c r="AU8" s="6">
        <v>34443.24</v>
      </c>
      <c r="AV8" s="44">
        <v>70.98</v>
      </c>
      <c r="AX8" s="86" t="s">
        <v>102</v>
      </c>
      <c r="AY8">
        <v>0.1</v>
      </c>
      <c r="AZ8" s="6">
        <v>406887.38</v>
      </c>
      <c r="BA8" s="42">
        <v>1.6000000000000001E-3</v>
      </c>
      <c r="BB8" s="6">
        <v>411208.15888888895</v>
      </c>
      <c r="BC8" s="42">
        <v>3.6666666666666672E-4</v>
      </c>
      <c r="BD8" s="43">
        <v>5.3833642448340817E-3</v>
      </c>
      <c r="BE8" s="6">
        <v>406887.38</v>
      </c>
      <c r="BF8" s="42">
        <v>24.521111111111114</v>
      </c>
    </row>
    <row r="9" spans="1:58">
      <c r="A9" s="36"/>
      <c r="B9" s="54"/>
      <c r="C9" s="32">
        <v>8</v>
      </c>
      <c r="D9" s="41">
        <v>33929.300000000003</v>
      </c>
      <c r="E9" s="42">
        <v>5.0000000000000001E-3</v>
      </c>
      <c r="F9" s="41">
        <v>33936.050000000003</v>
      </c>
      <c r="G9" s="42">
        <v>5.0000000000000001E-4</v>
      </c>
      <c r="H9" s="43">
        <f t="shared" si="0"/>
        <v>1.9894309637982508E-4</v>
      </c>
      <c r="I9" s="6">
        <v>33928.26</v>
      </c>
      <c r="J9" s="44">
        <v>121.57</v>
      </c>
      <c r="K9" s="56">
        <f t="shared" si="1"/>
        <v>1.0400000000008731</v>
      </c>
      <c r="L9" s="56"/>
      <c r="M9" s="32"/>
      <c r="N9" s="36" t="s">
        <v>39</v>
      </c>
      <c r="O9" s="32">
        <v>41451.49</v>
      </c>
      <c r="P9" s="32">
        <v>41451.49</v>
      </c>
      <c r="Q9" s="32">
        <v>2.9999999999999997E-4</v>
      </c>
      <c r="R9" s="32">
        <v>0.1</v>
      </c>
      <c r="S9" s="32">
        <v>1</v>
      </c>
      <c r="T9" s="32">
        <v>4</v>
      </c>
      <c r="U9" s="32"/>
      <c r="V9" s="32" t="s">
        <v>39</v>
      </c>
      <c r="W9" s="32">
        <v>235004.85</v>
      </c>
      <c r="X9" s="32">
        <v>235004.85</v>
      </c>
      <c r="Y9" s="32">
        <v>2.9999999999999997E-4</v>
      </c>
      <c r="Z9" s="32">
        <v>0.1</v>
      </c>
      <c r="AA9" s="32">
        <v>2</v>
      </c>
      <c r="AB9" s="32">
        <v>4</v>
      </c>
      <c r="AC9" s="32" t="s">
        <v>39</v>
      </c>
      <c r="AD9" s="32">
        <v>1949611.32</v>
      </c>
      <c r="AE9" s="32">
        <v>1949611.32</v>
      </c>
      <c r="AF9" s="32">
        <v>2.9999999999999997E-4</v>
      </c>
      <c r="AG9" s="32">
        <v>0.1</v>
      </c>
      <c r="AH9" s="32">
        <v>3</v>
      </c>
      <c r="AI9" s="37">
        <v>4</v>
      </c>
      <c r="AK9" s="3">
        <v>4.0697977324794417E-2</v>
      </c>
      <c r="AM9" s="36"/>
      <c r="AN9" s="54">
        <v>0.1</v>
      </c>
      <c r="AO9" s="32">
        <v>6</v>
      </c>
      <c r="AP9" s="41">
        <v>33965.449999999997</v>
      </c>
      <c r="AQ9" s="42">
        <v>1.2999999999999999E-3</v>
      </c>
      <c r="AR9" s="41">
        <v>33973.26</v>
      </c>
      <c r="AS9" s="42">
        <v>5.9999999999999995E-4</v>
      </c>
      <c r="AT9" s="43">
        <f t="shared" si="2"/>
        <v>2.2993954150482177E-4</v>
      </c>
      <c r="AU9" s="6">
        <v>33960.480000000003</v>
      </c>
      <c r="AV9" s="44">
        <v>85.82</v>
      </c>
      <c r="AX9" s="86"/>
      <c r="AY9">
        <v>0.2</v>
      </c>
      <c r="AZ9" s="6">
        <v>702966.10333333362</v>
      </c>
      <c r="BA9" s="42">
        <v>6.3444444444444434E-3</v>
      </c>
      <c r="BB9" s="6">
        <v>723855.36999999988</v>
      </c>
      <c r="BC9" s="42">
        <v>4.0000000000000002E-4</v>
      </c>
      <c r="BD9" s="43">
        <v>1.9190505088631404E-2</v>
      </c>
      <c r="BE9" s="6">
        <v>702966.10333333362</v>
      </c>
      <c r="BF9" s="42">
        <v>120.71333333333334</v>
      </c>
    </row>
    <row r="10" spans="1:58">
      <c r="A10" s="36"/>
      <c r="B10" s="54"/>
      <c r="C10" s="32">
        <v>9</v>
      </c>
      <c r="D10" s="41">
        <v>33929.14</v>
      </c>
      <c r="E10" s="42">
        <v>1.32E-2</v>
      </c>
      <c r="F10" s="41">
        <v>33935.89</v>
      </c>
      <c r="G10" s="42">
        <v>5.9999999999999995E-4</v>
      </c>
      <c r="H10" s="43">
        <f t="shared" si="0"/>
        <v>1.9894403453786332E-4</v>
      </c>
      <c r="I10" s="6">
        <v>33928.21</v>
      </c>
      <c r="J10" s="44">
        <v>141.11000000000001</v>
      </c>
      <c r="K10" s="56">
        <f t="shared" si="1"/>
        <v>0.93000000000029104</v>
      </c>
      <c r="L10" s="56"/>
      <c r="M10" s="32"/>
      <c r="N10" s="36" t="s">
        <v>40</v>
      </c>
      <c r="O10" s="32">
        <v>41267.75</v>
      </c>
      <c r="P10" s="32">
        <v>41267.75</v>
      </c>
      <c r="Q10" s="32">
        <v>8.9999999999999998E-4</v>
      </c>
      <c r="R10" s="32">
        <v>0.1</v>
      </c>
      <c r="S10" s="32">
        <v>1</v>
      </c>
      <c r="T10" s="32">
        <v>4</v>
      </c>
      <c r="U10" s="32"/>
      <c r="V10" s="32" t="s">
        <v>40</v>
      </c>
      <c r="W10" s="32">
        <v>234311.5</v>
      </c>
      <c r="X10" s="32">
        <v>234311.5</v>
      </c>
      <c r="Y10" s="32">
        <v>1.5E-3</v>
      </c>
      <c r="Z10" s="32">
        <v>0.1</v>
      </c>
      <c r="AA10" s="32">
        <v>2</v>
      </c>
      <c r="AB10" s="32">
        <v>4</v>
      </c>
      <c r="AC10" s="32" t="s">
        <v>40</v>
      </c>
      <c r="AD10" s="32">
        <v>1947138.07</v>
      </c>
      <c r="AE10" s="32">
        <v>1947138.07</v>
      </c>
      <c r="AF10" s="32">
        <v>6.9999999999999999E-4</v>
      </c>
      <c r="AG10" s="32">
        <v>0.1</v>
      </c>
      <c r="AH10" s="32">
        <v>3</v>
      </c>
      <c r="AI10" s="37">
        <v>4</v>
      </c>
      <c r="AK10" s="3">
        <v>3.9657261899207943E-2</v>
      </c>
      <c r="AM10" s="36"/>
      <c r="AN10" s="54"/>
      <c r="AO10" s="32">
        <v>7</v>
      </c>
      <c r="AP10" s="41">
        <v>33931.629999999997</v>
      </c>
      <c r="AQ10" s="42">
        <v>2.0999999999999999E-3</v>
      </c>
      <c r="AR10" s="41">
        <v>33938.5</v>
      </c>
      <c r="AS10" s="42">
        <v>5.0000000000000001E-4</v>
      </c>
      <c r="AT10" s="43">
        <f t="shared" si="2"/>
        <v>2.0246595875301657E-4</v>
      </c>
      <c r="AU10" s="6">
        <v>33928.379999999997</v>
      </c>
      <c r="AV10" s="44">
        <v>88.46</v>
      </c>
      <c r="AX10" s="86"/>
      <c r="AY10">
        <v>0.3</v>
      </c>
      <c r="AZ10" s="79">
        <v>1023301.4544444444</v>
      </c>
      <c r="BA10" s="45">
        <v>2.2555555555555554E-2</v>
      </c>
      <c r="BB10" s="79">
        <v>1075474.888888889</v>
      </c>
      <c r="BC10" s="45">
        <v>4.5555555555555551E-4</v>
      </c>
      <c r="BD10" s="80">
        <v>3.2277427426210474E-2</v>
      </c>
      <c r="BE10" s="79">
        <v>1023301.4544444444</v>
      </c>
      <c r="BF10" s="45">
        <v>349.15777777777771</v>
      </c>
    </row>
    <row r="11" spans="1:58">
      <c r="A11" s="36"/>
      <c r="B11" s="54"/>
      <c r="C11" s="32">
        <v>10</v>
      </c>
      <c r="D11" s="41">
        <v>33929.129999999997</v>
      </c>
      <c r="E11" s="42">
        <v>5.7099999999999998E-2</v>
      </c>
      <c r="F11" s="41">
        <v>33935.879999999997</v>
      </c>
      <c r="G11" s="42">
        <v>5.9999999999999995E-4</v>
      </c>
      <c r="H11" s="43">
        <f t="shared" si="0"/>
        <v>1.9894409317303453E-4</v>
      </c>
      <c r="I11" s="6">
        <v>33928.28</v>
      </c>
      <c r="J11" s="44">
        <v>138.94</v>
      </c>
      <c r="K11" s="56">
        <f t="shared" si="1"/>
        <v>0.84999999999854481</v>
      </c>
      <c r="L11" s="56"/>
      <c r="M11" s="32"/>
      <c r="N11" s="36" t="s">
        <v>41</v>
      </c>
      <c r="O11" s="32">
        <v>41267.75</v>
      </c>
      <c r="P11" s="32">
        <v>41267.75</v>
      </c>
      <c r="Q11" s="32">
        <v>63.76</v>
      </c>
      <c r="R11" s="32">
        <v>0.1</v>
      </c>
      <c r="S11" s="32">
        <v>1</v>
      </c>
      <c r="T11" s="32">
        <v>4</v>
      </c>
      <c r="U11" s="32"/>
      <c r="V11" s="32" t="s">
        <v>41</v>
      </c>
      <c r="W11" s="32">
        <v>234311.5</v>
      </c>
      <c r="X11" s="32">
        <v>234311.5</v>
      </c>
      <c r="Y11" s="32">
        <v>25.61</v>
      </c>
      <c r="Z11" s="32">
        <v>0.1</v>
      </c>
      <c r="AA11" s="32">
        <v>2</v>
      </c>
      <c r="AB11" s="32">
        <v>4</v>
      </c>
      <c r="AC11" s="32" t="s">
        <v>41</v>
      </c>
      <c r="AD11" s="32">
        <v>1947138.07</v>
      </c>
      <c r="AE11" s="32">
        <v>1947138.07</v>
      </c>
      <c r="AF11" s="32">
        <v>14.57</v>
      </c>
      <c r="AG11" s="32">
        <v>0.1</v>
      </c>
      <c r="AH11" s="32">
        <v>3</v>
      </c>
      <c r="AI11" s="37">
        <v>4</v>
      </c>
      <c r="AK11" s="3">
        <v>3.9303103023805193E-2</v>
      </c>
      <c r="AM11" s="36"/>
      <c r="AN11" s="54"/>
      <c r="AO11" s="32">
        <v>8</v>
      </c>
      <c r="AP11" s="41">
        <v>33929.300000000003</v>
      </c>
      <c r="AQ11" s="42">
        <v>5.0000000000000001E-3</v>
      </c>
      <c r="AR11" s="41">
        <v>33936.050000000003</v>
      </c>
      <c r="AS11" s="42">
        <v>5.0000000000000001E-4</v>
      </c>
      <c r="AT11" s="43">
        <f t="shared" si="2"/>
        <v>1.9894309637982508E-4</v>
      </c>
      <c r="AU11" s="6">
        <v>33928.26</v>
      </c>
      <c r="AV11" s="44">
        <v>121.57</v>
      </c>
      <c r="AX11" s="86" t="s">
        <v>103</v>
      </c>
      <c r="AY11">
        <v>0.1</v>
      </c>
      <c r="AZ11" s="79">
        <v>2077863.0622222226</v>
      </c>
      <c r="BA11" s="45">
        <v>6.333333333333334E-4</v>
      </c>
      <c r="BB11" s="79">
        <v>2082803.641111111</v>
      </c>
      <c r="BC11" s="45">
        <v>3.3333333333333332E-4</v>
      </c>
      <c r="BD11" s="80">
        <v>2.0100538034581385E-3</v>
      </c>
      <c r="BE11" s="79">
        <v>2077863.0622222226</v>
      </c>
      <c r="BF11" s="45">
        <v>15.279999999999998</v>
      </c>
    </row>
    <row r="12" spans="1:58">
      <c r="A12" s="36"/>
      <c r="B12" s="32"/>
      <c r="C12" s="32">
        <v>2</v>
      </c>
      <c r="D12" s="41">
        <v>3200666.6</v>
      </c>
      <c r="E12" s="42">
        <v>5.9999999999999995E-4</v>
      </c>
      <c r="F12" s="41">
        <v>3340752.24</v>
      </c>
      <c r="G12" s="42">
        <v>2.9999999999999997E-4</v>
      </c>
      <c r="H12" s="43">
        <f t="shared" si="0"/>
        <v>4.3767645152419224E-2</v>
      </c>
      <c r="I12" s="6">
        <v>3200666.6</v>
      </c>
      <c r="J12" s="44">
        <v>20.05</v>
      </c>
      <c r="K12" s="56">
        <f t="shared" si="1"/>
        <v>0</v>
      </c>
      <c r="L12" s="56"/>
      <c r="M12" s="32"/>
      <c r="N12" s="36" t="s">
        <v>39</v>
      </c>
      <c r="O12" s="32">
        <v>34456.31</v>
      </c>
      <c r="P12" s="32">
        <v>34456.31</v>
      </c>
      <c r="Q12" s="32">
        <v>4.0000000000000002E-4</v>
      </c>
      <c r="R12" s="32">
        <v>0.1</v>
      </c>
      <c r="S12" s="32">
        <v>1</v>
      </c>
      <c r="T12" s="32">
        <v>5</v>
      </c>
      <c r="U12" s="32"/>
      <c r="V12" s="32" t="s">
        <v>39</v>
      </c>
      <c r="W12" s="32">
        <v>235004.85</v>
      </c>
      <c r="X12" s="32">
        <v>235004.85</v>
      </c>
      <c r="Y12" s="32">
        <v>4.0000000000000002E-4</v>
      </c>
      <c r="Z12" s="32">
        <v>0.1</v>
      </c>
      <c r="AA12" s="32">
        <v>2</v>
      </c>
      <c r="AB12" s="32">
        <v>5</v>
      </c>
      <c r="AC12" s="32" t="s">
        <v>39</v>
      </c>
      <c r="AD12" s="32">
        <v>1949611.32</v>
      </c>
      <c r="AE12" s="32">
        <v>1949611.32</v>
      </c>
      <c r="AF12" s="32">
        <v>2.9999999999999997E-4</v>
      </c>
      <c r="AG12" s="32">
        <v>0.1</v>
      </c>
      <c r="AH12" s="32">
        <v>3</v>
      </c>
      <c r="AI12" s="37">
        <v>5</v>
      </c>
      <c r="AK12" s="3">
        <v>3.8579532788041403E-2</v>
      </c>
      <c r="AM12" s="36"/>
      <c r="AN12" s="54"/>
      <c r="AO12" s="32">
        <v>9</v>
      </c>
      <c r="AP12" s="41">
        <v>33929.14</v>
      </c>
      <c r="AQ12" s="42">
        <v>1.32E-2</v>
      </c>
      <c r="AR12" s="41">
        <v>33935.89</v>
      </c>
      <c r="AS12" s="42">
        <v>5.9999999999999995E-4</v>
      </c>
      <c r="AT12" s="43">
        <f t="shared" si="2"/>
        <v>1.9894403453786332E-4</v>
      </c>
      <c r="AU12" s="6">
        <v>33928.21</v>
      </c>
      <c r="AV12" s="44">
        <v>141.11000000000001</v>
      </c>
      <c r="AX12" s="86"/>
      <c r="AY12">
        <v>0.2</v>
      </c>
      <c r="AZ12" s="79">
        <v>2570295.0755555555</v>
      </c>
      <c r="BA12" s="45">
        <v>9.8888888888888898E-4</v>
      </c>
      <c r="BB12" s="79">
        <v>2600906.1833333331</v>
      </c>
      <c r="BC12" s="45">
        <v>3.7777777777777788E-4</v>
      </c>
      <c r="BD12" s="80">
        <v>1.0748875617260921E-2</v>
      </c>
      <c r="BE12" s="79">
        <v>2570295.0755555555</v>
      </c>
      <c r="BF12" s="45">
        <v>15.393333333333333</v>
      </c>
    </row>
    <row r="13" spans="1:58">
      <c r="A13" s="36"/>
      <c r="B13" s="32"/>
      <c r="C13" s="32">
        <v>3</v>
      </c>
      <c r="D13" s="41">
        <v>492574.63</v>
      </c>
      <c r="E13" s="42">
        <v>1.1000000000000001E-3</v>
      </c>
      <c r="F13" s="41">
        <v>508533.33</v>
      </c>
      <c r="G13" s="42">
        <v>2.9999999999999997E-4</v>
      </c>
      <c r="H13" s="43">
        <f t="shared" si="0"/>
        <v>3.2398542328499563E-2</v>
      </c>
      <c r="I13" s="6">
        <v>492574.63</v>
      </c>
      <c r="J13" s="44">
        <v>51.61</v>
      </c>
      <c r="K13" s="56">
        <f t="shared" si="1"/>
        <v>0</v>
      </c>
      <c r="L13" s="56"/>
      <c r="M13" s="32"/>
      <c r="N13" s="36" t="s">
        <v>40</v>
      </c>
      <c r="O13" s="32">
        <v>34443.24</v>
      </c>
      <c r="P13" s="32">
        <v>34443.24</v>
      </c>
      <c r="Q13" s="32">
        <v>1.1000000000000001E-3</v>
      </c>
      <c r="R13" s="32">
        <v>0.1</v>
      </c>
      <c r="S13" s="32">
        <v>1</v>
      </c>
      <c r="T13" s="32">
        <v>5</v>
      </c>
      <c r="U13" s="32"/>
      <c r="V13" s="32" t="s">
        <v>40</v>
      </c>
      <c r="W13" s="32">
        <v>234311.5</v>
      </c>
      <c r="X13" s="32">
        <v>234311.5</v>
      </c>
      <c r="Y13" s="32">
        <v>1.9E-3</v>
      </c>
      <c r="Z13" s="32">
        <v>0.1</v>
      </c>
      <c r="AA13" s="32">
        <v>2</v>
      </c>
      <c r="AB13" s="32">
        <v>5</v>
      </c>
      <c r="AC13" s="32" t="s">
        <v>40</v>
      </c>
      <c r="AD13" s="32">
        <v>1947138.07</v>
      </c>
      <c r="AE13" s="32">
        <v>1947138.07</v>
      </c>
      <c r="AF13" s="32">
        <v>6.9999999999999999E-4</v>
      </c>
      <c r="AG13" s="32">
        <v>0.1</v>
      </c>
      <c r="AH13" s="32">
        <v>3</v>
      </c>
      <c r="AI13" s="37">
        <v>5</v>
      </c>
      <c r="AK13" s="3">
        <v>3.2398542328499563E-2</v>
      </c>
      <c r="AM13" s="36"/>
      <c r="AN13" s="54"/>
      <c r="AO13" s="32">
        <v>10</v>
      </c>
      <c r="AP13" s="41">
        <v>33929.129999999997</v>
      </c>
      <c r="AQ13" s="42">
        <v>5.7099999999999998E-2</v>
      </c>
      <c r="AR13" s="41">
        <v>33935.879999999997</v>
      </c>
      <c r="AS13" s="42">
        <v>5.9999999999999995E-4</v>
      </c>
      <c r="AT13" s="43">
        <f t="shared" si="2"/>
        <v>1.9894409317303453E-4</v>
      </c>
      <c r="AU13" s="6">
        <v>33928.28</v>
      </c>
      <c r="AV13" s="44">
        <v>138.94</v>
      </c>
      <c r="AX13" s="95"/>
      <c r="AY13" s="81">
        <v>0.3</v>
      </c>
      <c r="AZ13" s="82">
        <v>3066433.7844444448</v>
      </c>
      <c r="BA13" s="83">
        <v>1.6666666666666668E-3</v>
      </c>
      <c r="BB13" s="82">
        <v>3140069.5777777778</v>
      </c>
      <c r="BC13" s="83">
        <v>4.1111111111111117E-4</v>
      </c>
      <c r="BD13" s="84">
        <v>2.2007005231611854E-2</v>
      </c>
      <c r="BE13" s="82">
        <v>3066433.7844444448</v>
      </c>
      <c r="BF13" s="83">
        <v>22.738888888888891</v>
      </c>
    </row>
    <row r="14" spans="1:58">
      <c r="A14" s="36"/>
      <c r="B14" s="32"/>
      <c r="C14" s="32">
        <v>4</v>
      </c>
      <c r="D14" s="41">
        <v>130824.03</v>
      </c>
      <c r="E14" s="42">
        <v>2.7000000000000001E-3</v>
      </c>
      <c r="F14" s="41">
        <v>134009.88</v>
      </c>
      <c r="G14" s="42">
        <v>4.0000000000000002E-4</v>
      </c>
      <c r="H14" s="43">
        <f t="shared" si="0"/>
        <v>2.4352177501335236E-2</v>
      </c>
      <c r="I14" s="6">
        <v>130824.03</v>
      </c>
      <c r="J14" s="44">
        <v>191.34</v>
      </c>
      <c r="K14" s="56">
        <f t="shared" si="1"/>
        <v>0</v>
      </c>
      <c r="L14" s="56"/>
      <c r="M14" s="32"/>
      <c r="N14" s="36" t="s">
        <v>41</v>
      </c>
      <c r="O14" s="32">
        <v>34443.24</v>
      </c>
      <c r="P14" s="32">
        <v>34443.24</v>
      </c>
      <c r="Q14" s="32">
        <v>70.98</v>
      </c>
      <c r="R14" s="32">
        <v>0.1</v>
      </c>
      <c r="S14" s="32">
        <v>1</v>
      </c>
      <c r="T14" s="32">
        <v>5</v>
      </c>
      <c r="U14" s="32"/>
      <c r="V14" s="32" t="s">
        <v>41</v>
      </c>
      <c r="W14" s="32">
        <v>234311.5</v>
      </c>
      <c r="X14" s="32">
        <v>234311.5</v>
      </c>
      <c r="Y14" s="32">
        <v>24.86</v>
      </c>
      <c r="Z14" s="32">
        <v>0.1</v>
      </c>
      <c r="AA14" s="32">
        <v>2</v>
      </c>
      <c r="AB14" s="32">
        <v>5</v>
      </c>
      <c r="AC14" s="32" t="s">
        <v>41</v>
      </c>
      <c r="AD14" s="32">
        <v>1947138.07</v>
      </c>
      <c r="AE14" s="32">
        <v>1947138.07</v>
      </c>
      <c r="AF14" s="32">
        <v>14.33</v>
      </c>
      <c r="AG14" s="32">
        <v>0.1</v>
      </c>
      <c r="AH14" s="32">
        <v>3</v>
      </c>
      <c r="AI14" s="37">
        <v>5</v>
      </c>
      <c r="AK14" s="3">
        <v>2.667280552331595E-2</v>
      </c>
      <c r="AM14" s="36"/>
      <c r="AN14" s="32"/>
      <c r="AO14" s="32">
        <v>2</v>
      </c>
      <c r="AP14" s="41">
        <v>3200666.6</v>
      </c>
      <c r="AQ14" s="42">
        <v>5.9999999999999995E-4</v>
      </c>
      <c r="AR14" s="41">
        <v>3340752.24</v>
      </c>
      <c r="AS14" s="42">
        <v>2.9999999999999997E-4</v>
      </c>
      <c r="AT14" s="43">
        <f t="shared" si="2"/>
        <v>4.3767645152419224E-2</v>
      </c>
      <c r="AU14" s="6">
        <v>3200666.6</v>
      </c>
      <c r="AV14" s="44">
        <v>20.05</v>
      </c>
    </row>
    <row r="15" spans="1:58">
      <c r="A15" s="36"/>
      <c r="B15" s="32"/>
      <c r="C15" s="32">
        <v>5</v>
      </c>
      <c r="D15" s="41">
        <v>81884.59</v>
      </c>
      <c r="E15" s="42">
        <v>2.8E-3</v>
      </c>
      <c r="F15" s="41">
        <v>82319.67</v>
      </c>
      <c r="G15" s="42">
        <v>4.0000000000000002E-4</v>
      </c>
      <c r="H15" s="43">
        <f t="shared" si="0"/>
        <v>5.3133318491306088E-3</v>
      </c>
      <c r="I15" s="6">
        <v>81884.59</v>
      </c>
      <c r="J15" s="44">
        <v>214.07</v>
      </c>
      <c r="K15" s="56">
        <f t="shared" si="1"/>
        <v>0</v>
      </c>
      <c r="L15" s="56"/>
      <c r="M15" s="32"/>
      <c r="N15" s="36" t="s">
        <v>39</v>
      </c>
      <c r="O15" s="32">
        <v>33973.26</v>
      </c>
      <c r="P15" s="32">
        <v>33973.26</v>
      </c>
      <c r="Q15" s="32">
        <v>5.9999999999999995E-4</v>
      </c>
      <c r="R15" s="32">
        <v>0.1</v>
      </c>
      <c r="S15" s="32">
        <v>1</v>
      </c>
      <c r="T15" s="32">
        <v>6</v>
      </c>
      <c r="U15" s="32"/>
      <c r="V15" s="32" t="s">
        <v>39</v>
      </c>
      <c r="W15" s="32">
        <v>235004.85</v>
      </c>
      <c r="X15" s="32">
        <v>235004.85</v>
      </c>
      <c r="Y15" s="32">
        <v>5.0000000000000001E-4</v>
      </c>
      <c r="Z15" s="32">
        <v>0.1</v>
      </c>
      <c r="AA15" s="32">
        <v>2</v>
      </c>
      <c r="AB15" s="32">
        <v>6</v>
      </c>
      <c r="AC15" s="32" t="s">
        <v>39</v>
      </c>
      <c r="AD15" s="32">
        <v>1949611.32</v>
      </c>
      <c r="AE15" s="32">
        <v>1949611.32</v>
      </c>
      <c r="AF15" s="32">
        <v>4.0000000000000002E-4</v>
      </c>
      <c r="AG15" s="32">
        <v>0.1</v>
      </c>
      <c r="AH15" s="32">
        <v>3</v>
      </c>
      <c r="AI15" s="37">
        <v>6</v>
      </c>
      <c r="AK15" s="3">
        <v>2.4352177501335236E-2</v>
      </c>
      <c r="AM15" s="36"/>
      <c r="AN15" s="32"/>
      <c r="AO15" s="32">
        <v>3</v>
      </c>
      <c r="AP15" s="41">
        <v>492574.63</v>
      </c>
      <c r="AQ15" s="42">
        <v>1.1000000000000001E-3</v>
      </c>
      <c r="AR15" s="41">
        <v>508533.33</v>
      </c>
      <c r="AS15" s="42">
        <v>2.9999999999999997E-4</v>
      </c>
      <c r="AT15" s="43">
        <f t="shared" si="2"/>
        <v>3.2398542328499563E-2</v>
      </c>
      <c r="AU15" s="6">
        <v>492574.63</v>
      </c>
      <c r="AV15" s="44">
        <v>51.61</v>
      </c>
    </row>
    <row r="16" spans="1:58">
      <c r="A16" s="36" t="s">
        <v>49</v>
      </c>
      <c r="B16" s="32">
        <v>0.2</v>
      </c>
      <c r="C16" s="32">
        <v>6</v>
      </c>
      <c r="D16" s="41">
        <v>75049.11</v>
      </c>
      <c r="E16" s="42">
        <v>2.8999999999999998E-3</v>
      </c>
      <c r="F16" s="41">
        <v>75204.92</v>
      </c>
      <c r="G16" s="42">
        <v>5.0000000000000001E-4</v>
      </c>
      <c r="H16" s="43">
        <f t="shared" si="0"/>
        <v>2.0761072316513502E-3</v>
      </c>
      <c r="I16" s="6">
        <v>75049.09</v>
      </c>
      <c r="J16" s="44">
        <v>238.29</v>
      </c>
      <c r="K16" s="56">
        <f t="shared" si="1"/>
        <v>2.0000000004074536E-2</v>
      </c>
      <c r="L16" s="56"/>
      <c r="M16" s="32"/>
      <c r="N16" s="36" t="s">
        <v>40</v>
      </c>
      <c r="O16" s="32">
        <v>33965.449999999997</v>
      </c>
      <c r="P16" s="32">
        <v>33965.449999999997</v>
      </c>
      <c r="Q16" s="32">
        <v>1.2999999999999999E-3</v>
      </c>
      <c r="R16" s="32">
        <v>0.1</v>
      </c>
      <c r="S16" s="32">
        <v>1</v>
      </c>
      <c r="T16" s="32">
        <v>6</v>
      </c>
      <c r="U16" s="32"/>
      <c r="V16" s="32" t="s">
        <v>40</v>
      </c>
      <c r="W16" s="32">
        <v>234311.5</v>
      </c>
      <c r="X16" s="32">
        <v>234311.5</v>
      </c>
      <c r="Y16" s="32">
        <v>1.9E-3</v>
      </c>
      <c r="Z16" s="32">
        <v>0.1</v>
      </c>
      <c r="AA16" s="32">
        <v>2</v>
      </c>
      <c r="AB16" s="32">
        <v>6</v>
      </c>
      <c r="AC16" s="32" t="s">
        <v>40</v>
      </c>
      <c r="AD16" s="32">
        <v>1947138.07</v>
      </c>
      <c r="AE16" s="32">
        <v>1947138.07</v>
      </c>
      <c r="AF16" s="32">
        <v>6.9999999999999999E-4</v>
      </c>
      <c r="AG16" s="32">
        <v>0.1</v>
      </c>
      <c r="AH16" s="32">
        <v>3</v>
      </c>
      <c r="AI16" s="37">
        <v>6</v>
      </c>
      <c r="AK16" s="3">
        <v>2.2606247945588999E-2</v>
      </c>
      <c r="AM16" s="36"/>
      <c r="AN16" s="32"/>
      <c r="AO16" s="32">
        <v>4</v>
      </c>
      <c r="AP16" s="41">
        <v>130824.03</v>
      </c>
      <c r="AQ16" s="42">
        <v>2.7000000000000001E-3</v>
      </c>
      <c r="AR16" s="41">
        <v>134009.88</v>
      </c>
      <c r="AS16" s="42">
        <v>4.0000000000000002E-4</v>
      </c>
      <c r="AT16" s="43">
        <f t="shared" si="2"/>
        <v>2.4352177501335236E-2</v>
      </c>
      <c r="AU16" s="6">
        <v>130824.03</v>
      </c>
      <c r="AV16" s="44">
        <v>191.34</v>
      </c>
    </row>
    <row r="17" spans="1:59">
      <c r="A17" s="36"/>
      <c r="B17" s="32"/>
      <c r="C17" s="32">
        <v>7</v>
      </c>
      <c r="D17" s="41">
        <v>74091.100000000006</v>
      </c>
      <c r="E17" s="42">
        <v>3.7000000000000002E-3</v>
      </c>
      <c r="F17" s="41">
        <v>74178.41</v>
      </c>
      <c r="G17" s="42">
        <v>5.0000000000000001E-4</v>
      </c>
      <c r="H17" s="43">
        <f t="shared" si="0"/>
        <v>1.1784141415095426E-3</v>
      </c>
      <c r="I17" s="6">
        <v>74091.03</v>
      </c>
      <c r="J17" s="44">
        <v>288.12</v>
      </c>
      <c r="K17" s="56">
        <f t="shared" si="1"/>
        <v>7.0000000006984919E-2</v>
      </c>
      <c r="L17" s="56"/>
      <c r="M17" s="32"/>
      <c r="N17" s="36" t="s">
        <v>41</v>
      </c>
      <c r="O17" s="32">
        <v>33960.480000000003</v>
      </c>
      <c r="P17" s="32">
        <v>33960.300000000003</v>
      </c>
      <c r="Q17" s="32">
        <v>85.82</v>
      </c>
      <c r="R17" s="32">
        <v>0.1</v>
      </c>
      <c r="S17" s="32">
        <v>1</v>
      </c>
      <c r="T17" s="32">
        <v>6</v>
      </c>
      <c r="U17" s="32"/>
      <c r="V17" s="32" t="s">
        <v>41</v>
      </c>
      <c r="W17" s="32">
        <v>234311.5</v>
      </c>
      <c r="X17" s="32">
        <v>234311.5</v>
      </c>
      <c r="Y17" s="32">
        <v>24.91</v>
      </c>
      <c r="Z17" s="32">
        <v>0.1</v>
      </c>
      <c r="AA17" s="32">
        <v>2</v>
      </c>
      <c r="AB17" s="32">
        <v>6</v>
      </c>
      <c r="AC17" s="32" t="s">
        <v>41</v>
      </c>
      <c r="AD17" s="32">
        <v>1947138.07</v>
      </c>
      <c r="AE17" s="32">
        <v>1947138.07</v>
      </c>
      <c r="AF17" s="32">
        <v>14.71</v>
      </c>
      <c r="AG17" s="32">
        <v>0.1</v>
      </c>
      <c r="AH17" s="32">
        <v>3</v>
      </c>
      <c r="AI17" s="37">
        <v>6</v>
      </c>
      <c r="AK17" s="3">
        <v>2.2296423822689478E-2</v>
      </c>
      <c r="AM17" s="36"/>
      <c r="AN17" s="32"/>
      <c r="AO17" s="32">
        <v>5</v>
      </c>
      <c r="AP17" s="41">
        <v>81884.59</v>
      </c>
      <c r="AQ17" s="42">
        <v>2.8E-3</v>
      </c>
      <c r="AR17" s="41">
        <v>82319.67</v>
      </c>
      <c r="AS17" s="42">
        <v>4.0000000000000002E-4</v>
      </c>
      <c r="AT17" s="43">
        <f t="shared" si="2"/>
        <v>5.3133318491306088E-3</v>
      </c>
      <c r="AU17" s="6">
        <v>81884.59</v>
      </c>
      <c r="AV17" s="44">
        <v>214.07</v>
      </c>
    </row>
    <row r="18" spans="1:59">
      <c r="A18" s="36"/>
      <c r="B18" s="32"/>
      <c r="C18" s="32">
        <v>8</v>
      </c>
      <c r="D18" s="41">
        <v>73959.27</v>
      </c>
      <c r="E18" s="42">
        <v>7.4999999999999997E-3</v>
      </c>
      <c r="F18" s="41">
        <v>74033.23</v>
      </c>
      <c r="G18" s="42">
        <v>5.9999999999999995E-4</v>
      </c>
      <c r="H18" s="43">
        <f t="shared" si="0"/>
        <v>1.0000098702974197E-3</v>
      </c>
      <c r="I18" s="6">
        <v>73943.759999999995</v>
      </c>
      <c r="J18" s="44">
        <v>248.1</v>
      </c>
      <c r="K18" s="56">
        <f t="shared" si="1"/>
        <v>15.510000000009313</v>
      </c>
      <c r="L18" s="56"/>
      <c r="M18" s="32"/>
      <c r="N18" s="36" t="s">
        <v>39</v>
      </c>
      <c r="O18" s="32">
        <v>33938.5</v>
      </c>
      <c r="P18" s="32">
        <v>33938.5</v>
      </c>
      <c r="Q18" s="32">
        <v>5.0000000000000001E-4</v>
      </c>
      <c r="R18" s="32">
        <v>0.1</v>
      </c>
      <c r="S18" s="32">
        <v>1</v>
      </c>
      <c r="T18" s="32">
        <v>7</v>
      </c>
      <c r="U18" s="32"/>
      <c r="V18" s="32" t="s">
        <v>39</v>
      </c>
      <c r="W18" s="32">
        <v>235004.85</v>
      </c>
      <c r="X18" s="32">
        <v>235004.85</v>
      </c>
      <c r="Y18" s="32">
        <v>4.0000000000000002E-4</v>
      </c>
      <c r="Z18" s="32">
        <v>0.1</v>
      </c>
      <c r="AA18" s="32">
        <v>2</v>
      </c>
      <c r="AB18" s="32">
        <v>7</v>
      </c>
      <c r="AC18" s="32" t="s">
        <v>39</v>
      </c>
      <c r="AD18" s="32">
        <v>1949611.32</v>
      </c>
      <c r="AE18" s="32">
        <v>1949611.32</v>
      </c>
      <c r="AF18" s="32">
        <v>2.9999999999999997E-4</v>
      </c>
      <c r="AG18" s="32">
        <v>0.1</v>
      </c>
      <c r="AH18" s="32">
        <v>3</v>
      </c>
      <c r="AI18" s="37">
        <v>7</v>
      </c>
      <c r="AK18" s="3">
        <v>2.0804822846741452E-2</v>
      </c>
      <c r="AM18" s="36" t="s">
        <v>49</v>
      </c>
      <c r="AN18" s="32">
        <v>0.2</v>
      </c>
      <c r="AO18" s="32">
        <v>6</v>
      </c>
      <c r="AP18" s="41">
        <v>75049.11</v>
      </c>
      <c r="AQ18" s="42">
        <v>2.8999999999999998E-3</v>
      </c>
      <c r="AR18" s="41">
        <v>75204.92</v>
      </c>
      <c r="AS18" s="42">
        <v>5.0000000000000001E-4</v>
      </c>
      <c r="AT18" s="43">
        <f t="shared" si="2"/>
        <v>2.0761072316513502E-3</v>
      </c>
      <c r="AU18" s="6">
        <v>75049.09</v>
      </c>
      <c r="AV18" s="44">
        <v>238.29</v>
      </c>
    </row>
    <row r="19" spans="1:59">
      <c r="A19" s="36"/>
      <c r="B19" s="32"/>
      <c r="C19" s="32">
        <v>9</v>
      </c>
      <c r="D19" s="41">
        <v>73941.16</v>
      </c>
      <c r="E19" s="42">
        <v>1.95E-2</v>
      </c>
      <c r="F19" s="41">
        <v>74013.56</v>
      </c>
      <c r="G19" s="42">
        <v>5.9999999999999995E-4</v>
      </c>
      <c r="H19" s="43">
        <f t="shared" si="0"/>
        <v>9.7915694046447443E-4</v>
      </c>
      <c r="I19" s="6">
        <v>73936.639999999999</v>
      </c>
      <c r="J19" s="44">
        <v>278.98</v>
      </c>
      <c r="K19" s="56">
        <f t="shared" si="1"/>
        <v>4.5200000000040745</v>
      </c>
      <c r="L19" s="56"/>
      <c r="M19" s="32"/>
      <c r="N19" s="36" t="s">
        <v>40</v>
      </c>
      <c r="O19" s="32">
        <v>33931.629999999997</v>
      </c>
      <c r="P19" s="32">
        <v>33931.629999999997</v>
      </c>
      <c r="Q19" s="32">
        <v>2.0999999999999999E-3</v>
      </c>
      <c r="R19" s="32">
        <v>0.1</v>
      </c>
      <c r="S19" s="32">
        <v>1</v>
      </c>
      <c r="T19" s="32">
        <v>7</v>
      </c>
      <c r="U19" s="32"/>
      <c r="V19" s="32" t="s">
        <v>40</v>
      </c>
      <c r="W19" s="32">
        <v>234311.5</v>
      </c>
      <c r="X19" s="32">
        <v>234311.5</v>
      </c>
      <c r="Y19" s="32">
        <v>2.2000000000000001E-3</v>
      </c>
      <c r="Z19" s="32">
        <v>0.1</v>
      </c>
      <c r="AA19" s="32">
        <v>2</v>
      </c>
      <c r="AB19" s="32">
        <v>7</v>
      </c>
      <c r="AC19" s="32" t="s">
        <v>40</v>
      </c>
      <c r="AD19" s="32">
        <v>1947138.07</v>
      </c>
      <c r="AE19" s="32">
        <v>1947138.07</v>
      </c>
      <c r="AF19" s="32">
        <v>6.9999999999999999E-4</v>
      </c>
      <c r="AG19" s="32">
        <v>0.1</v>
      </c>
      <c r="AH19" s="32">
        <v>3</v>
      </c>
      <c r="AI19" s="37">
        <v>7</v>
      </c>
      <c r="AK19" s="3">
        <v>2.0804822846741452E-2</v>
      </c>
      <c r="AM19" s="36"/>
      <c r="AN19" s="32"/>
      <c r="AO19" s="32">
        <v>7</v>
      </c>
      <c r="AP19" s="41">
        <v>74091.100000000006</v>
      </c>
      <c r="AQ19" s="42">
        <v>3.7000000000000002E-3</v>
      </c>
      <c r="AR19" s="41">
        <v>74178.41</v>
      </c>
      <c r="AS19" s="42">
        <v>5.0000000000000001E-4</v>
      </c>
      <c r="AT19" s="43">
        <f t="shared" si="2"/>
        <v>1.1784141415095426E-3</v>
      </c>
      <c r="AU19" s="6">
        <v>74091.03</v>
      </c>
      <c r="AV19" s="44">
        <v>288.12</v>
      </c>
      <c r="BA19" s="41"/>
      <c r="BB19" s="42"/>
      <c r="BC19" s="41"/>
      <c r="BD19" s="42"/>
      <c r="BE19" s="43"/>
      <c r="BF19" s="6"/>
      <c r="BG19" s="44"/>
    </row>
    <row r="20" spans="1:59">
      <c r="A20" s="36"/>
      <c r="B20" s="32"/>
      <c r="C20" s="32">
        <v>10</v>
      </c>
      <c r="D20" s="41">
        <v>73938.679999999993</v>
      </c>
      <c r="E20" s="42">
        <v>6.7799999999999999E-2</v>
      </c>
      <c r="F20" s="41">
        <v>74010.899999999994</v>
      </c>
      <c r="G20" s="42">
        <v>1E-3</v>
      </c>
      <c r="H20" s="43">
        <f t="shared" si="0"/>
        <v>9.7675533293265686E-4</v>
      </c>
      <c r="I20" s="6">
        <v>73936.47</v>
      </c>
      <c r="J20" s="44">
        <v>311.06</v>
      </c>
      <c r="K20" s="56">
        <f t="shared" si="1"/>
        <v>2.2099999999918509</v>
      </c>
      <c r="L20" s="56"/>
      <c r="M20" s="32"/>
      <c r="N20" s="36" t="s">
        <v>41</v>
      </c>
      <c r="O20" s="32">
        <v>33928.379999999997</v>
      </c>
      <c r="P20" s="32">
        <v>33928.379999999997</v>
      </c>
      <c r="Q20" s="32">
        <v>88.46</v>
      </c>
      <c r="R20" s="32">
        <v>0.1</v>
      </c>
      <c r="S20" s="32">
        <v>1</v>
      </c>
      <c r="T20" s="32">
        <v>7</v>
      </c>
      <c r="U20" s="32"/>
      <c r="V20" s="32" t="s">
        <v>41</v>
      </c>
      <c r="W20" s="32">
        <v>234311.5</v>
      </c>
      <c r="X20" s="32">
        <v>234311.5</v>
      </c>
      <c r="Y20" s="32">
        <v>24.58</v>
      </c>
      <c r="Z20" s="32">
        <v>0.1</v>
      </c>
      <c r="AA20" s="32">
        <v>2</v>
      </c>
      <c r="AB20" s="32">
        <v>7</v>
      </c>
      <c r="AC20" s="32" t="s">
        <v>41</v>
      </c>
      <c r="AD20" s="32">
        <v>1947138.07</v>
      </c>
      <c r="AE20" s="32">
        <v>1947138.07</v>
      </c>
      <c r="AF20" s="32">
        <v>14.87</v>
      </c>
      <c r="AG20" s="32">
        <v>0.1</v>
      </c>
      <c r="AH20" s="32">
        <v>3</v>
      </c>
      <c r="AI20" s="37">
        <v>7</v>
      </c>
      <c r="AK20" s="3">
        <v>2.0804822846741452E-2</v>
      </c>
      <c r="AM20" s="36"/>
      <c r="AN20" s="32"/>
      <c r="AO20" s="32">
        <v>8</v>
      </c>
      <c r="AP20" s="41">
        <v>73959.27</v>
      </c>
      <c r="AQ20" s="42">
        <v>7.4999999999999997E-3</v>
      </c>
      <c r="AR20" s="41">
        <v>74033.23</v>
      </c>
      <c r="AS20" s="42">
        <v>5.9999999999999995E-4</v>
      </c>
      <c r="AT20" s="43">
        <f t="shared" si="2"/>
        <v>1.0000098702974197E-3</v>
      </c>
      <c r="AU20" s="6">
        <v>73943.759999999995</v>
      </c>
      <c r="AV20" s="44">
        <v>248.1</v>
      </c>
      <c r="AY20" s="54"/>
      <c r="AZ20" s="32"/>
      <c r="BA20" s="41"/>
      <c r="BB20" s="42"/>
      <c r="BC20" s="41"/>
      <c r="BD20" s="42"/>
      <c r="BE20" s="43"/>
      <c r="BF20" s="6"/>
      <c r="BG20" s="44"/>
    </row>
    <row r="21" spans="1:59">
      <c r="A21" s="36"/>
      <c r="B21" s="32"/>
      <c r="C21" s="32">
        <v>2</v>
      </c>
      <c r="D21" s="41">
        <v>4694376.5199999996</v>
      </c>
      <c r="E21" s="42">
        <v>8.0000000000000004E-4</v>
      </c>
      <c r="F21" s="41">
        <v>5011128.3600000003</v>
      </c>
      <c r="G21" s="42">
        <v>2.9999999999999997E-4</v>
      </c>
      <c r="H21" s="43">
        <f t="shared" si="0"/>
        <v>6.7474741033341917E-2</v>
      </c>
      <c r="I21" s="6">
        <v>4694376.5199999996</v>
      </c>
      <c r="J21" s="44">
        <v>19.47</v>
      </c>
      <c r="K21" s="56">
        <f t="shared" si="1"/>
        <v>0</v>
      </c>
      <c r="L21" s="56"/>
      <c r="M21" s="32"/>
      <c r="N21" s="36" t="s">
        <v>39</v>
      </c>
      <c r="O21" s="32">
        <v>33936.050000000003</v>
      </c>
      <c r="P21" s="32">
        <v>33936.050000000003</v>
      </c>
      <c r="Q21" s="32">
        <v>5.0000000000000001E-4</v>
      </c>
      <c r="R21" s="32">
        <v>0.1</v>
      </c>
      <c r="S21" s="32">
        <v>1</v>
      </c>
      <c r="T21" s="32">
        <v>8</v>
      </c>
      <c r="U21" s="32"/>
      <c r="V21" s="32" t="s">
        <v>39</v>
      </c>
      <c r="W21" s="32">
        <v>235004.85</v>
      </c>
      <c r="X21" s="32">
        <v>235004.85</v>
      </c>
      <c r="Y21" s="32">
        <v>2.9999999999999997E-4</v>
      </c>
      <c r="Z21" s="32">
        <v>0.1</v>
      </c>
      <c r="AA21" s="32">
        <v>2</v>
      </c>
      <c r="AB21" s="32">
        <v>8</v>
      </c>
      <c r="AC21" s="32" t="s">
        <v>39</v>
      </c>
      <c r="AD21" s="32">
        <v>1949611.32</v>
      </c>
      <c r="AE21" s="32">
        <v>1949611.32</v>
      </c>
      <c r="AF21" s="32">
        <v>4.0000000000000002E-4</v>
      </c>
      <c r="AG21" s="32">
        <v>0.1</v>
      </c>
      <c r="AH21" s="32">
        <v>3</v>
      </c>
      <c r="AI21" s="37">
        <v>8</v>
      </c>
      <c r="AK21" s="3">
        <v>2.0804822846741452E-2</v>
      </c>
      <c r="AM21" s="36"/>
      <c r="AN21" s="32"/>
      <c r="AO21" s="32">
        <v>9</v>
      </c>
      <c r="AP21" s="41">
        <v>73941.16</v>
      </c>
      <c r="AQ21" s="42">
        <v>1.95E-2</v>
      </c>
      <c r="AR21" s="41">
        <v>74013.56</v>
      </c>
      <c r="AS21" s="42">
        <v>5.9999999999999995E-4</v>
      </c>
      <c r="AT21" s="43">
        <f t="shared" si="2"/>
        <v>9.7915694046447443E-4</v>
      </c>
      <c r="AU21" s="6">
        <v>73936.639999999999</v>
      </c>
      <c r="AV21" s="44">
        <v>278.98</v>
      </c>
      <c r="AY21" s="54"/>
      <c r="AZ21" s="32"/>
      <c r="BA21" s="41"/>
      <c r="BB21" s="42"/>
      <c r="BC21" s="41"/>
      <c r="BD21" s="42"/>
      <c r="BE21" s="43"/>
      <c r="BF21" s="6"/>
      <c r="BG21" s="44"/>
    </row>
    <row r="22" spans="1:59">
      <c r="A22" s="36"/>
      <c r="B22" s="54"/>
      <c r="C22" s="32">
        <v>3</v>
      </c>
      <c r="D22" s="41">
        <v>1029633.96</v>
      </c>
      <c r="E22" s="42">
        <v>3.3E-3</v>
      </c>
      <c r="F22" s="41">
        <v>1097289.43</v>
      </c>
      <c r="G22" s="42">
        <v>2.9999999999999997E-4</v>
      </c>
      <c r="H22" s="43">
        <f t="shared" si="0"/>
        <v>6.5708273647073545E-2</v>
      </c>
      <c r="I22" s="6">
        <v>1029633.96</v>
      </c>
      <c r="J22" s="44">
        <v>268.06</v>
      </c>
      <c r="K22" s="56">
        <f t="shared" si="1"/>
        <v>0</v>
      </c>
      <c r="L22" s="56"/>
      <c r="M22" s="32"/>
      <c r="N22" s="36" t="s">
        <v>40</v>
      </c>
      <c r="O22" s="32">
        <v>33929.300000000003</v>
      </c>
      <c r="P22" s="32">
        <v>33929.300000000003</v>
      </c>
      <c r="Q22" s="32">
        <v>5.0000000000000001E-3</v>
      </c>
      <c r="R22" s="32">
        <v>0.1</v>
      </c>
      <c r="S22" s="32">
        <v>1</v>
      </c>
      <c r="T22" s="32">
        <v>8</v>
      </c>
      <c r="U22" s="32"/>
      <c r="V22" s="32" t="s">
        <v>40</v>
      </c>
      <c r="W22" s="32">
        <v>234311.5</v>
      </c>
      <c r="X22" s="32">
        <v>234311.5</v>
      </c>
      <c r="Y22" s="32">
        <v>1.9E-3</v>
      </c>
      <c r="Z22" s="32">
        <v>0.1</v>
      </c>
      <c r="AA22" s="32">
        <v>2</v>
      </c>
      <c r="AB22" s="32">
        <v>8</v>
      </c>
      <c r="AC22" s="32" t="s">
        <v>40</v>
      </c>
      <c r="AD22" s="32">
        <v>1947138.07</v>
      </c>
      <c r="AE22" s="32">
        <v>1947138.07</v>
      </c>
      <c r="AF22" s="32">
        <v>6.9999999999999999E-4</v>
      </c>
      <c r="AG22" s="32">
        <v>0.1</v>
      </c>
      <c r="AH22" s="32">
        <v>3</v>
      </c>
      <c r="AI22" s="37">
        <v>8</v>
      </c>
      <c r="AK22" s="3">
        <v>2.0804822846741452E-2</v>
      </c>
      <c r="AM22" s="36"/>
      <c r="AN22" s="32"/>
      <c r="AO22" s="32">
        <v>10</v>
      </c>
      <c r="AP22" s="41">
        <v>73938.679999999993</v>
      </c>
      <c r="AQ22" s="42">
        <v>6.7799999999999999E-2</v>
      </c>
      <c r="AR22" s="41">
        <v>74010.899999999994</v>
      </c>
      <c r="AS22" s="42">
        <v>1E-3</v>
      </c>
      <c r="AT22" s="43">
        <f t="shared" si="2"/>
        <v>9.7675533293265686E-4</v>
      </c>
      <c r="AU22" s="6">
        <v>73936.47</v>
      </c>
      <c r="AV22" s="44">
        <v>311.06</v>
      </c>
      <c r="AY22" s="54"/>
      <c r="AZ22" s="32"/>
      <c r="BA22" s="41"/>
      <c r="BB22" s="42"/>
      <c r="BC22" s="41"/>
      <c r="BD22" s="42"/>
      <c r="BE22" s="43"/>
      <c r="BF22" s="6"/>
      <c r="BG22" s="44"/>
    </row>
    <row r="23" spans="1:59">
      <c r="A23" s="36"/>
      <c r="B23" s="54"/>
      <c r="C23" s="32">
        <v>4</v>
      </c>
      <c r="D23" s="41">
        <v>305850.62</v>
      </c>
      <c r="E23" s="42">
        <v>5.3E-3</v>
      </c>
      <c r="F23" s="41">
        <v>323802.23999999999</v>
      </c>
      <c r="G23" s="42">
        <v>2.9999999999999997E-4</v>
      </c>
      <c r="H23" s="43">
        <f t="shared" si="0"/>
        <v>5.8694077520588306E-2</v>
      </c>
      <c r="I23" s="6">
        <v>305850.62</v>
      </c>
      <c r="J23" s="44">
        <v>253.1</v>
      </c>
      <c r="K23" s="56">
        <f t="shared" si="1"/>
        <v>0</v>
      </c>
      <c r="L23" s="56"/>
      <c r="M23" s="32"/>
      <c r="N23" s="36" t="s">
        <v>41</v>
      </c>
      <c r="O23" s="32">
        <v>33928.26</v>
      </c>
      <c r="P23" s="32">
        <v>33928.22</v>
      </c>
      <c r="Q23" s="32">
        <v>121.57</v>
      </c>
      <c r="R23" s="32">
        <v>0.1</v>
      </c>
      <c r="S23" s="32">
        <v>1</v>
      </c>
      <c r="T23" s="32">
        <v>8</v>
      </c>
      <c r="U23" s="32"/>
      <c r="V23" s="32" t="s">
        <v>41</v>
      </c>
      <c r="W23" s="32">
        <v>234311.5</v>
      </c>
      <c r="X23" s="32">
        <v>234311.5</v>
      </c>
      <c r="Y23" s="32">
        <v>24.4</v>
      </c>
      <c r="Z23" s="32">
        <v>0.1</v>
      </c>
      <c r="AA23" s="32">
        <v>2</v>
      </c>
      <c r="AB23" s="32">
        <v>8</v>
      </c>
      <c r="AC23" s="32" t="s">
        <v>41</v>
      </c>
      <c r="AD23" s="32">
        <v>1947138.07</v>
      </c>
      <c r="AE23" s="32">
        <v>1947138.07</v>
      </c>
      <c r="AF23" s="32">
        <v>14.33</v>
      </c>
      <c r="AG23" s="32">
        <v>0.1</v>
      </c>
      <c r="AH23" s="32">
        <v>3</v>
      </c>
      <c r="AI23" s="37">
        <v>8</v>
      </c>
      <c r="AK23" s="3">
        <v>2.0804822846741452E-2</v>
      </c>
      <c r="AM23" s="36"/>
      <c r="AN23" s="32"/>
      <c r="AO23" s="32">
        <v>2</v>
      </c>
      <c r="AP23" s="41">
        <v>4694376.5199999996</v>
      </c>
      <c r="AQ23" s="42">
        <v>8.0000000000000004E-4</v>
      </c>
      <c r="AR23" s="41">
        <v>5011128.3600000003</v>
      </c>
      <c r="AS23" s="42">
        <v>2.9999999999999997E-4</v>
      </c>
      <c r="AT23" s="43">
        <f t="shared" si="2"/>
        <v>6.7474741033341917E-2</v>
      </c>
      <c r="AU23" s="6">
        <v>4694376.5199999996</v>
      </c>
      <c r="AV23" s="44">
        <v>19.47</v>
      </c>
      <c r="AY23" s="54"/>
      <c r="AZ23" s="32"/>
      <c r="BA23" s="41"/>
      <c r="BB23" s="42"/>
      <c r="BC23" s="41"/>
      <c r="BD23" s="42"/>
      <c r="BE23" s="43"/>
      <c r="BF23" s="6"/>
      <c r="BG23" s="44"/>
    </row>
    <row r="24" spans="1:59">
      <c r="A24" s="36"/>
      <c r="B24" s="54"/>
      <c r="C24" s="32">
        <v>5</v>
      </c>
      <c r="D24" s="41">
        <v>159508.53</v>
      </c>
      <c r="E24" s="42">
        <v>8.3999999999999995E-3</v>
      </c>
      <c r="F24" s="41">
        <v>163763.07</v>
      </c>
      <c r="G24" s="42">
        <v>4.0000000000000002E-4</v>
      </c>
      <c r="H24" s="43">
        <f t="shared" si="0"/>
        <v>2.667280552331595E-2</v>
      </c>
      <c r="I24" s="6">
        <v>159508.53</v>
      </c>
      <c r="J24" s="44">
        <v>551.46</v>
      </c>
      <c r="K24" s="56">
        <f t="shared" si="1"/>
        <v>0</v>
      </c>
      <c r="L24" s="56"/>
      <c r="M24" s="32"/>
      <c r="N24" s="36" t="s">
        <v>39</v>
      </c>
      <c r="O24" s="32">
        <v>33935.89</v>
      </c>
      <c r="P24" s="32">
        <v>33935.89</v>
      </c>
      <c r="Q24" s="32">
        <v>5.9999999999999995E-4</v>
      </c>
      <c r="R24" s="32">
        <v>0.1</v>
      </c>
      <c r="S24" s="32">
        <v>1</v>
      </c>
      <c r="T24" s="32">
        <v>9</v>
      </c>
      <c r="U24" s="32"/>
      <c r="V24" s="32" t="s">
        <v>39</v>
      </c>
      <c r="W24" s="32">
        <v>235004.85</v>
      </c>
      <c r="X24" s="32">
        <v>235004.85</v>
      </c>
      <c r="Y24" s="32">
        <v>4.0000000000000002E-4</v>
      </c>
      <c r="Z24" s="32">
        <v>0.1</v>
      </c>
      <c r="AA24" s="32">
        <v>2</v>
      </c>
      <c r="AB24" s="32">
        <v>9</v>
      </c>
      <c r="AC24" s="32" t="s">
        <v>39</v>
      </c>
      <c r="AD24" s="32">
        <v>1949611.32</v>
      </c>
      <c r="AE24" s="32">
        <v>1949611.32</v>
      </c>
      <c r="AF24" s="32">
        <v>4.0000000000000002E-4</v>
      </c>
      <c r="AG24" s="32">
        <v>0.1</v>
      </c>
      <c r="AH24" s="32">
        <v>3</v>
      </c>
      <c r="AI24" s="37">
        <v>9</v>
      </c>
      <c r="AK24" s="3">
        <v>1.826282405265927E-2</v>
      </c>
      <c r="AM24" s="36"/>
      <c r="AN24" s="54"/>
      <c r="AO24" s="32">
        <v>3</v>
      </c>
      <c r="AP24" s="41">
        <v>1029633.96</v>
      </c>
      <c r="AQ24" s="42">
        <v>3.3E-3</v>
      </c>
      <c r="AR24" s="41">
        <v>1097289.43</v>
      </c>
      <c r="AS24" s="42">
        <v>2.9999999999999997E-4</v>
      </c>
      <c r="AT24" s="43">
        <f t="shared" si="2"/>
        <v>6.5708273647073545E-2</v>
      </c>
      <c r="AU24" s="6">
        <v>1029633.96</v>
      </c>
      <c r="AV24" s="44">
        <v>268.06</v>
      </c>
      <c r="AY24" s="54"/>
      <c r="AZ24" s="32"/>
      <c r="BA24" s="41"/>
      <c r="BB24" s="42"/>
      <c r="BC24" s="41"/>
      <c r="BD24" s="42"/>
      <c r="BE24" s="43"/>
      <c r="BF24" s="6"/>
      <c r="BG24" s="44"/>
    </row>
    <row r="25" spans="1:59">
      <c r="A25" s="36"/>
      <c r="B25" s="54">
        <v>0.3</v>
      </c>
      <c r="C25" s="32">
        <v>6</v>
      </c>
      <c r="D25" s="41">
        <v>129433.27</v>
      </c>
      <c r="E25" s="42">
        <v>8.3999999999999995E-3</v>
      </c>
      <c r="F25" s="41">
        <v>130852.86</v>
      </c>
      <c r="G25" s="42">
        <v>5.0000000000000001E-4</v>
      </c>
      <c r="H25" s="43">
        <f t="shared" si="0"/>
        <v>1.0967736502369109E-2</v>
      </c>
      <c r="I25" s="6">
        <v>129433.27</v>
      </c>
      <c r="J25" s="44">
        <v>548.52</v>
      </c>
      <c r="K25" s="56">
        <f t="shared" si="1"/>
        <v>0</v>
      </c>
      <c r="L25" s="56"/>
      <c r="M25" s="32"/>
      <c r="N25" s="36" t="s">
        <v>40</v>
      </c>
      <c r="O25" s="32">
        <v>33929.14</v>
      </c>
      <c r="P25" s="32">
        <v>33929.14</v>
      </c>
      <c r="Q25" s="32">
        <v>1.32E-2</v>
      </c>
      <c r="R25" s="32">
        <v>0.1</v>
      </c>
      <c r="S25" s="32">
        <v>1</v>
      </c>
      <c r="T25" s="32">
        <v>9</v>
      </c>
      <c r="U25" s="32"/>
      <c r="V25" s="32" t="s">
        <v>40</v>
      </c>
      <c r="W25" s="32">
        <v>234311.5</v>
      </c>
      <c r="X25" s="32">
        <v>234311.5</v>
      </c>
      <c r="Y25" s="32">
        <v>1.9E-3</v>
      </c>
      <c r="Z25" s="32">
        <v>0.1</v>
      </c>
      <c r="AA25" s="32">
        <v>2</v>
      </c>
      <c r="AB25" s="32">
        <v>9</v>
      </c>
      <c r="AC25" s="32" t="s">
        <v>40</v>
      </c>
      <c r="AD25" s="32">
        <v>1947138.07</v>
      </c>
      <c r="AE25" s="32">
        <v>1947138.07</v>
      </c>
      <c r="AF25" s="32">
        <v>6.9999999999999999E-4</v>
      </c>
      <c r="AG25" s="32">
        <v>0.1</v>
      </c>
      <c r="AH25" s="32">
        <v>3</v>
      </c>
      <c r="AI25" s="37">
        <v>9</v>
      </c>
      <c r="AK25" s="3">
        <v>1.8076655389793254E-2</v>
      </c>
      <c r="AM25" s="36"/>
      <c r="AN25" s="54"/>
      <c r="AO25" s="32">
        <v>4</v>
      </c>
      <c r="AP25" s="41">
        <v>305850.62</v>
      </c>
      <c r="AQ25" s="42">
        <v>5.3E-3</v>
      </c>
      <c r="AR25" s="41">
        <v>323802.23999999999</v>
      </c>
      <c r="AS25" s="42">
        <v>2.9999999999999997E-4</v>
      </c>
      <c r="AT25" s="43">
        <f t="shared" si="2"/>
        <v>5.8694077520588306E-2</v>
      </c>
      <c r="AU25" s="6">
        <v>305850.62</v>
      </c>
      <c r="AV25" s="44">
        <v>253.1</v>
      </c>
      <c r="AY25" s="54"/>
      <c r="AZ25" s="32"/>
      <c r="BA25" s="41"/>
      <c r="BB25" s="42"/>
      <c r="BC25" s="41"/>
      <c r="BD25" s="42"/>
      <c r="BE25" s="43"/>
      <c r="BF25" s="6"/>
      <c r="BG25" s="44"/>
    </row>
    <row r="26" spans="1:59">
      <c r="A26" s="36"/>
      <c r="B26" s="54"/>
      <c r="C26" s="32">
        <v>7</v>
      </c>
      <c r="D26" s="41">
        <v>123189.92</v>
      </c>
      <c r="E26" s="42">
        <v>1.03E-2</v>
      </c>
      <c r="F26" s="41">
        <v>123709.38</v>
      </c>
      <c r="G26" s="42">
        <v>5.9999999999999995E-4</v>
      </c>
      <c r="H26" s="43">
        <f t="shared" si="0"/>
        <v>4.2167411099869731E-3</v>
      </c>
      <c r="I26" s="6">
        <v>123189.92</v>
      </c>
      <c r="J26" s="44">
        <v>461.72</v>
      </c>
      <c r="K26" s="56">
        <f t="shared" si="1"/>
        <v>0</v>
      </c>
      <c r="L26" s="56"/>
      <c r="M26" s="32"/>
      <c r="N26" s="36" t="s">
        <v>41</v>
      </c>
      <c r="O26" s="32">
        <v>33928.21</v>
      </c>
      <c r="P26" s="32">
        <v>33928.21</v>
      </c>
      <c r="Q26" s="32">
        <v>141.11000000000001</v>
      </c>
      <c r="R26" s="32">
        <v>0.1</v>
      </c>
      <c r="S26" s="32">
        <v>1</v>
      </c>
      <c r="T26" s="32">
        <v>9</v>
      </c>
      <c r="U26" s="32"/>
      <c r="V26" s="32" t="s">
        <v>41</v>
      </c>
      <c r="W26" s="32">
        <v>234311.5</v>
      </c>
      <c r="X26" s="32">
        <v>234311.5</v>
      </c>
      <c r="Y26" s="32">
        <v>24.8</v>
      </c>
      <c r="Z26" s="32">
        <v>0.1</v>
      </c>
      <c r="AA26" s="32">
        <v>2</v>
      </c>
      <c r="AB26" s="32">
        <v>9</v>
      </c>
      <c r="AC26" s="32" t="s">
        <v>41</v>
      </c>
      <c r="AD26" s="32">
        <v>1947138.07</v>
      </c>
      <c r="AE26" s="32">
        <v>1947138.07</v>
      </c>
      <c r="AF26" s="32">
        <v>14.41</v>
      </c>
      <c r="AG26" s="32">
        <v>0.1</v>
      </c>
      <c r="AH26" s="32">
        <v>3</v>
      </c>
      <c r="AI26" s="37">
        <v>9</v>
      </c>
      <c r="AK26" s="3">
        <v>1.8055841770355869E-2</v>
      </c>
      <c r="AM26" s="36"/>
      <c r="AN26" s="54"/>
      <c r="AO26" s="32">
        <v>5</v>
      </c>
      <c r="AP26" s="41">
        <v>159508.53</v>
      </c>
      <c r="AQ26" s="42">
        <v>8.3999999999999995E-3</v>
      </c>
      <c r="AR26" s="41">
        <v>163763.07</v>
      </c>
      <c r="AS26" s="42">
        <v>4.0000000000000002E-4</v>
      </c>
      <c r="AT26" s="43">
        <f t="shared" si="2"/>
        <v>2.667280552331595E-2</v>
      </c>
      <c r="AU26" s="6">
        <v>159508.53</v>
      </c>
      <c r="AV26" s="44">
        <v>551.46</v>
      </c>
      <c r="AY26" s="54"/>
      <c r="AZ26" s="32"/>
      <c r="BA26" s="41"/>
      <c r="BB26" s="42"/>
      <c r="BC26" s="41"/>
      <c r="BD26" s="42"/>
      <c r="BE26" s="43"/>
      <c r="BF26" s="6"/>
      <c r="BG26" s="44"/>
    </row>
    <row r="27" spans="1:59" ht="16" thickBot="1">
      <c r="A27" s="36"/>
      <c r="B27" s="54"/>
      <c r="C27" s="32">
        <v>8</v>
      </c>
      <c r="D27" s="41">
        <v>121869.57</v>
      </c>
      <c r="E27" s="42">
        <v>1.6199999999999999E-2</v>
      </c>
      <c r="F27" s="41">
        <v>122188.68</v>
      </c>
      <c r="G27" s="42">
        <v>5.0000000000000001E-4</v>
      </c>
      <c r="H27" s="43">
        <f t="shared" si="0"/>
        <v>2.6184551237850924E-3</v>
      </c>
      <c r="I27" s="6">
        <v>121869.62</v>
      </c>
      <c r="J27" s="44">
        <v>481.73</v>
      </c>
      <c r="K27" s="56">
        <f t="shared" si="1"/>
        <v>-4.9999999988358468E-2</v>
      </c>
      <c r="L27" s="56"/>
      <c r="M27" s="32"/>
      <c r="N27" s="36" t="s">
        <v>39</v>
      </c>
      <c r="O27" s="32">
        <v>33935.879999999997</v>
      </c>
      <c r="P27" s="32">
        <v>33935.879999999997</v>
      </c>
      <c r="Q27" s="32">
        <v>5.9999999999999995E-4</v>
      </c>
      <c r="R27" s="32">
        <v>0.1</v>
      </c>
      <c r="S27" s="32">
        <v>1</v>
      </c>
      <c r="T27" s="32">
        <v>10</v>
      </c>
      <c r="U27" s="32"/>
      <c r="V27" s="32" t="s">
        <v>39</v>
      </c>
      <c r="W27" s="32">
        <v>235004.85</v>
      </c>
      <c r="X27" s="32">
        <v>235004.85</v>
      </c>
      <c r="Y27" s="32">
        <v>4.0000000000000002E-4</v>
      </c>
      <c r="Z27" s="32">
        <v>0.1</v>
      </c>
      <c r="AA27" s="32">
        <v>2</v>
      </c>
      <c r="AB27" s="32">
        <v>10</v>
      </c>
      <c r="AC27" s="32" t="s">
        <v>39</v>
      </c>
      <c r="AD27" s="32">
        <v>1949611.32</v>
      </c>
      <c r="AE27" s="32">
        <v>1949611.32</v>
      </c>
      <c r="AF27" s="32">
        <v>2.9999999999999997E-4</v>
      </c>
      <c r="AG27" s="32">
        <v>0.1</v>
      </c>
      <c r="AH27" s="32">
        <v>3</v>
      </c>
      <c r="AI27" s="37">
        <v>10</v>
      </c>
      <c r="AK27" s="3">
        <v>1.8055841770355869E-2</v>
      </c>
      <c r="AM27" s="36"/>
      <c r="AN27" s="54">
        <v>0.3</v>
      </c>
      <c r="AO27" s="32">
        <v>6</v>
      </c>
      <c r="AP27" s="41">
        <v>129433.27</v>
      </c>
      <c r="AQ27" s="42">
        <v>8.3999999999999995E-3</v>
      </c>
      <c r="AR27" s="41">
        <v>130852.86</v>
      </c>
      <c r="AS27" s="42">
        <v>5.0000000000000001E-4</v>
      </c>
      <c r="AT27" s="43">
        <f t="shared" si="2"/>
        <v>1.0967736502369109E-2</v>
      </c>
      <c r="AU27" s="6">
        <v>129433.27</v>
      </c>
      <c r="AV27" s="44">
        <v>548.52</v>
      </c>
      <c r="AY27" s="55"/>
      <c r="AZ27" s="39"/>
      <c r="BA27" s="46"/>
      <c r="BB27" s="47"/>
      <c r="BC27" s="46"/>
      <c r="BD27" s="47"/>
      <c r="BE27" s="48"/>
      <c r="BF27" s="49"/>
      <c r="BG27" s="50"/>
    </row>
    <row r="28" spans="1:59">
      <c r="A28" s="36"/>
      <c r="B28" s="54"/>
      <c r="C28" s="32">
        <v>9</v>
      </c>
      <c r="D28" s="41">
        <v>121599.96</v>
      </c>
      <c r="E28" s="42">
        <v>2.9700000000000001E-2</v>
      </c>
      <c r="F28" s="41">
        <v>121879.79</v>
      </c>
      <c r="G28" s="42">
        <v>5.0000000000000001E-4</v>
      </c>
      <c r="H28" s="43">
        <f t="shared" si="0"/>
        <v>2.3012343096164437E-3</v>
      </c>
      <c r="I28" s="6">
        <v>121595.17</v>
      </c>
      <c r="J28" s="44">
        <v>453.27</v>
      </c>
      <c r="K28" s="56">
        <f t="shared" si="1"/>
        <v>4.7900000000081491</v>
      </c>
      <c r="L28" s="56"/>
      <c r="M28" s="32"/>
      <c r="N28" s="36" t="s">
        <v>40</v>
      </c>
      <c r="O28" s="32">
        <v>33929.129999999997</v>
      </c>
      <c r="P28" s="32">
        <v>33929.129999999997</v>
      </c>
      <c r="Q28" s="32">
        <v>5.7099999999999998E-2</v>
      </c>
      <c r="R28" s="32">
        <v>0.1</v>
      </c>
      <c r="S28" s="32">
        <v>1</v>
      </c>
      <c r="T28" s="32">
        <v>10</v>
      </c>
      <c r="U28" s="32"/>
      <c r="V28" s="32" t="s">
        <v>40</v>
      </c>
      <c r="W28" s="32">
        <v>234311.5</v>
      </c>
      <c r="X28" s="32">
        <v>234311.5</v>
      </c>
      <c r="Y28" s="32">
        <v>1.9E-3</v>
      </c>
      <c r="Z28" s="32">
        <v>0.1</v>
      </c>
      <c r="AA28" s="32">
        <v>2</v>
      </c>
      <c r="AB28" s="32">
        <v>10</v>
      </c>
      <c r="AC28" s="32" t="s">
        <v>40</v>
      </c>
      <c r="AD28" s="32">
        <v>1947138.07</v>
      </c>
      <c r="AE28" s="32">
        <v>1947138.07</v>
      </c>
      <c r="AF28" s="32">
        <v>6.9999999999999999E-4</v>
      </c>
      <c r="AG28" s="32">
        <v>0.1</v>
      </c>
      <c r="AH28" s="32">
        <v>3</v>
      </c>
      <c r="AI28" s="37">
        <v>10</v>
      </c>
      <c r="AK28" s="3">
        <v>1.8055841770355869E-2</v>
      </c>
      <c r="AM28" s="36"/>
      <c r="AN28" s="54"/>
      <c r="AO28" s="32">
        <v>7</v>
      </c>
      <c r="AP28" s="41">
        <v>123189.92</v>
      </c>
      <c r="AQ28" s="42">
        <v>1.03E-2</v>
      </c>
      <c r="AR28" s="41">
        <v>123709.38</v>
      </c>
      <c r="AS28" s="42">
        <v>5.9999999999999995E-4</v>
      </c>
      <c r="AT28" s="43">
        <f t="shared" si="2"/>
        <v>4.2167411099869731E-3</v>
      </c>
      <c r="AU28" s="6">
        <v>123189.92</v>
      </c>
      <c r="AV28" s="44">
        <v>461.72</v>
      </c>
      <c r="BA28" s="1"/>
      <c r="BB28" s="78"/>
      <c r="BC28" s="1"/>
      <c r="BD28" s="78"/>
      <c r="BE28" s="11"/>
      <c r="BF28" s="1"/>
      <c r="BG28" s="78"/>
    </row>
    <row r="29" spans="1:59" ht="16" thickBot="1">
      <c r="A29" s="36"/>
      <c r="B29" s="55"/>
      <c r="C29" s="39">
        <v>10</v>
      </c>
      <c r="D29" s="46">
        <v>121544.86</v>
      </c>
      <c r="E29" s="47">
        <v>8.8999999999999996E-2</v>
      </c>
      <c r="F29" s="46">
        <v>121817.2</v>
      </c>
      <c r="G29" s="47">
        <v>5.9999999999999995E-4</v>
      </c>
      <c r="H29" s="48">
        <f t="shared" si="0"/>
        <v>2.2406541913824779E-3</v>
      </c>
      <c r="I29" s="49">
        <v>121528.77</v>
      </c>
      <c r="J29" s="50">
        <v>454.86</v>
      </c>
      <c r="K29" s="56">
        <f t="shared" si="1"/>
        <v>16.089999999996508</v>
      </c>
      <c r="L29" s="56"/>
      <c r="M29" s="32"/>
      <c r="N29" s="36" t="s">
        <v>41</v>
      </c>
      <c r="O29" s="32">
        <v>33928.28</v>
      </c>
      <c r="P29" s="32">
        <v>33928.21</v>
      </c>
      <c r="Q29" s="32">
        <v>138.94</v>
      </c>
      <c r="R29" s="32">
        <v>0.1</v>
      </c>
      <c r="S29" s="32">
        <v>1</v>
      </c>
      <c r="T29" s="32">
        <v>10</v>
      </c>
      <c r="U29" s="32"/>
      <c r="V29" s="32" t="s">
        <v>41</v>
      </c>
      <c r="W29" s="32">
        <v>234311.5</v>
      </c>
      <c r="X29" s="32">
        <v>234311.5</v>
      </c>
      <c r="Y29" s="32">
        <v>24.44</v>
      </c>
      <c r="Z29" s="32">
        <v>0.1</v>
      </c>
      <c r="AA29" s="32">
        <v>2</v>
      </c>
      <c r="AB29" s="32">
        <v>10</v>
      </c>
      <c r="AC29" s="32" t="s">
        <v>41</v>
      </c>
      <c r="AD29" s="32">
        <v>1947138.07</v>
      </c>
      <c r="AE29" s="32">
        <v>1947138.07</v>
      </c>
      <c r="AF29" s="32">
        <v>14.75</v>
      </c>
      <c r="AG29" s="32">
        <v>0.1</v>
      </c>
      <c r="AH29" s="32">
        <v>3</v>
      </c>
      <c r="AI29" s="37">
        <v>10</v>
      </c>
      <c r="AK29" s="3">
        <v>1.8055841770355869E-2</v>
      </c>
      <c r="AM29" s="36"/>
      <c r="AN29" s="54"/>
      <c r="AO29" s="32">
        <v>8</v>
      </c>
      <c r="AP29" s="41">
        <v>121869.57</v>
      </c>
      <c r="AQ29" s="42">
        <v>1.6199999999999999E-2</v>
      </c>
      <c r="AR29" s="41">
        <v>122188.68</v>
      </c>
      <c r="AS29" s="42">
        <v>5.0000000000000001E-4</v>
      </c>
      <c r="AT29" s="43">
        <f t="shared" si="2"/>
        <v>2.6184551237850924E-3</v>
      </c>
      <c r="AU29" s="6">
        <v>121869.62</v>
      </c>
      <c r="AV29" s="44">
        <v>481.73</v>
      </c>
      <c r="BA29" s="1"/>
      <c r="BB29" s="78"/>
      <c r="BC29" s="1"/>
    </row>
    <row r="30" spans="1:59">
      <c r="A30" s="36"/>
      <c r="B30" s="54"/>
      <c r="C30" s="32">
        <v>2</v>
      </c>
      <c r="D30" s="41">
        <v>1723122.41</v>
      </c>
      <c r="E30" s="42">
        <v>5.0000000000000001E-4</v>
      </c>
      <c r="F30" s="41">
        <v>1754270.7</v>
      </c>
      <c r="G30" s="42">
        <v>2.9999999999999997E-4</v>
      </c>
      <c r="H30" s="43">
        <f t="shared" si="0"/>
        <v>1.8076655389793254E-2</v>
      </c>
      <c r="I30" s="6">
        <v>1723122.41</v>
      </c>
      <c r="J30" s="44">
        <v>21.5</v>
      </c>
      <c r="K30" s="56">
        <f t="shared" si="1"/>
        <v>0</v>
      </c>
      <c r="L30" s="56"/>
      <c r="M30" s="32"/>
      <c r="N30" s="36" t="s">
        <v>39</v>
      </c>
      <c r="O30" s="32">
        <v>3340752.24</v>
      </c>
      <c r="P30" s="32">
        <v>3340752.24</v>
      </c>
      <c r="Q30" s="32">
        <v>2.9999999999999997E-4</v>
      </c>
      <c r="R30" s="32">
        <v>0.2</v>
      </c>
      <c r="S30" s="32">
        <v>1</v>
      </c>
      <c r="T30" s="32">
        <v>2</v>
      </c>
      <c r="U30" s="32"/>
      <c r="V30" s="32" t="s">
        <v>39</v>
      </c>
      <c r="W30" s="32">
        <v>3427611.75</v>
      </c>
      <c r="X30" s="32">
        <v>3427611.75</v>
      </c>
      <c r="Y30" s="32">
        <v>2.9999999999999997E-4</v>
      </c>
      <c r="Z30" s="32">
        <v>0.2</v>
      </c>
      <c r="AA30" s="32">
        <v>2</v>
      </c>
      <c r="AB30" s="32">
        <v>2</v>
      </c>
      <c r="AC30" s="32" t="s">
        <v>39</v>
      </c>
      <c r="AD30" s="32">
        <v>4748735.7300000004</v>
      </c>
      <c r="AE30" s="32">
        <v>4748735.7300000004</v>
      </c>
      <c r="AF30" s="32">
        <v>2.9999999999999997E-4</v>
      </c>
      <c r="AG30" s="32">
        <v>0.2</v>
      </c>
      <c r="AH30" s="32">
        <v>3</v>
      </c>
      <c r="AI30" s="37">
        <v>2</v>
      </c>
      <c r="AK30" s="3">
        <v>1.712284316858401E-2</v>
      </c>
      <c r="AM30" s="36"/>
      <c r="AN30" s="54"/>
      <c r="AO30" s="32">
        <v>9</v>
      </c>
      <c r="AP30" s="41">
        <v>121599.96</v>
      </c>
      <c r="AQ30" s="42">
        <v>2.9700000000000001E-2</v>
      </c>
      <c r="AR30" s="41">
        <v>121879.79</v>
      </c>
      <c r="AS30" s="42">
        <v>5.0000000000000001E-4</v>
      </c>
      <c r="AT30" s="43">
        <f t="shared" si="2"/>
        <v>2.3012343096164437E-3</v>
      </c>
      <c r="AU30" s="6">
        <v>121595.17</v>
      </c>
      <c r="AV30" s="44">
        <v>453.27</v>
      </c>
    </row>
    <row r="31" spans="1:59" ht="16" thickBot="1">
      <c r="A31" s="36"/>
      <c r="B31" s="54"/>
      <c r="C31" s="32">
        <v>3</v>
      </c>
      <c r="D31" s="41">
        <v>298683.51</v>
      </c>
      <c r="E31" s="42">
        <v>6.9999999999999999E-4</v>
      </c>
      <c r="F31" s="41">
        <v>301568.78000000003</v>
      </c>
      <c r="G31" s="42">
        <v>2.9999999999999997E-4</v>
      </c>
      <c r="H31" s="43">
        <f t="shared" si="0"/>
        <v>9.6599574579795799E-3</v>
      </c>
      <c r="I31" s="6">
        <v>298683.51</v>
      </c>
      <c r="J31" s="44">
        <v>25.59</v>
      </c>
      <c r="K31" s="56">
        <f t="shared" si="1"/>
        <v>0</v>
      </c>
      <c r="L31" s="56"/>
      <c r="M31" s="32"/>
      <c r="N31" s="36" t="s">
        <v>40</v>
      </c>
      <c r="O31" s="32">
        <v>3200666.6</v>
      </c>
      <c r="P31" s="32">
        <v>3200666.6</v>
      </c>
      <c r="Q31" s="32">
        <v>5.9999999999999995E-4</v>
      </c>
      <c r="R31" s="32">
        <v>0.2</v>
      </c>
      <c r="S31" s="32">
        <v>1</v>
      </c>
      <c r="T31" s="32">
        <v>2</v>
      </c>
      <c r="U31" s="32"/>
      <c r="V31" s="32" t="s">
        <v>40</v>
      </c>
      <c r="W31" s="32">
        <v>3297990.49</v>
      </c>
      <c r="X31" s="32">
        <v>3297990.49</v>
      </c>
      <c r="Y31" s="32">
        <v>8.9999999999999998E-4</v>
      </c>
      <c r="Z31" s="32">
        <v>0.2</v>
      </c>
      <c r="AA31" s="32">
        <v>2</v>
      </c>
      <c r="AB31" s="32">
        <v>2</v>
      </c>
      <c r="AC31" s="32" t="s">
        <v>40</v>
      </c>
      <c r="AD31" s="32">
        <v>4643757.79</v>
      </c>
      <c r="AE31" s="32">
        <v>4643757.79</v>
      </c>
      <c r="AF31" s="32">
        <v>4.0000000000000002E-4</v>
      </c>
      <c r="AG31" s="32">
        <v>0.2</v>
      </c>
      <c r="AH31" s="32">
        <v>3</v>
      </c>
      <c r="AI31" s="37">
        <v>2</v>
      </c>
      <c r="AK31" s="3">
        <v>1.6963353286682477E-2</v>
      </c>
      <c r="AM31" s="36"/>
      <c r="AN31" s="55"/>
      <c r="AO31" s="39">
        <v>10</v>
      </c>
      <c r="AP31" s="46">
        <v>121544.86</v>
      </c>
      <c r="AQ31" s="47">
        <v>8.8999999999999996E-2</v>
      </c>
      <c r="AR31" s="46">
        <v>121817.2</v>
      </c>
      <c r="AS31" s="47">
        <v>5.9999999999999995E-4</v>
      </c>
      <c r="AT31" s="48">
        <f t="shared" si="2"/>
        <v>2.2406541913824779E-3</v>
      </c>
      <c r="AU31" s="49">
        <v>121528.77</v>
      </c>
      <c r="AV31" s="50">
        <v>454.86</v>
      </c>
    </row>
    <row r="32" spans="1:59">
      <c r="A32" s="36"/>
      <c r="B32" s="54"/>
      <c r="C32" s="32">
        <v>4</v>
      </c>
      <c r="D32" s="41">
        <v>234311.5</v>
      </c>
      <c r="E32" s="42">
        <v>1.5E-3</v>
      </c>
      <c r="F32" s="41">
        <v>235004.85</v>
      </c>
      <c r="G32" s="42">
        <v>2.9999999999999997E-4</v>
      </c>
      <c r="H32" s="43">
        <f t="shared" si="0"/>
        <v>2.9590950508191268E-3</v>
      </c>
      <c r="I32" s="6">
        <v>234311.5</v>
      </c>
      <c r="J32" s="44">
        <v>25.61</v>
      </c>
      <c r="K32" s="56">
        <f t="shared" si="1"/>
        <v>0</v>
      </c>
      <c r="L32" s="56"/>
      <c r="M32" s="32"/>
      <c r="N32" s="36" t="s">
        <v>41</v>
      </c>
      <c r="O32" s="32">
        <v>3200666.6</v>
      </c>
      <c r="P32" s="32">
        <v>3200666.6</v>
      </c>
      <c r="Q32" s="32">
        <v>20.05</v>
      </c>
      <c r="R32" s="32">
        <v>0.2</v>
      </c>
      <c r="S32" s="32">
        <v>1</v>
      </c>
      <c r="T32" s="32">
        <v>2</v>
      </c>
      <c r="U32" s="32"/>
      <c r="V32" s="32" t="s">
        <v>41</v>
      </c>
      <c r="W32" s="32">
        <v>3297990.49</v>
      </c>
      <c r="X32" s="32">
        <v>3297990.49</v>
      </c>
      <c r="Y32" s="32">
        <v>20.21</v>
      </c>
      <c r="Z32" s="32">
        <v>0.2</v>
      </c>
      <c r="AA32" s="32">
        <v>2</v>
      </c>
      <c r="AB32" s="32">
        <v>2</v>
      </c>
      <c r="AC32" s="32" t="s">
        <v>41</v>
      </c>
      <c r="AD32" s="32">
        <v>4643757.79</v>
      </c>
      <c r="AE32" s="32">
        <v>4643757.79</v>
      </c>
      <c r="AF32" s="32">
        <v>20.23</v>
      </c>
      <c r="AG32" s="32">
        <v>0.2</v>
      </c>
      <c r="AH32" s="32">
        <v>3</v>
      </c>
      <c r="AI32" s="37">
        <v>2</v>
      </c>
      <c r="AK32" s="3">
        <v>1.6391753163357291E-2</v>
      </c>
      <c r="AM32" s="36"/>
      <c r="AN32" s="54"/>
      <c r="AO32" s="32">
        <v>2</v>
      </c>
      <c r="AP32" s="41">
        <v>1723122.41</v>
      </c>
      <c r="AQ32" s="42">
        <v>5.0000000000000001E-4</v>
      </c>
      <c r="AR32" s="41">
        <v>1754270.7</v>
      </c>
      <c r="AS32" s="42">
        <v>2.9999999999999997E-4</v>
      </c>
      <c r="AT32" s="43">
        <f t="shared" si="2"/>
        <v>1.8076655389793254E-2</v>
      </c>
      <c r="AU32" s="6">
        <v>1723122.41</v>
      </c>
      <c r="AV32" s="44">
        <v>21.5</v>
      </c>
    </row>
    <row r="33" spans="1:48">
      <c r="A33" s="36"/>
      <c r="B33" s="54"/>
      <c r="C33" s="32">
        <v>5</v>
      </c>
      <c r="D33" s="41">
        <v>234311.5</v>
      </c>
      <c r="E33" s="42">
        <v>1.9E-3</v>
      </c>
      <c r="F33" s="41">
        <v>235004.85</v>
      </c>
      <c r="G33" s="42">
        <v>4.0000000000000002E-4</v>
      </c>
      <c r="H33" s="43">
        <f t="shared" si="0"/>
        <v>2.9590950508191268E-3</v>
      </c>
      <c r="I33" s="6">
        <v>234311.5</v>
      </c>
      <c r="J33" s="44">
        <v>24.86</v>
      </c>
      <c r="K33" s="56">
        <f t="shared" si="1"/>
        <v>0</v>
      </c>
      <c r="L33" s="56"/>
      <c r="M33" s="32"/>
      <c r="N33" s="36" t="s">
        <v>39</v>
      </c>
      <c r="O33" s="32">
        <v>508533.33</v>
      </c>
      <c r="P33" s="32">
        <v>508533.33</v>
      </c>
      <c r="Q33" s="32">
        <v>2.9999999999999997E-4</v>
      </c>
      <c r="R33" s="32">
        <v>0.2</v>
      </c>
      <c r="S33" s="32">
        <v>1</v>
      </c>
      <c r="T33" s="32">
        <v>3</v>
      </c>
      <c r="U33" s="32"/>
      <c r="V33" s="32" t="s">
        <v>39</v>
      </c>
      <c r="W33" s="32">
        <v>693534.12</v>
      </c>
      <c r="X33" s="32">
        <v>693534.12</v>
      </c>
      <c r="Y33" s="32">
        <v>2.9999999999999997E-4</v>
      </c>
      <c r="Z33" s="32">
        <v>0.2</v>
      </c>
      <c r="AA33" s="32">
        <v>2</v>
      </c>
      <c r="AB33" s="32">
        <v>3</v>
      </c>
      <c r="AC33" s="32" t="s">
        <v>39</v>
      </c>
      <c r="AD33" s="32">
        <v>2454110.4900000002</v>
      </c>
      <c r="AE33" s="32">
        <v>2454110.4900000002</v>
      </c>
      <c r="AF33" s="32">
        <v>2.9999999999999997E-4</v>
      </c>
      <c r="AG33" s="32">
        <v>0.2</v>
      </c>
      <c r="AH33" s="32">
        <v>3</v>
      </c>
      <c r="AI33" s="37">
        <v>3</v>
      </c>
      <c r="AK33" s="3">
        <v>1.3449354615562551E-2</v>
      </c>
      <c r="AM33" s="36"/>
      <c r="AN33" s="54"/>
      <c r="AO33" s="32">
        <v>3</v>
      </c>
      <c r="AP33" s="41">
        <v>298683.51</v>
      </c>
      <c r="AQ33" s="42">
        <v>6.9999999999999999E-4</v>
      </c>
      <c r="AR33" s="41">
        <v>301568.78000000003</v>
      </c>
      <c r="AS33" s="42">
        <v>2.9999999999999997E-4</v>
      </c>
      <c r="AT33" s="43">
        <f t="shared" si="2"/>
        <v>9.6599574579795799E-3</v>
      </c>
      <c r="AU33" s="6">
        <v>298683.51</v>
      </c>
      <c r="AV33" s="44">
        <v>25.59</v>
      </c>
    </row>
    <row r="34" spans="1:48">
      <c r="A34" s="36"/>
      <c r="B34" s="54">
        <v>0.1</v>
      </c>
      <c r="C34" s="32">
        <v>6</v>
      </c>
      <c r="D34" s="41">
        <v>234311.5</v>
      </c>
      <c r="E34" s="42">
        <v>1.9E-3</v>
      </c>
      <c r="F34" s="41">
        <v>235004.85</v>
      </c>
      <c r="G34" s="42">
        <v>5.0000000000000001E-4</v>
      </c>
      <c r="H34" s="43">
        <f t="shared" si="0"/>
        <v>2.9590950508191268E-3</v>
      </c>
      <c r="I34" s="6">
        <v>234311.5</v>
      </c>
      <c r="J34" s="44">
        <v>24.91</v>
      </c>
      <c r="K34" s="56">
        <f t="shared" si="1"/>
        <v>0</v>
      </c>
      <c r="L34" s="56"/>
      <c r="M34" s="32"/>
      <c r="N34" s="36" t="s">
        <v>40</v>
      </c>
      <c r="O34" s="32">
        <v>492574.63</v>
      </c>
      <c r="P34" s="32">
        <v>492574.63</v>
      </c>
      <c r="Q34" s="32">
        <v>1.1000000000000001E-3</v>
      </c>
      <c r="R34" s="32">
        <v>0.2</v>
      </c>
      <c r="S34" s="32">
        <v>1</v>
      </c>
      <c r="T34" s="32">
        <v>3</v>
      </c>
      <c r="U34" s="32"/>
      <c r="V34" s="32" t="s">
        <v>40</v>
      </c>
      <c r="W34" s="32">
        <v>666412.48</v>
      </c>
      <c r="X34" s="32">
        <v>666412.48</v>
      </c>
      <c r="Y34" s="32">
        <v>1.4E-3</v>
      </c>
      <c r="Z34" s="32">
        <v>0.2</v>
      </c>
      <c r="AA34" s="32">
        <v>2</v>
      </c>
      <c r="AB34" s="32">
        <v>3</v>
      </c>
      <c r="AC34" s="32" t="s">
        <v>40</v>
      </c>
      <c r="AD34" s="32">
        <v>2444464.63</v>
      </c>
      <c r="AE34" s="32">
        <v>2444464.63</v>
      </c>
      <c r="AF34" s="32">
        <v>6.9999999999999999E-4</v>
      </c>
      <c r="AG34" s="32">
        <v>0.2</v>
      </c>
      <c r="AH34" s="32">
        <v>3</v>
      </c>
      <c r="AI34" s="37">
        <v>3</v>
      </c>
      <c r="AK34" s="3">
        <v>1.3449354615562551E-2</v>
      </c>
      <c r="AM34" s="36"/>
      <c r="AN34" s="54"/>
      <c r="AO34" s="32">
        <v>4</v>
      </c>
      <c r="AP34" s="41">
        <v>234311.5</v>
      </c>
      <c r="AQ34" s="42">
        <v>1.5E-3</v>
      </c>
      <c r="AR34" s="41">
        <v>235004.85</v>
      </c>
      <c r="AS34" s="42">
        <v>2.9999999999999997E-4</v>
      </c>
      <c r="AT34" s="43">
        <f t="shared" si="2"/>
        <v>2.9590950508191268E-3</v>
      </c>
      <c r="AU34" s="6">
        <v>234311.5</v>
      </c>
      <c r="AV34" s="44">
        <v>25.61</v>
      </c>
    </row>
    <row r="35" spans="1:48">
      <c r="A35" s="36"/>
      <c r="B35" s="54"/>
      <c r="C35" s="32">
        <v>7</v>
      </c>
      <c r="D35" s="41">
        <v>234311.5</v>
      </c>
      <c r="E35" s="42">
        <v>2.2000000000000001E-3</v>
      </c>
      <c r="F35" s="41">
        <v>235004.85</v>
      </c>
      <c r="G35" s="42">
        <v>4.0000000000000002E-4</v>
      </c>
      <c r="H35" s="43">
        <f t="shared" si="0"/>
        <v>2.9590950508191268E-3</v>
      </c>
      <c r="I35" s="6">
        <v>234311.5</v>
      </c>
      <c r="J35" s="44">
        <v>24.58</v>
      </c>
      <c r="K35" s="56">
        <f t="shared" si="1"/>
        <v>0</v>
      </c>
      <c r="L35" s="56"/>
      <c r="M35" s="32"/>
      <c r="N35" s="36" t="s">
        <v>41</v>
      </c>
      <c r="O35" s="32">
        <v>492574.63</v>
      </c>
      <c r="P35" s="32">
        <v>492574.63</v>
      </c>
      <c r="Q35" s="32">
        <v>51.61</v>
      </c>
      <c r="R35" s="32">
        <v>0.2</v>
      </c>
      <c r="S35" s="32">
        <v>1</v>
      </c>
      <c r="T35" s="32">
        <v>3</v>
      </c>
      <c r="U35" s="32"/>
      <c r="V35" s="32" t="s">
        <v>41</v>
      </c>
      <c r="W35" s="32">
        <v>666412.48</v>
      </c>
      <c r="X35" s="32">
        <v>666412.48</v>
      </c>
      <c r="Y35" s="32">
        <v>34.909999999999997</v>
      </c>
      <c r="Z35" s="32">
        <v>0.2</v>
      </c>
      <c r="AA35" s="32">
        <v>2</v>
      </c>
      <c r="AB35" s="32">
        <v>3</v>
      </c>
      <c r="AC35" s="32" t="s">
        <v>41</v>
      </c>
      <c r="AD35" s="32">
        <v>2444464.63</v>
      </c>
      <c r="AE35" s="32">
        <v>2444464.63</v>
      </c>
      <c r="AF35" s="32">
        <v>14.71</v>
      </c>
      <c r="AG35" s="32">
        <v>0.2</v>
      </c>
      <c r="AH35" s="32">
        <v>3</v>
      </c>
      <c r="AI35" s="37">
        <v>3</v>
      </c>
      <c r="AK35" s="3">
        <v>1.3449354615562551E-2</v>
      </c>
      <c r="AM35" s="36"/>
      <c r="AN35" s="54"/>
      <c r="AO35" s="32">
        <v>5</v>
      </c>
      <c r="AP35" s="41">
        <v>234311.5</v>
      </c>
      <c r="AQ35" s="42">
        <v>1.9E-3</v>
      </c>
      <c r="AR35" s="41">
        <v>235004.85</v>
      </c>
      <c r="AS35" s="42">
        <v>4.0000000000000002E-4</v>
      </c>
      <c r="AT35" s="43">
        <f t="shared" si="2"/>
        <v>2.9590950508191268E-3</v>
      </c>
      <c r="AU35" s="6">
        <v>234311.5</v>
      </c>
      <c r="AV35" s="44">
        <v>24.86</v>
      </c>
    </row>
    <row r="36" spans="1:48">
      <c r="A36" s="36"/>
      <c r="B36" s="54"/>
      <c r="C36" s="32">
        <v>8</v>
      </c>
      <c r="D36" s="41">
        <v>234311.5</v>
      </c>
      <c r="E36" s="42">
        <v>1.9E-3</v>
      </c>
      <c r="F36" s="41">
        <v>235004.85</v>
      </c>
      <c r="G36" s="42">
        <v>2.9999999999999997E-4</v>
      </c>
      <c r="H36" s="43">
        <f t="shared" si="0"/>
        <v>2.9590950508191268E-3</v>
      </c>
      <c r="I36" s="6">
        <v>234311.5</v>
      </c>
      <c r="J36" s="44">
        <v>24.4</v>
      </c>
      <c r="K36" s="56">
        <f t="shared" si="1"/>
        <v>0</v>
      </c>
      <c r="L36" s="56"/>
      <c r="M36" s="32"/>
      <c r="N36" s="36" t="s">
        <v>39</v>
      </c>
      <c r="O36" s="32">
        <v>134009.88</v>
      </c>
      <c r="P36" s="32">
        <v>134009.88</v>
      </c>
      <c r="Q36" s="32">
        <v>4.0000000000000002E-4</v>
      </c>
      <c r="R36" s="32">
        <v>0.2</v>
      </c>
      <c r="S36" s="32">
        <v>1</v>
      </c>
      <c r="T36" s="32">
        <v>4</v>
      </c>
      <c r="U36" s="32"/>
      <c r="V36" s="32" t="s">
        <v>39</v>
      </c>
      <c r="W36" s="32">
        <v>360987.9</v>
      </c>
      <c r="X36" s="32">
        <v>360987.9</v>
      </c>
      <c r="Y36" s="32">
        <v>4.0000000000000002E-4</v>
      </c>
      <c r="Z36" s="32">
        <v>0.2</v>
      </c>
      <c r="AA36" s="32">
        <v>2</v>
      </c>
      <c r="AB36" s="32">
        <v>4</v>
      </c>
      <c r="AC36" s="32" t="s">
        <v>39</v>
      </c>
      <c r="AD36" s="32">
        <v>2318998.23</v>
      </c>
      <c r="AE36" s="32">
        <v>2318998.23</v>
      </c>
      <c r="AF36" s="32">
        <v>4.0000000000000002E-4</v>
      </c>
      <c r="AG36" s="32">
        <v>0.2</v>
      </c>
      <c r="AH36" s="32">
        <v>3</v>
      </c>
      <c r="AI36" s="37">
        <v>4</v>
      </c>
      <c r="AK36" s="3">
        <v>1.3449354615562551E-2</v>
      </c>
      <c r="AM36" s="36"/>
      <c r="AN36" s="54">
        <v>0.1</v>
      </c>
      <c r="AO36" s="32">
        <v>6</v>
      </c>
      <c r="AP36" s="41">
        <v>234311.5</v>
      </c>
      <c r="AQ36" s="42">
        <v>1.9E-3</v>
      </c>
      <c r="AR36" s="41">
        <v>235004.85</v>
      </c>
      <c r="AS36" s="42">
        <v>5.0000000000000001E-4</v>
      </c>
      <c r="AT36" s="43">
        <f t="shared" si="2"/>
        <v>2.9590950508191268E-3</v>
      </c>
      <c r="AU36" s="6">
        <v>234311.5</v>
      </c>
      <c r="AV36" s="44">
        <v>24.91</v>
      </c>
    </row>
    <row r="37" spans="1:48">
      <c r="A37" s="36"/>
      <c r="B37" s="54"/>
      <c r="C37" s="32">
        <v>9</v>
      </c>
      <c r="D37" s="41">
        <v>234311.5</v>
      </c>
      <c r="E37" s="42">
        <v>1.9E-3</v>
      </c>
      <c r="F37" s="41">
        <v>235004.85</v>
      </c>
      <c r="G37" s="42">
        <v>4.0000000000000002E-4</v>
      </c>
      <c r="H37" s="43">
        <f t="shared" si="0"/>
        <v>2.9590950508191268E-3</v>
      </c>
      <c r="I37" s="6">
        <v>234311.5</v>
      </c>
      <c r="J37" s="44">
        <v>24.8</v>
      </c>
      <c r="K37" s="56">
        <f t="shared" si="1"/>
        <v>0</v>
      </c>
      <c r="L37" s="56"/>
      <c r="M37" s="32"/>
      <c r="N37" s="36" t="s">
        <v>40</v>
      </c>
      <c r="O37" s="32">
        <v>130824.03</v>
      </c>
      <c r="P37" s="32">
        <v>130824.03</v>
      </c>
      <c r="Q37" s="32">
        <v>2.7000000000000001E-3</v>
      </c>
      <c r="R37" s="32">
        <v>0.2</v>
      </c>
      <c r="S37" s="32">
        <v>1</v>
      </c>
      <c r="T37" s="32">
        <v>4</v>
      </c>
      <c r="U37" s="32"/>
      <c r="V37" s="32" t="s">
        <v>40</v>
      </c>
      <c r="W37" s="32">
        <v>356701.3</v>
      </c>
      <c r="X37" s="32">
        <v>356701.3</v>
      </c>
      <c r="Y37" s="32">
        <v>3.5000000000000001E-3</v>
      </c>
      <c r="Z37" s="32">
        <v>0.2</v>
      </c>
      <c r="AA37" s="32">
        <v>2</v>
      </c>
      <c r="AB37" s="32">
        <v>4</v>
      </c>
      <c r="AC37" s="32" t="s">
        <v>40</v>
      </c>
      <c r="AD37" s="32">
        <v>2294633.2799999998</v>
      </c>
      <c r="AE37" s="32">
        <v>2294633.2799999998</v>
      </c>
      <c r="AF37" s="32">
        <v>1.1000000000000001E-3</v>
      </c>
      <c r="AG37" s="32">
        <v>0.2</v>
      </c>
      <c r="AH37" s="32">
        <v>3</v>
      </c>
      <c r="AI37" s="37">
        <v>4</v>
      </c>
      <c r="AK37" s="3">
        <v>1.3449354615562551E-2</v>
      </c>
      <c r="AM37" s="36"/>
      <c r="AN37" s="54"/>
      <c r="AO37" s="32">
        <v>7</v>
      </c>
      <c r="AP37" s="41">
        <v>234311.5</v>
      </c>
      <c r="AQ37" s="42">
        <v>2.2000000000000001E-3</v>
      </c>
      <c r="AR37" s="41">
        <v>235004.85</v>
      </c>
      <c r="AS37" s="42">
        <v>4.0000000000000002E-4</v>
      </c>
      <c r="AT37" s="43">
        <f t="shared" si="2"/>
        <v>2.9590950508191268E-3</v>
      </c>
      <c r="AU37" s="6">
        <v>234311.5</v>
      </c>
      <c r="AV37" s="44">
        <v>24.58</v>
      </c>
    </row>
    <row r="38" spans="1:48">
      <c r="A38" s="36"/>
      <c r="B38" s="54"/>
      <c r="C38" s="32">
        <v>10</v>
      </c>
      <c r="D38" s="41">
        <v>234311.5</v>
      </c>
      <c r="E38" s="42">
        <v>1.9E-3</v>
      </c>
      <c r="F38" s="41">
        <v>235004.85</v>
      </c>
      <c r="G38" s="42">
        <v>4.0000000000000002E-4</v>
      </c>
      <c r="H38" s="43">
        <f t="shared" si="0"/>
        <v>2.9590950508191268E-3</v>
      </c>
      <c r="I38" s="6">
        <v>234311.5</v>
      </c>
      <c r="J38" s="44">
        <v>24.44</v>
      </c>
      <c r="K38" s="56">
        <f t="shared" si="1"/>
        <v>0</v>
      </c>
      <c r="L38" s="56"/>
      <c r="M38" s="32"/>
      <c r="N38" s="36" t="s">
        <v>41</v>
      </c>
      <c r="O38" s="32">
        <v>130824.03</v>
      </c>
      <c r="P38" s="32">
        <v>130824.03</v>
      </c>
      <c r="Q38" s="32">
        <v>191.34</v>
      </c>
      <c r="R38" s="32">
        <v>0.2</v>
      </c>
      <c r="S38" s="32">
        <v>1</v>
      </c>
      <c r="T38" s="32">
        <v>4</v>
      </c>
      <c r="U38" s="32"/>
      <c r="V38" s="32" t="s">
        <v>41</v>
      </c>
      <c r="W38" s="32">
        <v>356701.3</v>
      </c>
      <c r="X38" s="32">
        <v>356701.3</v>
      </c>
      <c r="Y38" s="32">
        <v>210.22</v>
      </c>
      <c r="Z38" s="32">
        <v>0.2</v>
      </c>
      <c r="AA38" s="32">
        <v>2</v>
      </c>
      <c r="AB38" s="32">
        <v>4</v>
      </c>
      <c r="AC38" s="32" t="s">
        <v>41</v>
      </c>
      <c r="AD38" s="32">
        <v>2294633.2799999998</v>
      </c>
      <c r="AE38" s="32">
        <v>2294633.2799999998</v>
      </c>
      <c r="AF38" s="32">
        <v>14.57</v>
      </c>
      <c r="AG38" s="32">
        <v>0.2</v>
      </c>
      <c r="AH38" s="32">
        <v>3</v>
      </c>
      <c r="AI38" s="37">
        <v>4</v>
      </c>
      <c r="AK38" s="3">
        <v>1.3449354615562551E-2</v>
      </c>
      <c r="AM38" s="36"/>
      <c r="AN38" s="54"/>
      <c r="AO38" s="32">
        <v>8</v>
      </c>
      <c r="AP38" s="41">
        <v>234311.5</v>
      </c>
      <c r="AQ38" s="42">
        <v>1.9E-3</v>
      </c>
      <c r="AR38" s="41">
        <v>235004.85</v>
      </c>
      <c r="AS38" s="42">
        <v>2.9999999999999997E-4</v>
      </c>
      <c r="AT38" s="43">
        <f t="shared" si="2"/>
        <v>2.9590950508191268E-3</v>
      </c>
      <c r="AU38" s="6">
        <v>234311.5</v>
      </c>
      <c r="AV38" s="44">
        <v>24.4</v>
      </c>
    </row>
    <row r="39" spans="1:48">
      <c r="A39" s="36"/>
      <c r="B39" s="32"/>
      <c r="C39" s="32">
        <v>2</v>
      </c>
      <c r="D39" s="41">
        <v>3297990.49</v>
      </c>
      <c r="E39" s="42">
        <v>8.9999999999999998E-4</v>
      </c>
      <c r="F39" s="41">
        <v>3427611.75</v>
      </c>
      <c r="G39" s="42">
        <v>2.9999999999999997E-4</v>
      </c>
      <c r="H39" s="43">
        <f t="shared" si="0"/>
        <v>3.9303103023805193E-2</v>
      </c>
      <c r="I39" s="6">
        <v>3297990.49</v>
      </c>
      <c r="J39" s="44">
        <v>20.21</v>
      </c>
      <c r="K39" s="56">
        <f t="shared" si="1"/>
        <v>0</v>
      </c>
      <c r="L39" s="56"/>
      <c r="M39" s="32"/>
      <c r="N39" s="36" t="s">
        <v>39</v>
      </c>
      <c r="O39" s="32">
        <v>82319.67</v>
      </c>
      <c r="P39" s="32">
        <v>82319.67</v>
      </c>
      <c r="Q39" s="32">
        <v>4.0000000000000002E-4</v>
      </c>
      <c r="R39" s="32">
        <v>0.2</v>
      </c>
      <c r="S39" s="32">
        <v>1</v>
      </c>
      <c r="T39" s="32">
        <v>5</v>
      </c>
      <c r="U39" s="32"/>
      <c r="V39" s="32" t="s">
        <v>39</v>
      </c>
      <c r="W39" s="32">
        <v>338760.76</v>
      </c>
      <c r="X39" s="32">
        <v>338760.76</v>
      </c>
      <c r="Y39" s="32">
        <v>4.0000000000000002E-4</v>
      </c>
      <c r="Z39" s="32">
        <v>0.2</v>
      </c>
      <c r="AA39" s="32">
        <v>2</v>
      </c>
      <c r="AB39" s="32">
        <v>5</v>
      </c>
      <c r="AC39" s="32" t="s">
        <v>39</v>
      </c>
      <c r="AD39" s="32">
        <v>2314385.2000000002</v>
      </c>
      <c r="AE39" s="32">
        <v>2314385.2000000002</v>
      </c>
      <c r="AF39" s="32">
        <v>4.0000000000000002E-4</v>
      </c>
      <c r="AG39" s="32">
        <v>0.2</v>
      </c>
      <c r="AH39" s="32">
        <v>3</v>
      </c>
      <c r="AI39" s="37">
        <v>5</v>
      </c>
      <c r="AK39" s="3">
        <v>1.2017337755707746E-2</v>
      </c>
      <c r="AM39" s="36"/>
      <c r="AN39" s="54"/>
      <c r="AO39" s="32">
        <v>9</v>
      </c>
      <c r="AP39" s="41">
        <v>234311.5</v>
      </c>
      <c r="AQ39" s="42">
        <v>1.9E-3</v>
      </c>
      <c r="AR39" s="41">
        <v>235004.85</v>
      </c>
      <c r="AS39" s="42">
        <v>4.0000000000000002E-4</v>
      </c>
      <c r="AT39" s="43">
        <f t="shared" si="2"/>
        <v>2.9590950508191268E-3</v>
      </c>
      <c r="AU39" s="6">
        <v>234311.5</v>
      </c>
      <c r="AV39" s="44">
        <v>24.8</v>
      </c>
    </row>
    <row r="40" spans="1:48">
      <c r="A40" s="36"/>
      <c r="B40" s="32"/>
      <c r="C40" s="32">
        <v>3</v>
      </c>
      <c r="D40" s="41">
        <v>666412.48</v>
      </c>
      <c r="E40" s="42">
        <v>1.4E-3</v>
      </c>
      <c r="F40" s="41">
        <v>693534.12</v>
      </c>
      <c r="G40" s="42">
        <v>2.9999999999999997E-4</v>
      </c>
      <c r="H40" s="43">
        <f t="shared" si="0"/>
        <v>4.0697977324794417E-2</v>
      </c>
      <c r="I40" s="6">
        <v>666412.48</v>
      </c>
      <c r="J40" s="44">
        <v>34.909999999999997</v>
      </c>
      <c r="K40" s="56">
        <f t="shared" si="1"/>
        <v>0</v>
      </c>
      <c r="L40" s="56"/>
      <c r="M40" s="32"/>
      <c r="N40" s="36" t="s">
        <v>40</v>
      </c>
      <c r="O40" s="32">
        <v>81884.59</v>
      </c>
      <c r="P40" s="32">
        <v>81884.59</v>
      </c>
      <c r="Q40" s="32">
        <v>2.8E-3</v>
      </c>
      <c r="R40" s="32">
        <v>0.2</v>
      </c>
      <c r="S40" s="32">
        <v>1</v>
      </c>
      <c r="T40" s="32">
        <v>5</v>
      </c>
      <c r="U40" s="32"/>
      <c r="V40" s="32" t="s">
        <v>40</v>
      </c>
      <c r="W40" s="32">
        <v>334265.11</v>
      </c>
      <c r="X40" s="32">
        <v>334265.11</v>
      </c>
      <c r="Y40" s="32">
        <v>7.4999999999999997E-3</v>
      </c>
      <c r="Z40" s="32">
        <v>0.2</v>
      </c>
      <c r="AA40" s="32">
        <v>2</v>
      </c>
      <c r="AB40" s="32">
        <v>5</v>
      </c>
      <c r="AC40" s="32" t="s">
        <v>40</v>
      </c>
      <c r="AD40" s="32">
        <v>2291633.33</v>
      </c>
      <c r="AE40" s="32">
        <v>2291633.33</v>
      </c>
      <c r="AF40" s="32">
        <v>1.1000000000000001E-3</v>
      </c>
      <c r="AG40" s="32">
        <v>0.2</v>
      </c>
      <c r="AH40" s="32">
        <v>3</v>
      </c>
      <c r="AI40" s="37">
        <v>5</v>
      </c>
      <c r="AK40" s="3">
        <v>1.0967736502369109E-2</v>
      </c>
      <c r="AM40" s="36"/>
      <c r="AN40" s="54"/>
      <c r="AO40" s="32">
        <v>10</v>
      </c>
      <c r="AP40" s="41">
        <v>234311.5</v>
      </c>
      <c r="AQ40" s="42">
        <v>1.9E-3</v>
      </c>
      <c r="AR40" s="41">
        <v>235004.85</v>
      </c>
      <c r="AS40" s="42">
        <v>4.0000000000000002E-4</v>
      </c>
      <c r="AT40" s="43">
        <f t="shared" si="2"/>
        <v>2.9590950508191268E-3</v>
      </c>
      <c r="AU40" s="6">
        <v>234311.5</v>
      </c>
      <c r="AV40" s="44">
        <v>24.44</v>
      </c>
    </row>
    <row r="41" spans="1:48">
      <c r="A41" s="36"/>
      <c r="B41" s="32"/>
      <c r="C41" s="32">
        <v>4</v>
      </c>
      <c r="D41" s="41">
        <v>356701.3</v>
      </c>
      <c r="E41" s="42">
        <v>3.5000000000000001E-3</v>
      </c>
      <c r="F41" s="41">
        <v>360987.9</v>
      </c>
      <c r="G41" s="42">
        <v>4.0000000000000002E-4</v>
      </c>
      <c r="H41" s="43">
        <f t="shared" si="0"/>
        <v>1.2017337755707746E-2</v>
      </c>
      <c r="I41" s="6">
        <v>356701.3</v>
      </c>
      <c r="J41" s="44">
        <v>210.22</v>
      </c>
      <c r="K41" s="56">
        <f t="shared" si="1"/>
        <v>0</v>
      </c>
      <c r="L41" s="56"/>
      <c r="M41" s="32"/>
      <c r="N41" s="36" t="s">
        <v>41</v>
      </c>
      <c r="O41" s="32">
        <v>81884.59</v>
      </c>
      <c r="P41" s="32">
        <v>81884.59</v>
      </c>
      <c r="Q41" s="32">
        <v>214.07</v>
      </c>
      <c r="R41" s="32">
        <v>0.2</v>
      </c>
      <c r="S41" s="32">
        <v>1</v>
      </c>
      <c r="T41" s="32">
        <v>5</v>
      </c>
      <c r="U41" s="32"/>
      <c r="V41" s="32" t="s">
        <v>41</v>
      </c>
      <c r="W41" s="32">
        <v>334265.11</v>
      </c>
      <c r="X41" s="32">
        <v>334265.11</v>
      </c>
      <c r="Y41" s="32">
        <v>143.99</v>
      </c>
      <c r="Z41" s="32">
        <v>0.2</v>
      </c>
      <c r="AA41" s="32">
        <v>2</v>
      </c>
      <c r="AB41" s="32">
        <v>5</v>
      </c>
      <c r="AC41" s="32" t="s">
        <v>41</v>
      </c>
      <c r="AD41" s="32">
        <v>2291633.33</v>
      </c>
      <c r="AE41" s="32">
        <v>2291633.33</v>
      </c>
      <c r="AF41" s="32">
        <v>14.8</v>
      </c>
      <c r="AG41" s="32">
        <v>0.2</v>
      </c>
      <c r="AH41" s="32">
        <v>3</v>
      </c>
      <c r="AI41" s="37">
        <v>5</v>
      </c>
      <c r="AK41" s="3">
        <v>1.0618232644128733E-2</v>
      </c>
      <c r="AM41" s="36"/>
      <c r="AN41" s="32"/>
      <c r="AO41" s="32">
        <v>2</v>
      </c>
      <c r="AP41" s="41">
        <v>3297990.49</v>
      </c>
      <c r="AQ41" s="42">
        <v>8.9999999999999998E-4</v>
      </c>
      <c r="AR41" s="41">
        <v>3427611.75</v>
      </c>
      <c r="AS41" s="42">
        <v>2.9999999999999997E-4</v>
      </c>
      <c r="AT41" s="43">
        <f t="shared" si="2"/>
        <v>3.9303103023805193E-2</v>
      </c>
      <c r="AU41" s="6">
        <v>3297990.49</v>
      </c>
      <c r="AV41" s="44">
        <v>20.21</v>
      </c>
    </row>
    <row r="42" spans="1:48">
      <c r="A42" s="36"/>
      <c r="B42" s="32"/>
      <c r="C42" s="32">
        <v>5</v>
      </c>
      <c r="D42" s="41">
        <v>334265.11</v>
      </c>
      <c r="E42" s="42">
        <v>7.4999999999999997E-3</v>
      </c>
      <c r="F42" s="41">
        <v>338760.76</v>
      </c>
      <c r="G42" s="42">
        <v>4.0000000000000002E-4</v>
      </c>
      <c r="H42" s="43">
        <f t="shared" si="0"/>
        <v>1.3449354615562551E-2</v>
      </c>
      <c r="I42" s="6">
        <v>334265.11</v>
      </c>
      <c r="J42" s="44">
        <v>143.99</v>
      </c>
      <c r="K42" s="56">
        <f t="shared" si="1"/>
        <v>0</v>
      </c>
      <c r="L42" s="56"/>
      <c r="M42" s="32"/>
      <c r="N42" s="36" t="s">
        <v>39</v>
      </c>
      <c r="O42" s="32">
        <v>75204.92</v>
      </c>
      <c r="P42" s="32">
        <v>75204.92</v>
      </c>
      <c r="Q42" s="32">
        <v>5.0000000000000001E-4</v>
      </c>
      <c r="R42" s="32">
        <v>0.2</v>
      </c>
      <c r="S42" s="32">
        <v>1</v>
      </c>
      <c r="T42" s="32">
        <v>6</v>
      </c>
      <c r="U42" s="32"/>
      <c r="V42" s="32" t="s">
        <v>39</v>
      </c>
      <c r="W42" s="32">
        <v>338760.76</v>
      </c>
      <c r="X42" s="32">
        <v>338760.76</v>
      </c>
      <c r="Y42" s="32">
        <v>4.0000000000000002E-4</v>
      </c>
      <c r="Z42" s="32">
        <v>0.2</v>
      </c>
      <c r="AA42" s="32">
        <v>2</v>
      </c>
      <c r="AB42" s="32">
        <v>6</v>
      </c>
      <c r="AC42" s="32" t="s">
        <v>39</v>
      </c>
      <c r="AD42" s="32">
        <v>2314385.2000000002</v>
      </c>
      <c r="AE42" s="32">
        <v>2314385.2000000002</v>
      </c>
      <c r="AF42" s="32">
        <v>4.0000000000000002E-4</v>
      </c>
      <c r="AG42" s="32">
        <v>0.2</v>
      </c>
      <c r="AH42" s="32">
        <v>3</v>
      </c>
      <c r="AI42" s="37">
        <v>6</v>
      </c>
      <c r="AK42" s="3">
        <v>9.9282331523778775E-3</v>
      </c>
      <c r="AM42" s="36"/>
      <c r="AN42" s="32"/>
      <c r="AO42" s="32">
        <v>3</v>
      </c>
      <c r="AP42" s="41">
        <v>666412.48</v>
      </c>
      <c r="AQ42" s="42">
        <v>1.4E-3</v>
      </c>
      <c r="AR42" s="41">
        <v>693534.12</v>
      </c>
      <c r="AS42" s="42">
        <v>2.9999999999999997E-4</v>
      </c>
      <c r="AT42" s="43">
        <f t="shared" si="2"/>
        <v>4.0697977324794417E-2</v>
      </c>
      <c r="AU42" s="6">
        <v>666412.48</v>
      </c>
      <c r="AV42" s="44">
        <v>34.909999999999997</v>
      </c>
    </row>
    <row r="43" spans="1:48">
      <c r="A43" s="36" t="s">
        <v>50</v>
      </c>
      <c r="B43" s="32">
        <v>0.2</v>
      </c>
      <c r="C43" s="32">
        <v>6</v>
      </c>
      <c r="D43" s="41">
        <v>334265.11</v>
      </c>
      <c r="E43" s="42">
        <v>8.3999999999999995E-3</v>
      </c>
      <c r="F43" s="41">
        <v>338760.76</v>
      </c>
      <c r="G43" s="42">
        <v>4.0000000000000002E-4</v>
      </c>
      <c r="H43" s="43">
        <f t="shared" si="0"/>
        <v>1.3449354615562551E-2</v>
      </c>
      <c r="I43" s="6">
        <v>334265.11</v>
      </c>
      <c r="J43" s="44">
        <v>139.02000000000001</v>
      </c>
      <c r="K43" s="56">
        <f t="shared" si="1"/>
        <v>0</v>
      </c>
      <c r="L43" s="56"/>
      <c r="M43" s="32"/>
      <c r="N43" s="36" t="s">
        <v>40</v>
      </c>
      <c r="O43" s="32">
        <v>75049.11</v>
      </c>
      <c r="P43" s="32">
        <v>75049.11</v>
      </c>
      <c r="Q43" s="32">
        <v>2.8999999999999998E-3</v>
      </c>
      <c r="R43" s="32">
        <v>0.2</v>
      </c>
      <c r="S43" s="32">
        <v>1</v>
      </c>
      <c r="T43" s="32">
        <v>6</v>
      </c>
      <c r="U43" s="32"/>
      <c r="V43" s="32" t="s">
        <v>40</v>
      </c>
      <c r="W43" s="32">
        <v>334265.11</v>
      </c>
      <c r="X43" s="32">
        <v>334265.11</v>
      </c>
      <c r="Y43" s="32">
        <v>8.3999999999999995E-3</v>
      </c>
      <c r="Z43" s="32">
        <v>0.2</v>
      </c>
      <c r="AA43" s="32">
        <v>2</v>
      </c>
      <c r="AB43" s="32">
        <v>6</v>
      </c>
      <c r="AC43" s="32" t="s">
        <v>40</v>
      </c>
      <c r="AD43" s="32">
        <v>2291633.33</v>
      </c>
      <c r="AE43" s="32">
        <v>2291633.33</v>
      </c>
      <c r="AF43" s="32">
        <v>1.1000000000000001E-3</v>
      </c>
      <c r="AG43" s="32">
        <v>0.2</v>
      </c>
      <c r="AH43" s="32">
        <v>3</v>
      </c>
      <c r="AI43" s="37">
        <v>6</v>
      </c>
      <c r="AK43" s="3">
        <v>9.9282331523778775E-3</v>
      </c>
      <c r="AM43" s="36"/>
      <c r="AN43" s="32"/>
      <c r="AO43" s="32">
        <v>4</v>
      </c>
      <c r="AP43" s="41">
        <v>356701.3</v>
      </c>
      <c r="AQ43" s="42">
        <v>3.5000000000000001E-3</v>
      </c>
      <c r="AR43" s="41">
        <v>360987.9</v>
      </c>
      <c r="AS43" s="42">
        <v>4.0000000000000002E-4</v>
      </c>
      <c r="AT43" s="43">
        <f t="shared" si="2"/>
        <v>1.2017337755707746E-2</v>
      </c>
      <c r="AU43" s="6">
        <v>356701.3</v>
      </c>
      <c r="AV43" s="44">
        <v>210.22</v>
      </c>
    </row>
    <row r="44" spans="1:48">
      <c r="A44" s="36"/>
      <c r="B44" s="32"/>
      <c r="C44" s="32">
        <v>7</v>
      </c>
      <c r="D44" s="41">
        <v>334265.11</v>
      </c>
      <c r="E44" s="42">
        <v>9.5999999999999992E-3</v>
      </c>
      <c r="F44" s="41">
        <v>338760.76</v>
      </c>
      <c r="G44" s="42">
        <v>5.0000000000000001E-4</v>
      </c>
      <c r="H44" s="43">
        <f t="shared" si="0"/>
        <v>1.3449354615562551E-2</v>
      </c>
      <c r="I44" s="6">
        <v>334265.11</v>
      </c>
      <c r="J44" s="44">
        <v>134.83000000000001</v>
      </c>
      <c r="K44" s="56">
        <f t="shared" si="1"/>
        <v>0</v>
      </c>
      <c r="L44" s="56"/>
      <c r="M44" s="32"/>
      <c r="N44" s="36" t="s">
        <v>41</v>
      </c>
      <c r="O44" s="32">
        <v>75049.09</v>
      </c>
      <c r="P44" s="32">
        <v>75049.09</v>
      </c>
      <c r="Q44" s="32">
        <v>238.29</v>
      </c>
      <c r="R44" s="32">
        <v>0.2</v>
      </c>
      <c r="S44" s="32">
        <v>1</v>
      </c>
      <c r="T44" s="32">
        <v>6</v>
      </c>
      <c r="U44" s="32"/>
      <c r="V44" s="32" t="s">
        <v>41</v>
      </c>
      <c r="W44" s="32">
        <v>334265.11</v>
      </c>
      <c r="X44" s="32">
        <v>334265.11</v>
      </c>
      <c r="Y44" s="32">
        <v>139.02000000000001</v>
      </c>
      <c r="Z44" s="32">
        <v>0.2</v>
      </c>
      <c r="AA44" s="32">
        <v>2</v>
      </c>
      <c r="AB44" s="32">
        <v>6</v>
      </c>
      <c r="AC44" s="32" t="s">
        <v>41</v>
      </c>
      <c r="AD44" s="32">
        <v>2291633.33</v>
      </c>
      <c r="AE44" s="32">
        <v>2291633.33</v>
      </c>
      <c r="AF44" s="32">
        <v>15.19</v>
      </c>
      <c r="AG44" s="32">
        <v>0.2</v>
      </c>
      <c r="AH44" s="32">
        <v>3</v>
      </c>
      <c r="AI44" s="37">
        <v>6</v>
      </c>
      <c r="AK44" s="3">
        <v>9.9282331523778775E-3</v>
      </c>
      <c r="AM44" s="36"/>
      <c r="AN44" s="32"/>
      <c r="AO44" s="32">
        <v>5</v>
      </c>
      <c r="AP44" s="41">
        <v>334265.11</v>
      </c>
      <c r="AQ44" s="42">
        <v>7.4999999999999997E-3</v>
      </c>
      <c r="AR44" s="41">
        <v>338760.76</v>
      </c>
      <c r="AS44" s="42">
        <v>4.0000000000000002E-4</v>
      </c>
      <c r="AT44" s="43">
        <f t="shared" si="2"/>
        <v>1.3449354615562551E-2</v>
      </c>
      <c r="AU44" s="6">
        <v>334265.11</v>
      </c>
      <c r="AV44" s="44">
        <v>143.99</v>
      </c>
    </row>
    <row r="45" spans="1:48">
      <c r="A45" s="36"/>
      <c r="B45" s="32"/>
      <c r="C45" s="32">
        <v>8</v>
      </c>
      <c r="D45" s="41">
        <v>334265.11</v>
      </c>
      <c r="E45" s="42">
        <v>8.6999999999999994E-3</v>
      </c>
      <c r="F45" s="41">
        <v>338760.76</v>
      </c>
      <c r="G45" s="42">
        <v>5.0000000000000001E-4</v>
      </c>
      <c r="H45" s="43">
        <f t="shared" si="0"/>
        <v>1.3449354615562551E-2</v>
      </c>
      <c r="I45" s="6">
        <v>334265.11</v>
      </c>
      <c r="J45" s="44">
        <v>135.35</v>
      </c>
      <c r="K45" s="56">
        <f t="shared" si="1"/>
        <v>0</v>
      </c>
      <c r="L45" s="56"/>
      <c r="M45" s="32"/>
      <c r="N45" s="36" t="s">
        <v>39</v>
      </c>
      <c r="O45" s="32">
        <v>74178.41</v>
      </c>
      <c r="P45" s="32">
        <v>74178.41</v>
      </c>
      <c r="Q45" s="32">
        <v>5.0000000000000001E-4</v>
      </c>
      <c r="R45" s="32">
        <v>0.2</v>
      </c>
      <c r="S45" s="32">
        <v>1</v>
      </c>
      <c r="T45" s="32">
        <v>7</v>
      </c>
      <c r="U45" s="32"/>
      <c r="V45" s="32" t="s">
        <v>39</v>
      </c>
      <c r="W45" s="32">
        <v>338760.76</v>
      </c>
      <c r="X45" s="32">
        <v>338760.76</v>
      </c>
      <c r="Y45" s="32">
        <v>5.0000000000000001E-4</v>
      </c>
      <c r="Z45" s="32">
        <v>0.2</v>
      </c>
      <c r="AA45" s="32">
        <v>2</v>
      </c>
      <c r="AB45" s="32">
        <v>7</v>
      </c>
      <c r="AC45" s="32" t="s">
        <v>39</v>
      </c>
      <c r="AD45" s="32">
        <v>2314385.2000000002</v>
      </c>
      <c r="AE45" s="32">
        <v>2314385.2000000002</v>
      </c>
      <c r="AF45" s="32">
        <v>4.0000000000000002E-4</v>
      </c>
      <c r="AG45" s="32">
        <v>0.2</v>
      </c>
      <c r="AH45" s="32">
        <v>3</v>
      </c>
      <c r="AI45" s="37">
        <v>7</v>
      </c>
      <c r="AK45" s="3">
        <v>9.9282331523778775E-3</v>
      </c>
      <c r="AM45" s="36" t="s">
        <v>50</v>
      </c>
      <c r="AN45" s="32">
        <v>0.2</v>
      </c>
      <c r="AO45" s="32">
        <v>6</v>
      </c>
      <c r="AP45" s="41">
        <v>334265.11</v>
      </c>
      <c r="AQ45" s="42">
        <v>8.3999999999999995E-3</v>
      </c>
      <c r="AR45" s="41">
        <v>338760.76</v>
      </c>
      <c r="AS45" s="42">
        <v>4.0000000000000002E-4</v>
      </c>
      <c r="AT45" s="43">
        <f t="shared" si="2"/>
        <v>1.3449354615562551E-2</v>
      </c>
      <c r="AU45" s="6">
        <v>334265.11</v>
      </c>
      <c r="AV45" s="44">
        <v>139.02000000000001</v>
      </c>
    </row>
    <row r="46" spans="1:48">
      <c r="A46" s="36"/>
      <c r="B46" s="32"/>
      <c r="C46" s="32">
        <v>9</v>
      </c>
      <c r="D46" s="41">
        <v>334265.11</v>
      </c>
      <c r="E46" s="42">
        <v>8.6E-3</v>
      </c>
      <c r="F46" s="41">
        <v>338760.76</v>
      </c>
      <c r="G46" s="42">
        <v>4.0000000000000002E-4</v>
      </c>
      <c r="H46" s="43">
        <f t="shared" si="0"/>
        <v>1.3449354615562551E-2</v>
      </c>
      <c r="I46" s="6">
        <v>334265.11</v>
      </c>
      <c r="J46" s="44">
        <v>135.12</v>
      </c>
      <c r="K46" s="56">
        <f t="shared" si="1"/>
        <v>0</v>
      </c>
      <c r="L46" s="56"/>
      <c r="M46" s="32"/>
      <c r="N46" s="36" t="s">
        <v>40</v>
      </c>
      <c r="O46" s="32">
        <v>74091.100000000006</v>
      </c>
      <c r="P46" s="32">
        <v>74091.100000000006</v>
      </c>
      <c r="Q46" s="32">
        <v>3.7000000000000002E-3</v>
      </c>
      <c r="R46" s="32">
        <v>0.2</v>
      </c>
      <c r="S46" s="32">
        <v>1</v>
      </c>
      <c r="T46" s="32">
        <v>7</v>
      </c>
      <c r="U46" s="32"/>
      <c r="V46" s="32" t="s">
        <v>40</v>
      </c>
      <c r="W46" s="32">
        <v>334265.11</v>
      </c>
      <c r="X46" s="32">
        <v>334265.11</v>
      </c>
      <c r="Y46" s="32">
        <v>9.5999999999999992E-3</v>
      </c>
      <c r="Z46" s="32">
        <v>0.2</v>
      </c>
      <c r="AA46" s="32">
        <v>2</v>
      </c>
      <c r="AB46" s="32">
        <v>7</v>
      </c>
      <c r="AC46" s="32" t="s">
        <v>40</v>
      </c>
      <c r="AD46" s="32">
        <v>2291633.33</v>
      </c>
      <c r="AE46" s="32">
        <v>2291633.33</v>
      </c>
      <c r="AF46" s="32">
        <v>1.1999999999999999E-3</v>
      </c>
      <c r="AG46" s="32">
        <v>0.2</v>
      </c>
      <c r="AH46" s="32">
        <v>3</v>
      </c>
      <c r="AI46" s="37">
        <v>7</v>
      </c>
      <c r="AK46" s="3">
        <v>9.9282331523778775E-3</v>
      </c>
      <c r="AM46" s="36"/>
      <c r="AN46" s="32"/>
      <c r="AO46" s="32">
        <v>7</v>
      </c>
      <c r="AP46" s="41">
        <v>334265.11</v>
      </c>
      <c r="AQ46" s="42">
        <v>9.5999999999999992E-3</v>
      </c>
      <c r="AR46" s="41">
        <v>338760.76</v>
      </c>
      <c r="AS46" s="42">
        <v>5.0000000000000001E-4</v>
      </c>
      <c r="AT46" s="43">
        <f t="shared" si="2"/>
        <v>1.3449354615562551E-2</v>
      </c>
      <c r="AU46" s="6">
        <v>334265.11</v>
      </c>
      <c r="AV46" s="44">
        <v>134.83000000000001</v>
      </c>
    </row>
    <row r="47" spans="1:48">
      <c r="A47" s="36"/>
      <c r="B47" s="32"/>
      <c r="C47" s="32">
        <v>10</v>
      </c>
      <c r="D47" s="41">
        <v>334265.11</v>
      </c>
      <c r="E47" s="42">
        <v>8.5000000000000006E-3</v>
      </c>
      <c r="F47" s="41">
        <v>338760.76</v>
      </c>
      <c r="G47" s="42">
        <v>4.0000000000000002E-4</v>
      </c>
      <c r="H47" s="43">
        <f t="shared" si="0"/>
        <v>1.3449354615562551E-2</v>
      </c>
      <c r="I47" s="6">
        <v>334265.11</v>
      </c>
      <c r="J47" s="44">
        <v>132.77000000000001</v>
      </c>
      <c r="K47" s="56">
        <f t="shared" si="1"/>
        <v>0</v>
      </c>
      <c r="L47" s="56"/>
      <c r="M47" s="32"/>
      <c r="N47" s="36" t="s">
        <v>41</v>
      </c>
      <c r="O47" s="32">
        <v>74091.03</v>
      </c>
      <c r="P47" s="32">
        <v>74091.03</v>
      </c>
      <c r="Q47" s="32">
        <v>288.12</v>
      </c>
      <c r="R47" s="32">
        <v>0.2</v>
      </c>
      <c r="S47" s="32">
        <v>1</v>
      </c>
      <c r="T47" s="32">
        <v>7</v>
      </c>
      <c r="U47" s="32"/>
      <c r="V47" s="32" t="s">
        <v>41</v>
      </c>
      <c r="W47" s="32">
        <v>334265.11</v>
      </c>
      <c r="X47" s="32">
        <v>334265.11</v>
      </c>
      <c r="Y47" s="32">
        <v>134.83000000000001</v>
      </c>
      <c r="Z47" s="32">
        <v>0.2</v>
      </c>
      <c r="AA47" s="32">
        <v>2</v>
      </c>
      <c r="AB47" s="32">
        <v>7</v>
      </c>
      <c r="AC47" s="32" t="s">
        <v>41</v>
      </c>
      <c r="AD47" s="32">
        <v>2291633.33</v>
      </c>
      <c r="AE47" s="32">
        <v>2291633.33</v>
      </c>
      <c r="AF47" s="32">
        <v>14.42</v>
      </c>
      <c r="AG47" s="32">
        <v>0.2</v>
      </c>
      <c r="AH47" s="32">
        <v>3</v>
      </c>
      <c r="AI47" s="37">
        <v>7</v>
      </c>
      <c r="AK47" s="3">
        <v>9.9282331523778775E-3</v>
      </c>
      <c r="AM47" s="36"/>
      <c r="AN47" s="32"/>
      <c r="AO47" s="32">
        <v>8</v>
      </c>
      <c r="AP47" s="41">
        <v>334265.11</v>
      </c>
      <c r="AQ47" s="42">
        <v>8.6999999999999994E-3</v>
      </c>
      <c r="AR47" s="41">
        <v>338760.76</v>
      </c>
      <c r="AS47" s="42">
        <v>5.0000000000000001E-4</v>
      </c>
      <c r="AT47" s="43">
        <f t="shared" si="2"/>
        <v>1.3449354615562551E-2</v>
      </c>
      <c r="AU47" s="6">
        <v>334265.11</v>
      </c>
      <c r="AV47" s="44">
        <v>135.35</v>
      </c>
    </row>
    <row r="48" spans="1:48">
      <c r="A48" s="36"/>
      <c r="B48" s="32"/>
      <c r="C48" s="32">
        <v>2</v>
      </c>
      <c r="D48" s="41">
        <v>4800015.3099999996</v>
      </c>
      <c r="E48" s="42">
        <v>8.9999999999999998E-4</v>
      </c>
      <c r="F48" s="41">
        <v>5100952.8</v>
      </c>
      <c r="G48" s="42">
        <v>2.0000000000000001E-4</v>
      </c>
      <c r="H48" s="43">
        <f t="shared" si="0"/>
        <v>6.2695110445387364E-2</v>
      </c>
      <c r="I48" s="6">
        <v>4800015.3099999996</v>
      </c>
      <c r="J48" s="44">
        <v>19.41</v>
      </c>
      <c r="K48" s="56">
        <f t="shared" si="1"/>
        <v>0</v>
      </c>
      <c r="L48" s="56"/>
      <c r="M48" s="32"/>
      <c r="N48" s="36" t="s">
        <v>39</v>
      </c>
      <c r="O48" s="32">
        <v>74033.23</v>
      </c>
      <c r="P48" s="32">
        <v>74033.23</v>
      </c>
      <c r="Q48" s="32">
        <v>5.9999999999999995E-4</v>
      </c>
      <c r="R48" s="32">
        <v>0.2</v>
      </c>
      <c r="S48" s="32">
        <v>1</v>
      </c>
      <c r="T48" s="32">
        <v>8</v>
      </c>
      <c r="U48" s="32"/>
      <c r="V48" s="32" t="s">
        <v>39</v>
      </c>
      <c r="W48" s="32">
        <v>338760.76</v>
      </c>
      <c r="X48" s="32">
        <v>338760.76</v>
      </c>
      <c r="Y48" s="32">
        <v>5.0000000000000001E-4</v>
      </c>
      <c r="Z48" s="32">
        <v>0.2</v>
      </c>
      <c r="AA48" s="32">
        <v>2</v>
      </c>
      <c r="AB48" s="32">
        <v>8</v>
      </c>
      <c r="AC48" s="32" t="s">
        <v>39</v>
      </c>
      <c r="AD48" s="32">
        <v>2314385.2000000002</v>
      </c>
      <c r="AE48" s="32">
        <v>2314385.2000000002</v>
      </c>
      <c r="AF48" s="32">
        <v>4.0000000000000002E-4</v>
      </c>
      <c r="AG48" s="32">
        <v>0.2</v>
      </c>
      <c r="AH48" s="32">
        <v>3</v>
      </c>
      <c r="AI48" s="37">
        <v>8</v>
      </c>
      <c r="AK48" s="3">
        <v>9.6599574579795799E-3</v>
      </c>
      <c r="AM48" s="36"/>
      <c r="AN48" s="32"/>
      <c r="AO48" s="32">
        <v>9</v>
      </c>
      <c r="AP48" s="41">
        <v>334265.11</v>
      </c>
      <c r="AQ48" s="42">
        <v>8.6E-3</v>
      </c>
      <c r="AR48" s="41">
        <v>338760.76</v>
      </c>
      <c r="AS48" s="42">
        <v>4.0000000000000002E-4</v>
      </c>
      <c r="AT48" s="43">
        <f t="shared" si="2"/>
        <v>1.3449354615562551E-2</v>
      </c>
      <c r="AU48" s="6">
        <v>334265.11</v>
      </c>
      <c r="AV48" s="44">
        <v>135.12</v>
      </c>
    </row>
    <row r="49" spans="1:48">
      <c r="A49" s="36"/>
      <c r="B49" s="54"/>
      <c r="C49" s="32">
        <v>3</v>
      </c>
      <c r="D49" s="41">
        <v>1220766.1599999999</v>
      </c>
      <c r="E49" s="42">
        <v>3.8E-3</v>
      </c>
      <c r="F49" s="41">
        <v>1320667.45</v>
      </c>
      <c r="G49" s="42">
        <v>2.9999999999999997E-4</v>
      </c>
      <c r="H49" s="43">
        <f t="shared" si="0"/>
        <v>8.1834910954609069E-2</v>
      </c>
      <c r="I49" s="6">
        <v>1220766.1599999999</v>
      </c>
      <c r="J49" s="44">
        <v>324.39999999999998</v>
      </c>
      <c r="K49" s="56">
        <f t="shared" si="1"/>
        <v>0</v>
      </c>
      <c r="L49" s="56"/>
      <c r="M49" s="32"/>
      <c r="N49" s="36" t="s">
        <v>40</v>
      </c>
      <c r="O49" s="32">
        <v>73959.27</v>
      </c>
      <c r="P49" s="32">
        <v>73959.27</v>
      </c>
      <c r="Q49" s="32">
        <v>7.4999999999999997E-3</v>
      </c>
      <c r="R49" s="32">
        <v>0.2</v>
      </c>
      <c r="S49" s="32">
        <v>1</v>
      </c>
      <c r="T49" s="32">
        <v>8</v>
      </c>
      <c r="U49" s="32"/>
      <c r="V49" s="32" t="s">
        <v>40</v>
      </c>
      <c r="W49" s="32">
        <v>334265.11</v>
      </c>
      <c r="X49" s="32">
        <v>334265.11</v>
      </c>
      <c r="Y49" s="32">
        <v>8.6999999999999994E-3</v>
      </c>
      <c r="Z49" s="32">
        <v>0.2</v>
      </c>
      <c r="AA49" s="32">
        <v>2</v>
      </c>
      <c r="AB49" s="32">
        <v>8</v>
      </c>
      <c r="AC49" s="32" t="s">
        <v>40</v>
      </c>
      <c r="AD49" s="32">
        <v>2291633.33</v>
      </c>
      <c r="AE49" s="32">
        <v>2291633.33</v>
      </c>
      <c r="AF49" s="32">
        <v>1.1000000000000001E-3</v>
      </c>
      <c r="AG49" s="32">
        <v>0.2</v>
      </c>
      <c r="AH49" s="32">
        <v>3</v>
      </c>
      <c r="AI49" s="37">
        <v>8</v>
      </c>
      <c r="AK49" s="3">
        <v>9.2330884937259963E-3</v>
      </c>
      <c r="AM49" s="36"/>
      <c r="AN49" s="32"/>
      <c r="AO49" s="32">
        <v>10</v>
      </c>
      <c r="AP49" s="41">
        <v>334265.11</v>
      </c>
      <c r="AQ49" s="42">
        <v>8.5000000000000006E-3</v>
      </c>
      <c r="AR49" s="41">
        <v>338760.76</v>
      </c>
      <c r="AS49" s="42">
        <v>4.0000000000000002E-4</v>
      </c>
      <c r="AT49" s="43">
        <f t="shared" si="2"/>
        <v>1.3449354615562551E-2</v>
      </c>
      <c r="AU49" s="6">
        <v>334265.11</v>
      </c>
      <c r="AV49" s="44">
        <v>132.77000000000001</v>
      </c>
    </row>
    <row r="50" spans="1:48">
      <c r="A50" s="36"/>
      <c r="B50" s="54"/>
      <c r="C50" s="32">
        <v>4</v>
      </c>
      <c r="D50" s="41">
        <v>557306</v>
      </c>
      <c r="E50" s="42">
        <v>8.2000000000000007E-3</v>
      </c>
      <c r="F50" s="41">
        <v>579407.23</v>
      </c>
      <c r="G50" s="42">
        <v>2.9999999999999997E-4</v>
      </c>
      <c r="H50" s="43">
        <f t="shared" si="0"/>
        <v>3.9657261899207943E-2</v>
      </c>
      <c r="I50" s="6">
        <v>557306</v>
      </c>
      <c r="J50" s="44">
        <v>381.17</v>
      </c>
      <c r="K50" s="56">
        <f t="shared" si="1"/>
        <v>0</v>
      </c>
      <c r="L50" s="56"/>
      <c r="M50" s="32"/>
      <c r="N50" s="36" t="s">
        <v>41</v>
      </c>
      <c r="O50" s="32">
        <v>73943.759999999995</v>
      </c>
      <c r="P50" s="32">
        <v>73943.759999999995</v>
      </c>
      <c r="Q50" s="32">
        <v>248.1</v>
      </c>
      <c r="R50" s="32">
        <v>0.2</v>
      </c>
      <c r="S50" s="32">
        <v>1</v>
      </c>
      <c r="T50" s="32">
        <v>8</v>
      </c>
      <c r="U50" s="32"/>
      <c r="V50" s="32" t="s">
        <v>41</v>
      </c>
      <c r="W50" s="32">
        <v>334265.11</v>
      </c>
      <c r="X50" s="32">
        <v>334264.07</v>
      </c>
      <c r="Y50" s="32">
        <v>135.35</v>
      </c>
      <c r="Z50" s="32">
        <v>0.2</v>
      </c>
      <c r="AA50" s="32">
        <v>2</v>
      </c>
      <c r="AB50" s="32">
        <v>8</v>
      </c>
      <c r="AC50" s="32" t="s">
        <v>41</v>
      </c>
      <c r="AD50" s="32">
        <v>2291633.33</v>
      </c>
      <c r="AE50" s="32">
        <v>2291633.33</v>
      </c>
      <c r="AF50" s="32">
        <v>14.99</v>
      </c>
      <c r="AG50" s="32">
        <v>0.2</v>
      </c>
      <c r="AH50" s="32">
        <v>3</v>
      </c>
      <c r="AI50" s="37">
        <v>8</v>
      </c>
      <c r="AK50" s="3">
        <v>7.9385348081089727E-3</v>
      </c>
      <c r="AM50" s="36"/>
      <c r="AN50" s="32"/>
      <c r="AO50" s="32">
        <v>2</v>
      </c>
      <c r="AP50" s="41">
        <v>4800015.3099999996</v>
      </c>
      <c r="AQ50" s="42">
        <v>8.9999999999999998E-4</v>
      </c>
      <c r="AR50" s="41">
        <v>5100952.8</v>
      </c>
      <c r="AS50" s="42">
        <v>2.0000000000000001E-4</v>
      </c>
      <c r="AT50" s="43">
        <f t="shared" si="2"/>
        <v>6.2695110445387364E-2</v>
      </c>
      <c r="AU50" s="6">
        <v>4800015.3099999996</v>
      </c>
      <c r="AV50" s="44">
        <v>19.41</v>
      </c>
    </row>
    <row r="51" spans="1:48">
      <c r="A51" s="36"/>
      <c r="B51" s="54"/>
      <c r="C51" s="32">
        <v>5</v>
      </c>
      <c r="D51" s="41">
        <v>446252.57</v>
      </c>
      <c r="E51" s="42">
        <v>1.7899999999999999E-2</v>
      </c>
      <c r="F51" s="41">
        <v>453822.51</v>
      </c>
      <c r="G51" s="42">
        <v>4.0000000000000002E-4</v>
      </c>
      <c r="H51" s="43">
        <f t="shared" si="0"/>
        <v>1.6963353286682477E-2</v>
      </c>
      <c r="I51" s="6">
        <v>446252.57</v>
      </c>
      <c r="J51" s="44">
        <v>386.48</v>
      </c>
      <c r="K51" s="56">
        <f t="shared" si="1"/>
        <v>0</v>
      </c>
      <c r="L51" s="56"/>
      <c r="M51" s="32"/>
      <c r="N51" s="36" t="s">
        <v>39</v>
      </c>
      <c r="O51" s="32">
        <v>74013.56</v>
      </c>
      <c r="P51" s="32">
        <v>74013.56</v>
      </c>
      <c r="Q51" s="32">
        <v>5.9999999999999995E-4</v>
      </c>
      <c r="R51" s="32">
        <v>0.2</v>
      </c>
      <c r="S51" s="32">
        <v>1</v>
      </c>
      <c r="T51" s="32">
        <v>9</v>
      </c>
      <c r="U51" s="32"/>
      <c r="V51" s="32" t="s">
        <v>39</v>
      </c>
      <c r="W51" s="32">
        <v>338760.76</v>
      </c>
      <c r="X51" s="32">
        <v>338760.76</v>
      </c>
      <c r="Y51" s="32">
        <v>4.0000000000000002E-4</v>
      </c>
      <c r="Z51" s="32">
        <v>0.2</v>
      </c>
      <c r="AA51" s="32">
        <v>2</v>
      </c>
      <c r="AB51" s="32">
        <v>9</v>
      </c>
      <c r="AC51" s="32" t="s">
        <v>39</v>
      </c>
      <c r="AD51" s="32">
        <v>2314385.2000000002</v>
      </c>
      <c r="AE51" s="32">
        <v>2314385.2000000002</v>
      </c>
      <c r="AF51" s="32">
        <v>4.0000000000000002E-4</v>
      </c>
      <c r="AG51" s="32">
        <v>0.2</v>
      </c>
      <c r="AH51" s="32">
        <v>3</v>
      </c>
      <c r="AI51" s="37">
        <v>9</v>
      </c>
      <c r="AK51" s="3">
        <v>5.3133318491306088E-3</v>
      </c>
      <c r="AM51" s="36"/>
      <c r="AN51" s="54"/>
      <c r="AO51" s="32">
        <v>3</v>
      </c>
      <c r="AP51" s="41">
        <v>1220766.1599999999</v>
      </c>
      <c r="AQ51" s="42">
        <v>3.8E-3</v>
      </c>
      <c r="AR51" s="41">
        <v>1320667.45</v>
      </c>
      <c r="AS51" s="42">
        <v>2.9999999999999997E-4</v>
      </c>
      <c r="AT51" s="43">
        <f t="shared" si="2"/>
        <v>8.1834910954609069E-2</v>
      </c>
      <c r="AU51" s="6">
        <v>1220766.1599999999</v>
      </c>
      <c r="AV51" s="44">
        <v>324.39999999999998</v>
      </c>
    </row>
    <row r="52" spans="1:48">
      <c r="A52" s="36"/>
      <c r="B52" s="54">
        <v>0.3</v>
      </c>
      <c r="C52" s="32">
        <v>6</v>
      </c>
      <c r="D52" s="41">
        <v>437074.61</v>
      </c>
      <c r="E52" s="42">
        <v>3.27E-2</v>
      </c>
      <c r="F52" s="41">
        <v>444558.57</v>
      </c>
      <c r="G52" s="42">
        <v>8.9999999999999998E-4</v>
      </c>
      <c r="H52" s="43">
        <f t="shared" si="0"/>
        <v>1.712284316858401E-2</v>
      </c>
      <c r="I52" s="6">
        <v>437074.61</v>
      </c>
      <c r="J52" s="44">
        <v>383.05</v>
      </c>
      <c r="K52" s="56">
        <f t="shared" si="1"/>
        <v>0</v>
      </c>
      <c r="L52" s="56"/>
      <c r="M52" s="32"/>
      <c r="N52" s="36" t="s">
        <v>40</v>
      </c>
      <c r="O52" s="32">
        <v>73941.16</v>
      </c>
      <c r="P52" s="32">
        <v>73941.16</v>
      </c>
      <c r="Q52" s="32">
        <v>1.95E-2</v>
      </c>
      <c r="R52" s="32">
        <v>0.2</v>
      </c>
      <c r="S52" s="32">
        <v>1</v>
      </c>
      <c r="T52" s="32">
        <v>9</v>
      </c>
      <c r="U52" s="32"/>
      <c r="V52" s="32" t="s">
        <v>40</v>
      </c>
      <c r="W52" s="32">
        <v>334265.11</v>
      </c>
      <c r="X52" s="32">
        <v>334265.11</v>
      </c>
      <c r="Y52" s="32">
        <v>8.6E-3</v>
      </c>
      <c r="Z52" s="32">
        <v>0.2</v>
      </c>
      <c r="AA52" s="32">
        <v>2</v>
      </c>
      <c r="AB52" s="32">
        <v>9</v>
      </c>
      <c r="AC52" s="32" t="s">
        <v>40</v>
      </c>
      <c r="AD52" s="32">
        <v>2291633.33</v>
      </c>
      <c r="AE52" s="32">
        <v>2291633.33</v>
      </c>
      <c r="AF52" s="32">
        <v>1.1000000000000001E-3</v>
      </c>
      <c r="AG52" s="32">
        <v>0.2</v>
      </c>
      <c r="AH52" s="32">
        <v>3</v>
      </c>
      <c r="AI52" s="37">
        <v>9</v>
      </c>
      <c r="AK52" s="3">
        <v>4.4523871546182665E-3</v>
      </c>
      <c r="AM52" s="36"/>
      <c r="AN52" s="54"/>
      <c r="AO52" s="32">
        <v>4</v>
      </c>
      <c r="AP52" s="41">
        <v>557306</v>
      </c>
      <c r="AQ52" s="42">
        <v>8.2000000000000007E-3</v>
      </c>
      <c r="AR52" s="41">
        <v>579407.23</v>
      </c>
      <c r="AS52" s="42">
        <v>2.9999999999999997E-4</v>
      </c>
      <c r="AT52" s="43">
        <f t="shared" si="2"/>
        <v>3.9657261899207943E-2</v>
      </c>
      <c r="AU52" s="6">
        <v>557306</v>
      </c>
      <c r="AV52" s="44">
        <v>381.17</v>
      </c>
    </row>
    <row r="53" spans="1:48">
      <c r="A53" s="36"/>
      <c r="B53" s="54"/>
      <c r="C53" s="32">
        <v>7</v>
      </c>
      <c r="D53" s="41">
        <v>437074.61</v>
      </c>
      <c r="E53" s="42">
        <v>3.4299999999999997E-2</v>
      </c>
      <c r="F53" s="41">
        <v>444966.36</v>
      </c>
      <c r="G53" s="42">
        <v>5.0000000000000001E-4</v>
      </c>
      <c r="H53" s="43">
        <f t="shared" si="0"/>
        <v>1.8055841770355869E-2</v>
      </c>
      <c r="I53" s="6">
        <v>437074.61</v>
      </c>
      <c r="J53" s="44">
        <v>404.63</v>
      </c>
      <c r="K53" s="56">
        <f t="shared" si="1"/>
        <v>0</v>
      </c>
      <c r="L53" s="56"/>
      <c r="M53" s="32"/>
      <c r="N53" s="36" t="s">
        <v>41</v>
      </c>
      <c r="O53" s="32">
        <v>73936.639999999999</v>
      </c>
      <c r="P53" s="32">
        <v>73936.38</v>
      </c>
      <c r="Q53" s="32">
        <v>278.98</v>
      </c>
      <c r="R53" s="32">
        <v>0.2</v>
      </c>
      <c r="S53" s="32">
        <v>1</v>
      </c>
      <c r="T53" s="32">
        <v>9</v>
      </c>
      <c r="U53" s="32"/>
      <c r="V53" s="32" t="s">
        <v>41</v>
      </c>
      <c r="W53" s="32">
        <v>334265.11</v>
      </c>
      <c r="X53" s="32">
        <v>334265.11</v>
      </c>
      <c r="Y53" s="32">
        <v>135.12</v>
      </c>
      <c r="Z53" s="32">
        <v>0.2</v>
      </c>
      <c r="AA53" s="32">
        <v>2</v>
      </c>
      <c r="AB53" s="32">
        <v>9</v>
      </c>
      <c r="AC53" s="32" t="s">
        <v>41</v>
      </c>
      <c r="AD53" s="32">
        <v>2291633.33</v>
      </c>
      <c r="AE53" s="32">
        <v>2291633.33</v>
      </c>
      <c r="AF53" s="32">
        <v>14.76</v>
      </c>
      <c r="AG53" s="32">
        <v>0.2</v>
      </c>
      <c r="AH53" s="32">
        <v>3</v>
      </c>
      <c r="AI53" s="37">
        <v>9</v>
      </c>
      <c r="AK53" s="3">
        <v>4.2167411099869731E-3</v>
      </c>
      <c r="AM53" s="36"/>
      <c r="AN53" s="54"/>
      <c r="AO53" s="32">
        <v>5</v>
      </c>
      <c r="AP53" s="41">
        <v>446252.57</v>
      </c>
      <c r="AQ53" s="42">
        <v>1.7899999999999999E-2</v>
      </c>
      <c r="AR53" s="41">
        <v>453822.51</v>
      </c>
      <c r="AS53" s="42">
        <v>4.0000000000000002E-4</v>
      </c>
      <c r="AT53" s="43">
        <f t="shared" si="2"/>
        <v>1.6963353286682477E-2</v>
      </c>
      <c r="AU53" s="6">
        <v>446252.57</v>
      </c>
      <c r="AV53" s="44">
        <v>386.48</v>
      </c>
    </row>
    <row r="54" spans="1:48">
      <c r="A54" s="36"/>
      <c r="B54" s="54"/>
      <c r="C54" s="32">
        <v>8</v>
      </c>
      <c r="D54" s="41">
        <v>437074.61</v>
      </c>
      <c r="E54" s="42">
        <v>3.5400000000000001E-2</v>
      </c>
      <c r="F54" s="41">
        <v>444966.36</v>
      </c>
      <c r="G54" s="42">
        <v>5.0000000000000001E-4</v>
      </c>
      <c r="H54" s="43">
        <f t="shared" si="0"/>
        <v>1.8055841770355869E-2</v>
      </c>
      <c r="I54" s="6">
        <v>437074.61</v>
      </c>
      <c r="J54" s="44">
        <v>428.76</v>
      </c>
      <c r="K54" s="56">
        <f t="shared" si="1"/>
        <v>0</v>
      </c>
      <c r="L54" s="56"/>
      <c r="M54" s="32"/>
      <c r="N54" s="36" t="s">
        <v>39</v>
      </c>
      <c r="O54" s="32">
        <v>74010.899999999994</v>
      </c>
      <c r="P54" s="32">
        <v>74010.899999999994</v>
      </c>
      <c r="Q54" s="32">
        <v>1E-3</v>
      </c>
      <c r="R54" s="32">
        <v>0.2</v>
      </c>
      <c r="S54" s="32">
        <v>1</v>
      </c>
      <c r="T54" s="32">
        <v>10</v>
      </c>
      <c r="U54" s="32"/>
      <c r="V54" s="32" t="s">
        <v>39</v>
      </c>
      <c r="W54" s="32">
        <v>338760.76</v>
      </c>
      <c r="X54" s="32">
        <v>338760.76</v>
      </c>
      <c r="Y54" s="32">
        <v>4.0000000000000002E-4</v>
      </c>
      <c r="Z54" s="32">
        <v>0.2</v>
      </c>
      <c r="AA54" s="32">
        <v>2</v>
      </c>
      <c r="AB54" s="32">
        <v>10</v>
      </c>
      <c r="AC54" s="32" t="s">
        <v>39</v>
      </c>
      <c r="AD54" s="32">
        <v>2314385.2000000002</v>
      </c>
      <c r="AE54" s="32">
        <v>2314385.2000000002</v>
      </c>
      <c r="AF54" s="32">
        <v>4.0000000000000002E-4</v>
      </c>
      <c r="AG54" s="32">
        <v>0.2</v>
      </c>
      <c r="AH54" s="32">
        <v>3</v>
      </c>
      <c r="AI54" s="37">
        <v>10</v>
      </c>
      <c r="AK54" s="3">
        <v>3.9460010513632741E-3</v>
      </c>
      <c r="AM54" s="36"/>
      <c r="AN54" s="54">
        <v>0.3</v>
      </c>
      <c r="AO54" s="32">
        <v>6</v>
      </c>
      <c r="AP54" s="41">
        <v>437074.61</v>
      </c>
      <c r="AQ54" s="42">
        <v>3.27E-2</v>
      </c>
      <c r="AR54" s="41">
        <v>444558.57</v>
      </c>
      <c r="AS54" s="42">
        <v>8.9999999999999998E-4</v>
      </c>
      <c r="AT54" s="43">
        <f t="shared" si="2"/>
        <v>1.712284316858401E-2</v>
      </c>
      <c r="AU54" s="6">
        <v>437074.61</v>
      </c>
      <c r="AV54" s="44">
        <v>383.05</v>
      </c>
    </row>
    <row r="55" spans="1:48">
      <c r="A55" s="36"/>
      <c r="B55" s="54"/>
      <c r="C55" s="32">
        <v>9</v>
      </c>
      <c r="D55" s="41">
        <v>437074.61</v>
      </c>
      <c r="E55" s="42">
        <v>3.4200000000000001E-2</v>
      </c>
      <c r="F55" s="41">
        <v>444966.36</v>
      </c>
      <c r="G55" s="42">
        <v>5.0000000000000001E-4</v>
      </c>
      <c r="H55" s="43">
        <f t="shared" si="0"/>
        <v>1.8055841770355869E-2</v>
      </c>
      <c r="I55" s="6">
        <v>437074.61</v>
      </c>
      <c r="J55" s="44">
        <v>413.18</v>
      </c>
      <c r="K55" s="56">
        <f t="shared" si="1"/>
        <v>0</v>
      </c>
      <c r="L55" s="56"/>
      <c r="M55" s="32"/>
      <c r="N55" s="36" t="s">
        <v>40</v>
      </c>
      <c r="O55" s="32">
        <v>73938.679999999993</v>
      </c>
      <c r="P55" s="32">
        <v>73938.679999999993</v>
      </c>
      <c r="Q55" s="32">
        <v>6.7799999999999999E-2</v>
      </c>
      <c r="R55" s="32">
        <v>0.2</v>
      </c>
      <c r="S55" s="32">
        <v>1</v>
      </c>
      <c r="T55" s="32">
        <v>10</v>
      </c>
      <c r="U55" s="32"/>
      <c r="V55" s="32" t="s">
        <v>40</v>
      </c>
      <c r="W55" s="32">
        <v>334265.11</v>
      </c>
      <c r="X55" s="32">
        <v>334265.11</v>
      </c>
      <c r="Y55" s="32">
        <v>8.5000000000000006E-3</v>
      </c>
      <c r="Z55" s="32">
        <v>0.2</v>
      </c>
      <c r="AA55" s="32">
        <v>2</v>
      </c>
      <c r="AB55" s="32">
        <v>10</v>
      </c>
      <c r="AC55" s="32" t="s">
        <v>40</v>
      </c>
      <c r="AD55" s="32">
        <v>2291633.33</v>
      </c>
      <c r="AE55" s="32">
        <v>2291633.33</v>
      </c>
      <c r="AF55" s="32">
        <v>1.1000000000000001E-3</v>
      </c>
      <c r="AG55" s="32">
        <v>0.2</v>
      </c>
      <c r="AH55" s="32">
        <v>3</v>
      </c>
      <c r="AI55" s="37">
        <v>10</v>
      </c>
      <c r="AK55" s="3">
        <v>2.9590950508191268E-3</v>
      </c>
      <c r="AM55" s="36"/>
      <c r="AN55" s="54"/>
      <c r="AO55" s="32">
        <v>7</v>
      </c>
      <c r="AP55" s="41">
        <v>437074.61</v>
      </c>
      <c r="AQ55" s="42">
        <v>3.4299999999999997E-2</v>
      </c>
      <c r="AR55" s="41">
        <v>444966.36</v>
      </c>
      <c r="AS55" s="42">
        <v>5.0000000000000001E-4</v>
      </c>
      <c r="AT55" s="43">
        <f t="shared" si="2"/>
        <v>1.8055841770355869E-2</v>
      </c>
      <c r="AU55" s="6">
        <v>437074.61</v>
      </c>
      <c r="AV55" s="44">
        <v>404.63</v>
      </c>
    </row>
    <row r="56" spans="1:48" ht="16" thickBot="1">
      <c r="A56" s="36"/>
      <c r="B56" s="55"/>
      <c r="C56" s="39">
        <v>10</v>
      </c>
      <c r="D56" s="46">
        <v>437074.61</v>
      </c>
      <c r="E56" s="47">
        <v>3.56E-2</v>
      </c>
      <c r="F56" s="46">
        <v>444966.36</v>
      </c>
      <c r="G56" s="47">
        <v>5.0000000000000001E-4</v>
      </c>
      <c r="H56" s="48">
        <f t="shared" si="0"/>
        <v>1.8055841770355869E-2</v>
      </c>
      <c r="I56" s="49">
        <v>437074.61</v>
      </c>
      <c r="J56" s="50">
        <v>401.34</v>
      </c>
      <c r="K56" s="56">
        <f t="shared" si="1"/>
        <v>0</v>
      </c>
      <c r="L56" s="56"/>
      <c r="M56" s="32"/>
      <c r="N56" s="36" t="s">
        <v>41</v>
      </c>
      <c r="O56" s="32">
        <v>73936.47</v>
      </c>
      <c r="P56" s="32">
        <v>73935.759999999995</v>
      </c>
      <c r="Q56" s="32">
        <v>311.06</v>
      </c>
      <c r="R56" s="32">
        <v>0.2</v>
      </c>
      <c r="S56" s="32">
        <v>1</v>
      </c>
      <c r="T56" s="32">
        <v>10</v>
      </c>
      <c r="U56" s="32"/>
      <c r="V56" s="32" t="s">
        <v>41</v>
      </c>
      <c r="W56" s="32">
        <v>334265.11</v>
      </c>
      <c r="X56" s="32">
        <v>334265.11</v>
      </c>
      <c r="Y56" s="32">
        <v>132.77000000000001</v>
      </c>
      <c r="Z56" s="32">
        <v>0.2</v>
      </c>
      <c r="AA56" s="32">
        <v>2</v>
      </c>
      <c r="AB56" s="32">
        <v>10</v>
      </c>
      <c r="AC56" s="32" t="s">
        <v>41</v>
      </c>
      <c r="AD56" s="32">
        <v>2291633.33</v>
      </c>
      <c r="AE56" s="32">
        <v>2291633.33</v>
      </c>
      <c r="AF56" s="32">
        <v>14.87</v>
      </c>
      <c r="AG56" s="32">
        <v>0.2</v>
      </c>
      <c r="AH56" s="32">
        <v>3</v>
      </c>
      <c r="AI56" s="37">
        <v>10</v>
      </c>
      <c r="AK56" s="3">
        <v>2.9590950508191268E-3</v>
      </c>
      <c r="AM56" s="36"/>
      <c r="AN56" s="54"/>
      <c r="AO56" s="32">
        <v>8</v>
      </c>
      <c r="AP56" s="41">
        <v>437074.61</v>
      </c>
      <c r="AQ56" s="42">
        <v>3.5400000000000001E-2</v>
      </c>
      <c r="AR56" s="41">
        <v>444966.36</v>
      </c>
      <c r="AS56" s="42">
        <v>5.0000000000000001E-4</v>
      </c>
      <c r="AT56" s="43">
        <f t="shared" si="2"/>
        <v>1.8055841770355869E-2</v>
      </c>
      <c r="AU56" s="6">
        <v>437074.61</v>
      </c>
      <c r="AV56" s="44">
        <v>428.76</v>
      </c>
    </row>
    <row r="57" spans="1:48">
      <c r="A57" s="36"/>
      <c r="B57" s="54"/>
      <c r="C57" s="32">
        <v>2</v>
      </c>
      <c r="D57" s="41">
        <v>3108786.52</v>
      </c>
      <c r="E57" s="42">
        <v>2.9999999999999997E-4</v>
      </c>
      <c r="F57" s="41">
        <v>3133465.73</v>
      </c>
      <c r="G57" s="42">
        <v>2.9999999999999997E-4</v>
      </c>
      <c r="H57" s="43">
        <f t="shared" si="0"/>
        <v>7.9385348081089727E-3</v>
      </c>
      <c r="I57" s="6">
        <v>3108786.52</v>
      </c>
      <c r="J57" s="44">
        <v>21.33</v>
      </c>
      <c r="K57" s="56">
        <f t="shared" si="1"/>
        <v>0</v>
      </c>
      <c r="L57" s="56"/>
      <c r="M57" s="32"/>
      <c r="N57" s="36" t="s">
        <v>39</v>
      </c>
      <c r="O57" s="32">
        <v>5011128.3600000003</v>
      </c>
      <c r="P57" s="32">
        <v>5011128.3600000003</v>
      </c>
      <c r="Q57" s="32">
        <v>2.9999999999999997E-4</v>
      </c>
      <c r="R57" s="32">
        <v>0.3</v>
      </c>
      <c r="S57" s="32">
        <v>1</v>
      </c>
      <c r="T57" s="32">
        <v>2</v>
      </c>
      <c r="U57" s="32"/>
      <c r="V57" s="32" t="s">
        <v>39</v>
      </c>
      <c r="W57" s="32">
        <v>5100952.8</v>
      </c>
      <c r="X57" s="32">
        <v>5100952.8</v>
      </c>
      <c r="Y57" s="32">
        <v>2.0000000000000001E-4</v>
      </c>
      <c r="Z57" s="32">
        <v>0.3</v>
      </c>
      <c r="AA57" s="32">
        <v>2</v>
      </c>
      <c r="AB57" s="32">
        <v>2</v>
      </c>
      <c r="AC57" s="32" t="s">
        <v>39</v>
      </c>
      <c r="AD57" s="32">
        <v>6364005.7300000004</v>
      </c>
      <c r="AE57" s="32">
        <v>6364005.7300000004</v>
      </c>
      <c r="AF57" s="32">
        <v>2.9999999999999997E-4</v>
      </c>
      <c r="AG57" s="32">
        <v>0.3</v>
      </c>
      <c r="AH57" s="32">
        <v>3</v>
      </c>
      <c r="AI57" s="37">
        <v>2</v>
      </c>
      <c r="AK57" s="3">
        <v>2.9590950508191268E-3</v>
      </c>
      <c r="AM57" s="36"/>
      <c r="AN57" s="54"/>
      <c r="AO57" s="32">
        <v>9</v>
      </c>
      <c r="AP57" s="41">
        <v>437074.61</v>
      </c>
      <c r="AQ57" s="42">
        <v>3.4200000000000001E-2</v>
      </c>
      <c r="AR57" s="41">
        <v>444966.36</v>
      </c>
      <c r="AS57" s="42">
        <v>5.0000000000000001E-4</v>
      </c>
      <c r="AT57" s="43">
        <f t="shared" si="2"/>
        <v>1.8055841770355869E-2</v>
      </c>
      <c r="AU57" s="6">
        <v>437074.61</v>
      </c>
      <c r="AV57" s="44">
        <v>413.18</v>
      </c>
    </row>
    <row r="58" spans="1:48" ht="16" thickBot="1">
      <c r="A58" s="36"/>
      <c r="B58" s="54"/>
      <c r="C58" s="32">
        <v>3</v>
      </c>
      <c r="D58" s="41">
        <v>1962014.55</v>
      </c>
      <c r="E58" s="42">
        <v>5.0000000000000001E-4</v>
      </c>
      <c r="F58" s="41">
        <v>1964487.8</v>
      </c>
      <c r="G58" s="45">
        <v>2.9999999999999997E-4</v>
      </c>
      <c r="H58" s="43">
        <f t="shared" si="0"/>
        <v>1.2605665946768844E-3</v>
      </c>
      <c r="I58" s="6">
        <v>1962014.55</v>
      </c>
      <c r="J58" s="44">
        <v>14.22</v>
      </c>
      <c r="K58" s="56">
        <f t="shared" si="1"/>
        <v>0</v>
      </c>
      <c r="L58" s="56"/>
      <c r="M58" s="32"/>
      <c r="N58" s="36" t="s">
        <v>40</v>
      </c>
      <c r="O58" s="32">
        <v>4694376.5199999996</v>
      </c>
      <c r="P58" s="32">
        <v>4694376.5199999996</v>
      </c>
      <c r="Q58" s="32">
        <v>8.0000000000000004E-4</v>
      </c>
      <c r="R58" s="32">
        <v>0.3</v>
      </c>
      <c r="S58" s="32">
        <v>1</v>
      </c>
      <c r="T58" s="32">
        <v>2</v>
      </c>
      <c r="U58" s="32"/>
      <c r="V58" s="32" t="s">
        <v>40</v>
      </c>
      <c r="W58" s="32">
        <v>4800015.3099999996</v>
      </c>
      <c r="X58" s="32">
        <v>4800015.3099999996</v>
      </c>
      <c r="Y58" s="32">
        <v>8.9999999999999998E-4</v>
      </c>
      <c r="Z58" s="32">
        <v>0.3</v>
      </c>
      <c r="AA58" s="32">
        <v>2</v>
      </c>
      <c r="AB58" s="32">
        <v>2</v>
      </c>
      <c r="AC58" s="32" t="s">
        <v>40</v>
      </c>
      <c r="AD58" s="32">
        <v>6127605.5700000003</v>
      </c>
      <c r="AE58" s="32">
        <v>6127605.5700000003</v>
      </c>
      <c r="AF58" s="32">
        <v>8.9999999999999998E-4</v>
      </c>
      <c r="AG58" s="32">
        <v>0.3</v>
      </c>
      <c r="AH58" s="32">
        <v>3</v>
      </c>
      <c r="AI58" s="37">
        <v>2</v>
      </c>
      <c r="AK58" s="3">
        <v>2.9590950508191268E-3</v>
      </c>
      <c r="AM58" s="36"/>
      <c r="AN58" s="55"/>
      <c r="AO58" s="39">
        <v>10</v>
      </c>
      <c r="AP58" s="46">
        <v>437074.61</v>
      </c>
      <c r="AQ58" s="47">
        <v>3.56E-2</v>
      </c>
      <c r="AR58" s="46">
        <v>444966.36</v>
      </c>
      <c r="AS58" s="47">
        <v>5.0000000000000001E-4</v>
      </c>
      <c r="AT58" s="48">
        <f t="shared" si="2"/>
        <v>1.8055841770355869E-2</v>
      </c>
      <c r="AU58" s="49">
        <v>437074.61</v>
      </c>
      <c r="AV58" s="50">
        <v>401.34</v>
      </c>
    </row>
    <row r="59" spans="1:48">
      <c r="A59" s="36"/>
      <c r="B59" s="54"/>
      <c r="C59" s="32">
        <v>4</v>
      </c>
      <c r="D59" s="41">
        <v>1947138.07</v>
      </c>
      <c r="E59" s="42">
        <v>6.9999999999999999E-4</v>
      </c>
      <c r="F59" s="41">
        <v>1949611.32</v>
      </c>
      <c r="G59" s="42">
        <v>2.9999999999999997E-4</v>
      </c>
      <c r="H59" s="43">
        <f t="shared" si="0"/>
        <v>1.2701975469053409E-3</v>
      </c>
      <c r="I59" s="6">
        <v>1947138.07</v>
      </c>
      <c r="J59" s="44">
        <v>14.57</v>
      </c>
      <c r="K59" s="56">
        <f t="shared" si="1"/>
        <v>0</v>
      </c>
      <c r="L59" s="56"/>
      <c r="M59" s="32"/>
      <c r="N59" s="36" t="s">
        <v>41</v>
      </c>
      <c r="O59" s="32">
        <v>4694376.5199999996</v>
      </c>
      <c r="P59" s="32">
        <v>4694376.5199999996</v>
      </c>
      <c r="Q59" s="32">
        <v>19.47</v>
      </c>
      <c r="R59" s="32">
        <v>0.3</v>
      </c>
      <c r="S59" s="32">
        <v>1</v>
      </c>
      <c r="T59" s="32">
        <v>2</v>
      </c>
      <c r="U59" s="32"/>
      <c r="V59" s="32" t="s">
        <v>41</v>
      </c>
      <c r="W59" s="32">
        <v>4800015.3099999996</v>
      </c>
      <c r="X59" s="32">
        <v>4800015.3099999996</v>
      </c>
      <c r="Y59" s="32">
        <v>19.41</v>
      </c>
      <c r="Z59" s="32">
        <v>0.3</v>
      </c>
      <c r="AA59" s="32">
        <v>2</v>
      </c>
      <c r="AB59" s="32">
        <v>2</v>
      </c>
      <c r="AC59" s="32" t="s">
        <v>41</v>
      </c>
      <c r="AD59" s="32">
        <v>6127605.5700000003</v>
      </c>
      <c r="AE59" s="32">
        <v>6127605.5700000003</v>
      </c>
      <c r="AF59" s="32">
        <v>19.399999999999999</v>
      </c>
      <c r="AG59" s="32">
        <v>0.3</v>
      </c>
      <c r="AH59" s="32">
        <v>3</v>
      </c>
      <c r="AI59" s="37">
        <v>2</v>
      </c>
      <c r="AK59" s="3">
        <v>2.9590950508191268E-3</v>
      </c>
      <c r="AM59" s="36"/>
      <c r="AN59" s="54"/>
      <c r="AO59" s="32">
        <v>2</v>
      </c>
      <c r="AP59" s="41">
        <v>3108786.52</v>
      </c>
      <c r="AQ59" s="42">
        <v>2.9999999999999997E-4</v>
      </c>
      <c r="AR59" s="41">
        <v>3133465.73</v>
      </c>
      <c r="AS59" s="42">
        <v>2.9999999999999997E-4</v>
      </c>
      <c r="AT59" s="43">
        <f t="shared" si="2"/>
        <v>7.9385348081089727E-3</v>
      </c>
      <c r="AU59" s="6">
        <v>3108786.52</v>
      </c>
      <c r="AV59" s="44">
        <v>21.33</v>
      </c>
    </row>
    <row r="60" spans="1:48">
      <c r="A60" s="36"/>
      <c r="B60" s="54"/>
      <c r="C60" s="32">
        <v>5</v>
      </c>
      <c r="D60" s="41">
        <v>1947138.07</v>
      </c>
      <c r="E60" s="42">
        <v>6.9999999999999999E-4</v>
      </c>
      <c r="F60" s="41">
        <v>1949611.32</v>
      </c>
      <c r="G60" s="42">
        <v>2.9999999999999997E-4</v>
      </c>
      <c r="H60" s="43">
        <f t="shared" si="0"/>
        <v>1.2701975469053409E-3</v>
      </c>
      <c r="I60" s="6">
        <v>1947138.07</v>
      </c>
      <c r="J60" s="44">
        <v>14.33</v>
      </c>
      <c r="K60" s="56">
        <f t="shared" si="1"/>
        <v>0</v>
      </c>
      <c r="L60" s="56"/>
      <c r="M60" s="32"/>
      <c r="N60" s="36" t="s">
        <v>39</v>
      </c>
      <c r="O60" s="32">
        <v>1097289.43</v>
      </c>
      <c r="P60" s="32">
        <v>1097289.43</v>
      </c>
      <c r="Q60" s="32">
        <v>2.9999999999999997E-4</v>
      </c>
      <c r="R60" s="32">
        <v>0.3</v>
      </c>
      <c r="S60" s="32">
        <v>1</v>
      </c>
      <c r="T60" s="32">
        <v>3</v>
      </c>
      <c r="U60" s="32"/>
      <c r="V60" s="32" t="s">
        <v>39</v>
      </c>
      <c r="W60" s="32">
        <v>1320667.45</v>
      </c>
      <c r="X60" s="32">
        <v>1320667.45</v>
      </c>
      <c r="Y60" s="32">
        <v>2.9999999999999997E-4</v>
      </c>
      <c r="Z60" s="32">
        <v>0.3</v>
      </c>
      <c r="AA60" s="32">
        <v>2</v>
      </c>
      <c r="AB60" s="32">
        <v>3</v>
      </c>
      <c r="AC60" s="32" t="s">
        <v>39</v>
      </c>
      <c r="AD60" s="32">
        <v>3139701.37</v>
      </c>
      <c r="AE60" s="32">
        <v>3139701.37</v>
      </c>
      <c r="AF60" s="32">
        <v>2.9999999999999997E-4</v>
      </c>
      <c r="AG60" s="32">
        <v>0.3</v>
      </c>
      <c r="AH60" s="32">
        <v>3</v>
      </c>
      <c r="AI60" s="37">
        <v>3</v>
      </c>
      <c r="AK60" s="3">
        <v>2.9590950508191268E-3</v>
      </c>
      <c r="AM60" s="36"/>
      <c r="AN60" s="54"/>
      <c r="AO60" s="32">
        <v>3</v>
      </c>
      <c r="AP60" s="41">
        <v>1962014.55</v>
      </c>
      <c r="AQ60" s="42">
        <v>5.0000000000000001E-4</v>
      </c>
      <c r="AR60" s="41">
        <v>1964487.8</v>
      </c>
      <c r="AS60" s="45">
        <v>2.9999999999999997E-4</v>
      </c>
      <c r="AT60" s="43">
        <f t="shared" si="2"/>
        <v>1.2605665946768844E-3</v>
      </c>
      <c r="AU60" s="6">
        <v>1962014.55</v>
      </c>
      <c r="AV60" s="44">
        <v>14.22</v>
      </c>
    </row>
    <row r="61" spans="1:48">
      <c r="A61" s="36"/>
      <c r="B61" s="54">
        <v>0.1</v>
      </c>
      <c r="C61" s="32">
        <v>6</v>
      </c>
      <c r="D61" s="41">
        <v>1947138.07</v>
      </c>
      <c r="E61" s="42">
        <v>6.9999999999999999E-4</v>
      </c>
      <c r="F61" s="41">
        <v>1949611.32</v>
      </c>
      <c r="G61" s="42">
        <v>4.0000000000000002E-4</v>
      </c>
      <c r="H61" s="43">
        <f t="shared" si="0"/>
        <v>1.2701975469053409E-3</v>
      </c>
      <c r="I61" s="6">
        <v>1947138.07</v>
      </c>
      <c r="J61" s="44">
        <v>14.71</v>
      </c>
      <c r="K61" s="56">
        <f t="shared" si="1"/>
        <v>0</v>
      </c>
      <c r="L61" s="56"/>
      <c r="M61" s="32"/>
      <c r="N61" s="36" t="s">
        <v>40</v>
      </c>
      <c r="O61" s="32">
        <v>1029633.96</v>
      </c>
      <c r="P61" s="32">
        <v>1029633.96</v>
      </c>
      <c r="Q61" s="32">
        <v>3.3E-3</v>
      </c>
      <c r="R61" s="32">
        <v>0.3</v>
      </c>
      <c r="S61" s="32">
        <v>1</v>
      </c>
      <c r="T61" s="32">
        <v>3</v>
      </c>
      <c r="U61" s="32"/>
      <c r="V61" s="32" t="s">
        <v>40</v>
      </c>
      <c r="W61" s="32">
        <v>1220766.1599999999</v>
      </c>
      <c r="X61" s="32">
        <v>1220766.1599999999</v>
      </c>
      <c r="Y61" s="32">
        <v>3.8E-3</v>
      </c>
      <c r="Z61" s="32">
        <v>0.3</v>
      </c>
      <c r="AA61" s="32">
        <v>2</v>
      </c>
      <c r="AB61" s="32">
        <v>3</v>
      </c>
      <c r="AC61" s="32" t="s">
        <v>40</v>
      </c>
      <c r="AD61" s="32">
        <v>3089066.16</v>
      </c>
      <c r="AE61" s="32">
        <v>3089066.16</v>
      </c>
      <c r="AF61" s="32">
        <v>1.1999999999999999E-3</v>
      </c>
      <c r="AG61" s="32">
        <v>0.3</v>
      </c>
      <c r="AH61" s="32">
        <v>3</v>
      </c>
      <c r="AI61" s="37">
        <v>3</v>
      </c>
      <c r="AK61" s="3">
        <v>2.9590950508191268E-3</v>
      </c>
      <c r="AM61" s="36"/>
      <c r="AN61" s="54"/>
      <c r="AO61" s="32">
        <v>4</v>
      </c>
      <c r="AP61" s="41">
        <v>1947138.07</v>
      </c>
      <c r="AQ61" s="42">
        <v>6.9999999999999999E-4</v>
      </c>
      <c r="AR61" s="41">
        <v>1949611.32</v>
      </c>
      <c r="AS61" s="42">
        <v>2.9999999999999997E-4</v>
      </c>
      <c r="AT61" s="43">
        <f t="shared" si="2"/>
        <v>1.2701975469053409E-3</v>
      </c>
      <c r="AU61" s="6">
        <v>1947138.07</v>
      </c>
      <c r="AV61" s="44">
        <v>14.57</v>
      </c>
    </row>
    <row r="62" spans="1:48">
      <c r="A62" s="36"/>
      <c r="B62" s="54"/>
      <c r="C62" s="32">
        <v>7</v>
      </c>
      <c r="D62" s="41">
        <v>1947138.07</v>
      </c>
      <c r="E62" s="42">
        <v>6.9999999999999999E-4</v>
      </c>
      <c r="F62" s="41">
        <v>1949611.32</v>
      </c>
      <c r="G62" s="42">
        <v>2.9999999999999997E-4</v>
      </c>
      <c r="H62" s="43">
        <f t="shared" si="0"/>
        <v>1.2701975469053409E-3</v>
      </c>
      <c r="I62" s="6">
        <v>1947138.07</v>
      </c>
      <c r="J62" s="44">
        <v>14.87</v>
      </c>
      <c r="K62" s="56">
        <f t="shared" si="1"/>
        <v>0</v>
      </c>
      <c r="L62" s="56"/>
      <c r="M62" s="32"/>
      <c r="N62" s="36" t="s">
        <v>41</v>
      </c>
      <c r="O62" s="32">
        <v>1029633.96</v>
      </c>
      <c r="P62" s="32">
        <v>1029633.96</v>
      </c>
      <c r="Q62" s="32">
        <v>268.06</v>
      </c>
      <c r="R62" s="32">
        <v>0.3</v>
      </c>
      <c r="S62" s="32">
        <v>1</v>
      </c>
      <c r="T62" s="32">
        <v>3</v>
      </c>
      <c r="U62" s="32"/>
      <c r="V62" s="32" t="s">
        <v>41</v>
      </c>
      <c r="W62" s="32">
        <v>1220766.1599999999</v>
      </c>
      <c r="X62" s="32">
        <v>1220766.1599999999</v>
      </c>
      <c r="Y62" s="32">
        <v>324.39999999999998</v>
      </c>
      <c r="Z62" s="32">
        <v>0.3</v>
      </c>
      <c r="AA62" s="32">
        <v>2</v>
      </c>
      <c r="AB62" s="32">
        <v>3</v>
      </c>
      <c r="AC62" s="32" t="s">
        <v>41</v>
      </c>
      <c r="AD62" s="32">
        <v>3089066.16</v>
      </c>
      <c r="AE62" s="32">
        <v>3089066.16</v>
      </c>
      <c r="AF62" s="32">
        <v>23.63</v>
      </c>
      <c r="AG62" s="32">
        <v>0.3</v>
      </c>
      <c r="AH62" s="32">
        <v>3</v>
      </c>
      <c r="AI62" s="37">
        <v>3</v>
      </c>
      <c r="AK62" s="3">
        <v>2.6184551237850924E-3</v>
      </c>
      <c r="AM62" s="36"/>
      <c r="AN62" s="54"/>
      <c r="AO62" s="32">
        <v>5</v>
      </c>
      <c r="AP62" s="41">
        <v>1947138.07</v>
      </c>
      <c r="AQ62" s="42">
        <v>6.9999999999999999E-4</v>
      </c>
      <c r="AR62" s="41">
        <v>1949611.32</v>
      </c>
      <c r="AS62" s="42">
        <v>2.9999999999999997E-4</v>
      </c>
      <c r="AT62" s="43">
        <f t="shared" si="2"/>
        <v>1.2701975469053409E-3</v>
      </c>
      <c r="AU62" s="6">
        <v>1947138.07</v>
      </c>
      <c r="AV62" s="44">
        <v>14.33</v>
      </c>
    </row>
    <row r="63" spans="1:48">
      <c r="A63" s="36"/>
      <c r="B63" s="54"/>
      <c r="C63" s="32">
        <v>8</v>
      </c>
      <c r="D63" s="41">
        <v>1947138.07</v>
      </c>
      <c r="E63" s="42">
        <v>6.9999999999999999E-4</v>
      </c>
      <c r="F63" s="41">
        <v>1949611.32</v>
      </c>
      <c r="G63" s="42">
        <v>4.0000000000000002E-4</v>
      </c>
      <c r="H63" s="43">
        <f t="shared" si="0"/>
        <v>1.2701975469053409E-3</v>
      </c>
      <c r="I63" s="6">
        <v>1947138.07</v>
      </c>
      <c r="J63" s="44">
        <v>14.33</v>
      </c>
      <c r="K63" s="56">
        <f t="shared" si="1"/>
        <v>0</v>
      </c>
      <c r="L63" s="56"/>
      <c r="M63" s="32"/>
      <c r="N63" s="36" t="s">
        <v>39</v>
      </c>
      <c r="O63" s="32">
        <v>323802.23999999999</v>
      </c>
      <c r="P63" s="32">
        <v>323802.23999999999</v>
      </c>
      <c r="Q63" s="32">
        <v>2.9999999999999997E-4</v>
      </c>
      <c r="R63" s="32">
        <v>0.3</v>
      </c>
      <c r="S63" s="32">
        <v>1</v>
      </c>
      <c r="T63" s="32">
        <v>4</v>
      </c>
      <c r="U63" s="32"/>
      <c r="V63" s="32" t="s">
        <v>39</v>
      </c>
      <c r="W63" s="32">
        <v>579407.23</v>
      </c>
      <c r="X63" s="32">
        <v>579407.23</v>
      </c>
      <c r="Y63" s="32">
        <v>2.9999999999999997E-4</v>
      </c>
      <c r="Z63" s="32">
        <v>0.3</v>
      </c>
      <c r="AA63" s="32">
        <v>2</v>
      </c>
      <c r="AB63" s="32">
        <v>4</v>
      </c>
      <c r="AC63" s="32" t="s">
        <v>39</v>
      </c>
      <c r="AD63" s="32">
        <v>2696479.94</v>
      </c>
      <c r="AE63" s="32">
        <v>2696479.94</v>
      </c>
      <c r="AF63" s="32">
        <v>4.0000000000000002E-4</v>
      </c>
      <c r="AG63" s="32">
        <v>0.3</v>
      </c>
      <c r="AH63" s="32">
        <v>3</v>
      </c>
      <c r="AI63" s="37">
        <v>4</v>
      </c>
      <c r="AK63" s="3">
        <v>2.3012343096164437E-3</v>
      </c>
      <c r="AM63" s="36"/>
      <c r="AN63" s="54">
        <v>0.1</v>
      </c>
      <c r="AO63" s="32">
        <v>6</v>
      </c>
      <c r="AP63" s="41">
        <v>1947138.07</v>
      </c>
      <c r="AQ63" s="42">
        <v>6.9999999999999999E-4</v>
      </c>
      <c r="AR63" s="41">
        <v>1949611.32</v>
      </c>
      <c r="AS63" s="42">
        <v>4.0000000000000002E-4</v>
      </c>
      <c r="AT63" s="43">
        <f t="shared" si="2"/>
        <v>1.2701975469053409E-3</v>
      </c>
      <c r="AU63" s="6">
        <v>1947138.07</v>
      </c>
      <c r="AV63" s="44">
        <v>14.71</v>
      </c>
    </row>
    <row r="64" spans="1:48">
      <c r="A64" s="36"/>
      <c r="B64" s="54"/>
      <c r="C64" s="32">
        <v>9</v>
      </c>
      <c r="D64" s="41">
        <v>1947138.07</v>
      </c>
      <c r="E64" s="42">
        <v>6.9999999999999999E-4</v>
      </c>
      <c r="F64" s="41">
        <v>1949611.32</v>
      </c>
      <c r="G64" s="42">
        <v>4.0000000000000002E-4</v>
      </c>
      <c r="H64" s="43">
        <f t="shared" si="0"/>
        <v>1.2701975469053409E-3</v>
      </c>
      <c r="I64" s="6">
        <v>1947138.07</v>
      </c>
      <c r="J64" s="44">
        <v>14.41</v>
      </c>
      <c r="K64" s="56">
        <f t="shared" si="1"/>
        <v>0</v>
      </c>
      <c r="L64" s="56"/>
      <c r="M64" s="32"/>
      <c r="N64" s="36" t="s">
        <v>40</v>
      </c>
      <c r="O64" s="32">
        <v>305850.62</v>
      </c>
      <c r="P64" s="32">
        <v>305850.62</v>
      </c>
      <c r="Q64" s="32">
        <v>5.3E-3</v>
      </c>
      <c r="R64" s="32">
        <v>0.3</v>
      </c>
      <c r="S64" s="32">
        <v>1</v>
      </c>
      <c r="T64" s="32">
        <v>4</v>
      </c>
      <c r="U64" s="32"/>
      <c r="V64" s="32" t="s">
        <v>40</v>
      </c>
      <c r="W64" s="32">
        <v>557306</v>
      </c>
      <c r="X64" s="32">
        <v>557306</v>
      </c>
      <c r="Y64" s="32">
        <v>8.2000000000000007E-3</v>
      </c>
      <c r="Z64" s="32">
        <v>0.3</v>
      </c>
      <c r="AA64" s="32">
        <v>2</v>
      </c>
      <c r="AB64" s="32">
        <v>4</v>
      </c>
      <c r="AC64" s="32" t="s">
        <v>40</v>
      </c>
      <c r="AD64" s="32">
        <v>2648117.83</v>
      </c>
      <c r="AE64" s="32">
        <v>2648117.83</v>
      </c>
      <c r="AF64" s="32">
        <v>1.4E-3</v>
      </c>
      <c r="AG64" s="32">
        <v>0.3</v>
      </c>
      <c r="AH64" s="32">
        <v>3</v>
      </c>
      <c r="AI64" s="37">
        <v>4</v>
      </c>
      <c r="AK64" s="3">
        <v>2.2406541913824779E-3</v>
      </c>
      <c r="AM64" s="36"/>
      <c r="AN64" s="54"/>
      <c r="AO64" s="32">
        <v>7</v>
      </c>
      <c r="AP64" s="41">
        <v>1947138.07</v>
      </c>
      <c r="AQ64" s="42">
        <v>6.9999999999999999E-4</v>
      </c>
      <c r="AR64" s="41">
        <v>1949611.32</v>
      </c>
      <c r="AS64" s="42">
        <v>2.9999999999999997E-4</v>
      </c>
      <c r="AT64" s="43">
        <f t="shared" si="2"/>
        <v>1.2701975469053409E-3</v>
      </c>
      <c r="AU64" s="6">
        <v>1947138.07</v>
      </c>
      <c r="AV64" s="44">
        <v>14.87</v>
      </c>
    </row>
    <row r="65" spans="1:48">
      <c r="A65" s="36"/>
      <c r="B65" s="54"/>
      <c r="C65" s="32">
        <v>10</v>
      </c>
      <c r="D65" s="41">
        <v>1947138.07</v>
      </c>
      <c r="E65" s="42">
        <v>6.9999999999999999E-4</v>
      </c>
      <c r="F65" s="41">
        <v>1949611.32</v>
      </c>
      <c r="G65" s="42">
        <v>2.9999999999999997E-4</v>
      </c>
      <c r="H65" s="43">
        <f t="shared" si="0"/>
        <v>1.2701975469053409E-3</v>
      </c>
      <c r="I65" s="6">
        <v>1947138.07</v>
      </c>
      <c r="J65" s="44">
        <v>14.75</v>
      </c>
      <c r="K65" s="56">
        <f t="shared" si="1"/>
        <v>0</v>
      </c>
      <c r="L65" s="56"/>
      <c r="M65" s="32"/>
      <c r="N65" s="36" t="s">
        <v>41</v>
      </c>
      <c r="O65" s="32">
        <v>305850.62</v>
      </c>
      <c r="P65" s="32">
        <v>305850.62</v>
      </c>
      <c r="Q65" s="32">
        <v>253.1</v>
      </c>
      <c r="R65" s="32">
        <v>0.3</v>
      </c>
      <c r="S65" s="32">
        <v>1</v>
      </c>
      <c r="T65" s="32">
        <v>4</v>
      </c>
      <c r="U65" s="32"/>
      <c r="V65" s="32" t="s">
        <v>41</v>
      </c>
      <c r="W65" s="32">
        <v>557306</v>
      </c>
      <c r="X65" s="32">
        <v>557306</v>
      </c>
      <c r="Y65" s="32">
        <v>381.17</v>
      </c>
      <c r="Z65" s="32">
        <v>0.3</v>
      </c>
      <c r="AA65" s="32">
        <v>2</v>
      </c>
      <c r="AB65" s="32">
        <v>4</v>
      </c>
      <c r="AC65" s="32" t="s">
        <v>41</v>
      </c>
      <c r="AD65" s="32">
        <v>2648117.83</v>
      </c>
      <c r="AE65" s="32">
        <v>2648117.83</v>
      </c>
      <c r="AF65" s="32">
        <v>23.03</v>
      </c>
      <c r="AG65" s="32">
        <v>0.3</v>
      </c>
      <c r="AH65" s="32">
        <v>3</v>
      </c>
      <c r="AI65" s="37">
        <v>4</v>
      </c>
      <c r="AK65" s="3">
        <v>2.0761072316513502E-3</v>
      </c>
      <c r="AM65" s="36"/>
      <c r="AN65" s="54"/>
      <c r="AO65" s="32">
        <v>8</v>
      </c>
      <c r="AP65" s="41">
        <v>1947138.07</v>
      </c>
      <c r="AQ65" s="42">
        <v>6.9999999999999999E-4</v>
      </c>
      <c r="AR65" s="41">
        <v>1949611.32</v>
      </c>
      <c r="AS65" s="42">
        <v>4.0000000000000002E-4</v>
      </c>
      <c r="AT65" s="43">
        <f t="shared" si="2"/>
        <v>1.2701975469053409E-3</v>
      </c>
      <c r="AU65" s="6">
        <v>1947138.07</v>
      </c>
      <c r="AV65" s="44">
        <v>14.33</v>
      </c>
    </row>
    <row r="66" spans="1:48">
      <c r="A66" s="36"/>
      <c r="B66" s="32"/>
      <c r="C66" s="32">
        <v>2</v>
      </c>
      <c r="D66" s="41">
        <v>4643757.79</v>
      </c>
      <c r="E66" s="42">
        <v>4.0000000000000002E-4</v>
      </c>
      <c r="F66" s="41">
        <v>4748735.7300000004</v>
      </c>
      <c r="G66" s="42">
        <v>2.9999999999999997E-4</v>
      </c>
      <c r="H66" s="43">
        <f t="shared" si="0"/>
        <v>2.2606247945588999E-2</v>
      </c>
      <c r="I66" s="6">
        <v>4643757.79</v>
      </c>
      <c r="J66" s="44">
        <v>20.23</v>
      </c>
      <c r="K66" s="56">
        <f t="shared" si="1"/>
        <v>0</v>
      </c>
      <c r="L66" s="56"/>
      <c r="M66" s="32"/>
      <c r="N66" s="36" t="s">
        <v>39</v>
      </c>
      <c r="O66" s="32">
        <v>163763.07</v>
      </c>
      <c r="P66" s="32">
        <v>163763.07</v>
      </c>
      <c r="Q66" s="32">
        <v>4.0000000000000002E-4</v>
      </c>
      <c r="R66" s="32">
        <v>0.3</v>
      </c>
      <c r="S66" s="32">
        <v>1</v>
      </c>
      <c r="T66" s="32">
        <v>5</v>
      </c>
      <c r="U66" s="32"/>
      <c r="V66" s="32" t="s">
        <v>39</v>
      </c>
      <c r="W66" s="32">
        <v>453822.51</v>
      </c>
      <c r="X66" s="32">
        <v>453822.51</v>
      </c>
      <c r="Y66" s="32">
        <v>4.0000000000000002E-4</v>
      </c>
      <c r="Z66" s="32">
        <v>0.3</v>
      </c>
      <c r="AA66" s="32">
        <v>2</v>
      </c>
      <c r="AB66" s="32">
        <v>5</v>
      </c>
      <c r="AC66" s="32" t="s">
        <v>39</v>
      </c>
      <c r="AD66" s="32">
        <v>2676739.86</v>
      </c>
      <c r="AE66" s="32">
        <v>2676739.86</v>
      </c>
      <c r="AF66" s="32">
        <v>4.0000000000000002E-4</v>
      </c>
      <c r="AG66" s="32">
        <v>0.3</v>
      </c>
      <c r="AH66" s="32">
        <v>3</v>
      </c>
      <c r="AI66" s="37">
        <v>5</v>
      </c>
      <c r="AK66" s="3">
        <v>1.2701975469053409E-3</v>
      </c>
      <c r="AM66" s="36"/>
      <c r="AN66" s="54"/>
      <c r="AO66" s="32">
        <v>9</v>
      </c>
      <c r="AP66" s="41">
        <v>1947138.07</v>
      </c>
      <c r="AQ66" s="42">
        <v>6.9999999999999999E-4</v>
      </c>
      <c r="AR66" s="41">
        <v>1949611.32</v>
      </c>
      <c r="AS66" s="42">
        <v>4.0000000000000002E-4</v>
      </c>
      <c r="AT66" s="43">
        <f t="shared" si="2"/>
        <v>1.2701975469053409E-3</v>
      </c>
      <c r="AU66" s="6">
        <v>1947138.07</v>
      </c>
      <c r="AV66" s="44">
        <v>14.41</v>
      </c>
    </row>
    <row r="67" spans="1:48">
      <c r="A67" s="36"/>
      <c r="B67" s="32"/>
      <c r="C67" s="32">
        <v>3</v>
      </c>
      <c r="D67" s="41">
        <v>2444464.63</v>
      </c>
      <c r="E67" s="42">
        <v>6.9999999999999999E-4</v>
      </c>
      <c r="F67" s="41">
        <v>2454110.4900000002</v>
      </c>
      <c r="G67" s="42">
        <v>2.9999999999999997E-4</v>
      </c>
      <c r="H67" s="43">
        <f t="shared" si="0"/>
        <v>3.9460010513632741E-3</v>
      </c>
      <c r="I67" s="6">
        <v>2444464.63</v>
      </c>
      <c r="J67" s="44">
        <v>14.71</v>
      </c>
      <c r="K67" s="56">
        <f t="shared" si="1"/>
        <v>0</v>
      </c>
      <c r="L67" s="56"/>
      <c r="M67" s="32"/>
      <c r="N67" s="36" t="s">
        <v>40</v>
      </c>
      <c r="O67" s="32">
        <v>159508.53</v>
      </c>
      <c r="P67" s="32">
        <v>159508.53</v>
      </c>
      <c r="Q67" s="32">
        <v>8.3999999999999995E-3</v>
      </c>
      <c r="R67" s="32">
        <v>0.3</v>
      </c>
      <c r="S67" s="32">
        <v>1</v>
      </c>
      <c r="T67" s="32">
        <v>5</v>
      </c>
      <c r="U67" s="32"/>
      <c r="V67" s="32" t="s">
        <v>40</v>
      </c>
      <c r="W67" s="32">
        <v>446252.57</v>
      </c>
      <c r="X67" s="32">
        <v>446252.57</v>
      </c>
      <c r="Y67" s="32">
        <v>1.7899999999999999E-2</v>
      </c>
      <c r="Z67" s="32">
        <v>0.3</v>
      </c>
      <c r="AA67" s="32">
        <v>2</v>
      </c>
      <c r="AB67" s="32">
        <v>5</v>
      </c>
      <c r="AC67" s="32" t="s">
        <v>40</v>
      </c>
      <c r="AD67" s="32">
        <v>2622185.75</v>
      </c>
      <c r="AE67" s="32">
        <v>2622185.75</v>
      </c>
      <c r="AF67" s="32">
        <v>1.8E-3</v>
      </c>
      <c r="AG67" s="32">
        <v>0.3</v>
      </c>
      <c r="AH67" s="32">
        <v>3</v>
      </c>
      <c r="AI67" s="37">
        <v>5</v>
      </c>
      <c r="AK67" s="3">
        <v>1.2701975469053409E-3</v>
      </c>
      <c r="AM67" s="36"/>
      <c r="AN67" s="54"/>
      <c r="AO67" s="32">
        <v>10</v>
      </c>
      <c r="AP67" s="41">
        <v>1947138.07</v>
      </c>
      <c r="AQ67" s="42">
        <v>6.9999999999999999E-4</v>
      </c>
      <c r="AR67" s="41">
        <v>1949611.32</v>
      </c>
      <c r="AS67" s="42">
        <v>2.9999999999999997E-4</v>
      </c>
      <c r="AT67" s="43">
        <f t="shared" si="2"/>
        <v>1.2701975469053409E-3</v>
      </c>
      <c r="AU67" s="6">
        <v>1947138.07</v>
      </c>
      <c r="AV67" s="44">
        <v>14.75</v>
      </c>
    </row>
    <row r="68" spans="1:48">
      <c r="A68" s="36"/>
      <c r="B68" s="32"/>
      <c r="C68" s="32">
        <v>4</v>
      </c>
      <c r="D68" s="41">
        <v>2294633.2799999998</v>
      </c>
      <c r="E68" s="42">
        <v>1.1000000000000001E-3</v>
      </c>
      <c r="F68" s="41">
        <v>2318998.23</v>
      </c>
      <c r="G68" s="42">
        <v>4.0000000000000002E-4</v>
      </c>
      <c r="H68" s="43">
        <f t="shared" ref="H68:H83" si="3">(F68-D68)/D68</f>
        <v>1.0618232644128733E-2</v>
      </c>
      <c r="I68" s="6">
        <v>2294633.2799999998</v>
      </c>
      <c r="J68" s="44">
        <v>14.57</v>
      </c>
      <c r="K68" s="56">
        <f t="shared" ref="K68:K83" si="4">D68-I68</f>
        <v>0</v>
      </c>
      <c r="L68" s="56"/>
      <c r="M68" s="32"/>
      <c r="N68" s="36" t="s">
        <v>41</v>
      </c>
      <c r="O68" s="32">
        <v>159508.53</v>
      </c>
      <c r="P68" s="32">
        <v>159508.53</v>
      </c>
      <c r="Q68" s="32">
        <v>551.46</v>
      </c>
      <c r="R68" s="32">
        <v>0.3</v>
      </c>
      <c r="S68" s="32">
        <v>1</v>
      </c>
      <c r="T68" s="32">
        <v>5</v>
      </c>
      <c r="U68" s="32"/>
      <c r="V68" s="32" t="s">
        <v>41</v>
      </c>
      <c r="W68" s="32">
        <v>446252.57</v>
      </c>
      <c r="X68" s="32">
        <v>446252.57</v>
      </c>
      <c r="Y68" s="32">
        <v>386.48</v>
      </c>
      <c r="Z68" s="32">
        <v>0.3</v>
      </c>
      <c r="AA68" s="32">
        <v>2</v>
      </c>
      <c r="AB68" s="32">
        <v>5</v>
      </c>
      <c r="AC68" s="32" t="s">
        <v>41</v>
      </c>
      <c r="AD68" s="32">
        <v>2622185.75</v>
      </c>
      <c r="AE68" s="32">
        <v>2622185.75</v>
      </c>
      <c r="AF68" s="32">
        <v>23.14</v>
      </c>
      <c r="AG68" s="32">
        <v>0.3</v>
      </c>
      <c r="AH68" s="32">
        <v>3</v>
      </c>
      <c r="AI68" s="37">
        <v>5</v>
      </c>
      <c r="AK68" s="3">
        <v>1.2701975469053409E-3</v>
      </c>
      <c r="AM68" s="36"/>
      <c r="AN68" s="32"/>
      <c r="AO68" s="32">
        <v>2</v>
      </c>
      <c r="AP68" s="41">
        <v>4643757.79</v>
      </c>
      <c r="AQ68" s="42">
        <v>4.0000000000000002E-4</v>
      </c>
      <c r="AR68" s="41">
        <v>4748735.7300000004</v>
      </c>
      <c r="AS68" s="42">
        <v>2.9999999999999997E-4</v>
      </c>
      <c r="AT68" s="43">
        <f t="shared" si="2"/>
        <v>2.2606247945588999E-2</v>
      </c>
      <c r="AU68" s="6">
        <v>4643757.79</v>
      </c>
      <c r="AV68" s="44">
        <v>20.23</v>
      </c>
    </row>
    <row r="69" spans="1:48">
      <c r="A69" s="36"/>
      <c r="B69" s="32"/>
      <c r="C69" s="32">
        <v>5</v>
      </c>
      <c r="D69" s="41">
        <v>2291633.33</v>
      </c>
      <c r="E69" s="42">
        <v>1.1000000000000001E-3</v>
      </c>
      <c r="F69" s="41">
        <v>2314385.2000000002</v>
      </c>
      <c r="G69" s="42">
        <v>4.0000000000000002E-4</v>
      </c>
      <c r="H69" s="43">
        <f t="shared" si="3"/>
        <v>9.9282331523778775E-3</v>
      </c>
      <c r="I69" s="6">
        <v>2291633.33</v>
      </c>
      <c r="J69" s="44">
        <v>14.8</v>
      </c>
      <c r="K69" s="56">
        <f t="shared" si="4"/>
        <v>0</v>
      </c>
      <c r="L69" s="56"/>
      <c r="M69" s="32"/>
      <c r="N69" s="36" t="s">
        <v>39</v>
      </c>
      <c r="O69" s="32">
        <v>130852.86</v>
      </c>
      <c r="P69" s="32">
        <v>130852.86</v>
      </c>
      <c r="Q69" s="32">
        <v>5.0000000000000001E-4</v>
      </c>
      <c r="R69" s="32">
        <v>0.3</v>
      </c>
      <c r="S69" s="32">
        <v>1</v>
      </c>
      <c r="T69" s="32">
        <v>6</v>
      </c>
      <c r="U69" s="32"/>
      <c r="V69" s="32" t="s">
        <v>39</v>
      </c>
      <c r="W69" s="32">
        <v>444558.57</v>
      </c>
      <c r="X69" s="32">
        <v>444558.57</v>
      </c>
      <c r="Y69" s="32">
        <v>8.9999999999999998E-4</v>
      </c>
      <c r="Z69" s="32">
        <v>0.3</v>
      </c>
      <c r="AA69" s="32">
        <v>2</v>
      </c>
      <c r="AB69" s="32">
        <v>6</v>
      </c>
      <c r="AC69" s="32" t="s">
        <v>39</v>
      </c>
      <c r="AD69" s="32">
        <v>2676739.86</v>
      </c>
      <c r="AE69" s="32">
        <v>2676739.86</v>
      </c>
      <c r="AF69" s="32">
        <v>5.0000000000000001E-4</v>
      </c>
      <c r="AG69" s="32">
        <v>0.3</v>
      </c>
      <c r="AH69" s="32">
        <v>3</v>
      </c>
      <c r="AI69" s="37">
        <v>6</v>
      </c>
      <c r="AK69" s="3">
        <v>1.2701975469053409E-3</v>
      </c>
      <c r="AM69" s="36"/>
      <c r="AN69" s="32"/>
      <c r="AO69" s="32">
        <v>3</v>
      </c>
      <c r="AP69" s="41">
        <v>2444464.63</v>
      </c>
      <c r="AQ69" s="42">
        <v>6.9999999999999999E-4</v>
      </c>
      <c r="AR69" s="41">
        <v>2454110.4900000002</v>
      </c>
      <c r="AS69" s="42">
        <v>2.9999999999999997E-4</v>
      </c>
      <c r="AT69" s="43">
        <f t="shared" si="2"/>
        <v>3.9460010513632741E-3</v>
      </c>
      <c r="AU69" s="6">
        <v>2444464.63</v>
      </c>
      <c r="AV69" s="44">
        <v>14.71</v>
      </c>
    </row>
    <row r="70" spans="1:48">
      <c r="A70" s="36" t="s">
        <v>51</v>
      </c>
      <c r="B70" s="32">
        <v>0.2</v>
      </c>
      <c r="C70" s="32">
        <v>6</v>
      </c>
      <c r="D70" s="41">
        <v>2291633.33</v>
      </c>
      <c r="E70" s="42">
        <v>1.1000000000000001E-3</v>
      </c>
      <c r="F70" s="41">
        <v>2314385.2000000002</v>
      </c>
      <c r="G70" s="42">
        <v>4.0000000000000002E-4</v>
      </c>
      <c r="H70" s="43">
        <f t="shared" si="3"/>
        <v>9.9282331523778775E-3</v>
      </c>
      <c r="I70" s="6">
        <v>2291633.33</v>
      </c>
      <c r="J70" s="44">
        <v>15.19</v>
      </c>
      <c r="K70" s="56">
        <f t="shared" si="4"/>
        <v>0</v>
      </c>
      <c r="L70" s="56"/>
      <c r="M70" s="32"/>
      <c r="N70" s="36" t="s">
        <v>40</v>
      </c>
      <c r="O70" s="32">
        <v>129433.27</v>
      </c>
      <c r="P70" s="32">
        <v>129433.27</v>
      </c>
      <c r="Q70" s="32">
        <v>8.3999999999999995E-3</v>
      </c>
      <c r="R70" s="32">
        <v>0.3</v>
      </c>
      <c r="S70" s="32">
        <v>1</v>
      </c>
      <c r="T70" s="32">
        <v>6</v>
      </c>
      <c r="U70" s="32"/>
      <c r="V70" s="32" t="s">
        <v>40</v>
      </c>
      <c r="W70" s="32">
        <v>437074.61</v>
      </c>
      <c r="X70" s="32">
        <v>437074.61</v>
      </c>
      <c r="Y70" s="32">
        <v>3.27E-2</v>
      </c>
      <c r="Z70" s="32">
        <v>0.3</v>
      </c>
      <c r="AA70" s="32">
        <v>2</v>
      </c>
      <c r="AB70" s="32">
        <v>6</v>
      </c>
      <c r="AC70" s="32" t="s">
        <v>40</v>
      </c>
      <c r="AD70" s="32">
        <v>2622185.75</v>
      </c>
      <c r="AE70" s="32">
        <v>2622185.75</v>
      </c>
      <c r="AF70" s="32">
        <v>1.8E-3</v>
      </c>
      <c r="AG70" s="32">
        <v>0.3</v>
      </c>
      <c r="AH70" s="32">
        <v>3</v>
      </c>
      <c r="AI70" s="37">
        <v>6</v>
      </c>
      <c r="AK70" s="3">
        <v>1.2701975469053409E-3</v>
      </c>
      <c r="AM70" s="36"/>
      <c r="AN70" s="32"/>
      <c r="AO70" s="32">
        <v>4</v>
      </c>
      <c r="AP70" s="41">
        <v>2294633.2799999998</v>
      </c>
      <c r="AQ70" s="42">
        <v>1.1000000000000001E-3</v>
      </c>
      <c r="AR70" s="41">
        <v>2318998.23</v>
      </c>
      <c r="AS70" s="42">
        <v>4.0000000000000002E-4</v>
      </c>
      <c r="AT70" s="43">
        <f t="shared" ref="AT70:AT85" si="5">(AR70-AP70)/AP70</f>
        <v>1.0618232644128733E-2</v>
      </c>
      <c r="AU70" s="6">
        <v>2294633.2799999998</v>
      </c>
      <c r="AV70" s="44">
        <v>14.57</v>
      </c>
    </row>
    <row r="71" spans="1:48">
      <c r="A71" s="36"/>
      <c r="B71" s="32"/>
      <c r="C71" s="32">
        <v>7</v>
      </c>
      <c r="D71" s="41">
        <v>2291633.33</v>
      </c>
      <c r="E71" s="42">
        <v>1.1999999999999999E-3</v>
      </c>
      <c r="F71" s="41">
        <v>2314385.2000000002</v>
      </c>
      <c r="G71" s="42">
        <v>4.0000000000000002E-4</v>
      </c>
      <c r="H71" s="43">
        <f t="shared" si="3"/>
        <v>9.9282331523778775E-3</v>
      </c>
      <c r="I71" s="6">
        <v>2291633.33</v>
      </c>
      <c r="J71" s="44">
        <v>14.42</v>
      </c>
      <c r="K71" s="56">
        <f t="shared" si="4"/>
        <v>0</v>
      </c>
      <c r="L71" s="56"/>
      <c r="M71" s="32"/>
      <c r="N71" s="36" t="s">
        <v>41</v>
      </c>
      <c r="O71" s="32">
        <v>129433.27</v>
      </c>
      <c r="P71" s="32">
        <v>129433.27</v>
      </c>
      <c r="Q71" s="32">
        <v>548.52</v>
      </c>
      <c r="R71" s="32">
        <v>0.3</v>
      </c>
      <c r="S71" s="32">
        <v>1</v>
      </c>
      <c r="T71" s="32">
        <v>6</v>
      </c>
      <c r="U71" s="32"/>
      <c r="V71" s="32" t="s">
        <v>41</v>
      </c>
      <c r="W71" s="32">
        <v>437074.61</v>
      </c>
      <c r="X71" s="32">
        <v>437074.61</v>
      </c>
      <c r="Y71" s="32">
        <v>383.05</v>
      </c>
      <c r="Z71" s="32">
        <v>0.3</v>
      </c>
      <c r="AA71" s="32">
        <v>2</v>
      </c>
      <c r="AB71" s="32">
        <v>6</v>
      </c>
      <c r="AC71" s="32" t="s">
        <v>41</v>
      </c>
      <c r="AD71" s="32">
        <v>2622185.75</v>
      </c>
      <c r="AE71" s="32">
        <v>2622185.75</v>
      </c>
      <c r="AF71" s="32">
        <v>23.05</v>
      </c>
      <c r="AG71" s="32">
        <v>0.3</v>
      </c>
      <c r="AH71" s="32">
        <v>3</v>
      </c>
      <c r="AI71" s="37">
        <v>6</v>
      </c>
      <c r="AK71" s="3">
        <v>1.2701975469053409E-3</v>
      </c>
      <c r="AM71" s="36"/>
      <c r="AN71" s="32"/>
      <c r="AO71" s="32">
        <v>5</v>
      </c>
      <c r="AP71" s="41">
        <v>2291633.33</v>
      </c>
      <c r="AQ71" s="42">
        <v>1.1000000000000001E-3</v>
      </c>
      <c r="AR71" s="41">
        <v>2314385.2000000002</v>
      </c>
      <c r="AS71" s="42">
        <v>4.0000000000000002E-4</v>
      </c>
      <c r="AT71" s="43">
        <f t="shared" si="5"/>
        <v>9.9282331523778775E-3</v>
      </c>
      <c r="AU71" s="6">
        <v>2291633.33</v>
      </c>
      <c r="AV71" s="44">
        <v>14.8</v>
      </c>
    </row>
    <row r="72" spans="1:48">
      <c r="A72" s="36"/>
      <c r="B72" s="32"/>
      <c r="C72" s="32">
        <v>8</v>
      </c>
      <c r="D72" s="41">
        <v>2291633.33</v>
      </c>
      <c r="E72" s="42">
        <v>1.1000000000000001E-3</v>
      </c>
      <c r="F72" s="41">
        <v>2314385.2000000002</v>
      </c>
      <c r="G72" s="42">
        <v>4.0000000000000002E-4</v>
      </c>
      <c r="H72" s="43">
        <f t="shared" si="3"/>
        <v>9.9282331523778775E-3</v>
      </c>
      <c r="I72" s="6">
        <v>2291633.33</v>
      </c>
      <c r="J72" s="44">
        <v>14.99</v>
      </c>
      <c r="K72" s="56">
        <f t="shared" si="4"/>
        <v>0</v>
      </c>
      <c r="L72" s="56"/>
      <c r="M72" s="32"/>
      <c r="N72" s="36" t="s">
        <v>39</v>
      </c>
      <c r="O72" s="32">
        <v>123709.38</v>
      </c>
      <c r="P72" s="32">
        <v>123709.38</v>
      </c>
      <c r="Q72" s="32">
        <v>5.9999999999999995E-4</v>
      </c>
      <c r="R72" s="32">
        <v>0.3</v>
      </c>
      <c r="S72" s="32">
        <v>1</v>
      </c>
      <c r="T72" s="32">
        <v>7</v>
      </c>
      <c r="U72" s="32"/>
      <c r="V72" s="32" t="s">
        <v>39</v>
      </c>
      <c r="W72" s="32">
        <v>444966.36</v>
      </c>
      <c r="X72" s="32">
        <v>444966.36</v>
      </c>
      <c r="Y72" s="32">
        <v>5.0000000000000001E-4</v>
      </c>
      <c r="Z72" s="32">
        <v>0.3</v>
      </c>
      <c r="AA72" s="32">
        <v>2</v>
      </c>
      <c r="AB72" s="32">
        <v>7</v>
      </c>
      <c r="AC72" s="32" t="s">
        <v>39</v>
      </c>
      <c r="AD72" s="32">
        <v>2676739.86</v>
      </c>
      <c r="AE72" s="32">
        <v>2676739.86</v>
      </c>
      <c r="AF72" s="32">
        <v>5.0000000000000001E-4</v>
      </c>
      <c r="AG72" s="32">
        <v>0.3</v>
      </c>
      <c r="AH72" s="32">
        <v>3</v>
      </c>
      <c r="AI72" s="37">
        <v>7</v>
      </c>
      <c r="AK72" s="3">
        <v>1.2701975469053409E-3</v>
      </c>
      <c r="AM72" s="36" t="s">
        <v>51</v>
      </c>
      <c r="AN72" s="32">
        <v>0.2</v>
      </c>
      <c r="AO72" s="32">
        <v>6</v>
      </c>
      <c r="AP72" s="41">
        <v>2291633.33</v>
      </c>
      <c r="AQ72" s="42">
        <v>1.1000000000000001E-3</v>
      </c>
      <c r="AR72" s="41">
        <v>2314385.2000000002</v>
      </c>
      <c r="AS72" s="42">
        <v>4.0000000000000002E-4</v>
      </c>
      <c r="AT72" s="43">
        <f t="shared" si="5"/>
        <v>9.9282331523778775E-3</v>
      </c>
      <c r="AU72" s="6">
        <v>2291633.33</v>
      </c>
      <c r="AV72" s="44">
        <v>15.19</v>
      </c>
    </row>
    <row r="73" spans="1:48">
      <c r="A73" s="36"/>
      <c r="B73" s="32"/>
      <c r="C73" s="32">
        <v>9</v>
      </c>
      <c r="D73" s="41">
        <v>2291633.33</v>
      </c>
      <c r="E73" s="42">
        <v>1.1000000000000001E-3</v>
      </c>
      <c r="F73" s="41">
        <v>2314385.2000000002</v>
      </c>
      <c r="G73" s="42">
        <v>4.0000000000000002E-4</v>
      </c>
      <c r="H73" s="43">
        <f t="shared" si="3"/>
        <v>9.9282331523778775E-3</v>
      </c>
      <c r="I73" s="6">
        <v>2291633.33</v>
      </c>
      <c r="J73" s="44">
        <v>14.76</v>
      </c>
      <c r="K73" s="56">
        <f t="shared" si="4"/>
        <v>0</v>
      </c>
      <c r="L73" s="56"/>
      <c r="M73" s="32"/>
      <c r="N73" s="36" t="s">
        <v>40</v>
      </c>
      <c r="O73" s="32">
        <v>123189.92</v>
      </c>
      <c r="P73" s="32">
        <v>123189.92</v>
      </c>
      <c r="Q73" s="32">
        <v>1.03E-2</v>
      </c>
      <c r="R73" s="32">
        <v>0.3</v>
      </c>
      <c r="S73" s="32">
        <v>1</v>
      </c>
      <c r="T73" s="32">
        <v>7</v>
      </c>
      <c r="U73" s="32"/>
      <c r="V73" s="32" t="s">
        <v>40</v>
      </c>
      <c r="W73" s="32">
        <v>437074.61</v>
      </c>
      <c r="X73" s="32">
        <v>437074.61</v>
      </c>
      <c r="Y73" s="32">
        <v>3.4299999999999997E-2</v>
      </c>
      <c r="Z73" s="32">
        <v>0.3</v>
      </c>
      <c r="AA73" s="32">
        <v>2</v>
      </c>
      <c r="AB73" s="32">
        <v>7</v>
      </c>
      <c r="AC73" s="32" t="s">
        <v>40</v>
      </c>
      <c r="AD73" s="32">
        <v>2622185.75</v>
      </c>
      <c r="AE73" s="32">
        <v>2622185.75</v>
      </c>
      <c r="AF73" s="32">
        <v>2.2000000000000001E-3</v>
      </c>
      <c r="AG73" s="32">
        <v>0.3</v>
      </c>
      <c r="AH73" s="32">
        <v>3</v>
      </c>
      <c r="AI73" s="37">
        <v>7</v>
      </c>
      <c r="AK73" s="3">
        <v>1.2605665946768844E-3</v>
      </c>
      <c r="AM73" s="36"/>
      <c r="AN73" s="32"/>
      <c r="AO73" s="32">
        <v>7</v>
      </c>
      <c r="AP73" s="41">
        <v>2291633.33</v>
      </c>
      <c r="AQ73" s="42">
        <v>1.1999999999999999E-3</v>
      </c>
      <c r="AR73" s="41">
        <v>2314385.2000000002</v>
      </c>
      <c r="AS73" s="42">
        <v>4.0000000000000002E-4</v>
      </c>
      <c r="AT73" s="43">
        <f t="shared" si="5"/>
        <v>9.9282331523778775E-3</v>
      </c>
      <c r="AU73" s="6">
        <v>2291633.33</v>
      </c>
      <c r="AV73" s="44">
        <v>14.42</v>
      </c>
    </row>
    <row r="74" spans="1:48">
      <c r="A74" s="36"/>
      <c r="B74" s="32"/>
      <c r="C74" s="32">
        <v>10</v>
      </c>
      <c r="D74" s="41">
        <v>2291633.33</v>
      </c>
      <c r="E74" s="42">
        <v>1.1000000000000001E-3</v>
      </c>
      <c r="F74" s="41">
        <v>2314385.2000000002</v>
      </c>
      <c r="G74" s="42">
        <v>4.0000000000000002E-4</v>
      </c>
      <c r="H74" s="43">
        <f t="shared" si="3"/>
        <v>9.9282331523778775E-3</v>
      </c>
      <c r="I74" s="6">
        <v>2291633.33</v>
      </c>
      <c r="J74" s="44">
        <v>14.87</v>
      </c>
      <c r="K74" s="56">
        <f t="shared" si="4"/>
        <v>0</v>
      </c>
      <c r="L74" s="56"/>
      <c r="M74" s="32"/>
      <c r="N74" s="36" t="s">
        <v>41</v>
      </c>
      <c r="O74" s="32">
        <v>123189.92</v>
      </c>
      <c r="P74" s="32">
        <v>123189.92</v>
      </c>
      <c r="Q74" s="32">
        <v>461.72</v>
      </c>
      <c r="R74" s="32">
        <v>0.3</v>
      </c>
      <c r="S74" s="32">
        <v>1</v>
      </c>
      <c r="T74" s="32">
        <v>7</v>
      </c>
      <c r="U74" s="32"/>
      <c r="V74" s="32" t="s">
        <v>41</v>
      </c>
      <c r="W74" s="32">
        <v>437074.61</v>
      </c>
      <c r="X74" s="32">
        <v>437074.61</v>
      </c>
      <c r="Y74" s="32">
        <v>404.63</v>
      </c>
      <c r="Z74" s="32">
        <v>0.3</v>
      </c>
      <c r="AA74" s="32">
        <v>2</v>
      </c>
      <c r="AB74" s="32">
        <v>7</v>
      </c>
      <c r="AC74" s="32" t="s">
        <v>41</v>
      </c>
      <c r="AD74" s="32">
        <v>2622185.75</v>
      </c>
      <c r="AE74" s="32">
        <v>2622185.75</v>
      </c>
      <c r="AF74" s="32">
        <v>23.03</v>
      </c>
      <c r="AG74" s="32">
        <v>0.3</v>
      </c>
      <c r="AH74" s="32">
        <v>3</v>
      </c>
      <c r="AI74" s="37">
        <v>7</v>
      </c>
      <c r="AK74" s="3">
        <v>1.1784141415095426E-3</v>
      </c>
      <c r="AM74" s="36"/>
      <c r="AN74" s="32"/>
      <c r="AO74" s="32">
        <v>8</v>
      </c>
      <c r="AP74" s="41">
        <v>2291633.33</v>
      </c>
      <c r="AQ74" s="42">
        <v>1.1000000000000001E-3</v>
      </c>
      <c r="AR74" s="41">
        <v>2314385.2000000002</v>
      </c>
      <c r="AS74" s="42">
        <v>4.0000000000000002E-4</v>
      </c>
      <c r="AT74" s="43">
        <f t="shared" si="5"/>
        <v>9.9282331523778775E-3</v>
      </c>
      <c r="AU74" s="6">
        <v>2291633.33</v>
      </c>
      <c r="AV74" s="44">
        <v>14.99</v>
      </c>
    </row>
    <row r="75" spans="1:48">
      <c r="A75" s="36"/>
      <c r="B75" s="32"/>
      <c r="C75" s="32">
        <v>2</v>
      </c>
      <c r="D75" s="41">
        <v>6127605.5700000003</v>
      </c>
      <c r="E75" s="42">
        <v>8.9999999999999998E-4</v>
      </c>
      <c r="F75" s="41">
        <v>6364005.7300000004</v>
      </c>
      <c r="G75" s="42">
        <v>2.9999999999999997E-4</v>
      </c>
      <c r="H75" s="43">
        <f t="shared" si="3"/>
        <v>3.8579532788041403E-2</v>
      </c>
      <c r="I75" s="6">
        <v>6127605.5700000003</v>
      </c>
      <c r="J75" s="44">
        <v>19.399999999999999</v>
      </c>
      <c r="K75" s="56">
        <f t="shared" si="4"/>
        <v>0</v>
      </c>
      <c r="L75" s="56"/>
      <c r="M75" s="32"/>
      <c r="N75" s="36" t="s">
        <v>39</v>
      </c>
      <c r="O75" s="32">
        <v>122188.68</v>
      </c>
      <c r="P75" s="32">
        <v>122188.68</v>
      </c>
      <c r="Q75" s="32">
        <v>5.0000000000000001E-4</v>
      </c>
      <c r="R75" s="32">
        <v>0.3</v>
      </c>
      <c r="S75" s="32">
        <v>1</v>
      </c>
      <c r="T75" s="32">
        <v>8</v>
      </c>
      <c r="U75" s="32"/>
      <c r="V75" s="32" t="s">
        <v>39</v>
      </c>
      <c r="W75" s="32">
        <v>444966.36</v>
      </c>
      <c r="X75" s="32">
        <v>444966.36</v>
      </c>
      <c r="Y75" s="32">
        <v>5.0000000000000001E-4</v>
      </c>
      <c r="Z75" s="32">
        <v>0.3</v>
      </c>
      <c r="AA75" s="32">
        <v>2</v>
      </c>
      <c r="AB75" s="32">
        <v>8</v>
      </c>
      <c r="AC75" s="32" t="s">
        <v>39</v>
      </c>
      <c r="AD75" s="32">
        <v>2676739.86</v>
      </c>
      <c r="AE75" s="32">
        <v>2676739.86</v>
      </c>
      <c r="AF75" s="32">
        <v>4.0000000000000002E-4</v>
      </c>
      <c r="AG75" s="32">
        <v>0.3</v>
      </c>
      <c r="AH75" s="32">
        <v>3</v>
      </c>
      <c r="AI75" s="37">
        <v>8</v>
      </c>
      <c r="AK75" s="3">
        <v>1.0000098702974197E-3</v>
      </c>
      <c r="AM75" s="36"/>
      <c r="AN75" s="32"/>
      <c r="AO75" s="32">
        <v>9</v>
      </c>
      <c r="AP75" s="41">
        <v>2291633.33</v>
      </c>
      <c r="AQ75" s="42">
        <v>1.1000000000000001E-3</v>
      </c>
      <c r="AR75" s="41">
        <v>2314385.2000000002</v>
      </c>
      <c r="AS75" s="42">
        <v>4.0000000000000002E-4</v>
      </c>
      <c r="AT75" s="43">
        <f t="shared" si="5"/>
        <v>9.9282331523778775E-3</v>
      </c>
      <c r="AU75" s="6">
        <v>2291633.33</v>
      </c>
      <c r="AV75" s="44">
        <v>14.76</v>
      </c>
    </row>
    <row r="76" spans="1:48">
      <c r="A76" s="36"/>
      <c r="B76" s="54"/>
      <c r="C76" s="32">
        <v>3</v>
      </c>
      <c r="D76" s="41">
        <v>3089066.16</v>
      </c>
      <c r="E76" s="42">
        <v>1.1999999999999999E-3</v>
      </c>
      <c r="F76" s="41">
        <v>3139701.37</v>
      </c>
      <c r="G76" s="42">
        <v>2.9999999999999997E-4</v>
      </c>
      <c r="H76" s="43">
        <f t="shared" si="3"/>
        <v>1.6391753163357291E-2</v>
      </c>
      <c r="I76" s="6">
        <v>3089066.16</v>
      </c>
      <c r="J76" s="44">
        <v>23.63</v>
      </c>
      <c r="K76" s="56">
        <f t="shared" si="4"/>
        <v>0</v>
      </c>
      <c r="L76" s="56"/>
      <c r="M76" s="32"/>
      <c r="N76" s="36" t="s">
        <v>40</v>
      </c>
      <c r="O76" s="32">
        <v>121869.57</v>
      </c>
      <c r="P76" s="32">
        <v>121869.57</v>
      </c>
      <c r="Q76" s="32">
        <v>1.6199999999999999E-2</v>
      </c>
      <c r="R76" s="32">
        <v>0.3</v>
      </c>
      <c r="S76" s="32">
        <v>1</v>
      </c>
      <c r="T76" s="32">
        <v>8</v>
      </c>
      <c r="U76" s="32"/>
      <c r="V76" s="32" t="s">
        <v>40</v>
      </c>
      <c r="W76" s="32">
        <v>437074.61</v>
      </c>
      <c r="X76" s="32">
        <v>437074.61</v>
      </c>
      <c r="Y76" s="32">
        <v>3.5400000000000001E-2</v>
      </c>
      <c r="Z76" s="32">
        <v>0.3</v>
      </c>
      <c r="AA76" s="32">
        <v>2</v>
      </c>
      <c r="AB76" s="32">
        <v>8</v>
      </c>
      <c r="AC76" s="32" t="s">
        <v>40</v>
      </c>
      <c r="AD76" s="32">
        <v>2622185.75</v>
      </c>
      <c r="AE76" s="32">
        <v>2622185.75</v>
      </c>
      <c r="AF76" s="32">
        <v>1.9E-3</v>
      </c>
      <c r="AG76" s="32">
        <v>0.3</v>
      </c>
      <c r="AH76" s="32">
        <v>3</v>
      </c>
      <c r="AI76" s="37">
        <v>8</v>
      </c>
      <c r="AK76" s="3">
        <v>9.7915694046447443E-4</v>
      </c>
      <c r="AM76" s="36"/>
      <c r="AN76" s="32"/>
      <c r="AO76" s="32">
        <v>10</v>
      </c>
      <c r="AP76" s="41">
        <v>2291633.33</v>
      </c>
      <c r="AQ76" s="42">
        <v>1.1000000000000001E-3</v>
      </c>
      <c r="AR76" s="41">
        <v>2314385.2000000002</v>
      </c>
      <c r="AS76" s="42">
        <v>4.0000000000000002E-4</v>
      </c>
      <c r="AT76" s="43">
        <f t="shared" si="5"/>
        <v>9.9282331523778775E-3</v>
      </c>
      <c r="AU76" s="6">
        <v>2291633.33</v>
      </c>
      <c r="AV76" s="44">
        <v>14.87</v>
      </c>
    </row>
    <row r="77" spans="1:48">
      <c r="A77" s="36"/>
      <c r="B77" s="54"/>
      <c r="C77" s="32">
        <v>4</v>
      </c>
      <c r="D77" s="41">
        <v>2648117.83</v>
      </c>
      <c r="E77" s="42">
        <v>1.4E-3</v>
      </c>
      <c r="F77" s="41">
        <v>2696479.94</v>
      </c>
      <c r="G77" s="42">
        <v>4.0000000000000002E-4</v>
      </c>
      <c r="H77" s="43">
        <f t="shared" si="3"/>
        <v>1.826282405265927E-2</v>
      </c>
      <c r="I77" s="6">
        <v>2648117.83</v>
      </c>
      <c r="J77" s="44">
        <v>23.03</v>
      </c>
      <c r="K77" s="56">
        <f t="shared" si="4"/>
        <v>0</v>
      </c>
      <c r="L77" s="56"/>
      <c r="M77" s="32"/>
      <c r="N77" s="36" t="s">
        <v>41</v>
      </c>
      <c r="O77" s="32">
        <v>121869.62</v>
      </c>
      <c r="P77" s="32">
        <v>121869.55</v>
      </c>
      <c r="Q77" s="32">
        <v>481.73</v>
      </c>
      <c r="R77" s="32">
        <v>0.3</v>
      </c>
      <c r="S77" s="32">
        <v>1</v>
      </c>
      <c r="T77" s="32">
        <v>8</v>
      </c>
      <c r="U77" s="32"/>
      <c r="V77" s="32" t="s">
        <v>41</v>
      </c>
      <c r="W77" s="32">
        <v>437074.61</v>
      </c>
      <c r="X77" s="32">
        <v>437074.61</v>
      </c>
      <c r="Y77" s="32">
        <v>428.76</v>
      </c>
      <c r="Z77" s="32">
        <v>0.3</v>
      </c>
      <c r="AA77" s="32">
        <v>2</v>
      </c>
      <c r="AB77" s="32">
        <v>8</v>
      </c>
      <c r="AC77" s="32" t="s">
        <v>41</v>
      </c>
      <c r="AD77" s="32">
        <v>2622185.75</v>
      </c>
      <c r="AE77" s="32">
        <v>2622185.75</v>
      </c>
      <c r="AF77" s="32">
        <v>23.13</v>
      </c>
      <c r="AG77" s="32">
        <v>0.3</v>
      </c>
      <c r="AH77" s="32">
        <v>3</v>
      </c>
      <c r="AI77" s="37">
        <v>8</v>
      </c>
      <c r="AK77" s="3">
        <v>9.7675533293265686E-4</v>
      </c>
      <c r="AM77" s="36"/>
      <c r="AN77" s="32"/>
      <c r="AO77" s="32">
        <v>2</v>
      </c>
      <c r="AP77" s="41">
        <v>6127605.5700000003</v>
      </c>
      <c r="AQ77" s="42">
        <v>8.9999999999999998E-4</v>
      </c>
      <c r="AR77" s="41">
        <v>6364005.7300000004</v>
      </c>
      <c r="AS77" s="42">
        <v>2.9999999999999997E-4</v>
      </c>
      <c r="AT77" s="43">
        <f t="shared" si="5"/>
        <v>3.8579532788041403E-2</v>
      </c>
      <c r="AU77" s="6">
        <v>6127605.5700000003</v>
      </c>
      <c r="AV77" s="44">
        <v>19.399999999999999</v>
      </c>
    </row>
    <row r="78" spans="1:48">
      <c r="A78" s="36"/>
      <c r="B78" s="54"/>
      <c r="C78" s="32">
        <v>5</v>
      </c>
      <c r="D78" s="41">
        <v>2622185.75</v>
      </c>
      <c r="E78" s="42">
        <v>1.8E-3</v>
      </c>
      <c r="F78" s="41">
        <v>2676739.86</v>
      </c>
      <c r="G78" s="42">
        <v>4.0000000000000002E-4</v>
      </c>
      <c r="H78" s="43">
        <f t="shared" si="3"/>
        <v>2.0804822846741452E-2</v>
      </c>
      <c r="I78" s="6">
        <v>2622185.75</v>
      </c>
      <c r="J78" s="44">
        <v>23.14</v>
      </c>
      <c r="K78" s="56">
        <f t="shared" si="4"/>
        <v>0</v>
      </c>
      <c r="L78" s="56"/>
      <c r="M78" s="32"/>
      <c r="N78" s="36" t="s">
        <v>39</v>
      </c>
      <c r="O78" s="32">
        <v>121879.79</v>
      </c>
      <c r="P78" s="32">
        <v>121879.79</v>
      </c>
      <c r="Q78" s="32">
        <v>5.0000000000000001E-4</v>
      </c>
      <c r="R78" s="32">
        <v>0.3</v>
      </c>
      <c r="S78" s="32">
        <v>1</v>
      </c>
      <c r="T78" s="32">
        <v>9</v>
      </c>
      <c r="U78" s="32"/>
      <c r="V78" s="32" t="s">
        <v>39</v>
      </c>
      <c r="W78" s="32">
        <v>444966.36</v>
      </c>
      <c r="X78" s="32">
        <v>444966.36</v>
      </c>
      <c r="Y78" s="32">
        <v>5.0000000000000001E-4</v>
      </c>
      <c r="Z78" s="32">
        <v>0.3</v>
      </c>
      <c r="AA78" s="32">
        <v>2</v>
      </c>
      <c r="AB78" s="32">
        <v>9</v>
      </c>
      <c r="AC78" s="32" t="s">
        <v>39</v>
      </c>
      <c r="AD78" s="32">
        <v>2676739.86</v>
      </c>
      <c r="AE78" s="32">
        <v>2676739.86</v>
      </c>
      <c r="AF78" s="32">
        <v>5.0000000000000001E-4</v>
      </c>
      <c r="AG78" s="32">
        <v>0.3</v>
      </c>
      <c r="AH78" s="32">
        <v>3</v>
      </c>
      <c r="AI78" s="37">
        <v>9</v>
      </c>
      <c r="AK78" s="3">
        <v>3.7946488193328241E-4</v>
      </c>
      <c r="AM78" s="36"/>
      <c r="AN78" s="54"/>
      <c r="AO78" s="32">
        <v>3</v>
      </c>
      <c r="AP78" s="41">
        <v>3089066.16</v>
      </c>
      <c r="AQ78" s="42">
        <v>1.1999999999999999E-3</v>
      </c>
      <c r="AR78" s="41">
        <v>3139701.37</v>
      </c>
      <c r="AS78" s="42">
        <v>2.9999999999999997E-4</v>
      </c>
      <c r="AT78" s="43">
        <f t="shared" si="5"/>
        <v>1.6391753163357291E-2</v>
      </c>
      <c r="AU78" s="6">
        <v>3089066.16</v>
      </c>
      <c r="AV78" s="44">
        <v>23.63</v>
      </c>
    </row>
    <row r="79" spans="1:48">
      <c r="A79" s="36"/>
      <c r="B79" s="54">
        <v>0.3</v>
      </c>
      <c r="C79" s="32">
        <v>6</v>
      </c>
      <c r="D79" s="41">
        <v>2622185.75</v>
      </c>
      <c r="E79" s="42">
        <v>1.8E-3</v>
      </c>
      <c r="F79" s="41">
        <v>2676739.86</v>
      </c>
      <c r="G79" s="42">
        <v>5.0000000000000001E-4</v>
      </c>
      <c r="H79" s="43">
        <f t="shared" si="3"/>
        <v>2.0804822846741452E-2</v>
      </c>
      <c r="I79" s="6">
        <v>2622185.75</v>
      </c>
      <c r="J79" s="44">
        <v>23.05</v>
      </c>
      <c r="K79" s="56">
        <f t="shared" si="4"/>
        <v>0</v>
      </c>
      <c r="L79" s="56"/>
      <c r="M79" s="32"/>
      <c r="N79" s="36" t="s">
        <v>40</v>
      </c>
      <c r="O79" s="32">
        <v>121599.96</v>
      </c>
      <c r="P79" s="32">
        <v>121599.96</v>
      </c>
      <c r="Q79" s="32">
        <v>2.9700000000000001E-2</v>
      </c>
      <c r="R79" s="32">
        <v>0.3</v>
      </c>
      <c r="S79" s="32">
        <v>1</v>
      </c>
      <c r="T79" s="32">
        <v>9</v>
      </c>
      <c r="U79" s="32"/>
      <c r="V79" s="32" t="s">
        <v>40</v>
      </c>
      <c r="W79" s="32">
        <v>437074.61</v>
      </c>
      <c r="X79" s="32">
        <v>437074.61</v>
      </c>
      <c r="Y79" s="32">
        <v>3.4200000000000001E-2</v>
      </c>
      <c r="Z79" s="32">
        <v>0.3</v>
      </c>
      <c r="AA79" s="32">
        <v>2</v>
      </c>
      <c r="AB79" s="32">
        <v>9</v>
      </c>
      <c r="AC79" s="32" t="s">
        <v>40</v>
      </c>
      <c r="AD79" s="32">
        <v>2622185.75</v>
      </c>
      <c r="AE79" s="32">
        <v>2622185.75</v>
      </c>
      <c r="AF79" s="32">
        <v>1.9E-3</v>
      </c>
      <c r="AG79" s="32">
        <v>0.3</v>
      </c>
      <c r="AH79" s="32">
        <v>3</v>
      </c>
      <c r="AI79" s="37">
        <v>9</v>
      </c>
      <c r="AK79" s="3">
        <v>2.2993954150482177E-4</v>
      </c>
      <c r="AM79" s="36"/>
      <c r="AN79" s="54"/>
      <c r="AO79" s="32">
        <v>4</v>
      </c>
      <c r="AP79" s="41">
        <v>2648117.83</v>
      </c>
      <c r="AQ79" s="42">
        <v>1.4E-3</v>
      </c>
      <c r="AR79" s="41">
        <v>2696479.94</v>
      </c>
      <c r="AS79" s="42">
        <v>4.0000000000000002E-4</v>
      </c>
      <c r="AT79" s="43">
        <f t="shared" si="5"/>
        <v>1.826282405265927E-2</v>
      </c>
      <c r="AU79" s="6">
        <v>2648117.83</v>
      </c>
      <c r="AV79" s="44">
        <v>23.03</v>
      </c>
    </row>
    <row r="80" spans="1:48">
      <c r="A80" s="36"/>
      <c r="B80" s="54"/>
      <c r="C80" s="32">
        <v>7</v>
      </c>
      <c r="D80" s="41">
        <v>2622185.75</v>
      </c>
      <c r="E80" s="42">
        <v>2.2000000000000001E-3</v>
      </c>
      <c r="F80" s="41">
        <v>2676739.86</v>
      </c>
      <c r="G80" s="42">
        <v>5.0000000000000001E-4</v>
      </c>
      <c r="H80" s="43">
        <f t="shared" si="3"/>
        <v>2.0804822846741452E-2</v>
      </c>
      <c r="I80" s="6">
        <v>2622185.75</v>
      </c>
      <c r="J80" s="44">
        <v>23.03</v>
      </c>
      <c r="K80" s="56">
        <f t="shared" si="4"/>
        <v>0</v>
      </c>
      <c r="L80" s="56"/>
      <c r="M80" s="32"/>
      <c r="N80" s="36" t="s">
        <v>41</v>
      </c>
      <c r="O80" s="32">
        <v>121595.17</v>
      </c>
      <c r="P80" s="32">
        <v>121593.98</v>
      </c>
      <c r="Q80" s="32">
        <v>453.27</v>
      </c>
      <c r="R80" s="32">
        <v>0.3</v>
      </c>
      <c r="S80" s="32">
        <v>1</v>
      </c>
      <c r="T80" s="32">
        <v>9</v>
      </c>
      <c r="U80" s="32"/>
      <c r="V80" s="32" t="s">
        <v>41</v>
      </c>
      <c r="W80" s="32">
        <v>437074.61</v>
      </c>
      <c r="X80" s="32">
        <v>437074.61</v>
      </c>
      <c r="Y80" s="32">
        <v>413.18</v>
      </c>
      <c r="Z80" s="32">
        <v>0.3</v>
      </c>
      <c r="AA80" s="32">
        <v>2</v>
      </c>
      <c r="AB80" s="32">
        <v>9</v>
      </c>
      <c r="AC80" s="32" t="s">
        <v>41</v>
      </c>
      <c r="AD80" s="32">
        <v>2622185.75</v>
      </c>
      <c r="AE80" s="32">
        <v>2622185.75</v>
      </c>
      <c r="AF80" s="32">
        <v>23.02</v>
      </c>
      <c r="AG80" s="32">
        <v>0.3</v>
      </c>
      <c r="AH80" s="32">
        <v>3</v>
      </c>
      <c r="AI80" s="37">
        <v>9</v>
      </c>
      <c r="AK80" s="3">
        <v>2.0246595875301657E-4</v>
      </c>
      <c r="AM80" s="36"/>
      <c r="AN80" s="54"/>
      <c r="AO80" s="32">
        <v>5</v>
      </c>
      <c r="AP80" s="41">
        <v>2622185.75</v>
      </c>
      <c r="AQ80" s="42">
        <v>1.8E-3</v>
      </c>
      <c r="AR80" s="41">
        <v>2676739.86</v>
      </c>
      <c r="AS80" s="42">
        <v>4.0000000000000002E-4</v>
      </c>
      <c r="AT80" s="43">
        <f t="shared" si="5"/>
        <v>2.0804822846741452E-2</v>
      </c>
      <c r="AU80" s="6">
        <v>2622185.75</v>
      </c>
      <c r="AV80" s="44">
        <v>23.14</v>
      </c>
    </row>
    <row r="81" spans="1:48">
      <c r="A81" s="36"/>
      <c r="B81" s="54"/>
      <c r="C81" s="32">
        <v>8</v>
      </c>
      <c r="D81" s="41">
        <v>2622185.75</v>
      </c>
      <c r="E81" s="42">
        <v>1.9E-3</v>
      </c>
      <c r="F81" s="41">
        <v>2676739.86</v>
      </c>
      <c r="G81" s="42">
        <v>4.0000000000000002E-4</v>
      </c>
      <c r="H81" s="43">
        <f t="shared" si="3"/>
        <v>2.0804822846741452E-2</v>
      </c>
      <c r="I81" s="6">
        <v>2622185.75</v>
      </c>
      <c r="J81" s="44">
        <v>23.13</v>
      </c>
      <c r="K81" s="56">
        <f t="shared" si="4"/>
        <v>0</v>
      </c>
      <c r="L81" s="56"/>
      <c r="M81" s="32"/>
      <c r="N81" s="36" t="s">
        <v>39</v>
      </c>
      <c r="O81" s="32">
        <v>121817.2</v>
      </c>
      <c r="P81" s="32">
        <v>121817.2</v>
      </c>
      <c r="Q81" s="32">
        <v>5.9999999999999995E-4</v>
      </c>
      <c r="R81" s="32">
        <v>0.3</v>
      </c>
      <c r="S81" s="32">
        <v>1</v>
      </c>
      <c r="T81" s="32">
        <v>10</v>
      </c>
      <c r="U81" s="32"/>
      <c r="V81" s="32" t="s">
        <v>39</v>
      </c>
      <c r="W81" s="32">
        <v>444966.36</v>
      </c>
      <c r="X81" s="32">
        <v>444966.36</v>
      </c>
      <c r="Y81" s="32">
        <v>5.0000000000000001E-4</v>
      </c>
      <c r="Z81" s="32">
        <v>0.3</v>
      </c>
      <c r="AA81" s="32">
        <v>2</v>
      </c>
      <c r="AB81" s="32">
        <v>10</v>
      </c>
      <c r="AC81" s="32" t="s">
        <v>39</v>
      </c>
      <c r="AD81" s="32">
        <v>2676739.86</v>
      </c>
      <c r="AE81" s="32">
        <v>2676739.86</v>
      </c>
      <c r="AF81" s="32">
        <v>4.0000000000000002E-4</v>
      </c>
      <c r="AG81" s="32">
        <v>0.3</v>
      </c>
      <c r="AH81" s="32">
        <v>3</v>
      </c>
      <c r="AI81" s="37">
        <v>10</v>
      </c>
      <c r="AK81" s="3">
        <v>1.9894409317303453E-4</v>
      </c>
      <c r="AM81" s="36"/>
      <c r="AN81" s="54">
        <v>0.3</v>
      </c>
      <c r="AO81" s="32">
        <v>6</v>
      </c>
      <c r="AP81" s="41">
        <v>2622185.75</v>
      </c>
      <c r="AQ81" s="42">
        <v>1.8E-3</v>
      </c>
      <c r="AR81" s="41">
        <v>2676739.86</v>
      </c>
      <c r="AS81" s="42">
        <v>5.0000000000000001E-4</v>
      </c>
      <c r="AT81" s="43">
        <f t="shared" si="5"/>
        <v>2.0804822846741452E-2</v>
      </c>
      <c r="AU81" s="6">
        <v>2622185.75</v>
      </c>
      <c r="AV81" s="44">
        <v>23.05</v>
      </c>
    </row>
    <row r="82" spans="1:48">
      <c r="A82" s="36"/>
      <c r="B82" s="54"/>
      <c r="C82" s="32">
        <v>9</v>
      </c>
      <c r="D82" s="41">
        <v>2622185.75</v>
      </c>
      <c r="E82" s="42">
        <v>1.9E-3</v>
      </c>
      <c r="F82" s="41">
        <v>2676739.86</v>
      </c>
      <c r="G82" s="42">
        <v>5.0000000000000001E-4</v>
      </c>
      <c r="H82" s="43">
        <f t="shared" si="3"/>
        <v>2.0804822846741452E-2</v>
      </c>
      <c r="I82" s="6">
        <v>2622185.75</v>
      </c>
      <c r="J82" s="44">
        <v>23.02</v>
      </c>
      <c r="K82" s="56">
        <f t="shared" si="4"/>
        <v>0</v>
      </c>
      <c r="L82" s="56"/>
      <c r="M82" s="32"/>
      <c r="N82" s="36" t="s">
        <v>40</v>
      </c>
      <c r="O82" s="32">
        <v>121544.86</v>
      </c>
      <c r="P82" s="32">
        <v>121544.86</v>
      </c>
      <c r="Q82" s="32">
        <v>8.8999999999999996E-2</v>
      </c>
      <c r="R82" s="32">
        <v>0.3</v>
      </c>
      <c r="S82" s="32">
        <v>1</v>
      </c>
      <c r="T82" s="32">
        <v>10</v>
      </c>
      <c r="U82" s="32"/>
      <c r="V82" s="32" t="s">
        <v>40</v>
      </c>
      <c r="W82" s="32">
        <v>437074.61</v>
      </c>
      <c r="X82" s="32">
        <v>437074.61</v>
      </c>
      <c r="Y82" s="32">
        <v>3.56E-2</v>
      </c>
      <c r="Z82" s="32">
        <v>0.3</v>
      </c>
      <c r="AA82" s="32">
        <v>2</v>
      </c>
      <c r="AB82" s="32">
        <v>10</v>
      </c>
      <c r="AC82" s="32" t="s">
        <v>40</v>
      </c>
      <c r="AD82" s="32">
        <v>2622185.75</v>
      </c>
      <c r="AE82" s="32">
        <v>2622185.75</v>
      </c>
      <c r="AF82" s="32">
        <v>1.9E-3</v>
      </c>
      <c r="AG82" s="32">
        <v>0.3</v>
      </c>
      <c r="AH82" s="32">
        <v>3</v>
      </c>
      <c r="AI82" s="37">
        <v>10</v>
      </c>
      <c r="AK82" s="3">
        <v>1.9894403453786332E-4</v>
      </c>
      <c r="AM82" s="36"/>
      <c r="AN82" s="54"/>
      <c r="AO82" s="32">
        <v>7</v>
      </c>
      <c r="AP82" s="41">
        <v>2622185.75</v>
      </c>
      <c r="AQ82" s="42">
        <v>2.2000000000000001E-3</v>
      </c>
      <c r="AR82" s="41">
        <v>2676739.86</v>
      </c>
      <c r="AS82" s="42">
        <v>5.0000000000000001E-4</v>
      </c>
      <c r="AT82" s="43">
        <f t="shared" si="5"/>
        <v>2.0804822846741452E-2</v>
      </c>
      <c r="AU82" s="6">
        <v>2622185.75</v>
      </c>
      <c r="AV82" s="44">
        <v>23.03</v>
      </c>
    </row>
    <row r="83" spans="1:48" ht="16" thickBot="1">
      <c r="A83" s="38"/>
      <c r="B83" s="55"/>
      <c r="C83" s="39">
        <v>10</v>
      </c>
      <c r="D83" s="46">
        <v>2622185.75</v>
      </c>
      <c r="E83" s="47">
        <v>1.9E-3</v>
      </c>
      <c r="F83" s="46">
        <v>2676739.86</v>
      </c>
      <c r="G83" s="47">
        <v>4.0000000000000002E-4</v>
      </c>
      <c r="H83" s="48">
        <f t="shared" si="3"/>
        <v>2.0804822846741452E-2</v>
      </c>
      <c r="I83" s="49">
        <v>2622185.75</v>
      </c>
      <c r="J83" s="50">
        <v>23.22</v>
      </c>
      <c r="K83" s="56">
        <f t="shared" si="4"/>
        <v>0</v>
      </c>
      <c r="L83" s="56"/>
      <c r="M83" s="32"/>
      <c r="N83" s="38" t="s">
        <v>41</v>
      </c>
      <c r="O83" s="39">
        <v>121528.77</v>
      </c>
      <c r="P83" s="39">
        <v>121528.23</v>
      </c>
      <c r="Q83" s="39">
        <v>454.86</v>
      </c>
      <c r="R83" s="39">
        <v>0.3</v>
      </c>
      <c r="S83" s="39">
        <v>1</v>
      </c>
      <c r="T83" s="39">
        <v>10</v>
      </c>
      <c r="U83" s="39"/>
      <c r="V83" s="39" t="s">
        <v>41</v>
      </c>
      <c r="W83" s="39">
        <v>437074.61</v>
      </c>
      <c r="X83" s="39">
        <v>437074.61</v>
      </c>
      <c r="Y83" s="39">
        <v>401.34</v>
      </c>
      <c r="Z83" s="39">
        <v>0.3</v>
      </c>
      <c r="AA83" s="39">
        <v>2</v>
      </c>
      <c r="AB83" s="39">
        <v>10</v>
      </c>
      <c r="AC83" s="39" t="s">
        <v>41</v>
      </c>
      <c r="AD83" s="39">
        <v>2622185.75</v>
      </c>
      <c r="AE83" s="39">
        <v>2622185.75</v>
      </c>
      <c r="AF83" s="39">
        <v>23.22</v>
      </c>
      <c r="AG83" s="39">
        <v>0.3</v>
      </c>
      <c r="AH83" s="39">
        <v>3</v>
      </c>
      <c r="AI83" s="40">
        <v>10</v>
      </c>
      <c r="AK83" s="3">
        <v>1.9894309637982508E-4</v>
      </c>
      <c r="AM83" s="36"/>
      <c r="AN83" s="54"/>
      <c r="AO83" s="32">
        <v>8</v>
      </c>
      <c r="AP83" s="41">
        <v>2622185.75</v>
      </c>
      <c r="AQ83" s="42">
        <v>1.9E-3</v>
      </c>
      <c r="AR83" s="41">
        <v>2676739.86</v>
      </c>
      <c r="AS83" s="42">
        <v>4.0000000000000002E-4</v>
      </c>
      <c r="AT83" s="43">
        <f t="shared" si="5"/>
        <v>2.0804822846741452E-2</v>
      </c>
      <c r="AU83" s="6">
        <v>2622185.75</v>
      </c>
      <c r="AV83" s="44">
        <v>23.13</v>
      </c>
    </row>
    <row r="84" spans="1:48">
      <c r="AM84" s="36"/>
      <c r="AN84" s="54"/>
      <c r="AO84" s="32">
        <v>9</v>
      </c>
      <c r="AP84" s="41">
        <v>2622185.75</v>
      </c>
      <c r="AQ84" s="42">
        <v>1.9E-3</v>
      </c>
      <c r="AR84" s="41">
        <v>2676739.86</v>
      </c>
      <c r="AS84" s="42">
        <v>5.0000000000000001E-4</v>
      </c>
      <c r="AT84" s="43">
        <f t="shared" si="5"/>
        <v>2.0804822846741452E-2</v>
      </c>
      <c r="AU84" s="6">
        <v>2622185.75</v>
      </c>
      <c r="AV84" s="44">
        <v>23.02</v>
      </c>
    </row>
    <row r="85" spans="1:48" ht="16" thickBot="1">
      <c r="AM85" s="38"/>
      <c r="AN85" s="55"/>
      <c r="AO85" s="39">
        <v>10</v>
      </c>
      <c r="AP85" s="46">
        <v>2622185.75</v>
      </c>
      <c r="AQ85" s="47">
        <v>1.9E-3</v>
      </c>
      <c r="AR85" s="46">
        <v>2676739.86</v>
      </c>
      <c r="AS85" s="47">
        <v>4.0000000000000002E-4</v>
      </c>
      <c r="AT85" s="48">
        <f t="shared" si="5"/>
        <v>2.0804822846741452E-2</v>
      </c>
      <c r="AU85" s="49">
        <v>2622185.75</v>
      </c>
      <c r="AV85" s="50">
        <v>23.22</v>
      </c>
    </row>
  </sheetData>
  <sortState xmlns:xlrd2="http://schemas.microsoft.com/office/spreadsheetml/2017/richdata2" ref="AK3:AK83">
    <sortCondition descending="1" ref="AK3:AK83"/>
  </sortState>
  <mergeCells count="22">
    <mergeCell ref="BB3:BD3"/>
    <mergeCell ref="BE3:BF3"/>
    <mergeCell ref="AX5:AX7"/>
    <mergeCell ref="AX8:AX10"/>
    <mergeCell ref="AX11:AX13"/>
    <mergeCell ref="AU3:AV3"/>
    <mergeCell ref="AX3:AX4"/>
    <mergeCell ref="AY3:AY4"/>
    <mergeCell ref="AZ3:BA3"/>
    <mergeCell ref="AM3:AM4"/>
    <mergeCell ref="AN3:AN4"/>
    <mergeCell ref="AO3:AO4"/>
    <mergeCell ref="AP3:AQ3"/>
    <mergeCell ref="AR3:AT3"/>
    <mergeCell ref="A1:A2"/>
    <mergeCell ref="D1:E1"/>
    <mergeCell ref="F1:H1"/>
    <mergeCell ref="I1:J1"/>
    <mergeCell ref="N1:Z1"/>
    <mergeCell ref="N2:Z2"/>
    <mergeCell ref="C1:C2"/>
    <mergeCell ref="B1:B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E3AE-24B3-AE45-A3DD-3C8A7EDA6DCA}">
  <dimension ref="A1:BJ124"/>
  <sheetViews>
    <sheetView tabSelected="1" topLeftCell="AQ1" zoomScale="125" workbookViewId="0">
      <selection activeCell="BD26" sqref="BD26"/>
    </sheetView>
  </sheetViews>
  <sheetFormatPr baseColWidth="10" defaultColWidth="11.5" defaultRowHeight="15"/>
  <cols>
    <col min="4" max="4" width="11.5" bestFit="1" customWidth="1"/>
    <col min="6" max="6" width="11.5" bestFit="1" customWidth="1"/>
    <col min="8" max="8" width="14.1640625" customWidth="1"/>
    <col min="9" max="9" width="11.5" bestFit="1" customWidth="1"/>
    <col min="11" max="11" width="10.83203125" customWidth="1"/>
    <col min="12" max="12" width="16.83203125" customWidth="1"/>
    <col min="56" max="56" width="12.83203125" bestFit="1" customWidth="1"/>
    <col min="58" max="59" width="12.83203125" bestFit="1" customWidth="1"/>
    <col min="61" max="61" width="12.83203125" bestFit="1" customWidth="1"/>
  </cols>
  <sheetData>
    <row r="1" spans="1:62">
      <c r="A1" s="86" t="s">
        <v>58</v>
      </c>
      <c r="B1" s="86" t="s">
        <v>7</v>
      </c>
      <c r="C1" s="86" t="s">
        <v>53</v>
      </c>
      <c r="D1" s="86" t="s">
        <v>42</v>
      </c>
      <c r="E1" s="86"/>
      <c r="F1" s="86" t="s">
        <v>43</v>
      </c>
      <c r="G1" s="86"/>
      <c r="H1" s="86"/>
      <c r="I1" s="86" t="s">
        <v>44</v>
      </c>
      <c r="J1" s="86"/>
      <c r="K1" s="4"/>
      <c r="L1" s="4"/>
      <c r="M1" s="32" t="s">
        <v>39</v>
      </c>
      <c r="N1" s="32">
        <v>3014368.04</v>
      </c>
      <c r="O1" s="32">
        <v>3014368.04</v>
      </c>
      <c r="P1" s="32">
        <v>4.4400000000000002E-2</v>
      </c>
      <c r="Q1" s="32">
        <v>0.1</v>
      </c>
      <c r="R1" s="32">
        <v>10</v>
      </c>
      <c r="S1" s="32">
        <v>2</v>
      </c>
      <c r="T1" s="32" t="s">
        <v>39</v>
      </c>
      <c r="U1" s="32">
        <v>3461440.13</v>
      </c>
      <c r="V1" s="32">
        <v>3461440.13</v>
      </c>
      <c r="W1" s="32">
        <v>5.9999999999999995E-4</v>
      </c>
      <c r="X1" s="32">
        <v>0.1</v>
      </c>
      <c r="Y1" s="32">
        <v>20</v>
      </c>
      <c r="Z1" s="32">
        <v>2</v>
      </c>
      <c r="AA1" s="32" t="s">
        <v>39</v>
      </c>
      <c r="AB1" s="32">
        <v>4193400.81</v>
      </c>
      <c r="AC1" s="32">
        <v>4193400.81</v>
      </c>
      <c r="AD1" s="32">
        <v>5.9999999999999995E-4</v>
      </c>
      <c r="AE1" s="32">
        <v>0.1</v>
      </c>
      <c r="AF1" s="32">
        <v>30</v>
      </c>
      <c r="AG1" s="32">
        <v>2</v>
      </c>
      <c r="AH1" s="32" t="s">
        <v>39</v>
      </c>
      <c r="AI1" s="32">
        <v>4771681.9400000004</v>
      </c>
      <c r="AJ1" s="32">
        <v>4771681.9400000004</v>
      </c>
      <c r="AK1" s="32">
        <v>1E-3</v>
      </c>
      <c r="AL1" s="32">
        <v>0.1</v>
      </c>
      <c r="AM1" s="32">
        <v>40</v>
      </c>
      <c r="AN1" s="32">
        <v>2</v>
      </c>
    </row>
    <row r="2" spans="1:62">
      <c r="A2" s="86"/>
      <c r="B2" s="86"/>
      <c r="C2" s="86"/>
      <c r="D2" s="4" t="s">
        <v>45</v>
      </c>
      <c r="E2" s="4" t="s">
        <v>46</v>
      </c>
      <c r="F2" s="4" t="s">
        <v>45</v>
      </c>
      <c r="G2" s="4" t="s">
        <v>47</v>
      </c>
      <c r="H2" s="60" t="s">
        <v>48</v>
      </c>
      <c r="I2" s="4" t="s">
        <v>45</v>
      </c>
      <c r="J2" s="4" t="s">
        <v>47</v>
      </c>
      <c r="K2" s="4"/>
      <c r="L2" s="4" t="s">
        <v>61</v>
      </c>
      <c r="M2" s="32" t="s">
        <v>40</v>
      </c>
      <c r="N2" s="32">
        <v>3012246.66</v>
      </c>
      <c r="O2" s="32">
        <v>3012246.66</v>
      </c>
      <c r="P2" s="32">
        <v>1E-3</v>
      </c>
      <c r="Q2" s="32">
        <v>0.1</v>
      </c>
      <c r="R2" s="32">
        <v>10</v>
      </c>
      <c r="S2" s="32">
        <v>2</v>
      </c>
      <c r="T2" s="32" t="s">
        <v>40</v>
      </c>
      <c r="U2" s="32">
        <v>3433597.35</v>
      </c>
      <c r="V2" s="32">
        <v>3433597.35</v>
      </c>
      <c r="W2" s="32">
        <v>5.0000000000000001E-4</v>
      </c>
      <c r="X2" s="32">
        <v>0.1</v>
      </c>
      <c r="Y2" s="32">
        <v>20</v>
      </c>
      <c r="Z2" s="32">
        <v>2</v>
      </c>
      <c r="AA2" s="32" t="s">
        <v>40</v>
      </c>
      <c r="AB2" s="32">
        <v>4130314.17</v>
      </c>
      <c r="AC2" s="32">
        <v>4130314.17</v>
      </c>
      <c r="AD2" s="32">
        <v>5.9999999999999995E-4</v>
      </c>
      <c r="AE2" s="32">
        <v>0.1</v>
      </c>
      <c r="AF2" s="32">
        <v>30</v>
      </c>
      <c r="AG2" s="32">
        <v>2</v>
      </c>
      <c r="AH2" s="32" t="s">
        <v>40</v>
      </c>
      <c r="AI2" s="32">
        <v>4714111.3</v>
      </c>
      <c r="AJ2" s="32">
        <v>4714111.3</v>
      </c>
      <c r="AK2" s="32">
        <v>8.0000000000000004E-4</v>
      </c>
      <c r="AL2" s="32">
        <v>0.1</v>
      </c>
      <c r="AM2" s="32">
        <v>40</v>
      </c>
      <c r="AN2" s="32">
        <v>2</v>
      </c>
    </row>
    <row r="3" spans="1:62">
      <c r="A3" s="32"/>
      <c r="B3" s="54"/>
      <c r="C3" s="32">
        <v>2</v>
      </c>
      <c r="D3" s="41">
        <v>3012246.66</v>
      </c>
      <c r="E3" s="42">
        <v>1E-3</v>
      </c>
      <c r="F3" s="41">
        <v>3014368.04</v>
      </c>
      <c r="G3" s="42">
        <v>4.4400000000000002E-2</v>
      </c>
      <c r="H3" s="43">
        <f>(F3-D3)/D3</f>
        <v>7.0425175606299393E-4</v>
      </c>
      <c r="I3" s="6">
        <v>3012246.66</v>
      </c>
      <c r="J3" s="56">
        <v>2.2200000000000002</v>
      </c>
      <c r="K3" s="59">
        <v>3014368.04</v>
      </c>
      <c r="L3" s="56">
        <f>J3/E3</f>
        <v>2220</v>
      </c>
      <c r="M3" s="32" t="s">
        <v>41</v>
      </c>
      <c r="N3" s="32">
        <v>3012246.66</v>
      </c>
      <c r="O3" s="32">
        <v>3012246.66</v>
      </c>
      <c r="P3" s="32">
        <v>2.2200000000000002</v>
      </c>
      <c r="Q3" s="32">
        <v>0.1</v>
      </c>
      <c r="R3" s="32">
        <v>10</v>
      </c>
      <c r="S3" s="32">
        <v>2</v>
      </c>
      <c r="T3" s="32" t="s">
        <v>41</v>
      </c>
      <c r="U3" s="32">
        <v>3433597.35</v>
      </c>
      <c r="V3" s="32">
        <v>3433597.35</v>
      </c>
      <c r="W3" s="32">
        <v>4.0199999999999996</v>
      </c>
      <c r="X3" s="32">
        <v>0.1</v>
      </c>
      <c r="Y3" s="32">
        <v>20</v>
      </c>
      <c r="Z3" s="32">
        <v>2</v>
      </c>
      <c r="AA3" s="32" t="s">
        <v>41</v>
      </c>
      <c r="AB3" s="32">
        <v>4130314.17</v>
      </c>
      <c r="AC3" s="32">
        <v>4130314.17</v>
      </c>
      <c r="AD3" s="32">
        <v>7.64</v>
      </c>
      <c r="AE3" s="32">
        <v>0.1</v>
      </c>
      <c r="AF3" s="32">
        <v>30</v>
      </c>
      <c r="AG3" s="32">
        <v>2</v>
      </c>
      <c r="AH3" s="32" t="s">
        <v>41</v>
      </c>
      <c r="AI3" s="32">
        <v>4714111.3</v>
      </c>
      <c r="AJ3" s="32">
        <v>4714111.3</v>
      </c>
      <c r="AK3" s="32">
        <v>13.26</v>
      </c>
      <c r="AL3" s="32">
        <v>0.1</v>
      </c>
      <c r="AM3" s="32">
        <v>40</v>
      </c>
      <c r="AN3" s="32">
        <v>2</v>
      </c>
      <c r="AP3" s="86" t="s">
        <v>58</v>
      </c>
      <c r="AQ3" s="86" t="s">
        <v>7</v>
      </c>
      <c r="AR3" s="86" t="s">
        <v>53</v>
      </c>
      <c r="AS3" s="86" t="s">
        <v>42</v>
      </c>
      <c r="AT3" s="86"/>
      <c r="AU3" s="86" t="s">
        <v>43</v>
      </c>
      <c r="AV3" s="86"/>
      <c r="AW3" s="86"/>
      <c r="AX3" s="86" t="s">
        <v>44</v>
      </c>
      <c r="AY3" s="86"/>
      <c r="BA3" s="86" t="s">
        <v>58</v>
      </c>
      <c r="BB3" s="86" t="s">
        <v>7</v>
      </c>
      <c r="BC3" s="86" t="s">
        <v>53</v>
      </c>
      <c r="BD3" s="86" t="s">
        <v>42</v>
      </c>
      <c r="BE3" s="86"/>
      <c r="BF3" s="86" t="s">
        <v>43</v>
      </c>
      <c r="BG3" s="86"/>
      <c r="BH3" s="86"/>
      <c r="BI3" s="86" t="s">
        <v>44</v>
      </c>
      <c r="BJ3" s="86"/>
    </row>
    <row r="4" spans="1:62">
      <c r="A4" s="32"/>
      <c r="B4" s="54"/>
      <c r="C4" s="32">
        <v>3</v>
      </c>
      <c r="D4" s="41">
        <v>1530528.73</v>
      </c>
      <c r="E4" s="42">
        <v>5.9999999999999995E-4</v>
      </c>
      <c r="F4" s="41">
        <v>1759968.32</v>
      </c>
      <c r="G4" s="42">
        <v>5.9999999999999995E-4</v>
      </c>
      <c r="H4" s="43">
        <f t="shared" ref="H4:H67" si="0">(F4-D4)/D4</f>
        <v>0.149908711612359</v>
      </c>
      <c r="I4" s="6">
        <v>1530528.73</v>
      </c>
      <c r="J4" s="56">
        <v>5.36</v>
      </c>
      <c r="K4" s="59">
        <v>1759968.32</v>
      </c>
      <c r="L4" s="56">
        <f t="shared" ref="L4:L67" si="1">J4/E4</f>
        <v>8933.3333333333339</v>
      </c>
      <c r="M4" s="32" t="s">
        <v>39</v>
      </c>
      <c r="N4" s="32">
        <v>1759968.32</v>
      </c>
      <c r="O4" s="32">
        <v>1759968.32</v>
      </c>
      <c r="P4" s="32">
        <v>5.9999999999999995E-4</v>
      </c>
      <c r="Q4" s="32">
        <v>0.1</v>
      </c>
      <c r="R4" s="32">
        <v>10</v>
      </c>
      <c r="S4" s="32">
        <v>3</v>
      </c>
      <c r="T4" s="32" t="s">
        <v>39</v>
      </c>
      <c r="U4" s="32">
        <v>1993724.84</v>
      </c>
      <c r="V4" s="32">
        <v>1993724.84</v>
      </c>
      <c r="W4" s="32">
        <v>6.9999999999999999E-4</v>
      </c>
      <c r="X4" s="32">
        <v>0.1</v>
      </c>
      <c r="Y4" s="32">
        <v>20</v>
      </c>
      <c r="Z4" s="32">
        <v>3</v>
      </c>
      <c r="AA4" s="32" t="s">
        <v>39</v>
      </c>
      <c r="AB4" s="32">
        <v>2681180.02</v>
      </c>
      <c r="AC4" s="32">
        <v>2681180.02</v>
      </c>
      <c r="AD4" s="32">
        <v>5.9999999999999995E-4</v>
      </c>
      <c r="AE4" s="32">
        <v>0.1</v>
      </c>
      <c r="AF4" s="32">
        <v>30</v>
      </c>
      <c r="AG4" s="32">
        <v>3</v>
      </c>
      <c r="AH4" s="32" t="s">
        <v>39</v>
      </c>
      <c r="AI4" s="32">
        <v>3249096.75</v>
      </c>
      <c r="AJ4" s="32">
        <v>3249096.75</v>
      </c>
      <c r="AK4" s="32">
        <v>8.9999999999999998E-4</v>
      </c>
      <c r="AL4" s="32">
        <v>0.1</v>
      </c>
      <c r="AM4" s="32">
        <v>40</v>
      </c>
      <c r="AN4" s="32">
        <v>3</v>
      </c>
      <c r="AP4" s="86"/>
      <c r="AQ4" s="86"/>
      <c r="AR4" s="86"/>
      <c r="AS4" s="4" t="s">
        <v>45</v>
      </c>
      <c r="AT4" s="4" t="s">
        <v>46</v>
      </c>
      <c r="AU4" s="4" t="s">
        <v>45</v>
      </c>
      <c r="AV4" s="4" t="s">
        <v>47</v>
      </c>
      <c r="AW4" s="60" t="s">
        <v>48</v>
      </c>
      <c r="AX4" s="4" t="s">
        <v>45</v>
      </c>
      <c r="AY4" s="4" t="s">
        <v>47</v>
      </c>
      <c r="BA4" s="86"/>
      <c r="BB4" s="86"/>
      <c r="BC4" s="86"/>
      <c r="BD4" s="4" t="s">
        <v>45</v>
      </c>
      <c r="BE4" s="4" t="s">
        <v>46</v>
      </c>
      <c r="BF4" s="4" t="s">
        <v>45</v>
      </c>
      <c r="BG4" s="4" t="s">
        <v>47</v>
      </c>
      <c r="BH4" s="60" t="s">
        <v>48</v>
      </c>
      <c r="BI4" s="4" t="s">
        <v>45</v>
      </c>
      <c r="BJ4" s="4" t="s">
        <v>47</v>
      </c>
    </row>
    <row r="5" spans="1:62">
      <c r="A5" s="32"/>
      <c r="B5" s="54"/>
      <c r="C5" s="32">
        <v>4</v>
      </c>
      <c r="D5" s="41">
        <v>1429483.2</v>
      </c>
      <c r="E5" s="42">
        <v>5.9999999999999995E-4</v>
      </c>
      <c r="F5" s="41">
        <v>1452475.48</v>
      </c>
      <c r="G5" s="42">
        <v>1E-3</v>
      </c>
      <c r="H5" s="43">
        <f t="shared" si="0"/>
        <v>1.608433033700573E-2</v>
      </c>
      <c r="I5" s="6">
        <v>1429483.2</v>
      </c>
      <c r="J5" s="56">
        <v>4.8499999999999996</v>
      </c>
      <c r="K5" s="59">
        <v>1452475.48</v>
      </c>
      <c r="L5" s="56">
        <f t="shared" si="1"/>
        <v>8083.333333333333</v>
      </c>
      <c r="M5" s="32" t="s">
        <v>40</v>
      </c>
      <c r="N5" s="32">
        <v>1530528.73</v>
      </c>
      <c r="O5" s="32">
        <v>1530528.73</v>
      </c>
      <c r="P5" s="32">
        <v>5.9999999999999995E-4</v>
      </c>
      <c r="Q5" s="32">
        <v>0.1</v>
      </c>
      <c r="R5" s="32">
        <v>10</v>
      </c>
      <c r="S5" s="32">
        <v>3</v>
      </c>
      <c r="T5" s="32" t="s">
        <v>40</v>
      </c>
      <c r="U5" s="32">
        <v>1989538.64</v>
      </c>
      <c r="V5" s="32">
        <v>1989538.64</v>
      </c>
      <c r="W5" s="32">
        <v>5.9999999999999995E-4</v>
      </c>
      <c r="X5" s="32">
        <v>0.1</v>
      </c>
      <c r="Y5" s="32">
        <v>20</v>
      </c>
      <c r="Z5" s="32">
        <v>3</v>
      </c>
      <c r="AA5" s="32" t="s">
        <v>40</v>
      </c>
      <c r="AB5" s="32">
        <v>2672873.84</v>
      </c>
      <c r="AC5" s="32">
        <v>2672873.84</v>
      </c>
      <c r="AD5" s="32">
        <v>5.9999999999999995E-4</v>
      </c>
      <c r="AE5" s="32">
        <v>0.1</v>
      </c>
      <c r="AF5" s="32">
        <v>30</v>
      </c>
      <c r="AG5" s="32">
        <v>3</v>
      </c>
      <c r="AH5" s="32" t="s">
        <v>40</v>
      </c>
      <c r="AI5" s="32">
        <v>3240363.56</v>
      </c>
      <c r="AJ5" s="32">
        <v>3240363.56</v>
      </c>
      <c r="AK5" s="32">
        <v>1E-3</v>
      </c>
      <c r="AL5" s="32">
        <v>0.1</v>
      </c>
      <c r="AM5" s="32">
        <v>40</v>
      </c>
      <c r="AN5" s="32">
        <v>3</v>
      </c>
      <c r="AP5" s="32"/>
      <c r="AQ5" s="54"/>
      <c r="AR5" s="32">
        <v>2</v>
      </c>
      <c r="AS5" s="41">
        <v>3012246.66</v>
      </c>
      <c r="AT5" s="42">
        <v>1E-3</v>
      </c>
      <c r="AU5" s="41">
        <v>3014368.04</v>
      </c>
      <c r="AV5" s="42">
        <v>4.4400000000000002E-2</v>
      </c>
      <c r="AW5" s="43">
        <f>(AU5-AS5)/AS5</f>
        <v>7.0425175606299393E-4</v>
      </c>
      <c r="AX5" s="6">
        <v>3012246.66</v>
      </c>
      <c r="AY5" s="56">
        <v>2.2200000000000002</v>
      </c>
      <c r="BA5" s="85">
        <v>10</v>
      </c>
      <c r="BB5" s="72">
        <v>0.1</v>
      </c>
      <c r="BD5" s="1">
        <v>1611587.9111111113</v>
      </c>
      <c r="BE5" s="78">
        <v>7.4444444444444449E-4</v>
      </c>
      <c r="BF5" s="1">
        <v>1640555.9655555552</v>
      </c>
      <c r="BG5" s="78">
        <v>5.6222222222222246E-3</v>
      </c>
      <c r="BH5" s="3">
        <v>1.9003157941171418E-2</v>
      </c>
      <c r="BI5" s="1">
        <v>1611590.82</v>
      </c>
      <c r="BJ5" s="78">
        <v>5.1111111111111116</v>
      </c>
    </row>
    <row r="6" spans="1:62">
      <c r="A6" s="32"/>
      <c r="B6" s="54"/>
      <c r="C6" s="32">
        <v>5</v>
      </c>
      <c r="D6" s="41">
        <v>1422385.37</v>
      </c>
      <c r="E6" s="42">
        <v>6.9999999999999999E-4</v>
      </c>
      <c r="F6" s="41">
        <v>1424496.67</v>
      </c>
      <c r="G6" s="42">
        <v>8.0000000000000004E-4</v>
      </c>
      <c r="H6" s="43">
        <f t="shared" si="0"/>
        <v>1.4843375392702568E-3</v>
      </c>
      <c r="I6" s="6">
        <v>1422385.37</v>
      </c>
      <c r="J6" s="56">
        <v>5.1100000000000003</v>
      </c>
      <c r="K6" s="59">
        <v>1424496.67</v>
      </c>
      <c r="L6" s="56">
        <f t="shared" si="1"/>
        <v>7300.0000000000009</v>
      </c>
      <c r="M6" s="32" t="s">
        <v>41</v>
      </c>
      <c r="N6" s="32">
        <v>1530528.73</v>
      </c>
      <c r="O6" s="32">
        <v>1530528.73</v>
      </c>
      <c r="P6" s="32">
        <v>5.36</v>
      </c>
      <c r="Q6" s="32">
        <v>0.1</v>
      </c>
      <c r="R6" s="32">
        <v>10</v>
      </c>
      <c r="S6" s="32">
        <v>3</v>
      </c>
      <c r="T6" s="32" t="s">
        <v>41</v>
      </c>
      <c r="U6" s="32">
        <v>1989538.64</v>
      </c>
      <c r="V6" s="32">
        <v>1989538.64</v>
      </c>
      <c r="W6" s="32">
        <v>8.33</v>
      </c>
      <c r="X6" s="32">
        <v>0.1</v>
      </c>
      <c r="Y6" s="32">
        <v>20</v>
      </c>
      <c r="Z6" s="32">
        <v>3</v>
      </c>
      <c r="AA6" s="32" t="s">
        <v>41</v>
      </c>
      <c r="AB6" s="32">
        <v>2672873.84</v>
      </c>
      <c r="AC6" s="32">
        <v>2672873.84</v>
      </c>
      <c r="AD6" s="32">
        <v>14.54</v>
      </c>
      <c r="AE6" s="32">
        <v>0.1</v>
      </c>
      <c r="AF6" s="32">
        <v>30</v>
      </c>
      <c r="AG6" s="32">
        <v>3</v>
      </c>
      <c r="AH6" s="32" t="s">
        <v>41</v>
      </c>
      <c r="AI6" s="32">
        <v>3240363.56</v>
      </c>
      <c r="AJ6" s="32">
        <v>3240363.56</v>
      </c>
      <c r="AK6" s="32">
        <v>20.69</v>
      </c>
      <c r="AL6" s="32">
        <v>0.1</v>
      </c>
      <c r="AM6" s="32">
        <v>40</v>
      </c>
      <c r="AN6" s="32">
        <v>3</v>
      </c>
      <c r="AP6" s="32"/>
      <c r="AQ6" s="54"/>
      <c r="AR6" s="32">
        <v>3</v>
      </c>
      <c r="AS6" s="41">
        <v>1530528.73</v>
      </c>
      <c r="AT6" s="42">
        <v>5.9999999999999995E-4</v>
      </c>
      <c r="AU6" s="41">
        <v>1759968.32</v>
      </c>
      <c r="AV6" s="42">
        <v>5.9999999999999995E-4</v>
      </c>
      <c r="AW6" s="43">
        <f t="shared" ref="AW6:AW13" si="2">(AU6-AS6)/AS6</f>
        <v>0.149908711612359</v>
      </c>
      <c r="AX6" s="6">
        <v>1530528.73</v>
      </c>
      <c r="AY6" s="56">
        <v>5.36</v>
      </c>
      <c r="BA6" s="85"/>
      <c r="BB6" s="4">
        <v>0.2</v>
      </c>
      <c r="BD6" s="1">
        <v>1925003.6033333333</v>
      </c>
      <c r="BE6" s="78">
        <v>6.8888888888888884E-4</v>
      </c>
      <c r="BF6" s="1">
        <v>2011904.9366666665</v>
      </c>
      <c r="BG6" s="78">
        <v>6.6666666666666664E-4</v>
      </c>
      <c r="BH6" s="3">
        <v>4.6811175789490372E-2</v>
      </c>
      <c r="BI6" s="1">
        <v>1925001.3199999998</v>
      </c>
      <c r="BJ6" s="78">
        <v>5.8033333333333337</v>
      </c>
    </row>
    <row r="7" spans="1:62">
      <c r="A7" s="32"/>
      <c r="B7" s="54">
        <v>0.1</v>
      </c>
      <c r="C7" s="32">
        <v>6</v>
      </c>
      <c r="D7" s="41">
        <v>1421956.49</v>
      </c>
      <c r="E7" s="42">
        <v>8.0000000000000004E-4</v>
      </c>
      <c r="F7" s="41">
        <v>1422981.45</v>
      </c>
      <c r="G7" s="42">
        <v>1.1999999999999999E-3</v>
      </c>
      <c r="H7" s="43">
        <f t="shared" si="0"/>
        <v>7.2080967822015624E-4</v>
      </c>
      <c r="I7" s="6">
        <v>1421962.06</v>
      </c>
      <c r="J7" s="56">
        <v>5.51</v>
      </c>
      <c r="K7" s="59">
        <v>1422981.45</v>
      </c>
      <c r="L7" s="56">
        <f t="shared" si="1"/>
        <v>6887.4999999999991</v>
      </c>
      <c r="M7" s="32" t="s">
        <v>39</v>
      </c>
      <c r="N7" s="32">
        <v>1452475.48</v>
      </c>
      <c r="O7" s="32">
        <v>1452475.48</v>
      </c>
      <c r="P7" s="32">
        <v>1E-3</v>
      </c>
      <c r="Q7" s="32">
        <v>0.1</v>
      </c>
      <c r="R7" s="32">
        <v>10</v>
      </c>
      <c r="S7" s="32">
        <v>4</v>
      </c>
      <c r="T7" s="32" t="s">
        <v>39</v>
      </c>
      <c r="U7" s="32">
        <v>1906337.44</v>
      </c>
      <c r="V7" s="32">
        <v>1906337.44</v>
      </c>
      <c r="W7" s="32">
        <v>6.9999999999999999E-4</v>
      </c>
      <c r="X7" s="32">
        <v>0.1</v>
      </c>
      <c r="Y7" s="32">
        <v>20</v>
      </c>
      <c r="Z7" s="32">
        <v>4</v>
      </c>
      <c r="AA7" s="32" t="s">
        <v>39</v>
      </c>
      <c r="AB7" s="32">
        <v>2577219.65</v>
      </c>
      <c r="AC7" s="32">
        <v>2577219.65</v>
      </c>
      <c r="AD7" s="32">
        <v>6.9999999999999999E-4</v>
      </c>
      <c r="AE7" s="32">
        <v>0.1</v>
      </c>
      <c r="AF7" s="32">
        <v>30</v>
      </c>
      <c r="AG7" s="32">
        <v>4</v>
      </c>
      <c r="AH7" s="32" t="s">
        <v>39</v>
      </c>
      <c r="AI7" s="32">
        <v>3147452.07</v>
      </c>
      <c r="AJ7" s="32">
        <v>3147452.07</v>
      </c>
      <c r="AK7" s="32">
        <v>1E-3</v>
      </c>
      <c r="AL7" s="32">
        <v>0.1</v>
      </c>
      <c r="AM7" s="32">
        <v>40</v>
      </c>
      <c r="AN7" s="32">
        <v>4</v>
      </c>
      <c r="AP7" s="32"/>
      <c r="AQ7" s="54"/>
      <c r="AR7" s="32">
        <v>4</v>
      </c>
      <c r="AS7" s="41">
        <v>1429483.2</v>
      </c>
      <c r="AT7" s="42">
        <v>5.9999999999999995E-4</v>
      </c>
      <c r="AU7" s="41">
        <v>1452475.48</v>
      </c>
      <c r="AV7" s="42">
        <v>1E-3</v>
      </c>
      <c r="AW7" s="43">
        <f t="shared" si="2"/>
        <v>1.608433033700573E-2</v>
      </c>
      <c r="AX7" s="6">
        <v>1429483.2</v>
      </c>
      <c r="AY7" s="56">
        <v>4.8499999999999996</v>
      </c>
      <c r="BA7" s="85"/>
      <c r="BB7" s="4">
        <v>0.3</v>
      </c>
      <c r="BD7" s="1">
        <v>2287526.8100000005</v>
      </c>
      <c r="BE7" s="78">
        <v>7.3333333333333334E-4</v>
      </c>
      <c r="BF7" s="1">
        <v>2472292.6155555556</v>
      </c>
      <c r="BG7" s="78">
        <v>6.9999999999999999E-4</v>
      </c>
      <c r="BH7" s="3">
        <v>8.3496411272398027E-2</v>
      </c>
      <c r="BI7" s="1">
        <v>2287525.3899999997</v>
      </c>
      <c r="BJ7" s="78">
        <v>6.34</v>
      </c>
    </row>
    <row r="8" spans="1:62">
      <c r="A8" s="32"/>
      <c r="B8" s="54"/>
      <c r="C8" s="32">
        <v>7</v>
      </c>
      <c r="D8" s="41">
        <v>1421924.37</v>
      </c>
      <c r="E8" s="42">
        <v>5.9999999999999995E-4</v>
      </c>
      <c r="F8" s="41">
        <v>1422696.62</v>
      </c>
      <c r="G8" s="42">
        <v>5.9999999999999995E-4</v>
      </c>
      <c r="H8" s="43">
        <f t="shared" si="0"/>
        <v>5.4310202166378226E-4</v>
      </c>
      <c r="I8" s="6">
        <v>1421927.84</v>
      </c>
      <c r="J8" s="56">
        <v>5.74</v>
      </c>
      <c r="K8" s="59">
        <v>1422696.62</v>
      </c>
      <c r="L8" s="56">
        <f t="shared" si="1"/>
        <v>9566.6666666666679</v>
      </c>
      <c r="M8" s="32" t="s">
        <v>40</v>
      </c>
      <c r="N8" s="32">
        <v>1429483.2</v>
      </c>
      <c r="O8" s="32">
        <v>1429483.2</v>
      </c>
      <c r="P8" s="32">
        <v>5.9999999999999995E-4</v>
      </c>
      <c r="Q8" s="32">
        <v>0.1</v>
      </c>
      <c r="R8" s="32">
        <v>10</v>
      </c>
      <c r="S8" s="32">
        <v>4</v>
      </c>
      <c r="T8" s="32" t="s">
        <v>40</v>
      </c>
      <c r="U8" s="32">
        <v>1889570.8</v>
      </c>
      <c r="V8" s="32">
        <v>1889570.8</v>
      </c>
      <c r="W8" s="32">
        <v>5.9999999999999995E-4</v>
      </c>
      <c r="X8" s="32">
        <v>0.1</v>
      </c>
      <c r="Y8" s="32">
        <v>20</v>
      </c>
      <c r="Z8" s="32">
        <v>4</v>
      </c>
      <c r="AA8" s="32" t="s">
        <v>40</v>
      </c>
      <c r="AB8" s="32">
        <v>2573618.61</v>
      </c>
      <c r="AC8" s="32">
        <v>2573618.61</v>
      </c>
      <c r="AD8" s="32">
        <v>6.9999999999999999E-4</v>
      </c>
      <c r="AE8" s="32">
        <v>0.1</v>
      </c>
      <c r="AF8" s="32">
        <v>30</v>
      </c>
      <c r="AG8" s="32">
        <v>4</v>
      </c>
      <c r="AH8" s="32" t="s">
        <v>40</v>
      </c>
      <c r="AI8" s="32">
        <v>3142850.48</v>
      </c>
      <c r="AJ8" s="32">
        <v>3142850.48</v>
      </c>
      <c r="AK8" s="32">
        <v>8.9999999999999998E-4</v>
      </c>
      <c r="AL8" s="32">
        <v>0.1</v>
      </c>
      <c r="AM8" s="32">
        <v>40</v>
      </c>
      <c r="AN8" s="32">
        <v>4</v>
      </c>
      <c r="AP8" s="32"/>
      <c r="AQ8" s="54"/>
      <c r="AR8" s="32">
        <v>5</v>
      </c>
      <c r="AS8" s="41">
        <v>1422385.37</v>
      </c>
      <c r="AT8" s="42">
        <v>6.9999999999999999E-4</v>
      </c>
      <c r="AU8" s="41">
        <v>1424496.67</v>
      </c>
      <c r="AV8" s="42">
        <v>8.0000000000000004E-4</v>
      </c>
      <c r="AW8" s="43">
        <f t="shared" si="2"/>
        <v>1.4843375392702568E-3</v>
      </c>
      <c r="AX8" s="6">
        <v>1422385.37</v>
      </c>
      <c r="AY8" s="56">
        <v>5.1100000000000003</v>
      </c>
      <c r="BA8" s="86">
        <v>20</v>
      </c>
      <c r="BB8" s="72">
        <v>0.1</v>
      </c>
      <c r="BD8" s="1">
        <v>2067339.2166666666</v>
      </c>
      <c r="BE8" s="78">
        <v>6.4444444444444445E-4</v>
      </c>
      <c r="BF8" s="1">
        <v>2072951.1466666667</v>
      </c>
      <c r="BG8" s="78">
        <v>6.8888888888888895E-4</v>
      </c>
      <c r="BH8" s="3">
        <v>2.2217255088034377E-3</v>
      </c>
      <c r="BI8" s="1">
        <v>2067342.6677777776</v>
      </c>
      <c r="BJ8" s="78">
        <v>10.99888888888889</v>
      </c>
    </row>
    <row r="9" spans="1:62">
      <c r="A9" s="32"/>
      <c r="B9" s="54"/>
      <c r="C9" s="32">
        <v>8</v>
      </c>
      <c r="D9" s="41">
        <v>1421922.23</v>
      </c>
      <c r="E9" s="42">
        <v>5.9999999999999995E-4</v>
      </c>
      <c r="F9" s="41">
        <v>1422673.48</v>
      </c>
      <c r="G9" s="42">
        <v>8.0000000000000004E-4</v>
      </c>
      <c r="H9" s="43">
        <f t="shared" si="0"/>
        <v>5.2833409883464586E-4</v>
      </c>
      <c r="I9" s="6">
        <v>1421927.84</v>
      </c>
      <c r="J9" s="56">
        <v>5.7</v>
      </c>
      <c r="K9" s="59">
        <v>1422673.48</v>
      </c>
      <c r="L9" s="56">
        <f t="shared" si="1"/>
        <v>9500.0000000000018</v>
      </c>
      <c r="M9" s="32" t="s">
        <v>41</v>
      </c>
      <c r="N9" s="32">
        <v>1429483.2</v>
      </c>
      <c r="O9" s="32">
        <v>1429483.2</v>
      </c>
      <c r="P9" s="32">
        <v>4.8499999999999996</v>
      </c>
      <c r="Q9" s="32">
        <v>0.1</v>
      </c>
      <c r="R9" s="32">
        <v>10</v>
      </c>
      <c r="S9" s="32">
        <v>4</v>
      </c>
      <c r="T9" s="32" t="s">
        <v>41</v>
      </c>
      <c r="U9" s="32">
        <v>1889570.8</v>
      </c>
      <c r="V9" s="32">
        <v>1889570.8</v>
      </c>
      <c r="W9" s="32">
        <v>10.15</v>
      </c>
      <c r="X9" s="32">
        <v>0.1</v>
      </c>
      <c r="Y9" s="32">
        <v>20</v>
      </c>
      <c r="Z9" s="32">
        <v>4</v>
      </c>
      <c r="AA9" s="32" t="s">
        <v>41</v>
      </c>
      <c r="AB9" s="32">
        <v>2573618.96</v>
      </c>
      <c r="AC9" s="32">
        <v>2573603.04</v>
      </c>
      <c r="AD9" s="32">
        <v>18.04</v>
      </c>
      <c r="AE9" s="32">
        <v>0.1</v>
      </c>
      <c r="AF9" s="32">
        <v>30</v>
      </c>
      <c r="AG9" s="32">
        <v>4</v>
      </c>
      <c r="AH9" s="32" t="s">
        <v>41</v>
      </c>
      <c r="AI9" s="32">
        <v>3142850.48</v>
      </c>
      <c r="AJ9" s="32">
        <v>3142829.37</v>
      </c>
      <c r="AK9" s="32">
        <v>27.76</v>
      </c>
      <c r="AL9" s="32">
        <v>0.1</v>
      </c>
      <c r="AM9" s="32">
        <v>40</v>
      </c>
      <c r="AN9" s="32">
        <v>4</v>
      </c>
      <c r="AP9" s="32"/>
      <c r="AQ9" s="54">
        <v>0.1</v>
      </c>
      <c r="AR9" s="32">
        <v>6</v>
      </c>
      <c r="AS9" s="41">
        <v>1421956.49</v>
      </c>
      <c r="AT9" s="42">
        <v>8.0000000000000004E-4</v>
      </c>
      <c r="AU9" s="41">
        <v>1422981.45</v>
      </c>
      <c r="AV9" s="42">
        <v>1.1999999999999999E-3</v>
      </c>
      <c r="AW9" s="43">
        <f t="shared" si="2"/>
        <v>7.2080967822015624E-4</v>
      </c>
      <c r="AX9" s="6">
        <v>1421962.06</v>
      </c>
      <c r="AY9" s="56">
        <v>5.51</v>
      </c>
      <c r="BA9" s="86"/>
      <c r="BB9" s="4">
        <v>0.2</v>
      </c>
      <c r="BD9" s="1">
        <v>2335167.3877777779</v>
      </c>
      <c r="BE9" s="78">
        <v>2.0999999999999999E-3</v>
      </c>
      <c r="BF9" s="1">
        <v>2371565.2011111109</v>
      </c>
      <c r="BG9" s="78">
        <v>7.3333333333333334E-4</v>
      </c>
      <c r="BH9" s="3">
        <v>1.3869569850873086E-2</v>
      </c>
      <c r="BI9" s="1">
        <v>2335168.5999999996</v>
      </c>
      <c r="BJ9" s="78">
        <v>11.596666666666669</v>
      </c>
    </row>
    <row r="10" spans="1:62">
      <c r="A10" s="32"/>
      <c r="B10" s="54"/>
      <c r="C10" s="32">
        <v>9</v>
      </c>
      <c r="D10" s="41">
        <v>1421922.08</v>
      </c>
      <c r="E10" s="42">
        <v>8.0000000000000004E-4</v>
      </c>
      <c r="F10" s="41">
        <v>1422671.94</v>
      </c>
      <c r="G10" s="42">
        <v>5.9999999999999995E-4</v>
      </c>
      <c r="H10" s="43">
        <f t="shared" si="0"/>
        <v>5.2735660451933453E-4</v>
      </c>
      <c r="I10" s="6">
        <v>1421927.84</v>
      </c>
      <c r="J10" s="56">
        <v>5.77</v>
      </c>
      <c r="K10" s="59">
        <v>1422671.94</v>
      </c>
      <c r="L10" s="56">
        <f t="shared" si="1"/>
        <v>7212.4999999999991</v>
      </c>
      <c r="M10" s="32" t="s">
        <v>39</v>
      </c>
      <c r="N10" s="32">
        <v>1424496.67</v>
      </c>
      <c r="O10" s="32">
        <v>1424496.67</v>
      </c>
      <c r="P10" s="32">
        <v>8.0000000000000004E-4</v>
      </c>
      <c r="Q10" s="32">
        <v>0.1</v>
      </c>
      <c r="R10" s="32">
        <v>10</v>
      </c>
      <c r="S10" s="32">
        <v>5</v>
      </c>
      <c r="T10" s="32" t="s">
        <v>39</v>
      </c>
      <c r="U10" s="32">
        <v>1884238.17</v>
      </c>
      <c r="V10" s="32">
        <v>1884238.17</v>
      </c>
      <c r="W10" s="32">
        <v>6.9999999999999999E-4</v>
      </c>
      <c r="X10" s="32">
        <v>0.1</v>
      </c>
      <c r="Y10" s="32">
        <v>20</v>
      </c>
      <c r="Z10" s="32">
        <v>5</v>
      </c>
      <c r="AA10" s="32" t="s">
        <v>39</v>
      </c>
      <c r="AB10" s="32">
        <v>2567435.4700000002</v>
      </c>
      <c r="AC10" s="32">
        <v>2567435.4700000002</v>
      </c>
      <c r="AD10" s="32">
        <v>5.9999999999999995E-4</v>
      </c>
      <c r="AE10" s="32">
        <v>0.1</v>
      </c>
      <c r="AF10" s="32">
        <v>30</v>
      </c>
      <c r="AG10" s="32">
        <v>5</v>
      </c>
      <c r="AH10" s="32" t="s">
        <v>39</v>
      </c>
      <c r="AI10" s="32">
        <v>3140377.19</v>
      </c>
      <c r="AJ10" s="32">
        <v>3140377.19</v>
      </c>
      <c r="AK10" s="32">
        <v>1E-3</v>
      </c>
      <c r="AL10" s="32">
        <v>0.1</v>
      </c>
      <c r="AM10" s="32">
        <v>40</v>
      </c>
      <c r="AN10" s="32">
        <v>5</v>
      </c>
      <c r="AP10" s="32"/>
      <c r="AQ10" s="54"/>
      <c r="AR10" s="32">
        <v>7</v>
      </c>
      <c r="AS10" s="41">
        <v>1421924.37</v>
      </c>
      <c r="AT10" s="42">
        <v>5.9999999999999995E-4</v>
      </c>
      <c r="AU10" s="41">
        <v>1422696.62</v>
      </c>
      <c r="AV10" s="42">
        <v>5.9999999999999995E-4</v>
      </c>
      <c r="AW10" s="43">
        <f t="shared" si="2"/>
        <v>5.4310202166378226E-4</v>
      </c>
      <c r="AX10" s="6">
        <v>1421927.84</v>
      </c>
      <c r="AY10" s="56">
        <v>5.74</v>
      </c>
      <c r="BA10" s="86"/>
      <c r="BB10" s="4">
        <v>0.3</v>
      </c>
      <c r="BD10" s="1">
        <v>2639304.6422222224</v>
      </c>
      <c r="BE10" s="78">
        <v>2.1888888888888891E-3</v>
      </c>
      <c r="BF10" s="1">
        <v>2750515.2844444443</v>
      </c>
      <c r="BG10" s="78">
        <v>6.9999999999999999E-4</v>
      </c>
      <c r="BH10" s="3">
        <v>4.0076967848756924E-2</v>
      </c>
      <c r="BI10" s="1">
        <v>2639302.6300000004</v>
      </c>
      <c r="BJ10" s="78">
        <v>14.667777777777777</v>
      </c>
    </row>
    <row r="11" spans="1:62">
      <c r="A11" s="32"/>
      <c r="B11" s="54"/>
      <c r="C11" s="32">
        <v>10</v>
      </c>
      <c r="D11" s="41">
        <v>1421922.07</v>
      </c>
      <c r="E11" s="42">
        <v>1E-3</v>
      </c>
      <c r="F11" s="41">
        <v>1422671.69</v>
      </c>
      <c r="G11" s="42">
        <v>5.9999999999999995E-4</v>
      </c>
      <c r="H11" s="43">
        <f t="shared" si="0"/>
        <v>5.2718782260681766E-4</v>
      </c>
      <c r="I11" s="6">
        <v>1421927.84</v>
      </c>
      <c r="J11" s="56">
        <v>5.74</v>
      </c>
      <c r="K11" s="59">
        <v>1422671.69</v>
      </c>
      <c r="L11" s="56">
        <f t="shared" si="1"/>
        <v>5740</v>
      </c>
      <c r="M11" s="32" t="s">
        <v>40</v>
      </c>
      <c r="N11" s="32">
        <v>1422385.37</v>
      </c>
      <c r="O11" s="32">
        <v>1422385.37</v>
      </c>
      <c r="P11" s="32">
        <v>6.9999999999999999E-4</v>
      </c>
      <c r="Q11" s="32">
        <v>0.1</v>
      </c>
      <c r="R11" s="32">
        <v>10</v>
      </c>
      <c r="S11" s="32">
        <v>5</v>
      </c>
      <c r="T11" s="32" t="s">
        <v>40</v>
      </c>
      <c r="U11" s="32">
        <v>1882630.96</v>
      </c>
      <c r="V11" s="32">
        <v>1882630.96</v>
      </c>
      <c r="W11" s="32">
        <v>6.9999999999999999E-4</v>
      </c>
      <c r="X11" s="32">
        <v>0.1</v>
      </c>
      <c r="Y11" s="32">
        <v>20</v>
      </c>
      <c r="Z11" s="32">
        <v>5</v>
      </c>
      <c r="AA11" s="32" t="s">
        <v>40</v>
      </c>
      <c r="AB11" s="32">
        <v>2566919.96</v>
      </c>
      <c r="AC11" s="32">
        <v>2566919.96</v>
      </c>
      <c r="AD11" s="32">
        <v>6.9999999999999999E-4</v>
      </c>
      <c r="AE11" s="32">
        <v>0.1</v>
      </c>
      <c r="AF11" s="32">
        <v>30</v>
      </c>
      <c r="AG11" s="32">
        <v>5</v>
      </c>
      <c r="AH11" s="32" t="s">
        <v>40</v>
      </c>
      <c r="AI11" s="32">
        <v>3136163.42</v>
      </c>
      <c r="AJ11" s="32">
        <v>3136163.42</v>
      </c>
      <c r="AK11" s="32">
        <v>8.9999999999999998E-4</v>
      </c>
      <c r="AL11" s="32">
        <v>0.1</v>
      </c>
      <c r="AM11" s="32">
        <v>40</v>
      </c>
      <c r="AN11" s="32">
        <v>5</v>
      </c>
      <c r="AP11" s="32"/>
      <c r="AQ11" s="54"/>
      <c r="AR11" s="32">
        <v>8</v>
      </c>
      <c r="AS11" s="41">
        <v>1421922.23</v>
      </c>
      <c r="AT11" s="42">
        <v>5.9999999999999995E-4</v>
      </c>
      <c r="AU11" s="41">
        <v>1422673.48</v>
      </c>
      <c r="AV11" s="42">
        <v>8.0000000000000004E-4</v>
      </c>
      <c r="AW11" s="43">
        <f t="shared" si="2"/>
        <v>5.2833409883464586E-4</v>
      </c>
      <c r="AX11" s="6">
        <v>1421927.84</v>
      </c>
      <c r="AY11" s="56">
        <v>5.7</v>
      </c>
      <c r="BA11" s="86">
        <v>30</v>
      </c>
      <c r="BB11" s="72">
        <v>0.1</v>
      </c>
      <c r="BD11" s="1">
        <v>2752865.3522222219</v>
      </c>
      <c r="BE11" s="78">
        <v>2.9444444444444448E-3</v>
      </c>
      <c r="BF11" s="1">
        <v>2761269.0688888892</v>
      </c>
      <c r="BG11" s="78">
        <v>6.6666666666666664E-4</v>
      </c>
      <c r="BH11" s="3">
        <v>2.225558442674685E-3</v>
      </c>
      <c r="BI11" s="1">
        <v>2752853.5811111107</v>
      </c>
      <c r="BJ11" s="78">
        <v>19.237777777777779</v>
      </c>
    </row>
    <row r="12" spans="1:62">
      <c r="A12" s="32"/>
      <c r="B12" s="32"/>
      <c r="C12" s="32">
        <v>2</v>
      </c>
      <c r="D12" s="41">
        <v>4680993.49</v>
      </c>
      <c r="E12" s="42">
        <v>5.0000000000000001E-4</v>
      </c>
      <c r="F12" s="41">
        <v>4688272.9800000004</v>
      </c>
      <c r="G12" s="42">
        <v>8.0000000000000004E-4</v>
      </c>
      <c r="H12" s="43">
        <f t="shared" si="0"/>
        <v>1.5551164545627733E-3</v>
      </c>
      <c r="I12" s="6">
        <v>4680993.49</v>
      </c>
      <c r="J12" s="56">
        <v>2.12</v>
      </c>
      <c r="K12" s="59">
        <v>4688272.9800000004</v>
      </c>
      <c r="L12" s="56">
        <f t="shared" si="1"/>
        <v>4240</v>
      </c>
      <c r="M12" s="32" t="s">
        <v>41</v>
      </c>
      <c r="N12" s="32">
        <v>1422385.37</v>
      </c>
      <c r="O12" s="32">
        <v>1422385.37</v>
      </c>
      <c r="P12" s="32">
        <v>5.1100000000000003</v>
      </c>
      <c r="Q12" s="32">
        <v>0.1</v>
      </c>
      <c r="R12" s="32">
        <v>10</v>
      </c>
      <c r="S12" s="32">
        <v>5</v>
      </c>
      <c r="T12" s="32" t="s">
        <v>41</v>
      </c>
      <c r="U12" s="32">
        <v>1882630.96</v>
      </c>
      <c r="V12" s="32">
        <v>1882630.96</v>
      </c>
      <c r="W12" s="32">
        <v>11.74</v>
      </c>
      <c r="X12" s="32">
        <v>0.1</v>
      </c>
      <c r="Y12" s="32">
        <v>20</v>
      </c>
      <c r="Z12" s="32">
        <v>5</v>
      </c>
      <c r="AA12" s="32" t="s">
        <v>41</v>
      </c>
      <c r="AB12" s="32">
        <v>2566921.86</v>
      </c>
      <c r="AC12" s="32">
        <v>2566907.27</v>
      </c>
      <c r="AD12" s="32">
        <v>21.18</v>
      </c>
      <c r="AE12" s="32">
        <v>0.1</v>
      </c>
      <c r="AF12" s="32">
        <v>30</v>
      </c>
      <c r="AG12" s="32">
        <v>5</v>
      </c>
      <c r="AH12" s="32" t="s">
        <v>41</v>
      </c>
      <c r="AI12" s="32">
        <v>3136181.22</v>
      </c>
      <c r="AJ12" s="32">
        <v>3136151.15</v>
      </c>
      <c r="AK12" s="32">
        <v>36.5</v>
      </c>
      <c r="AL12" s="32">
        <v>0.1</v>
      </c>
      <c r="AM12" s="32">
        <v>40</v>
      </c>
      <c r="AN12" s="32">
        <v>5</v>
      </c>
      <c r="AP12" s="32"/>
      <c r="AQ12" s="54"/>
      <c r="AR12" s="32">
        <v>9</v>
      </c>
      <c r="AS12" s="41">
        <v>1421922.08</v>
      </c>
      <c r="AT12" s="42">
        <v>8.0000000000000004E-4</v>
      </c>
      <c r="AU12" s="41">
        <v>1422671.94</v>
      </c>
      <c r="AV12" s="42">
        <v>5.9999999999999995E-4</v>
      </c>
      <c r="AW12" s="43">
        <f t="shared" si="2"/>
        <v>5.2735660451933453E-4</v>
      </c>
      <c r="AX12" s="6">
        <v>1421927.84</v>
      </c>
      <c r="AY12" s="56">
        <v>5.77</v>
      </c>
      <c r="BA12" s="86"/>
      <c r="BB12" s="4">
        <v>0.2</v>
      </c>
      <c r="BD12" s="1">
        <v>3011919.9222222217</v>
      </c>
      <c r="BE12" s="78">
        <v>6.1444444444444446E-3</v>
      </c>
      <c r="BF12" s="1">
        <v>3097686.5722222221</v>
      </c>
      <c r="BG12" s="78">
        <v>7.1111111111111104E-4</v>
      </c>
      <c r="BH12" s="3">
        <v>2.6114224115481571E-2</v>
      </c>
      <c r="BI12" s="1">
        <v>3011907.1388888895</v>
      </c>
      <c r="BJ12" s="78">
        <v>25.566666666666666</v>
      </c>
    </row>
    <row r="13" spans="1:62">
      <c r="A13" s="32"/>
      <c r="B13" s="32"/>
      <c r="C13" s="32">
        <v>3</v>
      </c>
      <c r="D13" s="41">
        <v>1946579.67</v>
      </c>
      <c r="E13" s="42">
        <v>6.9999999999999999E-4</v>
      </c>
      <c r="F13" s="41">
        <v>2547957</v>
      </c>
      <c r="G13" s="42">
        <v>6.9999999999999999E-4</v>
      </c>
      <c r="H13" s="43">
        <f t="shared" si="0"/>
        <v>0.30894051718931193</v>
      </c>
      <c r="I13" s="6">
        <v>1946579.67</v>
      </c>
      <c r="J13" s="56">
        <v>4.29</v>
      </c>
      <c r="K13" s="59">
        <v>2547957</v>
      </c>
      <c r="L13" s="56">
        <f t="shared" si="1"/>
        <v>6128.5714285714284</v>
      </c>
      <c r="M13" s="32" t="s">
        <v>39</v>
      </c>
      <c r="N13" s="32">
        <v>1422981.45</v>
      </c>
      <c r="O13" s="32">
        <v>1422981.45</v>
      </c>
      <c r="P13" s="32">
        <v>1.1999999999999999E-3</v>
      </c>
      <c r="Q13" s="32">
        <v>0.1</v>
      </c>
      <c r="R13" s="32">
        <v>10</v>
      </c>
      <c r="S13" s="32">
        <v>6</v>
      </c>
      <c r="T13" s="32" t="s">
        <v>39</v>
      </c>
      <c r="U13" s="32">
        <v>1882267.73</v>
      </c>
      <c r="V13" s="32">
        <v>1882267.73</v>
      </c>
      <c r="W13" s="32">
        <v>6.9999999999999999E-4</v>
      </c>
      <c r="X13" s="32">
        <v>0.1</v>
      </c>
      <c r="Y13" s="32">
        <v>20</v>
      </c>
      <c r="Z13" s="32">
        <v>6</v>
      </c>
      <c r="AA13" s="32" t="s">
        <v>39</v>
      </c>
      <c r="AB13" s="32">
        <v>2566514.2200000002</v>
      </c>
      <c r="AC13" s="32">
        <v>2566514.2200000002</v>
      </c>
      <c r="AD13" s="32">
        <v>5.9999999999999995E-4</v>
      </c>
      <c r="AE13" s="32">
        <v>0.1</v>
      </c>
      <c r="AF13" s="32">
        <v>30</v>
      </c>
      <c r="AG13" s="32">
        <v>6</v>
      </c>
      <c r="AH13" s="32" t="s">
        <v>39</v>
      </c>
      <c r="AI13" s="32">
        <v>3136071.16</v>
      </c>
      <c r="AJ13" s="32">
        <v>3136071.16</v>
      </c>
      <c r="AK13" s="32">
        <v>8.9999999999999998E-4</v>
      </c>
      <c r="AL13" s="32">
        <v>0.1</v>
      </c>
      <c r="AM13" s="32">
        <v>40</v>
      </c>
      <c r="AN13" s="32">
        <v>6</v>
      </c>
      <c r="AP13" s="32"/>
      <c r="AQ13" s="54"/>
      <c r="AR13" s="32">
        <v>10</v>
      </c>
      <c r="AS13" s="41">
        <v>1421922.07</v>
      </c>
      <c r="AT13" s="42">
        <v>1E-3</v>
      </c>
      <c r="AU13" s="41">
        <v>1422671.69</v>
      </c>
      <c r="AV13" s="42">
        <v>5.9999999999999995E-4</v>
      </c>
      <c r="AW13" s="43">
        <f t="shared" si="2"/>
        <v>5.2718782260681766E-4</v>
      </c>
      <c r="AX13" s="6">
        <v>1421927.84</v>
      </c>
      <c r="AY13" s="56">
        <v>5.74</v>
      </c>
      <c r="BA13" s="86"/>
      <c r="BB13" s="4">
        <v>0.3</v>
      </c>
      <c r="BD13" s="1">
        <v>3305273.3911111113</v>
      </c>
      <c r="BE13" s="78">
        <v>6.3E-3</v>
      </c>
      <c r="BF13" s="1">
        <v>3490345.0466666669</v>
      </c>
      <c r="BG13" s="78">
        <v>7.7777777777777773E-4</v>
      </c>
      <c r="BH13" s="3">
        <v>5.1583946849865989E-2</v>
      </c>
      <c r="BI13" s="1">
        <v>3305262.3477777778</v>
      </c>
      <c r="BJ13" s="78">
        <v>45.99777777777777</v>
      </c>
    </row>
    <row r="14" spans="1:62">
      <c r="A14" s="32"/>
      <c r="B14" s="32"/>
      <c r="C14" s="32">
        <v>4</v>
      </c>
      <c r="D14" s="41">
        <v>1578457.03</v>
      </c>
      <c r="E14" s="42">
        <v>6.9999999999999999E-4</v>
      </c>
      <c r="F14" s="41">
        <v>1712022.64</v>
      </c>
      <c r="G14" s="42">
        <v>6.9999999999999999E-4</v>
      </c>
      <c r="H14" s="43">
        <f t="shared" si="0"/>
        <v>8.4617830869934962E-2</v>
      </c>
      <c r="I14" s="6">
        <v>1578457.03</v>
      </c>
      <c r="J14" s="56">
        <v>5.66</v>
      </c>
      <c r="K14" s="59">
        <v>1712022.64</v>
      </c>
      <c r="L14" s="56">
        <f t="shared" si="1"/>
        <v>8085.7142857142862</v>
      </c>
      <c r="M14" s="32" t="s">
        <v>40</v>
      </c>
      <c r="N14" s="32">
        <v>1421956.49</v>
      </c>
      <c r="O14" s="32">
        <v>1421956.49</v>
      </c>
      <c r="P14" s="32">
        <v>8.0000000000000004E-4</v>
      </c>
      <c r="Q14" s="32">
        <v>0.1</v>
      </c>
      <c r="R14" s="32">
        <v>10</v>
      </c>
      <c r="S14" s="32">
        <v>6</v>
      </c>
      <c r="T14" s="32" t="s">
        <v>40</v>
      </c>
      <c r="U14" s="32">
        <v>1882170.96</v>
      </c>
      <c r="V14" s="32">
        <v>1882170.96</v>
      </c>
      <c r="W14" s="32">
        <v>5.9999999999999995E-4</v>
      </c>
      <c r="X14" s="32">
        <v>0.1</v>
      </c>
      <c r="Y14" s="32">
        <v>20</v>
      </c>
      <c r="Z14" s="32">
        <v>6</v>
      </c>
      <c r="AA14" s="32" t="s">
        <v>40</v>
      </c>
      <c r="AB14" s="32">
        <v>2566440.0699999998</v>
      </c>
      <c r="AC14" s="32">
        <v>2566440.0699999998</v>
      </c>
      <c r="AD14" s="32">
        <v>5.9999999999999995E-4</v>
      </c>
      <c r="AE14" s="32">
        <v>0.1</v>
      </c>
      <c r="AF14" s="32">
        <v>30</v>
      </c>
      <c r="AG14" s="32">
        <v>6</v>
      </c>
      <c r="AH14" s="32" t="s">
        <v>40</v>
      </c>
      <c r="AI14" s="32">
        <v>3135710.1</v>
      </c>
      <c r="AJ14" s="32">
        <v>3135710.1</v>
      </c>
      <c r="AK14" s="32">
        <v>1.1000000000000001E-3</v>
      </c>
      <c r="AL14" s="32">
        <v>0.1</v>
      </c>
      <c r="AM14" s="32">
        <v>40</v>
      </c>
      <c r="AN14" s="32">
        <v>6</v>
      </c>
      <c r="AS14" s="97">
        <f t="shared" ref="AS14:AY14" si="3">AVERAGE(AS5:AS13)</f>
        <v>1611587.9111111113</v>
      </c>
      <c r="AT14" s="78">
        <f t="shared" si="3"/>
        <v>7.4444444444444449E-4</v>
      </c>
      <c r="AU14" s="1">
        <f t="shared" si="3"/>
        <v>1640555.9655555552</v>
      </c>
      <c r="AV14" s="78">
        <f t="shared" si="3"/>
        <v>5.6222222222222246E-3</v>
      </c>
      <c r="AW14" s="11">
        <f t="shared" si="3"/>
        <v>1.9003157941171418E-2</v>
      </c>
      <c r="AX14" s="1">
        <f t="shared" si="3"/>
        <v>1611590.82</v>
      </c>
      <c r="AY14" s="78">
        <f t="shared" si="3"/>
        <v>5.1111111111111116</v>
      </c>
      <c r="BA14" s="86">
        <v>40</v>
      </c>
      <c r="BB14" s="72">
        <v>0.1</v>
      </c>
      <c r="BD14" s="1">
        <v>3323545.3633333328</v>
      </c>
      <c r="BE14" s="78">
        <v>3.6111111111111114E-3</v>
      </c>
      <c r="BF14" s="1">
        <v>3331937.5488888887</v>
      </c>
      <c r="BG14" s="78">
        <v>1.0333333333333332E-3</v>
      </c>
      <c r="BH14" s="3">
        <v>1.9829099434016733E-3</v>
      </c>
      <c r="BI14" s="1">
        <v>3323545.5588888889</v>
      </c>
      <c r="BJ14" s="78">
        <v>48.868888888888897</v>
      </c>
    </row>
    <row r="15" spans="1:62">
      <c r="A15" s="32"/>
      <c r="B15" s="32"/>
      <c r="C15" s="32">
        <v>5</v>
      </c>
      <c r="D15" s="41">
        <v>1525765.22</v>
      </c>
      <c r="E15" s="42">
        <v>5.9999999999999995E-4</v>
      </c>
      <c r="F15" s="41">
        <v>1551073.9</v>
      </c>
      <c r="G15" s="42">
        <v>5.9999999999999995E-4</v>
      </c>
      <c r="H15" s="43">
        <f t="shared" si="0"/>
        <v>1.6587532385880403E-2</v>
      </c>
      <c r="I15" s="6">
        <v>1525765.22</v>
      </c>
      <c r="J15" s="56">
        <v>5.5</v>
      </c>
      <c r="K15" s="59">
        <v>1551073.9</v>
      </c>
      <c r="L15" s="56">
        <f t="shared" si="1"/>
        <v>9166.6666666666679</v>
      </c>
      <c r="M15" s="32" t="s">
        <v>41</v>
      </c>
      <c r="N15" s="32">
        <v>1421962.06</v>
      </c>
      <c r="O15" s="32">
        <v>1421954.89</v>
      </c>
      <c r="P15" s="32">
        <v>5.51</v>
      </c>
      <c r="Q15" s="32">
        <v>0.1</v>
      </c>
      <c r="R15" s="32">
        <v>10</v>
      </c>
      <c r="S15" s="32">
        <v>6</v>
      </c>
      <c r="T15" s="32" t="s">
        <v>41</v>
      </c>
      <c r="U15" s="32">
        <v>1882167.3</v>
      </c>
      <c r="V15" s="32">
        <v>1882155.73</v>
      </c>
      <c r="W15" s="32">
        <v>12.93</v>
      </c>
      <c r="X15" s="32">
        <v>0.1</v>
      </c>
      <c r="Y15" s="32">
        <v>20</v>
      </c>
      <c r="Z15" s="32">
        <v>6</v>
      </c>
      <c r="AA15" s="32" t="s">
        <v>41</v>
      </c>
      <c r="AB15" s="32">
        <v>2566434.2599999998</v>
      </c>
      <c r="AC15" s="32">
        <v>2566419.67</v>
      </c>
      <c r="AD15" s="32">
        <v>22.91</v>
      </c>
      <c r="AE15" s="32">
        <v>0.1</v>
      </c>
      <c r="AF15" s="32">
        <v>30</v>
      </c>
      <c r="AG15" s="32">
        <v>6</v>
      </c>
      <c r="AH15" s="32" t="s">
        <v>41</v>
      </c>
      <c r="AI15" s="32">
        <v>3135702.79</v>
      </c>
      <c r="AJ15" s="32">
        <v>3135702.71</v>
      </c>
      <c r="AK15" s="32">
        <v>69.45</v>
      </c>
      <c r="AL15" s="32">
        <v>0.1</v>
      </c>
      <c r="AM15" s="32">
        <v>40</v>
      </c>
      <c r="AN15" s="32">
        <v>6</v>
      </c>
      <c r="AP15" s="32"/>
      <c r="AQ15" s="32"/>
      <c r="AR15" s="32">
        <v>2</v>
      </c>
      <c r="AS15" s="41">
        <v>4680993.49</v>
      </c>
      <c r="AT15" s="42">
        <v>5.0000000000000001E-4</v>
      </c>
      <c r="AU15" s="41">
        <v>4688272.9800000004</v>
      </c>
      <c r="AV15" s="42">
        <v>8.0000000000000004E-4</v>
      </c>
      <c r="AW15" s="43">
        <f t="shared" ref="AW15:AW23" si="4">(AU15-AS15)/AS15</f>
        <v>1.5551164545627733E-3</v>
      </c>
      <c r="AX15" s="6">
        <v>4680993.49</v>
      </c>
      <c r="AY15" s="56">
        <v>2.12</v>
      </c>
      <c r="BA15" s="86"/>
      <c r="BB15" s="4">
        <v>0.2</v>
      </c>
      <c r="BD15" s="1">
        <v>3575894.337777778</v>
      </c>
      <c r="BE15" s="78">
        <v>5.622222222222222E-3</v>
      </c>
      <c r="BF15" s="1">
        <v>3640638.0155555555</v>
      </c>
      <c r="BG15" s="78">
        <v>1.1000000000000001E-3</v>
      </c>
      <c r="BH15" s="3">
        <v>1.6550977677948758E-2</v>
      </c>
      <c r="BI15" s="1">
        <v>3575893.2911111107</v>
      </c>
      <c r="BJ15" s="78">
        <v>84.518888888888881</v>
      </c>
    </row>
    <row r="16" spans="1:62">
      <c r="A16" s="32">
        <v>10</v>
      </c>
      <c r="B16" s="32">
        <v>0.2</v>
      </c>
      <c r="C16" s="32">
        <v>6</v>
      </c>
      <c r="D16" s="41">
        <v>1519486.69</v>
      </c>
      <c r="E16" s="42">
        <v>6.9999999999999999E-4</v>
      </c>
      <c r="F16" s="41">
        <v>1525966.49</v>
      </c>
      <c r="G16" s="42">
        <v>6.9999999999999999E-4</v>
      </c>
      <c r="H16" s="43">
        <f t="shared" si="0"/>
        <v>4.2644664429407056E-3</v>
      </c>
      <c r="I16" s="6">
        <v>1519496.93</v>
      </c>
      <c r="J16" s="56">
        <v>6.34</v>
      </c>
      <c r="K16" s="59">
        <v>1525966.49</v>
      </c>
      <c r="L16" s="56">
        <f t="shared" si="1"/>
        <v>9057.1428571428569</v>
      </c>
      <c r="M16" s="32" t="s">
        <v>39</v>
      </c>
      <c r="N16" s="32">
        <v>1422696.62</v>
      </c>
      <c r="O16" s="32">
        <v>1422696.62</v>
      </c>
      <c r="P16" s="32">
        <v>5.9999999999999995E-4</v>
      </c>
      <c r="Q16" s="32">
        <v>0.1</v>
      </c>
      <c r="R16" s="32">
        <v>10</v>
      </c>
      <c r="S16" s="32">
        <v>7</v>
      </c>
      <c r="T16" s="32" t="s">
        <v>39</v>
      </c>
      <c r="U16" s="32">
        <v>1882144.81</v>
      </c>
      <c r="V16" s="32">
        <v>1882144.81</v>
      </c>
      <c r="W16" s="32">
        <v>8.0000000000000004E-4</v>
      </c>
      <c r="X16" s="32">
        <v>0.1</v>
      </c>
      <c r="Y16" s="32">
        <v>20</v>
      </c>
      <c r="Z16" s="32">
        <v>7</v>
      </c>
      <c r="AA16" s="32" t="s">
        <v>39</v>
      </c>
      <c r="AB16" s="32">
        <v>2566423.9</v>
      </c>
      <c r="AC16" s="32">
        <v>2566423.9</v>
      </c>
      <c r="AD16" s="32">
        <v>8.0000000000000004E-4</v>
      </c>
      <c r="AE16" s="32">
        <v>0.1</v>
      </c>
      <c r="AF16" s="32">
        <v>30</v>
      </c>
      <c r="AG16" s="32">
        <v>7</v>
      </c>
      <c r="AH16" s="32" t="s">
        <v>39</v>
      </c>
      <c r="AI16" s="32">
        <v>3135711.51</v>
      </c>
      <c r="AJ16" s="32">
        <v>3135711.51</v>
      </c>
      <c r="AK16" s="32">
        <v>1.1000000000000001E-3</v>
      </c>
      <c r="AL16" s="32">
        <v>0.1</v>
      </c>
      <c r="AM16" s="32">
        <v>40</v>
      </c>
      <c r="AN16" s="32">
        <v>7</v>
      </c>
      <c r="AP16" s="32"/>
      <c r="AQ16" s="32"/>
      <c r="AR16" s="32">
        <v>3</v>
      </c>
      <c r="AS16" s="41">
        <v>1946579.67</v>
      </c>
      <c r="AT16" s="42">
        <v>6.9999999999999999E-4</v>
      </c>
      <c r="AU16" s="41">
        <v>2547957</v>
      </c>
      <c r="AV16" s="42">
        <v>6.9999999999999999E-4</v>
      </c>
      <c r="AW16" s="43">
        <f t="shared" si="4"/>
        <v>0.30894051718931193</v>
      </c>
      <c r="AX16" s="6">
        <v>1946579.67</v>
      </c>
      <c r="AY16" s="56">
        <v>4.29</v>
      </c>
      <c r="BA16" s="86"/>
      <c r="BB16" s="4">
        <v>0.3</v>
      </c>
      <c r="BD16" s="1">
        <v>3858144.4299999997</v>
      </c>
      <c r="BE16" s="78">
        <v>1.7355555555555555E-2</v>
      </c>
      <c r="BF16" s="1">
        <v>4031583.0344444448</v>
      </c>
      <c r="BG16" s="78">
        <v>1.1333333333333334E-3</v>
      </c>
      <c r="BH16" s="3">
        <v>4.2452151396032554E-2</v>
      </c>
      <c r="BI16" s="1">
        <v>3858140.972222222</v>
      </c>
      <c r="BJ16" s="78">
        <v>156.08000000000001</v>
      </c>
    </row>
    <row r="17" spans="1:51">
      <c r="A17" s="32"/>
      <c r="B17" s="32"/>
      <c r="C17" s="32">
        <v>7</v>
      </c>
      <c r="D17" s="41">
        <v>1518541.36</v>
      </c>
      <c r="E17" s="42">
        <v>5.9999999999999995E-4</v>
      </c>
      <c r="F17" s="41">
        <v>1521053.9</v>
      </c>
      <c r="G17" s="42">
        <v>5.0000000000000001E-4</v>
      </c>
      <c r="H17" s="43">
        <f t="shared" si="0"/>
        <v>1.6545746241642073E-3</v>
      </c>
      <c r="I17" s="6">
        <v>1518553.11</v>
      </c>
      <c r="J17" s="56">
        <v>6.83</v>
      </c>
      <c r="K17" s="59">
        <v>1521053.9</v>
      </c>
      <c r="L17" s="56">
        <f t="shared" si="1"/>
        <v>11383.333333333334</v>
      </c>
      <c r="M17" s="32" t="s">
        <v>40</v>
      </c>
      <c r="N17" s="32">
        <v>1421924.37</v>
      </c>
      <c r="O17" s="32">
        <v>1421924.37</v>
      </c>
      <c r="P17" s="32">
        <v>5.9999999999999995E-4</v>
      </c>
      <c r="Q17" s="32">
        <v>0.1</v>
      </c>
      <c r="R17" s="32">
        <v>10</v>
      </c>
      <c r="S17" s="32">
        <v>7</v>
      </c>
      <c r="T17" s="32" t="s">
        <v>40</v>
      </c>
      <c r="U17" s="32">
        <v>1882137.79</v>
      </c>
      <c r="V17" s="32">
        <v>1882137.79</v>
      </c>
      <c r="W17" s="32">
        <v>5.9999999999999995E-4</v>
      </c>
      <c r="X17" s="32">
        <v>0.1</v>
      </c>
      <c r="Y17" s="32">
        <v>20</v>
      </c>
      <c r="Z17" s="32">
        <v>7</v>
      </c>
      <c r="AA17" s="32" t="s">
        <v>40</v>
      </c>
      <c r="AB17" s="32">
        <v>2566407.2000000002</v>
      </c>
      <c r="AC17" s="32">
        <v>2566407.2000000002</v>
      </c>
      <c r="AD17" s="32">
        <v>8.9999999999999998E-4</v>
      </c>
      <c r="AE17" s="32">
        <v>0.1</v>
      </c>
      <c r="AF17" s="32">
        <v>30</v>
      </c>
      <c r="AG17" s="32">
        <v>7</v>
      </c>
      <c r="AH17" s="32" t="s">
        <v>40</v>
      </c>
      <c r="AI17" s="32">
        <v>3135678.97</v>
      </c>
      <c r="AJ17" s="32">
        <v>3135678.97</v>
      </c>
      <c r="AK17" s="32">
        <v>1.2999999999999999E-3</v>
      </c>
      <c r="AL17" s="32">
        <v>0.1</v>
      </c>
      <c r="AM17" s="32">
        <v>40</v>
      </c>
      <c r="AN17" s="32">
        <v>7</v>
      </c>
      <c r="AP17" s="32"/>
      <c r="AQ17" s="32"/>
      <c r="AR17" s="32">
        <v>4</v>
      </c>
      <c r="AS17" s="41">
        <v>1578457.03</v>
      </c>
      <c r="AT17" s="42">
        <v>6.9999999999999999E-4</v>
      </c>
      <c r="AU17" s="41">
        <v>1712022.64</v>
      </c>
      <c r="AV17" s="42">
        <v>6.9999999999999999E-4</v>
      </c>
      <c r="AW17" s="43">
        <f t="shared" si="4"/>
        <v>8.4617830869934962E-2</v>
      </c>
      <c r="AX17" s="6">
        <v>1578457.03</v>
      </c>
      <c r="AY17" s="56">
        <v>5.66</v>
      </c>
    </row>
    <row r="18" spans="1:51">
      <c r="A18" s="32"/>
      <c r="B18" s="32"/>
      <c r="C18" s="32">
        <v>8</v>
      </c>
      <c r="D18" s="41">
        <v>1518416.06</v>
      </c>
      <c r="E18" s="42">
        <v>6.9999999999999999E-4</v>
      </c>
      <c r="F18" s="41">
        <v>1520337.86</v>
      </c>
      <c r="G18" s="42">
        <v>5.9999999999999995E-4</v>
      </c>
      <c r="H18" s="43">
        <f t="shared" si="0"/>
        <v>1.2656610072999666E-3</v>
      </c>
      <c r="I18" s="6">
        <v>1518389.21</v>
      </c>
      <c r="J18" s="56">
        <v>7.07</v>
      </c>
      <c r="K18" s="59">
        <v>1520337.86</v>
      </c>
      <c r="L18" s="56">
        <f t="shared" si="1"/>
        <v>10100</v>
      </c>
      <c r="M18" s="32" t="s">
        <v>41</v>
      </c>
      <c r="N18" s="32">
        <v>1421927.84</v>
      </c>
      <c r="O18" s="32">
        <v>1421920.68</v>
      </c>
      <c r="P18" s="32">
        <v>5.74</v>
      </c>
      <c r="Q18" s="32">
        <v>0.1</v>
      </c>
      <c r="R18" s="32">
        <v>10</v>
      </c>
      <c r="S18" s="32">
        <v>7</v>
      </c>
      <c r="T18" s="32" t="s">
        <v>41</v>
      </c>
      <c r="U18" s="32">
        <v>1882144.04</v>
      </c>
      <c r="V18" s="32">
        <v>1882128.62</v>
      </c>
      <c r="W18" s="32">
        <v>12.62</v>
      </c>
      <c r="X18" s="32">
        <v>0.1</v>
      </c>
      <c r="Y18" s="32">
        <v>20</v>
      </c>
      <c r="Z18" s="32">
        <v>7</v>
      </c>
      <c r="AA18" s="32" t="s">
        <v>41</v>
      </c>
      <c r="AB18" s="32">
        <v>2566405.65</v>
      </c>
      <c r="AC18" s="32">
        <v>2566391.06</v>
      </c>
      <c r="AD18" s="32">
        <v>21.85</v>
      </c>
      <c r="AE18" s="32">
        <v>0.1</v>
      </c>
      <c r="AF18" s="32">
        <v>30</v>
      </c>
      <c r="AG18" s="32">
        <v>7</v>
      </c>
      <c r="AH18" s="32" t="s">
        <v>41</v>
      </c>
      <c r="AI18" s="32">
        <v>3135675.16</v>
      </c>
      <c r="AJ18" s="32">
        <v>3135655.22</v>
      </c>
      <c r="AK18" s="32">
        <v>60.81</v>
      </c>
      <c r="AL18" s="32">
        <v>0.1</v>
      </c>
      <c r="AM18" s="32">
        <v>40</v>
      </c>
      <c r="AN18" s="32">
        <v>7</v>
      </c>
      <c r="AP18" s="32"/>
      <c r="AQ18" s="32"/>
      <c r="AR18" s="32">
        <v>5</v>
      </c>
      <c r="AS18" s="41">
        <v>1525765.22</v>
      </c>
      <c r="AT18" s="42">
        <v>5.9999999999999995E-4</v>
      </c>
      <c r="AU18" s="41">
        <v>1551073.9</v>
      </c>
      <c r="AV18" s="42">
        <v>5.9999999999999995E-4</v>
      </c>
      <c r="AW18" s="43">
        <f t="shared" si="4"/>
        <v>1.6587532385880403E-2</v>
      </c>
      <c r="AX18" s="6">
        <v>1525765.22</v>
      </c>
      <c r="AY18" s="56">
        <v>5.5</v>
      </c>
    </row>
    <row r="19" spans="1:51">
      <c r="A19" s="32"/>
      <c r="B19" s="32"/>
      <c r="C19" s="32">
        <v>9</v>
      </c>
      <c r="D19" s="41">
        <v>1518397.63</v>
      </c>
      <c r="E19" s="42">
        <v>8.0000000000000004E-4</v>
      </c>
      <c r="F19" s="41">
        <v>1520240.16</v>
      </c>
      <c r="G19" s="42">
        <v>8.0000000000000004E-4</v>
      </c>
      <c r="H19" s="43">
        <f t="shared" si="0"/>
        <v>1.2134700183903922E-3</v>
      </c>
      <c r="I19" s="6">
        <v>1518388.24</v>
      </c>
      <c r="J19" s="56">
        <v>7.1</v>
      </c>
      <c r="K19" s="59">
        <v>1520240.16</v>
      </c>
      <c r="L19" s="56">
        <f t="shared" si="1"/>
        <v>8875</v>
      </c>
      <c r="M19" s="32" t="s">
        <v>39</v>
      </c>
      <c r="N19" s="32">
        <v>1422673.48</v>
      </c>
      <c r="O19" s="32">
        <v>1422673.48</v>
      </c>
      <c r="P19" s="32">
        <v>8.0000000000000004E-4</v>
      </c>
      <c r="Q19" s="32">
        <v>0.1</v>
      </c>
      <c r="R19" s="32">
        <v>10</v>
      </c>
      <c r="S19" s="32">
        <v>8</v>
      </c>
      <c r="T19" s="32" t="s">
        <v>39</v>
      </c>
      <c r="U19" s="32">
        <v>1882136.2</v>
      </c>
      <c r="V19" s="32">
        <v>1882136.2</v>
      </c>
      <c r="W19" s="32">
        <v>6.9999999999999999E-4</v>
      </c>
      <c r="X19" s="32">
        <v>0.1</v>
      </c>
      <c r="Y19" s="32">
        <v>20</v>
      </c>
      <c r="Z19" s="32">
        <v>8</v>
      </c>
      <c r="AA19" s="32" t="s">
        <v>39</v>
      </c>
      <c r="AB19" s="32">
        <v>2566416.2999999998</v>
      </c>
      <c r="AC19" s="32">
        <v>2566416.2999999998</v>
      </c>
      <c r="AD19" s="32">
        <v>5.9999999999999995E-4</v>
      </c>
      <c r="AE19" s="32">
        <v>0.1</v>
      </c>
      <c r="AF19" s="32">
        <v>30</v>
      </c>
      <c r="AG19" s="32">
        <v>8</v>
      </c>
      <c r="AH19" s="32" t="s">
        <v>39</v>
      </c>
      <c r="AI19" s="32">
        <v>3135685.68</v>
      </c>
      <c r="AJ19" s="32">
        <v>3135685.68</v>
      </c>
      <c r="AK19" s="32">
        <v>1.1000000000000001E-3</v>
      </c>
      <c r="AL19" s="32">
        <v>0.1</v>
      </c>
      <c r="AM19" s="32">
        <v>40</v>
      </c>
      <c r="AN19" s="32">
        <v>8</v>
      </c>
      <c r="AP19" s="32">
        <v>10</v>
      </c>
      <c r="AQ19" s="32">
        <v>0.2</v>
      </c>
      <c r="AR19" s="32">
        <v>6</v>
      </c>
      <c r="AS19" s="41">
        <v>1519486.69</v>
      </c>
      <c r="AT19" s="42">
        <v>6.9999999999999999E-4</v>
      </c>
      <c r="AU19" s="41">
        <v>1525966.49</v>
      </c>
      <c r="AV19" s="42">
        <v>6.9999999999999999E-4</v>
      </c>
      <c r="AW19" s="43">
        <f t="shared" si="4"/>
        <v>4.2644664429407056E-3</v>
      </c>
      <c r="AX19" s="6">
        <v>1519496.93</v>
      </c>
      <c r="AY19" s="56">
        <v>6.34</v>
      </c>
    </row>
    <row r="20" spans="1:51">
      <c r="A20" s="32"/>
      <c r="B20" s="32"/>
      <c r="C20" s="32">
        <v>10</v>
      </c>
      <c r="D20" s="41">
        <v>1518395.28</v>
      </c>
      <c r="E20" s="42">
        <v>8.9999999999999998E-4</v>
      </c>
      <c r="F20" s="41">
        <v>1520219.5</v>
      </c>
      <c r="G20" s="42">
        <v>5.9999999999999995E-4</v>
      </c>
      <c r="H20" s="43">
        <f t="shared" si="0"/>
        <v>1.2014131129279933E-3</v>
      </c>
      <c r="I20" s="6">
        <v>1518388.98</v>
      </c>
      <c r="J20" s="56">
        <v>7.32</v>
      </c>
      <c r="K20" s="59">
        <v>1520219.5</v>
      </c>
      <c r="L20" s="56">
        <f t="shared" si="1"/>
        <v>8133.3333333333339</v>
      </c>
      <c r="M20" s="32" t="s">
        <v>40</v>
      </c>
      <c r="N20" s="32">
        <v>1421922.23</v>
      </c>
      <c r="O20" s="32">
        <v>1421922.23</v>
      </c>
      <c r="P20" s="32">
        <v>5.9999999999999995E-4</v>
      </c>
      <c r="Q20" s="32">
        <v>0.1</v>
      </c>
      <c r="R20" s="32">
        <v>10</v>
      </c>
      <c r="S20" s="32">
        <v>8</v>
      </c>
      <c r="T20" s="32" t="s">
        <v>40</v>
      </c>
      <c r="U20" s="32">
        <v>1882135.58</v>
      </c>
      <c r="V20" s="32">
        <v>1882135.58</v>
      </c>
      <c r="W20" s="32">
        <v>8.0000000000000004E-4</v>
      </c>
      <c r="X20" s="32">
        <v>0.1</v>
      </c>
      <c r="Y20" s="32">
        <v>20</v>
      </c>
      <c r="Z20" s="32">
        <v>8</v>
      </c>
      <c r="AA20" s="32" t="s">
        <v>40</v>
      </c>
      <c r="AB20" s="32">
        <v>2566404.89</v>
      </c>
      <c r="AC20" s="32">
        <v>2566404.89</v>
      </c>
      <c r="AD20" s="32">
        <v>1.6999999999999999E-3</v>
      </c>
      <c r="AE20" s="32">
        <v>0.1</v>
      </c>
      <c r="AF20" s="32">
        <v>30</v>
      </c>
      <c r="AG20" s="32">
        <v>8</v>
      </c>
      <c r="AH20" s="32" t="s">
        <v>40</v>
      </c>
      <c r="AI20" s="32">
        <v>3135676.91</v>
      </c>
      <c r="AJ20" s="32">
        <v>3135676.91</v>
      </c>
      <c r="AK20" s="32">
        <v>2E-3</v>
      </c>
      <c r="AL20" s="32">
        <v>0.1</v>
      </c>
      <c r="AM20" s="32">
        <v>40</v>
      </c>
      <c r="AN20" s="32">
        <v>8</v>
      </c>
      <c r="AP20" s="32"/>
      <c r="AQ20" s="32"/>
      <c r="AR20" s="32">
        <v>7</v>
      </c>
      <c r="AS20" s="41">
        <v>1518541.36</v>
      </c>
      <c r="AT20" s="42">
        <v>5.9999999999999995E-4</v>
      </c>
      <c r="AU20" s="41">
        <v>1521053.9</v>
      </c>
      <c r="AV20" s="42">
        <v>5.0000000000000001E-4</v>
      </c>
      <c r="AW20" s="43">
        <f t="shared" si="4"/>
        <v>1.6545746241642073E-3</v>
      </c>
      <c r="AX20" s="6">
        <v>1518553.11</v>
      </c>
      <c r="AY20" s="56">
        <v>6.83</v>
      </c>
    </row>
    <row r="21" spans="1:51">
      <c r="A21" s="32"/>
      <c r="B21" s="32"/>
      <c r="C21" s="32">
        <v>2</v>
      </c>
      <c r="D21" s="41">
        <v>6316980.2800000003</v>
      </c>
      <c r="E21" s="42">
        <v>5.9999999999999995E-4</v>
      </c>
      <c r="F21" s="41">
        <v>6362177.9299999997</v>
      </c>
      <c r="G21" s="42">
        <v>8.9999999999999998E-4</v>
      </c>
      <c r="H21" s="43">
        <f t="shared" si="0"/>
        <v>7.1549455588928064E-3</v>
      </c>
      <c r="I21" s="6">
        <v>6316980.2800000003</v>
      </c>
      <c r="J21" s="56">
        <v>2.29</v>
      </c>
      <c r="K21" s="59">
        <v>6362177.9299999997</v>
      </c>
      <c r="L21" s="56">
        <f t="shared" si="1"/>
        <v>3816.666666666667</v>
      </c>
      <c r="M21" s="32" t="s">
        <v>41</v>
      </c>
      <c r="N21" s="32">
        <v>1421927.84</v>
      </c>
      <c r="O21" s="32">
        <v>1421920.68</v>
      </c>
      <c r="P21" s="32">
        <v>5.7</v>
      </c>
      <c r="Q21" s="32">
        <v>0.1</v>
      </c>
      <c r="R21" s="32">
        <v>10</v>
      </c>
      <c r="S21" s="32">
        <v>8</v>
      </c>
      <c r="T21" s="32" t="s">
        <v>41</v>
      </c>
      <c r="U21" s="32">
        <v>1882146.84</v>
      </c>
      <c r="V21" s="32">
        <v>1882128.62</v>
      </c>
      <c r="W21" s="32">
        <v>12.94</v>
      </c>
      <c r="X21" s="32">
        <v>0.1</v>
      </c>
      <c r="Y21" s="32">
        <v>20</v>
      </c>
      <c r="Z21" s="32">
        <v>8</v>
      </c>
      <c r="AA21" s="32" t="s">
        <v>41</v>
      </c>
      <c r="AB21" s="32">
        <v>2566405.65</v>
      </c>
      <c r="AC21" s="32">
        <v>2566391.06</v>
      </c>
      <c r="AD21" s="32">
        <v>22.68</v>
      </c>
      <c r="AE21" s="32">
        <v>0.1</v>
      </c>
      <c r="AF21" s="32">
        <v>30</v>
      </c>
      <c r="AG21" s="32">
        <v>8</v>
      </c>
      <c r="AH21" s="32" t="s">
        <v>41</v>
      </c>
      <c r="AI21" s="32">
        <v>3135675.14</v>
      </c>
      <c r="AJ21" s="32">
        <v>3135645.69</v>
      </c>
      <c r="AK21" s="32">
        <v>69.349999999999994</v>
      </c>
      <c r="AL21" s="32">
        <v>0.1</v>
      </c>
      <c r="AM21" s="32">
        <v>40</v>
      </c>
      <c r="AN21" s="32">
        <v>8</v>
      </c>
      <c r="AP21" s="32"/>
      <c r="AQ21" s="32"/>
      <c r="AR21" s="32">
        <v>8</v>
      </c>
      <c r="AS21" s="41">
        <v>1518416.06</v>
      </c>
      <c r="AT21" s="42">
        <v>6.9999999999999999E-4</v>
      </c>
      <c r="AU21" s="41">
        <v>1520337.86</v>
      </c>
      <c r="AV21" s="42">
        <v>5.9999999999999995E-4</v>
      </c>
      <c r="AW21" s="43">
        <f t="shared" si="4"/>
        <v>1.2656610072999666E-3</v>
      </c>
      <c r="AX21" s="6">
        <v>1518389.21</v>
      </c>
      <c r="AY21" s="56">
        <v>7.07</v>
      </c>
    </row>
    <row r="22" spans="1:51">
      <c r="A22" s="32"/>
      <c r="B22" s="54"/>
      <c r="C22" s="32">
        <v>3</v>
      </c>
      <c r="D22" s="41">
        <v>2585602.02</v>
      </c>
      <c r="E22" s="42">
        <v>6.9999999999999999E-4</v>
      </c>
      <c r="F22" s="41">
        <v>3548432.76</v>
      </c>
      <c r="G22" s="42">
        <v>5.9999999999999995E-4</v>
      </c>
      <c r="H22" s="43">
        <f t="shared" si="0"/>
        <v>0.37238164750505559</v>
      </c>
      <c r="I22" s="6">
        <v>2585602.02</v>
      </c>
      <c r="J22" s="56">
        <v>5.1100000000000003</v>
      </c>
      <c r="K22" s="59">
        <v>3548432.76</v>
      </c>
      <c r="L22" s="56">
        <f t="shared" si="1"/>
        <v>7300.0000000000009</v>
      </c>
      <c r="M22" s="32" t="s">
        <v>39</v>
      </c>
      <c r="N22" s="32">
        <v>1422671.94</v>
      </c>
      <c r="O22" s="32">
        <v>1422671.94</v>
      </c>
      <c r="P22" s="32">
        <v>5.9999999999999995E-4</v>
      </c>
      <c r="Q22" s="32">
        <v>0.1</v>
      </c>
      <c r="R22" s="32">
        <v>10</v>
      </c>
      <c r="S22" s="32">
        <v>9</v>
      </c>
      <c r="T22" s="32" t="s">
        <v>39</v>
      </c>
      <c r="U22" s="32">
        <v>1882135.52</v>
      </c>
      <c r="V22" s="32">
        <v>1882135.52</v>
      </c>
      <c r="W22" s="32">
        <v>5.9999999999999995E-4</v>
      </c>
      <c r="X22" s="32">
        <v>0.1</v>
      </c>
      <c r="Y22" s="32">
        <v>20</v>
      </c>
      <c r="Z22" s="32">
        <v>9</v>
      </c>
      <c r="AA22" s="32" t="s">
        <v>39</v>
      </c>
      <c r="AB22" s="32">
        <v>2566415.6800000002</v>
      </c>
      <c r="AC22" s="32">
        <v>2566415.6800000002</v>
      </c>
      <c r="AD22" s="32">
        <v>8.0000000000000004E-4</v>
      </c>
      <c r="AE22" s="32">
        <v>0.1</v>
      </c>
      <c r="AF22" s="32">
        <v>30</v>
      </c>
      <c r="AG22" s="32">
        <v>9</v>
      </c>
      <c r="AH22" s="32" t="s">
        <v>39</v>
      </c>
      <c r="AI22" s="32">
        <v>3135681.2</v>
      </c>
      <c r="AJ22" s="32">
        <v>3135681.2</v>
      </c>
      <c r="AK22" s="32">
        <v>1.1000000000000001E-3</v>
      </c>
      <c r="AL22" s="32">
        <v>0.1</v>
      </c>
      <c r="AM22" s="32">
        <v>40</v>
      </c>
      <c r="AN22" s="32">
        <v>9</v>
      </c>
      <c r="AP22" s="32"/>
      <c r="AQ22" s="32"/>
      <c r="AR22" s="32">
        <v>9</v>
      </c>
      <c r="AS22" s="41">
        <v>1518397.63</v>
      </c>
      <c r="AT22" s="42">
        <v>8.0000000000000004E-4</v>
      </c>
      <c r="AU22" s="41">
        <v>1520240.16</v>
      </c>
      <c r="AV22" s="42">
        <v>8.0000000000000004E-4</v>
      </c>
      <c r="AW22" s="43">
        <f t="shared" si="4"/>
        <v>1.2134700183903922E-3</v>
      </c>
      <c r="AX22" s="6">
        <v>1518388.24</v>
      </c>
      <c r="AY22" s="56">
        <v>7.1</v>
      </c>
    </row>
    <row r="23" spans="1:51">
      <c r="A23" s="32"/>
      <c r="B23" s="54"/>
      <c r="C23" s="32">
        <v>4</v>
      </c>
      <c r="D23" s="41">
        <v>1831720.83</v>
      </c>
      <c r="E23" s="42">
        <v>6.9999999999999999E-4</v>
      </c>
      <c r="F23" s="41">
        <v>2232271.92</v>
      </c>
      <c r="G23" s="42">
        <v>6.9999999999999999E-4</v>
      </c>
      <c r="H23" s="43">
        <f t="shared" si="0"/>
        <v>0.21867474750505503</v>
      </c>
      <c r="I23" s="6">
        <v>1831720.83</v>
      </c>
      <c r="J23" s="56">
        <v>5.84</v>
      </c>
      <c r="K23" s="59">
        <v>2232271.92</v>
      </c>
      <c r="L23" s="56">
        <f t="shared" si="1"/>
        <v>8342.8571428571431</v>
      </c>
      <c r="M23" s="32" t="s">
        <v>40</v>
      </c>
      <c r="N23" s="32">
        <v>1421922.08</v>
      </c>
      <c r="O23" s="32">
        <v>1421922.08</v>
      </c>
      <c r="P23" s="32">
        <v>8.0000000000000004E-4</v>
      </c>
      <c r="Q23" s="32">
        <v>0.1</v>
      </c>
      <c r="R23" s="32">
        <v>10</v>
      </c>
      <c r="S23" s="32">
        <v>9</v>
      </c>
      <c r="T23" s="32" t="s">
        <v>40</v>
      </c>
      <c r="U23" s="32">
        <v>1882135.44</v>
      </c>
      <c r="V23" s="32">
        <v>1882135.44</v>
      </c>
      <c r="W23" s="32">
        <v>6.9999999999999999E-4</v>
      </c>
      <c r="X23" s="32">
        <v>0.1</v>
      </c>
      <c r="Y23" s="32">
        <v>20</v>
      </c>
      <c r="Z23" s="32">
        <v>9</v>
      </c>
      <c r="AA23" s="32" t="s">
        <v>40</v>
      </c>
      <c r="AB23" s="32">
        <v>2566404.7200000002</v>
      </c>
      <c r="AC23" s="32">
        <v>2566404.7200000002</v>
      </c>
      <c r="AD23" s="32">
        <v>4.3E-3</v>
      </c>
      <c r="AE23" s="32">
        <v>0.1</v>
      </c>
      <c r="AF23" s="32">
        <v>30</v>
      </c>
      <c r="AG23" s="32">
        <v>9</v>
      </c>
      <c r="AH23" s="32" t="s">
        <v>40</v>
      </c>
      <c r="AI23" s="32">
        <v>3135676.77</v>
      </c>
      <c r="AJ23" s="32">
        <v>3135676.77</v>
      </c>
      <c r="AK23" s="32">
        <v>6.4000000000000003E-3</v>
      </c>
      <c r="AL23" s="32">
        <v>0.1</v>
      </c>
      <c r="AM23" s="32">
        <v>40</v>
      </c>
      <c r="AN23" s="32">
        <v>9</v>
      </c>
      <c r="AP23" s="32"/>
      <c r="AQ23" s="32"/>
      <c r="AR23" s="32">
        <v>10</v>
      </c>
      <c r="AS23" s="41">
        <v>1518395.28</v>
      </c>
      <c r="AT23" s="42">
        <v>8.9999999999999998E-4</v>
      </c>
      <c r="AU23" s="41">
        <v>1520219.5</v>
      </c>
      <c r="AV23" s="42">
        <v>5.9999999999999995E-4</v>
      </c>
      <c r="AW23" s="43">
        <f t="shared" si="4"/>
        <v>1.2014131129279933E-3</v>
      </c>
      <c r="AX23" s="6">
        <v>1518388.98</v>
      </c>
      <c r="AY23" s="56">
        <v>7.32</v>
      </c>
    </row>
    <row r="24" spans="1:51">
      <c r="A24" s="32"/>
      <c r="B24" s="54"/>
      <c r="C24" s="32">
        <v>5</v>
      </c>
      <c r="D24" s="41">
        <v>1671213.78</v>
      </c>
      <c r="E24" s="42">
        <v>8.0000000000000004E-4</v>
      </c>
      <c r="F24" s="41">
        <v>1834075.97</v>
      </c>
      <c r="G24" s="42">
        <v>5.9999999999999995E-4</v>
      </c>
      <c r="H24" s="43">
        <f t="shared" si="0"/>
        <v>9.7451440353728977E-2</v>
      </c>
      <c r="I24" s="6">
        <v>1671213.78</v>
      </c>
      <c r="J24" s="56">
        <v>5.83</v>
      </c>
      <c r="K24" s="59">
        <v>1834075.97</v>
      </c>
      <c r="L24" s="56">
        <f t="shared" si="1"/>
        <v>7287.5</v>
      </c>
      <c r="M24" s="32" t="s">
        <v>41</v>
      </c>
      <c r="N24" s="32">
        <v>1421927.84</v>
      </c>
      <c r="O24" s="32">
        <v>1421920.68</v>
      </c>
      <c r="P24" s="32">
        <v>5.77</v>
      </c>
      <c r="Q24" s="32">
        <v>0.1</v>
      </c>
      <c r="R24" s="32">
        <v>10</v>
      </c>
      <c r="S24" s="32">
        <v>9</v>
      </c>
      <c r="T24" s="32" t="s">
        <v>41</v>
      </c>
      <c r="U24" s="32">
        <v>1882144.04</v>
      </c>
      <c r="V24" s="32">
        <v>1882128.62</v>
      </c>
      <c r="W24" s="32">
        <v>12.98</v>
      </c>
      <c r="X24" s="32">
        <v>0.1</v>
      </c>
      <c r="Y24" s="32">
        <v>20</v>
      </c>
      <c r="Z24" s="32">
        <v>9</v>
      </c>
      <c r="AA24" s="32" t="s">
        <v>41</v>
      </c>
      <c r="AB24" s="32">
        <v>2566405.65</v>
      </c>
      <c r="AC24" s="32">
        <v>2566391.06</v>
      </c>
      <c r="AD24" s="32">
        <v>22.34</v>
      </c>
      <c r="AE24" s="32">
        <v>0.1</v>
      </c>
      <c r="AF24" s="32">
        <v>30</v>
      </c>
      <c r="AG24" s="32">
        <v>9</v>
      </c>
      <c r="AH24" s="32" t="s">
        <v>41</v>
      </c>
      <c r="AI24" s="32">
        <v>3135675.22</v>
      </c>
      <c r="AJ24" s="32">
        <v>3135647.85</v>
      </c>
      <c r="AK24" s="32">
        <v>71.959999999999994</v>
      </c>
      <c r="AL24" s="32">
        <v>0.1</v>
      </c>
      <c r="AM24" s="32">
        <v>40</v>
      </c>
      <c r="AN24" s="32">
        <v>9</v>
      </c>
      <c r="AS24" s="97">
        <f t="shared" ref="AS24:AY24" si="5">AVERAGE(AS15:AS23)</f>
        <v>1925003.6033333333</v>
      </c>
      <c r="AT24" s="78">
        <f t="shared" si="5"/>
        <v>6.8888888888888884E-4</v>
      </c>
      <c r="AU24" s="1">
        <f t="shared" si="5"/>
        <v>2011904.9366666665</v>
      </c>
      <c r="AV24" s="78">
        <f t="shared" si="5"/>
        <v>6.6666666666666664E-4</v>
      </c>
      <c r="AW24" s="11">
        <f t="shared" si="5"/>
        <v>4.6811175789490372E-2</v>
      </c>
      <c r="AX24" s="1">
        <f t="shared" si="5"/>
        <v>1925001.3199999998</v>
      </c>
      <c r="AY24" s="78">
        <f t="shared" si="5"/>
        <v>5.8033333333333337</v>
      </c>
    </row>
    <row r="25" spans="1:51">
      <c r="A25" s="32"/>
      <c r="B25" s="54">
        <v>0.3</v>
      </c>
      <c r="C25" s="32">
        <v>6</v>
      </c>
      <c r="D25" s="41">
        <v>1642616.91</v>
      </c>
      <c r="E25" s="42">
        <v>5.9999999999999995E-4</v>
      </c>
      <c r="F25" s="41">
        <v>1687393.89</v>
      </c>
      <c r="G25" s="42">
        <v>5.9999999999999995E-4</v>
      </c>
      <c r="H25" s="43">
        <f t="shared" si="0"/>
        <v>2.7259539170335207E-2</v>
      </c>
      <c r="I25" s="6">
        <v>1642616.91</v>
      </c>
      <c r="J25" s="56">
        <v>6.86</v>
      </c>
      <c r="K25" s="59">
        <v>1687393.89</v>
      </c>
      <c r="L25" s="56">
        <f t="shared" si="1"/>
        <v>11433.333333333336</v>
      </c>
      <c r="M25" s="32" t="s">
        <v>39</v>
      </c>
      <c r="N25" s="32">
        <v>1422671.69</v>
      </c>
      <c r="O25" s="32">
        <v>1422671.69</v>
      </c>
      <c r="P25" s="32">
        <v>5.9999999999999995E-4</v>
      </c>
      <c r="Q25" s="32">
        <v>0.1</v>
      </c>
      <c r="R25" s="32">
        <v>10</v>
      </c>
      <c r="S25" s="32">
        <v>10</v>
      </c>
      <c r="T25" s="32" t="s">
        <v>39</v>
      </c>
      <c r="U25" s="32">
        <v>1882135.48</v>
      </c>
      <c r="V25" s="32">
        <v>1882135.48</v>
      </c>
      <c r="W25" s="32">
        <v>6.9999999999999999E-4</v>
      </c>
      <c r="X25" s="32">
        <v>0.1</v>
      </c>
      <c r="Y25" s="32">
        <v>20</v>
      </c>
      <c r="Z25" s="32">
        <v>10</v>
      </c>
      <c r="AA25" s="32" t="s">
        <v>39</v>
      </c>
      <c r="AB25" s="32">
        <v>2566415.5699999998</v>
      </c>
      <c r="AC25" s="32">
        <v>2566415.5699999998</v>
      </c>
      <c r="AD25" s="32">
        <v>6.9999999999999999E-4</v>
      </c>
      <c r="AE25" s="32">
        <v>0.1</v>
      </c>
      <c r="AF25" s="32">
        <v>30</v>
      </c>
      <c r="AG25" s="32">
        <v>10</v>
      </c>
      <c r="AH25" s="32" t="s">
        <v>39</v>
      </c>
      <c r="AI25" s="32">
        <v>3135680.44</v>
      </c>
      <c r="AJ25" s="32">
        <v>3135680.44</v>
      </c>
      <c r="AK25" s="32">
        <v>1.1999999999999999E-3</v>
      </c>
      <c r="AL25" s="32">
        <v>0.1</v>
      </c>
      <c r="AM25" s="32">
        <v>40</v>
      </c>
      <c r="AN25" s="32">
        <v>10</v>
      </c>
      <c r="AP25" s="32"/>
      <c r="AQ25" s="32"/>
      <c r="AR25" s="32">
        <v>2</v>
      </c>
      <c r="AS25" s="41">
        <v>6316980.2800000003</v>
      </c>
      <c r="AT25" s="42">
        <v>5.9999999999999995E-4</v>
      </c>
      <c r="AU25" s="41">
        <v>6362177.9299999997</v>
      </c>
      <c r="AV25" s="42">
        <v>8.9999999999999998E-4</v>
      </c>
      <c r="AW25" s="43">
        <f t="shared" ref="AW25:AW33" si="6">(AU25-AS25)/AS25</f>
        <v>7.1549455588928064E-3</v>
      </c>
      <c r="AX25" s="6">
        <v>6316980.2800000003</v>
      </c>
      <c r="AY25" s="56">
        <v>2.29</v>
      </c>
    </row>
    <row r="26" spans="1:51">
      <c r="A26" s="32"/>
      <c r="B26" s="54"/>
      <c r="C26" s="32">
        <v>7</v>
      </c>
      <c r="D26" s="41">
        <v>1636041.81</v>
      </c>
      <c r="E26" s="42">
        <v>6.9999999999999999E-4</v>
      </c>
      <c r="F26" s="41">
        <v>1652511.38</v>
      </c>
      <c r="G26" s="42">
        <v>8.0000000000000004E-4</v>
      </c>
      <c r="H26" s="43">
        <f t="shared" si="0"/>
        <v>1.0066717060244219E-2</v>
      </c>
      <c r="I26" s="6">
        <v>1636041.59</v>
      </c>
      <c r="J26" s="56">
        <v>7.29</v>
      </c>
      <c r="K26" s="59">
        <v>1652511.38</v>
      </c>
      <c r="L26" s="56">
        <f t="shared" si="1"/>
        <v>10414.285714285714</v>
      </c>
      <c r="M26" s="32" t="s">
        <v>40</v>
      </c>
      <c r="N26" s="32">
        <v>1421922.07</v>
      </c>
      <c r="O26" s="32">
        <v>1421922.07</v>
      </c>
      <c r="P26" s="32">
        <v>1E-3</v>
      </c>
      <c r="Q26" s="32">
        <v>0.1</v>
      </c>
      <c r="R26" s="32">
        <v>10</v>
      </c>
      <c r="S26" s="32">
        <v>10</v>
      </c>
      <c r="T26" s="32" t="s">
        <v>40</v>
      </c>
      <c r="U26" s="32">
        <v>1882135.43</v>
      </c>
      <c r="V26" s="32">
        <v>1882135.43</v>
      </c>
      <c r="W26" s="32">
        <v>6.9999999999999999E-4</v>
      </c>
      <c r="X26" s="32">
        <v>0.1</v>
      </c>
      <c r="Y26" s="32">
        <v>20</v>
      </c>
      <c r="Z26" s="32">
        <v>10</v>
      </c>
      <c r="AA26" s="32" t="s">
        <v>40</v>
      </c>
      <c r="AB26" s="32">
        <v>2566404.71</v>
      </c>
      <c r="AC26" s="32">
        <v>2566404.71</v>
      </c>
      <c r="AD26" s="32">
        <v>1.6400000000000001E-2</v>
      </c>
      <c r="AE26" s="32">
        <v>0.1</v>
      </c>
      <c r="AF26" s="32">
        <v>30</v>
      </c>
      <c r="AG26" s="32">
        <v>10</v>
      </c>
      <c r="AH26" s="32" t="s">
        <v>40</v>
      </c>
      <c r="AI26" s="32">
        <v>3135676.76</v>
      </c>
      <c r="AJ26" s="32">
        <v>3135676.76</v>
      </c>
      <c r="AK26" s="32">
        <v>1.8100000000000002E-2</v>
      </c>
      <c r="AL26" s="32">
        <v>0.1</v>
      </c>
      <c r="AM26" s="32">
        <v>40</v>
      </c>
      <c r="AN26" s="32">
        <v>10</v>
      </c>
      <c r="AP26" s="32"/>
      <c r="AQ26" s="54"/>
      <c r="AR26" s="32">
        <v>3</v>
      </c>
      <c r="AS26" s="41">
        <v>2585602.02</v>
      </c>
      <c r="AT26" s="42">
        <v>6.9999999999999999E-4</v>
      </c>
      <c r="AU26" s="41">
        <v>3548432.76</v>
      </c>
      <c r="AV26" s="42">
        <v>5.9999999999999995E-4</v>
      </c>
      <c r="AW26" s="43">
        <f t="shared" si="6"/>
        <v>0.37238164750505559</v>
      </c>
      <c r="AX26" s="6">
        <v>2585602.02</v>
      </c>
      <c r="AY26" s="56">
        <v>5.1100000000000003</v>
      </c>
    </row>
    <row r="27" spans="1:51">
      <c r="A27" s="32"/>
      <c r="B27" s="54"/>
      <c r="C27" s="32">
        <v>8</v>
      </c>
      <c r="D27" s="41">
        <v>1634732.26</v>
      </c>
      <c r="E27" s="42">
        <v>8.0000000000000004E-4</v>
      </c>
      <c r="F27" s="41">
        <v>1646061.74</v>
      </c>
      <c r="G27" s="42">
        <v>6.9999999999999999E-4</v>
      </c>
      <c r="H27" s="43">
        <f t="shared" si="0"/>
        <v>6.9304804690157526E-3</v>
      </c>
      <c r="I27" s="6">
        <v>1634738.06</v>
      </c>
      <c r="J27" s="56">
        <v>7.62</v>
      </c>
      <c r="K27" s="59">
        <v>1646061.74</v>
      </c>
      <c r="L27" s="56">
        <f t="shared" si="1"/>
        <v>9525</v>
      </c>
      <c r="M27" s="32" t="s">
        <v>41</v>
      </c>
      <c r="N27" s="32">
        <v>1421927.84</v>
      </c>
      <c r="O27" s="32">
        <v>1421920.68</v>
      </c>
      <c r="P27" s="32">
        <v>5.74</v>
      </c>
      <c r="Q27" s="32">
        <v>0.1</v>
      </c>
      <c r="R27" s="32">
        <v>10</v>
      </c>
      <c r="S27" s="32">
        <v>10</v>
      </c>
      <c r="T27" s="32" t="s">
        <v>41</v>
      </c>
      <c r="U27" s="32">
        <v>1882144.04</v>
      </c>
      <c r="V27" s="32">
        <v>1882128.63</v>
      </c>
      <c r="W27" s="32">
        <v>13.28</v>
      </c>
      <c r="X27" s="32">
        <v>0.1</v>
      </c>
      <c r="Y27" s="32">
        <v>20</v>
      </c>
      <c r="Z27" s="32">
        <v>10</v>
      </c>
      <c r="AA27" s="32" t="s">
        <v>41</v>
      </c>
      <c r="AB27" s="32">
        <v>2566405.65</v>
      </c>
      <c r="AC27" s="32">
        <v>2566391.06</v>
      </c>
      <c r="AD27" s="32">
        <v>21.96</v>
      </c>
      <c r="AE27" s="32">
        <v>0.1</v>
      </c>
      <c r="AF27" s="32">
        <v>30</v>
      </c>
      <c r="AG27" s="32">
        <v>10</v>
      </c>
      <c r="AH27" s="32" t="s">
        <v>41</v>
      </c>
      <c r="AI27" s="32">
        <v>3135675.16</v>
      </c>
      <c r="AJ27" s="32">
        <v>3135647.72</v>
      </c>
      <c r="AK27" s="32">
        <v>70.040000000000006</v>
      </c>
      <c r="AL27" s="32">
        <v>0.1</v>
      </c>
      <c r="AM27" s="32">
        <v>40</v>
      </c>
      <c r="AN27" s="32">
        <v>10</v>
      </c>
      <c r="AP27" s="32"/>
      <c r="AQ27" s="54"/>
      <c r="AR27" s="32">
        <v>4</v>
      </c>
      <c r="AS27" s="41">
        <v>1831720.83</v>
      </c>
      <c r="AT27" s="42">
        <v>6.9999999999999999E-4</v>
      </c>
      <c r="AU27" s="41">
        <v>2232271.92</v>
      </c>
      <c r="AV27" s="42">
        <v>6.9999999999999999E-4</v>
      </c>
      <c r="AW27" s="43">
        <f t="shared" si="6"/>
        <v>0.21867474750505503</v>
      </c>
      <c r="AX27" s="6">
        <v>1831720.83</v>
      </c>
      <c r="AY27" s="56">
        <v>5.84</v>
      </c>
    </row>
    <row r="28" spans="1:51">
      <c r="A28" s="32"/>
      <c r="B28" s="54"/>
      <c r="C28" s="32">
        <v>9</v>
      </c>
      <c r="D28" s="41">
        <v>1634443.55</v>
      </c>
      <c r="E28" s="42">
        <v>8.0000000000000004E-4</v>
      </c>
      <c r="F28" s="41">
        <v>1644048.22</v>
      </c>
      <c r="G28" s="42">
        <v>6.9999999999999999E-4</v>
      </c>
      <c r="H28" s="43">
        <f t="shared" si="0"/>
        <v>5.8764158603091098E-3</v>
      </c>
      <c r="I28" s="6">
        <v>1634443.54</v>
      </c>
      <c r="J28" s="56">
        <v>8.01</v>
      </c>
      <c r="K28" s="59">
        <v>1644048.22</v>
      </c>
      <c r="L28" s="56">
        <f t="shared" si="1"/>
        <v>10012.5</v>
      </c>
      <c r="M28" s="32" t="s">
        <v>39</v>
      </c>
      <c r="N28" s="32">
        <v>4688272.9800000004</v>
      </c>
      <c r="O28" s="32">
        <v>4688272.9800000004</v>
      </c>
      <c r="P28" s="32">
        <v>8.0000000000000004E-4</v>
      </c>
      <c r="Q28" s="32">
        <v>0.2</v>
      </c>
      <c r="R28" s="32">
        <v>10</v>
      </c>
      <c r="S28" s="32">
        <v>2</v>
      </c>
      <c r="T28" s="32" t="s">
        <v>39</v>
      </c>
      <c r="U28" s="32">
        <v>5094165.57</v>
      </c>
      <c r="V28" s="32">
        <v>5094165.57</v>
      </c>
      <c r="W28" s="32">
        <v>8.0000000000000004E-4</v>
      </c>
      <c r="X28" s="32">
        <v>0.2</v>
      </c>
      <c r="Y28" s="32">
        <v>20</v>
      </c>
      <c r="Z28" s="32">
        <v>2</v>
      </c>
      <c r="AA28" s="32" t="s">
        <v>39</v>
      </c>
      <c r="AB28" s="32">
        <v>5866269.1100000003</v>
      </c>
      <c r="AC28" s="32">
        <v>5866269.1100000003</v>
      </c>
      <c r="AD28" s="32">
        <v>6.9999999999999999E-4</v>
      </c>
      <c r="AE28" s="32">
        <v>0.2</v>
      </c>
      <c r="AF28" s="32">
        <v>30</v>
      </c>
      <c r="AG28" s="32">
        <v>2</v>
      </c>
      <c r="AH28" s="32" t="s">
        <v>39</v>
      </c>
      <c r="AI28" s="32">
        <v>6444693.9299999997</v>
      </c>
      <c r="AJ28" s="32">
        <v>6444693.9299999997</v>
      </c>
      <c r="AK28" s="32">
        <v>8.9999999999999998E-4</v>
      </c>
      <c r="AL28" s="32">
        <v>0.2</v>
      </c>
      <c r="AM28" s="32">
        <v>40</v>
      </c>
      <c r="AN28" s="32">
        <v>2</v>
      </c>
      <c r="AP28" s="32"/>
      <c r="AQ28" s="54"/>
      <c r="AR28" s="32">
        <v>5</v>
      </c>
      <c r="AS28" s="41">
        <v>1671213.78</v>
      </c>
      <c r="AT28" s="42">
        <v>8.0000000000000004E-4</v>
      </c>
      <c r="AU28" s="41">
        <v>1834075.97</v>
      </c>
      <c r="AV28" s="42">
        <v>5.9999999999999995E-4</v>
      </c>
      <c r="AW28" s="43">
        <f t="shared" si="6"/>
        <v>9.7451440353728977E-2</v>
      </c>
      <c r="AX28" s="6">
        <v>1671213.78</v>
      </c>
      <c r="AY28" s="56">
        <v>5.83</v>
      </c>
    </row>
    <row r="29" spans="1:51">
      <c r="A29" s="32"/>
      <c r="B29" s="54"/>
      <c r="C29" s="32">
        <v>10</v>
      </c>
      <c r="D29" s="41">
        <v>1634389.85</v>
      </c>
      <c r="E29" s="42">
        <v>8.9999999999999998E-4</v>
      </c>
      <c r="F29" s="41">
        <v>1643659.73</v>
      </c>
      <c r="G29" s="42">
        <v>6.9999999999999999E-4</v>
      </c>
      <c r="H29" s="43">
        <f t="shared" si="0"/>
        <v>5.6717679689456514E-3</v>
      </c>
      <c r="I29" s="6">
        <v>1634371.5</v>
      </c>
      <c r="J29" s="56">
        <v>8.2100000000000009</v>
      </c>
      <c r="K29" s="59">
        <v>1643659.73</v>
      </c>
      <c r="L29" s="56">
        <f t="shared" si="1"/>
        <v>9122.2222222222226</v>
      </c>
      <c r="M29" s="32" t="s">
        <v>40</v>
      </c>
      <c r="N29" s="32">
        <v>4680993.49</v>
      </c>
      <c r="O29" s="32">
        <v>4680993.49</v>
      </c>
      <c r="P29" s="32">
        <v>5.0000000000000001E-4</v>
      </c>
      <c r="Q29" s="32">
        <v>0.2</v>
      </c>
      <c r="R29" s="32">
        <v>10</v>
      </c>
      <c r="S29" s="32">
        <v>2</v>
      </c>
      <c r="T29" s="32" t="s">
        <v>40</v>
      </c>
      <c r="U29" s="32">
        <v>4985136.54</v>
      </c>
      <c r="V29" s="32">
        <v>4985136.54</v>
      </c>
      <c r="W29" s="32">
        <v>5.9999999999999995E-4</v>
      </c>
      <c r="X29" s="32">
        <v>0.2</v>
      </c>
      <c r="Y29" s="32">
        <v>20</v>
      </c>
      <c r="Z29" s="32">
        <v>2</v>
      </c>
      <c r="AA29" s="32" t="s">
        <v>40</v>
      </c>
      <c r="AB29" s="32">
        <v>5665616.2699999996</v>
      </c>
      <c r="AC29" s="32">
        <v>5665616.2699999996</v>
      </c>
      <c r="AD29" s="32">
        <v>5.9999999999999995E-4</v>
      </c>
      <c r="AE29" s="32">
        <v>0.2</v>
      </c>
      <c r="AF29" s="32">
        <v>30</v>
      </c>
      <c r="AG29" s="32">
        <v>2</v>
      </c>
      <c r="AH29" s="32" t="s">
        <v>40</v>
      </c>
      <c r="AI29" s="32">
        <v>6277780.1200000001</v>
      </c>
      <c r="AJ29" s="32">
        <v>6277780.1200000001</v>
      </c>
      <c r="AK29" s="32">
        <v>8.0000000000000004E-4</v>
      </c>
      <c r="AL29" s="32">
        <v>0.2</v>
      </c>
      <c r="AM29" s="32">
        <v>40</v>
      </c>
      <c r="AN29" s="32">
        <v>2</v>
      </c>
      <c r="AP29" s="32"/>
      <c r="AQ29" s="54">
        <v>0.3</v>
      </c>
      <c r="AR29" s="32">
        <v>6</v>
      </c>
      <c r="AS29" s="41">
        <v>1642616.91</v>
      </c>
      <c r="AT29" s="42">
        <v>5.9999999999999995E-4</v>
      </c>
      <c r="AU29" s="41">
        <v>1687393.89</v>
      </c>
      <c r="AV29" s="42">
        <v>5.9999999999999995E-4</v>
      </c>
      <c r="AW29" s="43">
        <f t="shared" si="6"/>
        <v>2.7259539170335207E-2</v>
      </c>
      <c r="AX29" s="6">
        <v>1642616.91</v>
      </c>
      <c r="AY29" s="56">
        <v>6.86</v>
      </c>
    </row>
    <row r="30" spans="1:51">
      <c r="A30" s="32"/>
      <c r="B30" s="54"/>
      <c r="C30" s="32">
        <v>2</v>
      </c>
      <c r="D30" s="41">
        <v>3433597.35</v>
      </c>
      <c r="E30" s="42">
        <v>5.0000000000000001E-4</v>
      </c>
      <c r="F30">
        <v>3461440.13</v>
      </c>
      <c r="G30" s="42">
        <v>5.9999999999999995E-4</v>
      </c>
      <c r="H30" s="43">
        <f t="shared" si="0"/>
        <v>8.108924012304411E-3</v>
      </c>
      <c r="I30" s="6">
        <v>3433597.35</v>
      </c>
      <c r="J30" s="56">
        <v>4.0199999999999996</v>
      </c>
      <c r="K30" s="59">
        <v>3461440.13</v>
      </c>
      <c r="L30" s="56">
        <f t="shared" si="1"/>
        <v>8039.9999999999991</v>
      </c>
      <c r="M30" s="32" t="s">
        <v>41</v>
      </c>
      <c r="N30" s="32">
        <v>4680993.49</v>
      </c>
      <c r="O30" s="32">
        <v>4680993.49</v>
      </c>
      <c r="P30" s="32">
        <v>2.12</v>
      </c>
      <c r="Q30" s="32">
        <v>0.2</v>
      </c>
      <c r="R30" s="32">
        <v>10</v>
      </c>
      <c r="S30" s="32">
        <v>2</v>
      </c>
      <c r="T30" s="32" t="s">
        <v>41</v>
      </c>
      <c r="U30" s="32">
        <v>4985136.54</v>
      </c>
      <c r="V30" s="32">
        <v>4985136.54</v>
      </c>
      <c r="W30" s="32">
        <v>4.24</v>
      </c>
      <c r="X30" s="32">
        <v>0.2</v>
      </c>
      <c r="Y30" s="32">
        <v>20</v>
      </c>
      <c r="Z30" s="32">
        <v>2</v>
      </c>
      <c r="AA30" s="32" t="s">
        <v>41</v>
      </c>
      <c r="AB30" s="32">
        <v>5665616.2699999996</v>
      </c>
      <c r="AC30" s="32">
        <v>5665616.2699999996</v>
      </c>
      <c r="AD30" s="32">
        <v>7.43</v>
      </c>
      <c r="AE30" s="32">
        <v>0.2</v>
      </c>
      <c r="AF30" s="32">
        <v>30</v>
      </c>
      <c r="AG30" s="32">
        <v>2</v>
      </c>
      <c r="AH30" s="32" t="s">
        <v>41</v>
      </c>
      <c r="AI30" s="32">
        <v>6277780.1200000001</v>
      </c>
      <c r="AJ30" s="32">
        <v>6277780.1200000001</v>
      </c>
      <c r="AK30" s="32">
        <v>13.34</v>
      </c>
      <c r="AL30" s="32">
        <v>0.2</v>
      </c>
      <c r="AM30" s="32">
        <v>40</v>
      </c>
      <c r="AN30" s="32">
        <v>2</v>
      </c>
      <c r="AP30" s="32"/>
      <c r="AQ30" s="54"/>
      <c r="AR30" s="32">
        <v>7</v>
      </c>
      <c r="AS30" s="41">
        <v>1636041.81</v>
      </c>
      <c r="AT30" s="42">
        <v>6.9999999999999999E-4</v>
      </c>
      <c r="AU30" s="41">
        <v>1652511.38</v>
      </c>
      <c r="AV30" s="42">
        <v>8.0000000000000004E-4</v>
      </c>
      <c r="AW30" s="43">
        <f t="shared" si="6"/>
        <v>1.0066717060244219E-2</v>
      </c>
      <c r="AX30" s="6">
        <v>1636041.59</v>
      </c>
      <c r="AY30" s="56">
        <v>7.29</v>
      </c>
    </row>
    <row r="31" spans="1:51">
      <c r="A31" s="32"/>
      <c r="B31" s="54"/>
      <c r="C31" s="32">
        <v>3</v>
      </c>
      <c r="D31" s="41">
        <v>1989538.64</v>
      </c>
      <c r="E31" s="42">
        <v>5.9999999999999995E-4</v>
      </c>
      <c r="F31">
        <v>1993724.84</v>
      </c>
      <c r="G31" s="42">
        <v>6.9999999999999999E-4</v>
      </c>
      <c r="H31" s="43">
        <f t="shared" si="0"/>
        <v>2.1041059046735511E-3</v>
      </c>
      <c r="I31" s="6">
        <v>1989538.64</v>
      </c>
      <c r="J31" s="56">
        <v>8.33</v>
      </c>
      <c r="K31" s="59">
        <v>1993724.84</v>
      </c>
      <c r="L31" s="56">
        <f t="shared" si="1"/>
        <v>13883.333333333334</v>
      </c>
      <c r="M31" s="32" t="s">
        <v>39</v>
      </c>
      <c r="N31" s="32">
        <v>2547957</v>
      </c>
      <c r="O31" s="32">
        <v>2547957</v>
      </c>
      <c r="P31" s="32">
        <v>6.9999999999999999E-4</v>
      </c>
      <c r="Q31" s="32">
        <v>0.2</v>
      </c>
      <c r="R31" s="32">
        <v>10</v>
      </c>
      <c r="S31" s="32">
        <v>3</v>
      </c>
      <c r="T31" s="32" t="s">
        <v>39</v>
      </c>
      <c r="U31" s="32">
        <v>2444003.06</v>
      </c>
      <c r="V31" s="32">
        <v>2444003.06</v>
      </c>
      <c r="W31" s="32">
        <v>5.9999999999999995E-4</v>
      </c>
      <c r="X31" s="32">
        <v>0.2</v>
      </c>
      <c r="Y31" s="32">
        <v>20</v>
      </c>
      <c r="Z31" s="32">
        <v>3</v>
      </c>
      <c r="AA31" s="32" t="s">
        <v>39</v>
      </c>
      <c r="AB31" s="32">
        <v>3359616.11</v>
      </c>
      <c r="AC31" s="32">
        <v>3359616.11</v>
      </c>
      <c r="AD31" s="32">
        <v>8.9999999999999998E-4</v>
      </c>
      <c r="AE31" s="32">
        <v>0.2</v>
      </c>
      <c r="AF31" s="32">
        <v>30</v>
      </c>
      <c r="AG31" s="32">
        <v>3</v>
      </c>
      <c r="AH31" s="32" t="s">
        <v>39</v>
      </c>
      <c r="AI31" s="32">
        <v>3802986.76</v>
      </c>
      <c r="AJ31" s="32">
        <v>3802986.76</v>
      </c>
      <c r="AK31" s="32">
        <v>8.9999999999999998E-4</v>
      </c>
      <c r="AL31" s="32">
        <v>0.2</v>
      </c>
      <c r="AM31" s="32">
        <v>40</v>
      </c>
      <c r="AN31" s="32">
        <v>3</v>
      </c>
      <c r="AP31" s="32"/>
      <c r="AQ31" s="54"/>
      <c r="AR31" s="32">
        <v>8</v>
      </c>
      <c r="AS31" s="41">
        <v>1634732.26</v>
      </c>
      <c r="AT31" s="42">
        <v>8.0000000000000004E-4</v>
      </c>
      <c r="AU31" s="41">
        <v>1646061.74</v>
      </c>
      <c r="AV31" s="42">
        <v>6.9999999999999999E-4</v>
      </c>
      <c r="AW31" s="43">
        <f t="shared" si="6"/>
        <v>6.9304804690157526E-3</v>
      </c>
      <c r="AX31" s="6">
        <v>1634738.06</v>
      </c>
      <c r="AY31" s="56">
        <v>7.62</v>
      </c>
    </row>
    <row r="32" spans="1:51">
      <c r="A32" s="32"/>
      <c r="B32" s="54"/>
      <c r="C32" s="32">
        <v>4</v>
      </c>
      <c r="D32" s="41">
        <v>1889570.8</v>
      </c>
      <c r="E32" s="42">
        <v>5.9999999999999995E-4</v>
      </c>
      <c r="F32" s="41">
        <v>1906337.44</v>
      </c>
      <c r="G32" s="42">
        <v>6.9999999999999999E-4</v>
      </c>
      <c r="H32" s="43">
        <f t="shared" si="0"/>
        <v>8.8732531218199909E-3</v>
      </c>
      <c r="I32" s="6">
        <v>1889570.8</v>
      </c>
      <c r="J32" s="56">
        <v>10.15</v>
      </c>
      <c r="K32" s="59">
        <v>1906337.44</v>
      </c>
      <c r="L32" s="56">
        <f t="shared" si="1"/>
        <v>16916.666666666668</v>
      </c>
      <c r="M32" s="32" t="s">
        <v>40</v>
      </c>
      <c r="N32" s="32">
        <v>1946579.67</v>
      </c>
      <c r="O32" s="32">
        <v>1946579.67</v>
      </c>
      <c r="P32" s="32">
        <v>6.9999999999999999E-4</v>
      </c>
      <c r="Q32" s="32">
        <v>0.2</v>
      </c>
      <c r="R32" s="32">
        <v>10</v>
      </c>
      <c r="S32" s="32">
        <v>3</v>
      </c>
      <c r="T32" s="32" t="s">
        <v>40</v>
      </c>
      <c r="U32" s="32">
        <v>2355514.33</v>
      </c>
      <c r="V32" s="32">
        <v>2355514.33</v>
      </c>
      <c r="W32" s="32">
        <v>5.9999999999999995E-4</v>
      </c>
      <c r="X32" s="32">
        <v>0.2</v>
      </c>
      <c r="Y32" s="32">
        <v>20</v>
      </c>
      <c r="Z32" s="32">
        <v>3</v>
      </c>
      <c r="AA32" s="32" t="s">
        <v>40</v>
      </c>
      <c r="AB32" s="32">
        <v>3035341.56</v>
      </c>
      <c r="AC32" s="32">
        <v>3035341.56</v>
      </c>
      <c r="AD32" s="32">
        <v>8.0000000000000004E-4</v>
      </c>
      <c r="AE32" s="32">
        <v>0.2</v>
      </c>
      <c r="AF32" s="32">
        <v>30</v>
      </c>
      <c r="AG32" s="32">
        <v>3</v>
      </c>
      <c r="AH32" s="32" t="s">
        <v>40</v>
      </c>
      <c r="AI32" s="32">
        <v>3589432.99</v>
      </c>
      <c r="AJ32" s="32">
        <v>3589432.99</v>
      </c>
      <c r="AK32" s="32">
        <v>8.9999999999999998E-4</v>
      </c>
      <c r="AL32" s="32">
        <v>0.2</v>
      </c>
      <c r="AM32" s="32">
        <v>40</v>
      </c>
      <c r="AN32" s="32">
        <v>3</v>
      </c>
      <c r="AP32" s="32"/>
      <c r="AQ32" s="54"/>
      <c r="AR32" s="32">
        <v>9</v>
      </c>
      <c r="AS32" s="41">
        <v>1634443.55</v>
      </c>
      <c r="AT32" s="42">
        <v>8.0000000000000004E-4</v>
      </c>
      <c r="AU32" s="41">
        <v>1644048.22</v>
      </c>
      <c r="AV32" s="42">
        <v>6.9999999999999999E-4</v>
      </c>
      <c r="AW32" s="43">
        <f t="shared" si="6"/>
        <v>5.8764158603091098E-3</v>
      </c>
      <c r="AX32" s="6">
        <v>1634443.54</v>
      </c>
      <c r="AY32" s="56">
        <v>8.01</v>
      </c>
    </row>
    <row r="33" spans="1:51">
      <c r="A33" s="32"/>
      <c r="B33" s="54"/>
      <c r="C33" s="32">
        <v>5</v>
      </c>
      <c r="D33" s="41">
        <v>1882630.96</v>
      </c>
      <c r="E33" s="42">
        <v>6.9999999999999999E-4</v>
      </c>
      <c r="F33" s="41">
        <v>1884238.17</v>
      </c>
      <c r="G33" s="42">
        <v>6.9999999999999999E-4</v>
      </c>
      <c r="H33" s="43">
        <f t="shared" si="0"/>
        <v>8.537042225205745E-4</v>
      </c>
      <c r="I33" s="6">
        <v>1882630.96</v>
      </c>
      <c r="J33" s="56">
        <v>11.74</v>
      </c>
      <c r="K33" s="59">
        <v>1884238.17</v>
      </c>
      <c r="L33" s="56">
        <f t="shared" si="1"/>
        <v>16771.428571428572</v>
      </c>
      <c r="M33" s="32" t="s">
        <v>41</v>
      </c>
      <c r="N33" s="32">
        <v>1946579.67</v>
      </c>
      <c r="O33" s="32">
        <v>1946579.67</v>
      </c>
      <c r="P33" s="32">
        <v>4.29</v>
      </c>
      <c r="Q33" s="32">
        <v>0.2</v>
      </c>
      <c r="R33" s="32">
        <v>10</v>
      </c>
      <c r="S33" s="32">
        <v>3</v>
      </c>
      <c r="T33" s="32" t="s">
        <v>41</v>
      </c>
      <c r="U33" s="32">
        <v>2355514.33</v>
      </c>
      <c r="V33" s="32">
        <v>2355514.17</v>
      </c>
      <c r="W33" s="32">
        <v>8.41</v>
      </c>
      <c r="X33" s="32">
        <v>0.2</v>
      </c>
      <c r="Y33" s="32">
        <v>20</v>
      </c>
      <c r="Z33" s="32">
        <v>3</v>
      </c>
      <c r="AA33" s="32" t="s">
        <v>41</v>
      </c>
      <c r="AB33" s="32">
        <v>3035341.56</v>
      </c>
      <c r="AC33" s="32">
        <v>3035341.56</v>
      </c>
      <c r="AD33" s="32">
        <v>15.2</v>
      </c>
      <c r="AE33" s="32">
        <v>0.2</v>
      </c>
      <c r="AF33" s="32">
        <v>30</v>
      </c>
      <c r="AG33" s="32">
        <v>3</v>
      </c>
      <c r="AH33" s="32" t="s">
        <v>41</v>
      </c>
      <c r="AI33" s="32">
        <v>3589432.99</v>
      </c>
      <c r="AJ33" s="32">
        <v>3589432.99</v>
      </c>
      <c r="AK33" s="32">
        <v>22.65</v>
      </c>
      <c r="AL33" s="32">
        <v>0.2</v>
      </c>
      <c r="AM33" s="32">
        <v>40</v>
      </c>
      <c r="AN33" s="32">
        <v>3</v>
      </c>
      <c r="AP33" s="32"/>
      <c r="AQ33" s="54"/>
      <c r="AR33" s="32">
        <v>10</v>
      </c>
      <c r="AS33" s="41">
        <v>1634389.85</v>
      </c>
      <c r="AT33" s="42">
        <v>8.9999999999999998E-4</v>
      </c>
      <c r="AU33" s="41">
        <v>1643659.73</v>
      </c>
      <c r="AV33" s="42">
        <v>6.9999999999999999E-4</v>
      </c>
      <c r="AW33" s="43">
        <f t="shared" si="6"/>
        <v>5.6717679689456514E-3</v>
      </c>
      <c r="AX33" s="6">
        <v>1634371.5</v>
      </c>
      <c r="AY33" s="56">
        <v>8.2100000000000009</v>
      </c>
    </row>
    <row r="34" spans="1:51">
      <c r="A34" s="32"/>
      <c r="B34" s="54">
        <v>0.1</v>
      </c>
      <c r="C34" s="32">
        <v>6</v>
      </c>
      <c r="D34" s="41">
        <v>1882170.96</v>
      </c>
      <c r="E34" s="42">
        <v>5.9999999999999995E-4</v>
      </c>
      <c r="F34" s="41">
        <v>1882267.73</v>
      </c>
      <c r="G34" s="42">
        <v>6.9999999999999999E-4</v>
      </c>
      <c r="H34" s="43">
        <f t="shared" si="0"/>
        <v>5.141403308019301E-5</v>
      </c>
      <c r="I34" s="6">
        <v>1882167.3</v>
      </c>
      <c r="J34" s="56">
        <v>12.93</v>
      </c>
      <c r="K34" s="59">
        <v>1882267.73</v>
      </c>
      <c r="L34" s="56">
        <f t="shared" si="1"/>
        <v>21550</v>
      </c>
      <c r="M34" s="32" t="s">
        <v>39</v>
      </c>
      <c r="N34" s="32">
        <v>1712022.64</v>
      </c>
      <c r="O34" s="32">
        <v>1712022.64</v>
      </c>
      <c r="P34" s="32">
        <v>6.9999999999999999E-4</v>
      </c>
      <c r="Q34" s="32">
        <v>0.2</v>
      </c>
      <c r="R34" s="32">
        <v>10</v>
      </c>
      <c r="S34" s="32">
        <v>4</v>
      </c>
      <c r="T34" s="32" t="s">
        <v>39</v>
      </c>
      <c r="U34" s="32">
        <v>2101479.4300000002</v>
      </c>
      <c r="V34" s="32">
        <v>2101479.4300000002</v>
      </c>
      <c r="W34" s="32">
        <v>6.9999999999999999E-4</v>
      </c>
      <c r="X34" s="32">
        <v>0.2</v>
      </c>
      <c r="Y34" s="32">
        <v>20</v>
      </c>
      <c r="Z34" s="32">
        <v>4</v>
      </c>
      <c r="AA34" s="32" t="s">
        <v>39</v>
      </c>
      <c r="AB34" s="32">
        <v>2855391.19</v>
      </c>
      <c r="AC34" s="32">
        <v>2855391.19</v>
      </c>
      <c r="AD34" s="32">
        <v>5.9999999999999995E-4</v>
      </c>
      <c r="AE34" s="32">
        <v>0.2</v>
      </c>
      <c r="AF34" s="32">
        <v>30</v>
      </c>
      <c r="AG34" s="32">
        <v>4</v>
      </c>
      <c r="AH34" s="32" t="s">
        <v>39</v>
      </c>
      <c r="AI34" s="32">
        <v>3365449.67</v>
      </c>
      <c r="AJ34" s="32">
        <v>3365449.67</v>
      </c>
      <c r="AK34" s="32">
        <v>8.9999999999999998E-4</v>
      </c>
      <c r="AL34" s="32">
        <v>0.2</v>
      </c>
      <c r="AM34" s="32">
        <v>40</v>
      </c>
      <c r="AN34" s="32">
        <v>4</v>
      </c>
      <c r="AS34" s="97">
        <f t="shared" ref="AS34:AY34" si="7">AVERAGE(AS25:AS33)</f>
        <v>2287526.8100000005</v>
      </c>
      <c r="AT34" s="78">
        <f t="shared" si="7"/>
        <v>7.3333333333333334E-4</v>
      </c>
      <c r="AU34" s="1">
        <f t="shared" si="7"/>
        <v>2472292.6155555556</v>
      </c>
      <c r="AV34" s="78">
        <f t="shared" si="7"/>
        <v>6.9999999999999999E-4</v>
      </c>
      <c r="AW34" s="11">
        <f t="shared" si="7"/>
        <v>8.3496411272398027E-2</v>
      </c>
      <c r="AX34" s="1">
        <f t="shared" si="7"/>
        <v>2287525.3899999997</v>
      </c>
      <c r="AY34" s="78">
        <f t="shared" si="7"/>
        <v>6.34</v>
      </c>
    </row>
    <row r="35" spans="1:51">
      <c r="A35" s="32"/>
      <c r="B35" s="54"/>
      <c r="C35" s="32">
        <v>7</v>
      </c>
      <c r="D35" s="41">
        <v>1882137.79</v>
      </c>
      <c r="E35" s="42">
        <v>5.9999999999999995E-4</v>
      </c>
      <c r="F35" s="41">
        <v>1882144.81</v>
      </c>
      <c r="G35" s="42">
        <v>8.0000000000000004E-4</v>
      </c>
      <c r="H35" s="43">
        <f t="shared" si="0"/>
        <v>3.7298013128032599E-6</v>
      </c>
      <c r="I35" s="6">
        <v>1882144.04</v>
      </c>
      <c r="J35" s="56">
        <v>12.62</v>
      </c>
      <c r="K35" s="59">
        <v>1882144.81</v>
      </c>
      <c r="L35" s="56">
        <f t="shared" si="1"/>
        <v>21033.333333333332</v>
      </c>
      <c r="M35" s="32" t="s">
        <v>40</v>
      </c>
      <c r="N35" s="32">
        <v>1578457.03</v>
      </c>
      <c r="O35" s="32">
        <v>1578457.03</v>
      </c>
      <c r="P35" s="32">
        <v>6.9999999999999999E-4</v>
      </c>
      <c r="Q35" s="32">
        <v>0.2</v>
      </c>
      <c r="R35" s="32">
        <v>10</v>
      </c>
      <c r="S35" s="32">
        <v>4</v>
      </c>
      <c r="T35" s="32" t="s">
        <v>40</v>
      </c>
      <c r="U35" s="32">
        <v>2000839.16</v>
      </c>
      <c r="V35" s="32">
        <v>2000839.16</v>
      </c>
      <c r="W35" s="32">
        <v>8.0000000000000004E-4</v>
      </c>
      <c r="X35" s="32">
        <v>0.2</v>
      </c>
      <c r="Y35" s="32">
        <v>20</v>
      </c>
      <c r="Z35" s="32">
        <v>4</v>
      </c>
      <c r="AA35" s="32" t="s">
        <v>40</v>
      </c>
      <c r="AB35" s="32">
        <v>2676440.0699999998</v>
      </c>
      <c r="AC35" s="32">
        <v>2676440.0699999998</v>
      </c>
      <c r="AD35" s="32">
        <v>8.9999999999999998E-4</v>
      </c>
      <c r="AE35" s="32">
        <v>0.2</v>
      </c>
      <c r="AF35" s="32">
        <v>30</v>
      </c>
      <c r="AG35" s="32">
        <v>4</v>
      </c>
      <c r="AH35" s="32" t="s">
        <v>40</v>
      </c>
      <c r="AI35" s="32">
        <v>3234297.42</v>
      </c>
      <c r="AJ35" s="32">
        <v>3234297.42</v>
      </c>
      <c r="AK35" s="32">
        <v>1.1999999999999999E-3</v>
      </c>
      <c r="AL35" s="32">
        <v>0.2</v>
      </c>
      <c r="AM35" s="32">
        <v>40</v>
      </c>
      <c r="AN35" s="32">
        <v>4</v>
      </c>
      <c r="AP35" s="32"/>
      <c r="AQ35" s="54"/>
      <c r="AR35" s="32">
        <v>2</v>
      </c>
      <c r="AS35" s="41">
        <v>3433597.35</v>
      </c>
      <c r="AT35" s="42">
        <v>5.0000000000000001E-4</v>
      </c>
      <c r="AU35">
        <v>3461440.13</v>
      </c>
      <c r="AV35" s="42">
        <v>5.9999999999999995E-4</v>
      </c>
      <c r="AW35" s="43">
        <f t="shared" ref="AW35:AW43" si="8">(AU35-AS35)/AS35</f>
        <v>8.108924012304411E-3</v>
      </c>
      <c r="AX35" s="6">
        <v>3433597.35</v>
      </c>
      <c r="AY35" s="56">
        <v>4.0199999999999996</v>
      </c>
    </row>
    <row r="36" spans="1:51">
      <c r="A36" s="32"/>
      <c r="B36" s="54"/>
      <c r="C36" s="32">
        <v>8</v>
      </c>
      <c r="D36" s="41">
        <v>1882135.58</v>
      </c>
      <c r="E36" s="42">
        <v>8.0000000000000004E-4</v>
      </c>
      <c r="F36" s="41">
        <v>1882136.2</v>
      </c>
      <c r="G36" s="42">
        <v>6.9999999999999999E-4</v>
      </c>
      <c r="H36" s="43">
        <f t="shared" si="0"/>
        <v>3.2941303828862747E-7</v>
      </c>
      <c r="I36" s="6">
        <v>1882146.84</v>
      </c>
      <c r="J36" s="56">
        <v>12.94</v>
      </c>
      <c r="K36" s="59">
        <v>1882136.2</v>
      </c>
      <c r="L36" s="56">
        <f t="shared" si="1"/>
        <v>16174.999999999998</v>
      </c>
      <c r="M36" s="32" t="s">
        <v>41</v>
      </c>
      <c r="N36" s="32">
        <v>1578457.03</v>
      </c>
      <c r="O36" s="32">
        <v>1578449.46</v>
      </c>
      <c r="P36" s="32">
        <v>5.66</v>
      </c>
      <c r="Q36" s="32">
        <v>0.2</v>
      </c>
      <c r="R36" s="32">
        <v>10</v>
      </c>
      <c r="S36" s="32">
        <v>4</v>
      </c>
      <c r="T36" s="32" t="s">
        <v>41</v>
      </c>
      <c r="U36" s="32">
        <v>2000839.16</v>
      </c>
      <c r="V36" s="32">
        <v>2000822.52</v>
      </c>
      <c r="W36" s="32">
        <v>10.16</v>
      </c>
      <c r="X36" s="32">
        <v>0.2</v>
      </c>
      <c r="Y36" s="32">
        <v>20</v>
      </c>
      <c r="Z36" s="32">
        <v>4</v>
      </c>
      <c r="AA36" s="32" t="s">
        <v>41</v>
      </c>
      <c r="AB36" s="32">
        <v>2676440.0699999998</v>
      </c>
      <c r="AC36" s="32">
        <v>2676440.0699999998</v>
      </c>
      <c r="AD36" s="32">
        <v>21.58</v>
      </c>
      <c r="AE36" s="32">
        <v>0.2</v>
      </c>
      <c r="AF36" s="32">
        <v>30</v>
      </c>
      <c r="AG36" s="32">
        <v>4</v>
      </c>
      <c r="AH36" s="32" t="s">
        <v>41</v>
      </c>
      <c r="AI36" s="32">
        <v>3234297.42</v>
      </c>
      <c r="AJ36" s="32">
        <v>3234297.42</v>
      </c>
      <c r="AK36" s="32">
        <v>66.95</v>
      </c>
      <c r="AL36" s="32">
        <v>0.2</v>
      </c>
      <c r="AM36" s="32">
        <v>40</v>
      </c>
      <c r="AN36" s="32">
        <v>4</v>
      </c>
      <c r="AP36" s="32"/>
      <c r="AQ36" s="54"/>
      <c r="AR36" s="32">
        <v>3</v>
      </c>
      <c r="AS36" s="41">
        <v>1989538.64</v>
      </c>
      <c r="AT36" s="42">
        <v>5.9999999999999995E-4</v>
      </c>
      <c r="AU36">
        <v>1993724.84</v>
      </c>
      <c r="AV36" s="42">
        <v>6.9999999999999999E-4</v>
      </c>
      <c r="AW36" s="43">
        <f t="shared" si="8"/>
        <v>2.1041059046735511E-3</v>
      </c>
      <c r="AX36" s="6">
        <v>1989538.64</v>
      </c>
      <c r="AY36" s="56">
        <v>8.33</v>
      </c>
    </row>
    <row r="37" spans="1:51">
      <c r="A37" s="32"/>
      <c r="B37" s="54"/>
      <c r="C37" s="32">
        <v>9</v>
      </c>
      <c r="D37" s="41">
        <v>1882135.44</v>
      </c>
      <c r="E37" s="42">
        <v>6.9999999999999999E-4</v>
      </c>
      <c r="F37" s="41">
        <v>1882135.52</v>
      </c>
      <c r="G37" s="42">
        <v>5.9999999999999995E-4</v>
      </c>
      <c r="H37" s="43">
        <f t="shared" si="0"/>
        <v>4.250491137582841E-8</v>
      </c>
      <c r="I37" s="6">
        <v>1882144.04</v>
      </c>
      <c r="J37" s="56">
        <v>12.98</v>
      </c>
      <c r="K37" s="59">
        <v>1882135.52</v>
      </c>
      <c r="L37" s="56">
        <f t="shared" si="1"/>
        <v>18542.857142857145</v>
      </c>
      <c r="M37" s="32" t="s">
        <v>39</v>
      </c>
      <c r="N37" s="32">
        <v>1551073.9</v>
      </c>
      <c r="O37" s="32">
        <v>1551073.9</v>
      </c>
      <c r="P37" s="32">
        <v>5.9999999999999995E-4</v>
      </c>
      <c r="Q37" s="32">
        <v>0.2</v>
      </c>
      <c r="R37" s="32">
        <v>10</v>
      </c>
      <c r="S37" s="32">
        <v>5</v>
      </c>
      <c r="T37" s="32" t="s">
        <v>39</v>
      </c>
      <c r="U37" s="32">
        <v>1972412.17</v>
      </c>
      <c r="V37" s="32">
        <v>1972412.17</v>
      </c>
      <c r="W37" s="32">
        <v>8.9999999999999998E-4</v>
      </c>
      <c r="X37" s="32">
        <v>0.2</v>
      </c>
      <c r="Y37" s="32">
        <v>20</v>
      </c>
      <c r="Z37" s="32">
        <v>5</v>
      </c>
      <c r="AA37" s="32" t="s">
        <v>39</v>
      </c>
      <c r="AB37" s="32">
        <v>2663893.1</v>
      </c>
      <c r="AC37" s="32">
        <v>2663893.1</v>
      </c>
      <c r="AD37" s="32">
        <v>5.9999999999999995E-4</v>
      </c>
      <c r="AE37" s="32">
        <v>0.2</v>
      </c>
      <c r="AF37" s="32">
        <v>30</v>
      </c>
      <c r="AG37" s="32">
        <v>5</v>
      </c>
      <c r="AH37" s="32" t="s">
        <v>39</v>
      </c>
      <c r="AI37" s="32">
        <v>3228211.24</v>
      </c>
      <c r="AJ37" s="32">
        <v>3228211.24</v>
      </c>
      <c r="AK37" s="32">
        <v>1.1999999999999999E-3</v>
      </c>
      <c r="AL37" s="32">
        <v>0.2</v>
      </c>
      <c r="AM37" s="32">
        <v>40</v>
      </c>
      <c r="AN37" s="32">
        <v>5</v>
      </c>
      <c r="AP37" s="32"/>
      <c r="AQ37" s="54"/>
      <c r="AR37" s="32">
        <v>4</v>
      </c>
      <c r="AS37" s="41">
        <v>1889570.8</v>
      </c>
      <c r="AT37" s="42">
        <v>5.9999999999999995E-4</v>
      </c>
      <c r="AU37" s="41">
        <v>1906337.44</v>
      </c>
      <c r="AV37" s="42">
        <v>6.9999999999999999E-4</v>
      </c>
      <c r="AW37" s="43">
        <f t="shared" si="8"/>
        <v>8.8732531218199909E-3</v>
      </c>
      <c r="AX37" s="6">
        <v>1889570.8</v>
      </c>
      <c r="AY37" s="56">
        <v>10.15</v>
      </c>
    </row>
    <row r="38" spans="1:51">
      <c r="A38" s="32"/>
      <c r="B38" s="54"/>
      <c r="C38" s="32">
        <v>10</v>
      </c>
      <c r="D38" s="41">
        <v>1882135.43</v>
      </c>
      <c r="E38" s="42">
        <v>6.9999999999999999E-4</v>
      </c>
      <c r="F38" s="41">
        <v>1882135.48</v>
      </c>
      <c r="G38" s="42">
        <v>6.9999999999999999E-4</v>
      </c>
      <c r="H38" s="43">
        <f t="shared" si="0"/>
        <v>2.6565569751038653E-8</v>
      </c>
      <c r="I38" s="6">
        <v>1882144.04</v>
      </c>
      <c r="J38" s="56">
        <v>13.28</v>
      </c>
      <c r="K38" s="59">
        <v>1882135.48</v>
      </c>
      <c r="L38" s="56">
        <f t="shared" si="1"/>
        <v>18971.428571428572</v>
      </c>
      <c r="M38" s="32" t="s">
        <v>40</v>
      </c>
      <c r="N38" s="32">
        <v>1525765.22</v>
      </c>
      <c r="O38" s="32">
        <v>1525765.22</v>
      </c>
      <c r="P38" s="32">
        <v>5.9999999999999995E-4</v>
      </c>
      <c r="Q38" s="32">
        <v>0.2</v>
      </c>
      <c r="R38" s="32">
        <v>10</v>
      </c>
      <c r="S38" s="32">
        <v>5</v>
      </c>
      <c r="T38" s="32" t="s">
        <v>40</v>
      </c>
      <c r="U38" s="32">
        <v>1952091</v>
      </c>
      <c r="V38" s="32">
        <v>1952091</v>
      </c>
      <c r="W38" s="32">
        <v>8.0000000000000004E-4</v>
      </c>
      <c r="X38" s="32">
        <v>0.2</v>
      </c>
      <c r="Y38" s="32">
        <v>20</v>
      </c>
      <c r="Z38" s="32">
        <v>5</v>
      </c>
      <c r="AA38" s="32" t="s">
        <v>40</v>
      </c>
      <c r="AB38" s="32">
        <v>2627953.2599999998</v>
      </c>
      <c r="AC38" s="32">
        <v>2627953.2599999998</v>
      </c>
      <c r="AD38" s="32">
        <v>1.1000000000000001E-3</v>
      </c>
      <c r="AE38" s="32">
        <v>0.2</v>
      </c>
      <c r="AF38" s="32">
        <v>30</v>
      </c>
      <c r="AG38" s="32">
        <v>5</v>
      </c>
      <c r="AH38" s="32" t="s">
        <v>40</v>
      </c>
      <c r="AI38" s="32">
        <v>3186336.46</v>
      </c>
      <c r="AJ38" s="32">
        <v>3186336.46</v>
      </c>
      <c r="AK38" s="32">
        <v>1.6999999999999999E-3</v>
      </c>
      <c r="AL38" s="32">
        <v>0.2</v>
      </c>
      <c r="AM38" s="32">
        <v>40</v>
      </c>
      <c r="AN38" s="32">
        <v>5</v>
      </c>
      <c r="AP38" s="32"/>
      <c r="AQ38" s="54"/>
      <c r="AR38" s="32">
        <v>5</v>
      </c>
      <c r="AS38" s="41">
        <v>1882630.96</v>
      </c>
      <c r="AT38" s="42">
        <v>6.9999999999999999E-4</v>
      </c>
      <c r="AU38" s="41">
        <v>1884238.17</v>
      </c>
      <c r="AV38" s="42">
        <v>6.9999999999999999E-4</v>
      </c>
      <c r="AW38" s="43">
        <f t="shared" si="8"/>
        <v>8.537042225205745E-4</v>
      </c>
      <c r="AX38" s="6">
        <v>1882630.96</v>
      </c>
      <c r="AY38" s="56">
        <v>11.74</v>
      </c>
    </row>
    <row r="39" spans="1:51">
      <c r="A39" s="32"/>
      <c r="B39" s="32"/>
      <c r="C39" s="32">
        <v>2</v>
      </c>
      <c r="D39" s="41">
        <v>4985136.54</v>
      </c>
      <c r="E39" s="42">
        <v>5.9999999999999995E-4</v>
      </c>
      <c r="F39" s="41">
        <v>5094165.57</v>
      </c>
      <c r="G39" s="42">
        <v>8.0000000000000004E-4</v>
      </c>
      <c r="H39" s="43">
        <f t="shared" si="0"/>
        <v>2.1870821215260086E-2</v>
      </c>
      <c r="I39" s="6">
        <v>4985136.54</v>
      </c>
      <c r="J39" s="56">
        <v>4.24</v>
      </c>
      <c r="K39" s="59">
        <v>5094165.57</v>
      </c>
      <c r="L39" s="56">
        <f t="shared" si="1"/>
        <v>7066.6666666666679</v>
      </c>
      <c r="M39" s="32" t="s">
        <v>41</v>
      </c>
      <c r="N39" s="32">
        <v>1525765.22</v>
      </c>
      <c r="O39" s="32">
        <v>1525765.22</v>
      </c>
      <c r="P39" s="32">
        <v>5.5</v>
      </c>
      <c r="Q39" s="32">
        <v>0.2</v>
      </c>
      <c r="R39" s="32">
        <v>10</v>
      </c>
      <c r="S39" s="32">
        <v>5</v>
      </c>
      <c r="T39" s="32" t="s">
        <v>41</v>
      </c>
      <c r="U39" s="32">
        <v>1952091</v>
      </c>
      <c r="V39" s="32">
        <v>1952091</v>
      </c>
      <c r="W39" s="32">
        <v>11.1</v>
      </c>
      <c r="X39" s="32">
        <v>0.2</v>
      </c>
      <c r="Y39" s="32">
        <v>20</v>
      </c>
      <c r="Z39" s="32">
        <v>5</v>
      </c>
      <c r="AA39" s="32" t="s">
        <v>41</v>
      </c>
      <c r="AB39" s="32">
        <v>2627953.2599999998</v>
      </c>
      <c r="AC39" s="32">
        <v>2627927.7799999998</v>
      </c>
      <c r="AD39" s="32">
        <v>24.34</v>
      </c>
      <c r="AE39" s="32">
        <v>0.2</v>
      </c>
      <c r="AF39" s="32">
        <v>30</v>
      </c>
      <c r="AG39" s="32">
        <v>5</v>
      </c>
      <c r="AH39" s="32" t="s">
        <v>41</v>
      </c>
      <c r="AI39" s="32">
        <v>3186336.46</v>
      </c>
      <c r="AJ39" s="32">
        <v>3186336.46</v>
      </c>
      <c r="AK39" s="32">
        <v>72.89</v>
      </c>
      <c r="AL39" s="32">
        <v>0.2</v>
      </c>
      <c r="AM39" s="32">
        <v>40</v>
      </c>
      <c r="AN39" s="32">
        <v>5</v>
      </c>
      <c r="AP39" s="32"/>
      <c r="AQ39" s="54">
        <v>0.1</v>
      </c>
      <c r="AR39" s="32">
        <v>6</v>
      </c>
      <c r="AS39" s="41">
        <v>1882170.96</v>
      </c>
      <c r="AT39" s="42">
        <v>5.9999999999999995E-4</v>
      </c>
      <c r="AU39" s="41">
        <v>1882267.73</v>
      </c>
      <c r="AV39" s="42">
        <v>6.9999999999999999E-4</v>
      </c>
      <c r="AW39" s="43">
        <f t="shared" si="8"/>
        <v>5.141403308019301E-5</v>
      </c>
      <c r="AX39" s="6">
        <v>1882167.3</v>
      </c>
      <c r="AY39" s="56">
        <v>12.93</v>
      </c>
    </row>
    <row r="40" spans="1:51">
      <c r="A40" s="32"/>
      <c r="B40" s="32"/>
      <c r="C40" s="32">
        <v>3</v>
      </c>
      <c r="D40" s="41">
        <v>2355514.33</v>
      </c>
      <c r="E40" s="42">
        <v>5.9999999999999995E-4</v>
      </c>
      <c r="F40" s="41">
        <v>2444003.06</v>
      </c>
      <c r="G40" s="42">
        <v>5.9999999999999995E-4</v>
      </c>
      <c r="H40" s="43">
        <f t="shared" si="0"/>
        <v>3.7566627752164843E-2</v>
      </c>
      <c r="I40" s="6">
        <v>2355514.33</v>
      </c>
      <c r="J40" s="56">
        <v>8.41</v>
      </c>
      <c r="K40" s="59">
        <v>2444003.06</v>
      </c>
      <c r="L40" s="56">
        <f t="shared" si="1"/>
        <v>14016.666666666668</v>
      </c>
      <c r="M40" s="32" t="s">
        <v>39</v>
      </c>
      <c r="N40" s="32">
        <v>1525966.49</v>
      </c>
      <c r="O40" s="32">
        <v>1525966.49</v>
      </c>
      <c r="P40" s="32">
        <v>6.9999999999999999E-4</v>
      </c>
      <c r="Q40" s="32">
        <v>0.2</v>
      </c>
      <c r="R40" s="32">
        <v>10</v>
      </c>
      <c r="S40" s="32">
        <v>6</v>
      </c>
      <c r="T40" s="32" t="s">
        <v>39</v>
      </c>
      <c r="U40" s="32">
        <v>1949177.49</v>
      </c>
      <c r="V40" s="32">
        <v>1949177.49</v>
      </c>
      <c r="W40" s="32">
        <v>6.9999999999999999E-4</v>
      </c>
      <c r="X40" s="32">
        <v>0.2</v>
      </c>
      <c r="Y40" s="32">
        <v>20</v>
      </c>
      <c r="Z40" s="32">
        <v>6</v>
      </c>
      <c r="AA40" s="32" t="s">
        <v>39</v>
      </c>
      <c r="AB40" s="32">
        <v>2636688.29</v>
      </c>
      <c r="AC40" s="32">
        <v>2636688.29</v>
      </c>
      <c r="AD40" s="32">
        <v>5.9999999999999995E-4</v>
      </c>
      <c r="AE40" s="32">
        <v>0.2</v>
      </c>
      <c r="AF40" s="32">
        <v>30</v>
      </c>
      <c r="AG40" s="32">
        <v>6</v>
      </c>
      <c r="AH40" s="32" t="s">
        <v>39</v>
      </c>
      <c r="AI40" s="32">
        <v>3200729.13</v>
      </c>
      <c r="AJ40" s="32">
        <v>3200729.13</v>
      </c>
      <c r="AK40" s="32">
        <v>1.4E-3</v>
      </c>
      <c r="AL40" s="32">
        <v>0.2</v>
      </c>
      <c r="AM40" s="32">
        <v>40</v>
      </c>
      <c r="AN40" s="32">
        <v>6</v>
      </c>
      <c r="AP40" s="32"/>
      <c r="AQ40" s="54"/>
      <c r="AR40" s="32">
        <v>7</v>
      </c>
      <c r="AS40" s="41">
        <v>1882137.79</v>
      </c>
      <c r="AT40" s="42">
        <v>5.9999999999999995E-4</v>
      </c>
      <c r="AU40" s="41">
        <v>1882144.81</v>
      </c>
      <c r="AV40" s="42">
        <v>8.0000000000000004E-4</v>
      </c>
      <c r="AW40" s="43">
        <f t="shared" si="8"/>
        <v>3.7298013128032599E-6</v>
      </c>
      <c r="AX40" s="6">
        <v>1882144.04</v>
      </c>
      <c r="AY40" s="56">
        <v>12.62</v>
      </c>
    </row>
    <row r="41" spans="1:51">
      <c r="A41" s="32"/>
      <c r="B41" s="32"/>
      <c r="C41" s="32">
        <v>4</v>
      </c>
      <c r="D41" s="41">
        <v>2000839.16</v>
      </c>
      <c r="E41" s="42">
        <v>8.0000000000000004E-4</v>
      </c>
      <c r="F41" s="41">
        <v>2101479.4300000002</v>
      </c>
      <c r="G41" s="42">
        <v>6.9999999999999999E-4</v>
      </c>
      <c r="H41" s="43">
        <f t="shared" si="0"/>
        <v>5.0299030532769191E-2</v>
      </c>
      <c r="I41" s="6">
        <v>2000839.16</v>
      </c>
      <c r="J41" s="56">
        <v>10.16</v>
      </c>
      <c r="K41" s="59">
        <v>2101479.4300000002</v>
      </c>
      <c r="L41" s="56">
        <f t="shared" si="1"/>
        <v>12700</v>
      </c>
      <c r="M41" s="32" t="s">
        <v>40</v>
      </c>
      <c r="N41" s="32">
        <v>1519486.69</v>
      </c>
      <c r="O41" s="32">
        <v>1519486.69</v>
      </c>
      <c r="P41" s="32">
        <v>6.9999999999999999E-4</v>
      </c>
      <c r="Q41" s="32">
        <v>0.2</v>
      </c>
      <c r="R41" s="32">
        <v>10</v>
      </c>
      <c r="S41" s="32">
        <v>6</v>
      </c>
      <c r="T41" s="32" t="s">
        <v>40</v>
      </c>
      <c r="U41" s="32">
        <v>1945406.13</v>
      </c>
      <c r="V41" s="32">
        <v>1945406.13</v>
      </c>
      <c r="W41" s="32">
        <v>8.0000000000000004E-4</v>
      </c>
      <c r="X41" s="32">
        <v>0.2</v>
      </c>
      <c r="Y41" s="32">
        <v>20</v>
      </c>
      <c r="Z41" s="32">
        <v>6</v>
      </c>
      <c r="AA41" s="32" t="s">
        <v>40</v>
      </c>
      <c r="AB41" s="32">
        <v>2621219.54</v>
      </c>
      <c r="AC41" s="32">
        <v>2621219.54</v>
      </c>
      <c r="AD41" s="32">
        <v>1.6000000000000001E-3</v>
      </c>
      <c r="AE41" s="32">
        <v>0.2</v>
      </c>
      <c r="AF41" s="32">
        <v>30</v>
      </c>
      <c r="AG41" s="32">
        <v>6</v>
      </c>
      <c r="AH41" s="32" t="s">
        <v>40</v>
      </c>
      <c r="AI41" s="32">
        <v>3179818.58</v>
      </c>
      <c r="AJ41" s="32">
        <v>3179818.58</v>
      </c>
      <c r="AK41" s="32">
        <v>2.7000000000000001E-3</v>
      </c>
      <c r="AL41" s="32">
        <v>0.2</v>
      </c>
      <c r="AM41" s="32">
        <v>40</v>
      </c>
      <c r="AN41" s="32">
        <v>6</v>
      </c>
      <c r="AP41" s="32"/>
      <c r="AQ41" s="54"/>
      <c r="AR41" s="32">
        <v>8</v>
      </c>
      <c r="AS41" s="41">
        <v>1882135.58</v>
      </c>
      <c r="AT41" s="42">
        <v>8.0000000000000004E-4</v>
      </c>
      <c r="AU41" s="41">
        <v>1882136.2</v>
      </c>
      <c r="AV41" s="42">
        <v>6.9999999999999999E-4</v>
      </c>
      <c r="AW41" s="43">
        <f t="shared" si="8"/>
        <v>3.2941303828862747E-7</v>
      </c>
      <c r="AX41" s="6">
        <v>1882146.84</v>
      </c>
      <c r="AY41" s="56">
        <v>12.94</v>
      </c>
    </row>
    <row r="42" spans="1:51">
      <c r="A42" s="32"/>
      <c r="B42" s="32"/>
      <c r="C42" s="32">
        <v>5</v>
      </c>
      <c r="D42" s="41">
        <v>1952091</v>
      </c>
      <c r="E42" s="42">
        <v>8.0000000000000004E-4</v>
      </c>
      <c r="F42" s="41">
        <v>1972412.17</v>
      </c>
      <c r="G42" s="42">
        <v>8.9999999999999998E-4</v>
      </c>
      <c r="H42" s="43">
        <f t="shared" si="0"/>
        <v>1.0409950150889444E-2</v>
      </c>
      <c r="I42" s="6">
        <v>1952091</v>
      </c>
      <c r="J42" s="56">
        <v>11.1</v>
      </c>
      <c r="K42" s="59">
        <v>1972412.17</v>
      </c>
      <c r="L42" s="56">
        <f t="shared" si="1"/>
        <v>13874.999999999998</v>
      </c>
      <c r="M42" s="32" t="s">
        <v>41</v>
      </c>
      <c r="N42" s="32">
        <v>1519496.93</v>
      </c>
      <c r="O42" s="32">
        <v>1519483.36</v>
      </c>
      <c r="P42" s="32">
        <v>6.34</v>
      </c>
      <c r="Q42" s="32">
        <v>0.2</v>
      </c>
      <c r="R42" s="32">
        <v>10</v>
      </c>
      <c r="S42" s="32">
        <v>6</v>
      </c>
      <c r="T42" s="32" t="s">
        <v>41</v>
      </c>
      <c r="U42" s="32">
        <v>1945413.53</v>
      </c>
      <c r="V42" s="32">
        <v>1945397.28</v>
      </c>
      <c r="W42" s="32">
        <v>13.31</v>
      </c>
      <c r="X42" s="32">
        <v>0.2</v>
      </c>
      <c r="Y42" s="32">
        <v>20</v>
      </c>
      <c r="Z42" s="32">
        <v>6</v>
      </c>
      <c r="AA42" s="32" t="s">
        <v>41</v>
      </c>
      <c r="AB42" s="32">
        <v>2621220.4</v>
      </c>
      <c r="AC42" s="32">
        <v>2621208.11</v>
      </c>
      <c r="AD42" s="32">
        <v>29.12</v>
      </c>
      <c r="AE42" s="32">
        <v>0.2</v>
      </c>
      <c r="AF42" s="32">
        <v>30</v>
      </c>
      <c r="AG42" s="32">
        <v>6</v>
      </c>
      <c r="AH42" s="32" t="s">
        <v>41</v>
      </c>
      <c r="AI42" s="32">
        <v>3179821.39</v>
      </c>
      <c r="AJ42" s="32">
        <v>3179801.83</v>
      </c>
      <c r="AK42" s="32">
        <v>103.59</v>
      </c>
      <c r="AL42" s="32">
        <v>0.2</v>
      </c>
      <c r="AM42" s="32">
        <v>40</v>
      </c>
      <c r="AN42" s="32">
        <v>6</v>
      </c>
      <c r="AP42" s="32"/>
      <c r="AQ42" s="54"/>
      <c r="AR42" s="32">
        <v>9</v>
      </c>
      <c r="AS42" s="41">
        <v>1882135.44</v>
      </c>
      <c r="AT42" s="42">
        <v>6.9999999999999999E-4</v>
      </c>
      <c r="AU42" s="41">
        <v>1882135.52</v>
      </c>
      <c r="AV42" s="42">
        <v>5.9999999999999995E-4</v>
      </c>
      <c r="AW42" s="43">
        <f t="shared" si="8"/>
        <v>4.250491137582841E-8</v>
      </c>
      <c r="AX42" s="6">
        <v>1882144.04</v>
      </c>
      <c r="AY42" s="56">
        <v>12.98</v>
      </c>
    </row>
    <row r="43" spans="1:51">
      <c r="A43" s="32">
        <v>20</v>
      </c>
      <c r="B43" s="32">
        <v>0.2</v>
      </c>
      <c r="C43" s="32">
        <v>6</v>
      </c>
      <c r="D43" s="41">
        <v>1945406.13</v>
      </c>
      <c r="E43" s="42">
        <v>8.0000000000000004E-4</v>
      </c>
      <c r="F43" s="41">
        <v>1949177.49</v>
      </c>
      <c r="G43" s="42">
        <v>6.9999999999999999E-4</v>
      </c>
      <c r="H43" s="43">
        <f t="shared" si="0"/>
        <v>1.9385977775242759E-3</v>
      </c>
      <c r="I43" s="6">
        <v>1945413.53</v>
      </c>
      <c r="J43" s="56">
        <v>13.31</v>
      </c>
      <c r="K43" s="59">
        <v>1949177.49</v>
      </c>
      <c r="L43" s="56">
        <f t="shared" si="1"/>
        <v>16637.5</v>
      </c>
      <c r="M43" s="32" t="s">
        <v>39</v>
      </c>
      <c r="N43" s="32">
        <v>1521053.9</v>
      </c>
      <c r="O43" s="32">
        <v>1521053.9</v>
      </c>
      <c r="P43" s="32">
        <v>5.0000000000000001E-4</v>
      </c>
      <c r="Q43" s="32">
        <v>0.2</v>
      </c>
      <c r="R43" s="32">
        <v>10</v>
      </c>
      <c r="S43" s="32">
        <v>7</v>
      </c>
      <c r="T43" s="32" t="s">
        <v>39</v>
      </c>
      <c r="U43" s="32">
        <v>1946063.19</v>
      </c>
      <c r="V43" s="32">
        <v>1946063.19</v>
      </c>
      <c r="W43" s="32">
        <v>6.9999999999999999E-4</v>
      </c>
      <c r="X43" s="32">
        <v>0.2</v>
      </c>
      <c r="Y43" s="32">
        <v>20</v>
      </c>
      <c r="Z43" s="32">
        <v>7</v>
      </c>
      <c r="AA43" s="32" t="s">
        <v>39</v>
      </c>
      <c r="AB43" s="32">
        <v>2629745.91</v>
      </c>
      <c r="AC43" s="32">
        <v>2629745.91</v>
      </c>
      <c r="AD43" s="32">
        <v>6.9999999999999999E-4</v>
      </c>
      <c r="AE43" s="32">
        <v>0.2</v>
      </c>
      <c r="AF43" s="32">
        <v>30</v>
      </c>
      <c r="AG43" s="32">
        <v>7</v>
      </c>
      <c r="AH43" s="32" t="s">
        <v>39</v>
      </c>
      <c r="AI43" s="32">
        <v>3183790.23</v>
      </c>
      <c r="AJ43" s="32">
        <v>3183790.23</v>
      </c>
      <c r="AK43" s="32">
        <v>1E-3</v>
      </c>
      <c r="AL43" s="32">
        <v>0.2</v>
      </c>
      <c r="AM43" s="32">
        <v>40</v>
      </c>
      <c r="AN43" s="32">
        <v>7</v>
      </c>
      <c r="AP43" s="32"/>
      <c r="AQ43" s="54"/>
      <c r="AR43" s="32">
        <v>10</v>
      </c>
      <c r="AS43" s="41">
        <v>1882135.43</v>
      </c>
      <c r="AT43" s="42">
        <v>6.9999999999999999E-4</v>
      </c>
      <c r="AU43" s="41">
        <v>1882135.48</v>
      </c>
      <c r="AV43" s="42">
        <v>6.9999999999999999E-4</v>
      </c>
      <c r="AW43" s="43">
        <f t="shared" si="8"/>
        <v>2.6565569751038653E-8</v>
      </c>
      <c r="AX43" s="6">
        <v>1882144.04</v>
      </c>
      <c r="AY43" s="56">
        <v>13.28</v>
      </c>
    </row>
    <row r="44" spans="1:51">
      <c r="A44" s="32"/>
      <c r="B44" s="32"/>
      <c r="C44" s="32">
        <v>7</v>
      </c>
      <c r="D44" s="41">
        <v>1944483.43</v>
      </c>
      <c r="E44" s="42">
        <v>1.1000000000000001E-3</v>
      </c>
      <c r="F44" s="41">
        <v>1946063.19</v>
      </c>
      <c r="G44" s="42">
        <v>6.9999999999999999E-4</v>
      </c>
      <c r="H44" s="43">
        <f t="shared" si="0"/>
        <v>8.1243171097632313E-4</v>
      </c>
      <c r="I44" s="6">
        <v>1944491.31</v>
      </c>
      <c r="J44" s="56">
        <v>14.28</v>
      </c>
      <c r="K44" s="59">
        <v>1946063.19</v>
      </c>
      <c r="L44" s="56">
        <f t="shared" si="1"/>
        <v>12981.81818181818</v>
      </c>
      <c r="M44" s="32" t="s">
        <v>40</v>
      </c>
      <c r="N44" s="32">
        <v>1518541.36</v>
      </c>
      <c r="O44" s="32">
        <v>1518541.36</v>
      </c>
      <c r="P44" s="32">
        <v>5.9999999999999995E-4</v>
      </c>
      <c r="Q44" s="32">
        <v>0.2</v>
      </c>
      <c r="R44" s="32">
        <v>10</v>
      </c>
      <c r="S44" s="32">
        <v>7</v>
      </c>
      <c r="T44" s="32" t="s">
        <v>40</v>
      </c>
      <c r="U44" s="32">
        <v>1944483.43</v>
      </c>
      <c r="V44" s="32">
        <v>1944483.43</v>
      </c>
      <c r="W44" s="32">
        <v>1.1000000000000001E-3</v>
      </c>
      <c r="X44" s="32">
        <v>0.2</v>
      </c>
      <c r="Y44" s="32">
        <v>20</v>
      </c>
      <c r="Z44" s="32">
        <v>7</v>
      </c>
      <c r="AA44" s="32" t="s">
        <v>40</v>
      </c>
      <c r="AB44" s="32">
        <v>2620286.27</v>
      </c>
      <c r="AC44" s="32">
        <v>2620286.27</v>
      </c>
      <c r="AD44" s="32">
        <v>3.2000000000000002E-3</v>
      </c>
      <c r="AE44" s="32">
        <v>0.2</v>
      </c>
      <c r="AF44" s="32">
        <v>30</v>
      </c>
      <c r="AG44" s="32">
        <v>7</v>
      </c>
      <c r="AH44" s="32" t="s">
        <v>40</v>
      </c>
      <c r="AI44" s="32">
        <v>3178943.94</v>
      </c>
      <c r="AJ44" s="32">
        <v>3178943.94</v>
      </c>
      <c r="AK44" s="32">
        <v>2.8E-3</v>
      </c>
      <c r="AL44" s="32">
        <v>0.2</v>
      </c>
      <c r="AM44" s="32">
        <v>40</v>
      </c>
      <c r="AN44" s="32">
        <v>7</v>
      </c>
      <c r="AS44" s="97">
        <f t="shared" ref="AS44:AY44" si="9">AVERAGE(AS35:AS43)</f>
        <v>2067339.2166666666</v>
      </c>
      <c r="AT44" s="78">
        <f t="shared" si="9"/>
        <v>6.4444444444444445E-4</v>
      </c>
      <c r="AU44">
        <f t="shared" si="9"/>
        <v>2072951.1466666667</v>
      </c>
      <c r="AV44" s="78">
        <f t="shared" si="9"/>
        <v>6.8888888888888895E-4</v>
      </c>
      <c r="AW44" s="11">
        <f t="shared" si="9"/>
        <v>2.2217255088034377E-3</v>
      </c>
      <c r="AX44" s="1">
        <f t="shared" si="9"/>
        <v>2067342.6677777776</v>
      </c>
      <c r="AY44" s="78">
        <f t="shared" si="9"/>
        <v>10.99888888888889</v>
      </c>
    </row>
    <row r="45" spans="1:51">
      <c r="A45" s="32"/>
      <c r="B45" s="32"/>
      <c r="C45" s="32">
        <v>8</v>
      </c>
      <c r="D45" s="41">
        <v>1944357.26</v>
      </c>
      <c r="E45" s="42">
        <v>1.6999999999999999E-3</v>
      </c>
      <c r="F45" s="41">
        <v>1945659.43</v>
      </c>
      <c r="G45" s="42">
        <v>6.9999999999999999E-4</v>
      </c>
      <c r="H45" s="43">
        <f t="shared" si="0"/>
        <v>6.6971745717138702E-4</v>
      </c>
      <c r="I45" s="6">
        <v>1944348.92</v>
      </c>
      <c r="J45" s="56">
        <v>13.97</v>
      </c>
      <c r="K45" s="59">
        <v>1945659.43</v>
      </c>
      <c r="L45" s="56">
        <f t="shared" si="1"/>
        <v>8217.6470588235297</v>
      </c>
      <c r="M45" s="32" t="s">
        <v>41</v>
      </c>
      <c r="N45" s="32">
        <v>1518553.11</v>
      </c>
      <c r="O45" s="32">
        <v>1518539.53</v>
      </c>
      <c r="P45" s="32">
        <v>6.83</v>
      </c>
      <c r="Q45" s="32">
        <v>0.2</v>
      </c>
      <c r="R45" s="32">
        <v>10</v>
      </c>
      <c r="S45" s="32">
        <v>7</v>
      </c>
      <c r="T45" s="32" t="s">
        <v>41</v>
      </c>
      <c r="U45" s="32">
        <v>1944491.31</v>
      </c>
      <c r="V45" s="32">
        <v>1944474.8</v>
      </c>
      <c r="W45" s="32">
        <v>14.28</v>
      </c>
      <c r="X45" s="32">
        <v>0.2</v>
      </c>
      <c r="Y45" s="32">
        <v>20</v>
      </c>
      <c r="Z45" s="32">
        <v>7</v>
      </c>
      <c r="AA45" s="32" t="s">
        <v>41</v>
      </c>
      <c r="AB45" s="32">
        <v>2620288.4700000002</v>
      </c>
      <c r="AC45" s="32">
        <v>2620276.85</v>
      </c>
      <c r="AD45" s="32">
        <v>32.89</v>
      </c>
      <c r="AE45" s="32">
        <v>0.2</v>
      </c>
      <c r="AF45" s="32">
        <v>30</v>
      </c>
      <c r="AG45" s="32">
        <v>7</v>
      </c>
      <c r="AH45" s="32" t="s">
        <v>41</v>
      </c>
      <c r="AI45" s="32">
        <v>3178943.86</v>
      </c>
      <c r="AJ45" s="32">
        <v>3178930.44</v>
      </c>
      <c r="AK45" s="32">
        <v>102.4</v>
      </c>
      <c r="AL45" s="32">
        <v>0.2</v>
      </c>
      <c r="AM45" s="32">
        <v>40</v>
      </c>
      <c r="AN45" s="32">
        <v>7</v>
      </c>
      <c r="AP45" s="32"/>
      <c r="AQ45" s="32"/>
      <c r="AR45" s="32">
        <v>2</v>
      </c>
      <c r="AS45" s="41">
        <v>4985136.54</v>
      </c>
      <c r="AT45" s="42">
        <v>5.9999999999999995E-4</v>
      </c>
      <c r="AU45" s="41">
        <v>5094165.57</v>
      </c>
      <c r="AV45" s="42">
        <v>8.0000000000000004E-4</v>
      </c>
      <c r="AW45" s="43">
        <f t="shared" ref="AW45:AW53" si="10">(AU45-AS45)/AS45</f>
        <v>2.1870821215260086E-2</v>
      </c>
      <c r="AX45" s="6">
        <v>4985136.54</v>
      </c>
      <c r="AY45" s="56">
        <v>4.24</v>
      </c>
    </row>
    <row r="46" spans="1:51">
      <c r="A46" s="32"/>
      <c r="B46" s="32"/>
      <c r="C46" s="32">
        <v>9</v>
      </c>
      <c r="D46" s="41">
        <v>1944340.44</v>
      </c>
      <c r="E46" s="42">
        <v>3.5000000000000001E-3</v>
      </c>
      <c r="F46" s="41">
        <v>1945569.22</v>
      </c>
      <c r="G46" s="42">
        <v>5.9999999999999995E-4</v>
      </c>
      <c r="H46" s="43">
        <f t="shared" si="0"/>
        <v>6.3197780322875351E-4</v>
      </c>
      <c r="I46" s="6">
        <v>1944343.84</v>
      </c>
      <c r="J46" s="56">
        <v>14.26</v>
      </c>
      <c r="K46" s="59">
        <v>1945569.22</v>
      </c>
      <c r="L46" s="56">
        <f t="shared" si="1"/>
        <v>4074.2857142857142</v>
      </c>
      <c r="M46" s="32" t="s">
        <v>39</v>
      </c>
      <c r="N46" s="32">
        <v>1520337.86</v>
      </c>
      <c r="O46" s="32">
        <v>1520337.86</v>
      </c>
      <c r="P46" s="32">
        <v>5.9999999999999995E-4</v>
      </c>
      <c r="Q46" s="32">
        <v>0.2</v>
      </c>
      <c r="R46" s="32">
        <v>10</v>
      </c>
      <c r="S46" s="32">
        <v>8</v>
      </c>
      <c r="T46" s="32" t="s">
        <v>39</v>
      </c>
      <c r="U46" s="32">
        <v>1945659.43</v>
      </c>
      <c r="V46" s="32">
        <v>1945659.43</v>
      </c>
      <c r="W46" s="32">
        <v>6.9999999999999999E-4</v>
      </c>
      <c r="X46" s="32">
        <v>0.2</v>
      </c>
      <c r="Y46" s="32">
        <v>20</v>
      </c>
      <c r="Z46" s="32">
        <v>8</v>
      </c>
      <c r="AA46" s="32" t="s">
        <v>39</v>
      </c>
      <c r="AB46" s="32">
        <v>2623295.8199999998</v>
      </c>
      <c r="AC46" s="32">
        <v>2623295.8199999998</v>
      </c>
      <c r="AD46" s="32">
        <v>6.9999999999999999E-4</v>
      </c>
      <c r="AE46" s="32">
        <v>0.2</v>
      </c>
      <c r="AF46" s="32">
        <v>30</v>
      </c>
      <c r="AG46" s="32">
        <v>8</v>
      </c>
      <c r="AH46" s="32" t="s">
        <v>39</v>
      </c>
      <c r="AI46" s="32">
        <v>3181344.08</v>
      </c>
      <c r="AJ46" s="32">
        <v>3181344.08</v>
      </c>
      <c r="AK46" s="32">
        <v>1.1999999999999999E-3</v>
      </c>
      <c r="AL46" s="32">
        <v>0.2</v>
      </c>
      <c r="AM46" s="32">
        <v>40</v>
      </c>
      <c r="AN46" s="32">
        <v>8</v>
      </c>
      <c r="AP46" s="32"/>
      <c r="AQ46" s="32"/>
      <c r="AR46" s="32">
        <v>3</v>
      </c>
      <c r="AS46" s="41">
        <v>2355514.33</v>
      </c>
      <c r="AT46" s="42">
        <v>5.9999999999999995E-4</v>
      </c>
      <c r="AU46" s="41">
        <v>2444003.06</v>
      </c>
      <c r="AV46" s="42">
        <v>5.9999999999999995E-4</v>
      </c>
      <c r="AW46" s="43">
        <f t="shared" si="10"/>
        <v>3.7566627752164843E-2</v>
      </c>
      <c r="AX46" s="6">
        <v>2355514.33</v>
      </c>
      <c r="AY46" s="56">
        <v>8.41</v>
      </c>
    </row>
    <row r="47" spans="1:51">
      <c r="A47" s="32"/>
      <c r="B47" s="32"/>
      <c r="C47" s="32">
        <v>10</v>
      </c>
      <c r="D47" s="41">
        <v>1944338.2</v>
      </c>
      <c r="E47" s="42">
        <v>8.9999999999999993E-3</v>
      </c>
      <c r="F47" s="41">
        <v>1945557.25</v>
      </c>
      <c r="G47" s="42">
        <v>8.9999999999999998E-4</v>
      </c>
      <c r="H47" s="43">
        <f t="shared" si="0"/>
        <v>6.2697425787347418E-4</v>
      </c>
      <c r="I47" s="6">
        <v>1944338.77</v>
      </c>
      <c r="J47" s="56">
        <v>14.64</v>
      </c>
      <c r="K47" s="59">
        <v>1945557.25</v>
      </c>
      <c r="L47" s="56">
        <f t="shared" si="1"/>
        <v>1626.6666666666667</v>
      </c>
      <c r="M47" s="32" t="s">
        <v>40</v>
      </c>
      <c r="N47" s="32">
        <v>1518416.06</v>
      </c>
      <c r="O47" s="32">
        <v>1518416.06</v>
      </c>
      <c r="P47" s="32">
        <v>6.9999999999999999E-4</v>
      </c>
      <c r="Q47" s="32">
        <v>0.2</v>
      </c>
      <c r="R47" s="32">
        <v>10</v>
      </c>
      <c r="S47" s="32">
        <v>8</v>
      </c>
      <c r="T47" s="32" t="s">
        <v>40</v>
      </c>
      <c r="U47" s="32">
        <v>1944357.26</v>
      </c>
      <c r="V47" s="32">
        <v>1944357.26</v>
      </c>
      <c r="W47" s="32">
        <v>1.6999999999999999E-3</v>
      </c>
      <c r="X47" s="32">
        <v>0.2</v>
      </c>
      <c r="Y47" s="32">
        <v>20</v>
      </c>
      <c r="Z47" s="32">
        <v>8</v>
      </c>
      <c r="AA47" s="32" t="s">
        <v>40</v>
      </c>
      <c r="AB47" s="32">
        <v>2620154.31</v>
      </c>
      <c r="AC47" s="32">
        <v>2620154.31</v>
      </c>
      <c r="AD47" s="32">
        <v>4.7999999999999996E-3</v>
      </c>
      <c r="AE47" s="32">
        <v>0.2</v>
      </c>
      <c r="AF47" s="32">
        <v>30</v>
      </c>
      <c r="AG47" s="32">
        <v>8</v>
      </c>
      <c r="AH47" s="32" t="s">
        <v>40</v>
      </c>
      <c r="AI47" s="32">
        <v>3178824.65</v>
      </c>
      <c r="AJ47" s="32">
        <v>3178824.65</v>
      </c>
      <c r="AK47" s="32">
        <v>7.4000000000000003E-3</v>
      </c>
      <c r="AL47" s="32">
        <v>0.2</v>
      </c>
      <c r="AM47" s="32">
        <v>40</v>
      </c>
      <c r="AN47" s="32">
        <v>8</v>
      </c>
      <c r="AP47" s="32"/>
      <c r="AQ47" s="32"/>
      <c r="AR47" s="32">
        <v>4</v>
      </c>
      <c r="AS47" s="41">
        <v>2000839.16</v>
      </c>
      <c r="AT47" s="42">
        <v>8.0000000000000004E-4</v>
      </c>
      <c r="AU47" s="41">
        <v>2101479.4300000002</v>
      </c>
      <c r="AV47" s="42">
        <v>6.9999999999999999E-4</v>
      </c>
      <c r="AW47" s="43">
        <f t="shared" si="10"/>
        <v>5.0299030532769191E-2</v>
      </c>
      <c r="AX47" s="6">
        <v>2000839.16</v>
      </c>
      <c r="AY47" s="56">
        <v>10.16</v>
      </c>
    </row>
    <row r="48" spans="1:51">
      <c r="A48" s="32"/>
      <c r="B48" s="32"/>
      <c r="C48" s="32">
        <v>2</v>
      </c>
      <c r="D48" s="41">
        <v>6479779.2000000002</v>
      </c>
      <c r="E48" s="42">
        <v>8.0000000000000004E-4</v>
      </c>
      <c r="F48" s="41">
        <v>6726891.0099999998</v>
      </c>
      <c r="G48" s="42">
        <v>8.0000000000000004E-4</v>
      </c>
      <c r="H48" s="43">
        <f t="shared" si="0"/>
        <v>3.8135838023616545E-2</v>
      </c>
      <c r="I48" s="6">
        <v>6479779.2000000002</v>
      </c>
      <c r="J48" s="56">
        <v>3.89</v>
      </c>
      <c r="K48" s="59">
        <v>6726891.0099999998</v>
      </c>
      <c r="L48" s="56">
        <f t="shared" si="1"/>
        <v>4862.5</v>
      </c>
      <c r="M48" s="32" t="s">
        <v>41</v>
      </c>
      <c r="N48" s="32">
        <v>1518389.21</v>
      </c>
      <c r="O48" s="32">
        <v>1518375.64</v>
      </c>
      <c r="P48" s="32">
        <v>7.07</v>
      </c>
      <c r="Q48" s="32">
        <v>0.2</v>
      </c>
      <c r="R48" s="32">
        <v>10</v>
      </c>
      <c r="S48" s="32">
        <v>8</v>
      </c>
      <c r="T48" s="32" t="s">
        <v>41</v>
      </c>
      <c r="U48" s="32">
        <v>1944348.92</v>
      </c>
      <c r="V48" s="32">
        <v>1944330.16</v>
      </c>
      <c r="W48" s="32">
        <v>13.97</v>
      </c>
      <c r="X48" s="32">
        <v>0.2</v>
      </c>
      <c r="Y48" s="32">
        <v>20</v>
      </c>
      <c r="Z48" s="32">
        <v>8</v>
      </c>
      <c r="AA48" s="32" t="s">
        <v>41</v>
      </c>
      <c r="AB48" s="32">
        <v>2620129.16</v>
      </c>
      <c r="AC48" s="32">
        <v>2620117.87</v>
      </c>
      <c r="AD48" s="32">
        <v>32.96</v>
      </c>
      <c r="AE48" s="32">
        <v>0.2</v>
      </c>
      <c r="AF48" s="32">
        <v>30</v>
      </c>
      <c r="AG48" s="32">
        <v>8</v>
      </c>
      <c r="AH48" s="32" t="s">
        <v>41</v>
      </c>
      <c r="AI48" s="32">
        <v>3178810.17</v>
      </c>
      <c r="AJ48" s="32">
        <v>3178804.32</v>
      </c>
      <c r="AK48" s="32">
        <v>101.36</v>
      </c>
      <c r="AL48" s="32">
        <v>0.2</v>
      </c>
      <c r="AM48" s="32">
        <v>40</v>
      </c>
      <c r="AN48" s="32">
        <v>8</v>
      </c>
      <c r="AP48" s="32"/>
      <c r="AQ48" s="32"/>
      <c r="AR48" s="32">
        <v>5</v>
      </c>
      <c r="AS48" s="41">
        <v>1952091</v>
      </c>
      <c r="AT48" s="42">
        <v>8.0000000000000004E-4</v>
      </c>
      <c r="AU48" s="41">
        <v>1972412.17</v>
      </c>
      <c r="AV48" s="42">
        <v>8.9999999999999998E-4</v>
      </c>
      <c r="AW48" s="43">
        <f t="shared" si="10"/>
        <v>1.0409950150889444E-2</v>
      </c>
      <c r="AX48" s="6">
        <v>1952091</v>
      </c>
      <c r="AY48" s="56">
        <v>11.1</v>
      </c>
    </row>
    <row r="49" spans="1:51">
      <c r="A49" s="32"/>
      <c r="B49" s="54"/>
      <c r="C49" s="32">
        <v>3</v>
      </c>
      <c r="D49" s="41">
        <v>2915432.67</v>
      </c>
      <c r="E49" s="42">
        <v>6.9999999999999999E-4</v>
      </c>
      <c r="F49" s="41">
        <v>3157915.61</v>
      </c>
      <c r="G49" s="42">
        <v>5.9999999999999995E-4</v>
      </c>
      <c r="H49" s="43">
        <f t="shared" si="0"/>
        <v>8.3172196873268878E-2</v>
      </c>
      <c r="I49" s="6">
        <v>2915432.67</v>
      </c>
      <c r="J49" s="56">
        <v>10.029999999999999</v>
      </c>
      <c r="K49" s="59">
        <v>3157915.61</v>
      </c>
      <c r="L49" s="56">
        <f t="shared" si="1"/>
        <v>14328.571428571428</v>
      </c>
      <c r="M49" s="32" t="s">
        <v>39</v>
      </c>
      <c r="N49" s="32">
        <v>1520240.16</v>
      </c>
      <c r="O49" s="32">
        <v>1520240.16</v>
      </c>
      <c r="P49" s="32">
        <v>8.0000000000000004E-4</v>
      </c>
      <c r="Q49" s="32">
        <v>0.2</v>
      </c>
      <c r="R49" s="32">
        <v>10</v>
      </c>
      <c r="S49" s="32">
        <v>9</v>
      </c>
      <c r="T49" s="32" t="s">
        <v>39</v>
      </c>
      <c r="U49" s="32">
        <v>1945569.22</v>
      </c>
      <c r="V49" s="32">
        <v>1945569.22</v>
      </c>
      <c r="W49" s="32">
        <v>5.9999999999999995E-4</v>
      </c>
      <c r="X49" s="32">
        <v>0.2</v>
      </c>
      <c r="Y49" s="32">
        <v>20</v>
      </c>
      <c r="Z49" s="32">
        <v>9</v>
      </c>
      <c r="AA49" s="32" t="s">
        <v>39</v>
      </c>
      <c r="AB49" s="32">
        <v>2622408.9500000002</v>
      </c>
      <c r="AC49" s="32">
        <v>2622408.9500000002</v>
      </c>
      <c r="AD49" s="32">
        <v>5.9999999999999995E-4</v>
      </c>
      <c r="AE49" s="32">
        <v>0.2</v>
      </c>
      <c r="AF49" s="32">
        <v>30</v>
      </c>
      <c r="AG49" s="32">
        <v>9</v>
      </c>
      <c r="AH49" s="32" t="s">
        <v>39</v>
      </c>
      <c r="AI49" s="32">
        <v>3179422.57</v>
      </c>
      <c r="AJ49" s="32">
        <v>3179422.57</v>
      </c>
      <c r="AK49" s="32">
        <v>1E-3</v>
      </c>
      <c r="AL49" s="32">
        <v>0.2</v>
      </c>
      <c r="AM49" s="32">
        <v>40</v>
      </c>
      <c r="AN49" s="32">
        <v>9</v>
      </c>
      <c r="AP49" s="32">
        <v>20</v>
      </c>
      <c r="AQ49" s="32">
        <v>0.2</v>
      </c>
      <c r="AR49" s="32">
        <v>6</v>
      </c>
      <c r="AS49" s="41">
        <v>1945406.13</v>
      </c>
      <c r="AT49" s="42">
        <v>8.0000000000000004E-4</v>
      </c>
      <c r="AU49" s="41">
        <v>1949177.49</v>
      </c>
      <c r="AV49" s="42">
        <v>6.9999999999999999E-4</v>
      </c>
      <c r="AW49" s="43">
        <f t="shared" si="10"/>
        <v>1.9385977775242759E-3</v>
      </c>
      <c r="AX49" s="6">
        <v>1945413.53</v>
      </c>
      <c r="AY49" s="56">
        <v>13.31</v>
      </c>
    </row>
    <row r="50" spans="1:51">
      <c r="A50" s="32"/>
      <c r="B50" s="54"/>
      <c r="C50" s="32">
        <v>4</v>
      </c>
      <c r="D50" s="41">
        <v>2203573.62</v>
      </c>
      <c r="E50" s="42">
        <v>1E-3</v>
      </c>
      <c r="F50" s="41">
        <v>2511244.87</v>
      </c>
      <c r="G50" s="42">
        <v>6.9999999999999999E-4</v>
      </c>
      <c r="H50" s="43">
        <f t="shared" si="0"/>
        <v>0.139623767142393</v>
      </c>
      <c r="I50" s="6">
        <v>2203573.62</v>
      </c>
      <c r="J50" s="56">
        <v>15.02</v>
      </c>
      <c r="K50" s="59">
        <v>2511244.87</v>
      </c>
      <c r="L50" s="56">
        <f t="shared" si="1"/>
        <v>15020</v>
      </c>
      <c r="M50" s="32" t="s">
        <v>40</v>
      </c>
      <c r="N50" s="32">
        <v>1518397.63</v>
      </c>
      <c r="O50" s="32">
        <v>1518397.63</v>
      </c>
      <c r="P50" s="32">
        <v>8.0000000000000004E-4</v>
      </c>
      <c r="Q50" s="32">
        <v>0.2</v>
      </c>
      <c r="R50" s="32">
        <v>10</v>
      </c>
      <c r="S50" s="32">
        <v>9</v>
      </c>
      <c r="T50" s="32" t="s">
        <v>40</v>
      </c>
      <c r="U50" s="32">
        <v>1944340.44</v>
      </c>
      <c r="V50" s="32">
        <v>1944340.44</v>
      </c>
      <c r="W50" s="32">
        <v>3.5000000000000001E-3</v>
      </c>
      <c r="X50" s="32">
        <v>0.2</v>
      </c>
      <c r="Y50" s="32">
        <v>20</v>
      </c>
      <c r="Z50" s="32">
        <v>9</v>
      </c>
      <c r="AA50" s="32" t="s">
        <v>40</v>
      </c>
      <c r="AB50" s="32">
        <v>2620135.35</v>
      </c>
      <c r="AC50" s="32">
        <v>2620135.35</v>
      </c>
      <c r="AD50" s="32">
        <v>1.29E-2</v>
      </c>
      <c r="AE50" s="32">
        <v>0.2</v>
      </c>
      <c r="AF50" s="32">
        <v>30</v>
      </c>
      <c r="AG50" s="32">
        <v>9</v>
      </c>
      <c r="AH50" s="32" t="s">
        <v>40</v>
      </c>
      <c r="AI50" s="32">
        <v>3178808.58</v>
      </c>
      <c r="AJ50" s="32">
        <v>3178808.58</v>
      </c>
      <c r="AK50" s="32">
        <v>8.3999999999999995E-3</v>
      </c>
      <c r="AL50" s="32">
        <v>0.2</v>
      </c>
      <c r="AM50" s="32">
        <v>40</v>
      </c>
      <c r="AN50" s="32">
        <v>9</v>
      </c>
      <c r="AP50" s="32"/>
      <c r="AQ50" s="32"/>
      <c r="AR50" s="32">
        <v>7</v>
      </c>
      <c r="AS50" s="41">
        <v>1944483.43</v>
      </c>
      <c r="AT50" s="42">
        <v>1.1000000000000001E-3</v>
      </c>
      <c r="AU50" s="41">
        <v>1946063.19</v>
      </c>
      <c r="AV50" s="42">
        <v>6.9999999999999999E-4</v>
      </c>
      <c r="AW50" s="43">
        <f t="shared" si="10"/>
        <v>8.1243171097632313E-4</v>
      </c>
      <c r="AX50" s="6">
        <v>1944491.31</v>
      </c>
      <c r="AY50" s="56">
        <v>14.28</v>
      </c>
    </row>
    <row r="51" spans="1:51">
      <c r="A51" s="32"/>
      <c r="B51" s="54"/>
      <c r="C51" s="32">
        <v>5</v>
      </c>
      <c r="D51" s="41">
        <v>2055954.65</v>
      </c>
      <c r="E51" s="42">
        <v>1.1000000000000001E-3</v>
      </c>
      <c r="F51" s="41">
        <v>2168868.42</v>
      </c>
      <c r="G51" s="42">
        <v>6.9999999999999999E-4</v>
      </c>
      <c r="H51" s="43">
        <f t="shared" si="0"/>
        <v>5.4920360232653974E-2</v>
      </c>
      <c r="I51" s="6">
        <v>2055954.65</v>
      </c>
      <c r="J51" s="56">
        <v>14.63</v>
      </c>
      <c r="K51" s="59">
        <v>2168868.42</v>
      </c>
      <c r="L51" s="56">
        <f t="shared" si="1"/>
        <v>13300</v>
      </c>
      <c r="M51" s="32" t="s">
        <v>41</v>
      </c>
      <c r="N51" s="32">
        <v>1518388.24</v>
      </c>
      <c r="O51" s="32">
        <v>1518374.67</v>
      </c>
      <c r="P51" s="32">
        <v>7.1</v>
      </c>
      <c r="Q51" s="32">
        <v>0.2</v>
      </c>
      <c r="R51" s="32">
        <v>10</v>
      </c>
      <c r="S51" s="32">
        <v>9</v>
      </c>
      <c r="T51" s="32" t="s">
        <v>41</v>
      </c>
      <c r="U51" s="32">
        <v>1944343.84</v>
      </c>
      <c r="V51" s="32">
        <v>1944327.51</v>
      </c>
      <c r="W51" s="32">
        <v>14.26</v>
      </c>
      <c r="X51" s="32">
        <v>0.2</v>
      </c>
      <c r="Y51" s="32">
        <v>20</v>
      </c>
      <c r="Z51" s="32">
        <v>9</v>
      </c>
      <c r="AA51" s="32" t="s">
        <v>41</v>
      </c>
      <c r="AB51" s="32">
        <v>2620129.16</v>
      </c>
      <c r="AC51" s="32">
        <v>2620117.87</v>
      </c>
      <c r="AD51" s="32">
        <v>33.32</v>
      </c>
      <c r="AE51" s="32">
        <v>0.2</v>
      </c>
      <c r="AF51" s="32">
        <v>30</v>
      </c>
      <c r="AG51" s="32">
        <v>9</v>
      </c>
      <c r="AH51" s="32" t="s">
        <v>41</v>
      </c>
      <c r="AI51" s="32">
        <v>3178811.46</v>
      </c>
      <c r="AJ51" s="32">
        <v>3178792.29</v>
      </c>
      <c r="AK51" s="32">
        <v>131.82</v>
      </c>
      <c r="AL51" s="32">
        <v>0.2</v>
      </c>
      <c r="AM51" s="32">
        <v>40</v>
      </c>
      <c r="AN51" s="32">
        <v>9</v>
      </c>
      <c r="AP51" s="32"/>
      <c r="AQ51" s="32"/>
      <c r="AR51" s="32">
        <v>8</v>
      </c>
      <c r="AS51" s="41">
        <v>1944357.26</v>
      </c>
      <c r="AT51" s="42">
        <v>1.6999999999999999E-3</v>
      </c>
      <c r="AU51" s="41">
        <v>1945659.43</v>
      </c>
      <c r="AV51" s="42">
        <v>6.9999999999999999E-4</v>
      </c>
      <c r="AW51" s="43">
        <f t="shared" si="10"/>
        <v>6.6971745717138702E-4</v>
      </c>
      <c r="AX51" s="6">
        <v>1944348.92</v>
      </c>
      <c r="AY51" s="56">
        <v>13.97</v>
      </c>
    </row>
    <row r="52" spans="1:51">
      <c r="A52" s="32"/>
      <c r="B52" s="54">
        <v>0.3</v>
      </c>
      <c r="C52" s="32">
        <v>6</v>
      </c>
      <c r="D52" s="41">
        <v>2025553.43</v>
      </c>
      <c r="E52" s="42">
        <v>1.2999999999999999E-3</v>
      </c>
      <c r="F52" s="41">
        <v>2083844.92</v>
      </c>
      <c r="G52" s="42">
        <v>6.9999999999999999E-4</v>
      </c>
      <c r="H52" s="43">
        <f t="shared" si="0"/>
        <v>2.8778055980483316E-2</v>
      </c>
      <c r="I52" s="6">
        <v>2025553.43</v>
      </c>
      <c r="J52" s="56">
        <v>15.43</v>
      </c>
      <c r="K52" s="59">
        <v>2083844.92</v>
      </c>
      <c r="L52" s="56">
        <f t="shared" si="1"/>
        <v>11869.23076923077</v>
      </c>
      <c r="M52" s="32" t="s">
        <v>39</v>
      </c>
      <c r="N52" s="32">
        <v>1520219.5</v>
      </c>
      <c r="O52" s="32">
        <v>1520219.5</v>
      </c>
      <c r="P52" s="32">
        <v>5.9999999999999995E-4</v>
      </c>
      <c r="Q52" s="32">
        <v>0.2</v>
      </c>
      <c r="R52" s="32">
        <v>10</v>
      </c>
      <c r="S52" s="32">
        <v>10</v>
      </c>
      <c r="T52" s="32" t="s">
        <v>39</v>
      </c>
      <c r="U52" s="32">
        <v>1945557.25</v>
      </c>
      <c r="V52" s="32">
        <v>1945557.25</v>
      </c>
      <c r="W52" s="32">
        <v>8.9999999999999998E-4</v>
      </c>
      <c r="X52" s="32">
        <v>0.2</v>
      </c>
      <c r="Y52" s="32">
        <v>20</v>
      </c>
      <c r="Z52" s="32">
        <v>10</v>
      </c>
      <c r="AA52" s="32" t="s">
        <v>39</v>
      </c>
      <c r="AB52" s="32">
        <v>2621870.67</v>
      </c>
      <c r="AC52" s="32">
        <v>2621870.67</v>
      </c>
      <c r="AD52" s="32">
        <v>1E-3</v>
      </c>
      <c r="AE52" s="32">
        <v>0.2</v>
      </c>
      <c r="AF52" s="32">
        <v>30</v>
      </c>
      <c r="AG52" s="32">
        <v>10</v>
      </c>
      <c r="AH52" s="32" t="s">
        <v>39</v>
      </c>
      <c r="AI52" s="32">
        <v>3179114.53</v>
      </c>
      <c r="AJ52" s="32">
        <v>3179114.53</v>
      </c>
      <c r="AK52" s="32">
        <v>1.4E-3</v>
      </c>
      <c r="AL52" s="32">
        <v>0.2</v>
      </c>
      <c r="AM52" s="32">
        <v>40</v>
      </c>
      <c r="AN52" s="32">
        <v>10</v>
      </c>
      <c r="AP52" s="32"/>
      <c r="AQ52" s="32"/>
      <c r="AR52" s="32">
        <v>9</v>
      </c>
      <c r="AS52" s="41">
        <v>1944340.44</v>
      </c>
      <c r="AT52" s="42">
        <v>3.5000000000000001E-3</v>
      </c>
      <c r="AU52" s="41">
        <v>1945569.22</v>
      </c>
      <c r="AV52" s="42">
        <v>5.9999999999999995E-4</v>
      </c>
      <c r="AW52" s="43">
        <f t="shared" si="10"/>
        <v>6.3197780322875351E-4</v>
      </c>
      <c r="AX52" s="6">
        <v>1944343.84</v>
      </c>
      <c r="AY52" s="56">
        <v>14.26</v>
      </c>
    </row>
    <row r="53" spans="1:51">
      <c r="A53" s="32"/>
      <c r="B53" s="54"/>
      <c r="C53" s="32">
        <v>7</v>
      </c>
      <c r="D53" s="41">
        <v>2019479.29</v>
      </c>
      <c r="E53" s="42">
        <v>1.4E-3</v>
      </c>
      <c r="F53" s="41">
        <v>2032890.46</v>
      </c>
      <c r="G53" s="42">
        <v>6.9999999999999999E-4</v>
      </c>
      <c r="H53" s="43">
        <f t="shared" si="0"/>
        <v>6.6409049433727666E-3</v>
      </c>
      <c r="I53" s="6">
        <v>2019487.13</v>
      </c>
      <c r="J53" s="56">
        <v>16.97</v>
      </c>
      <c r="K53" s="59">
        <v>2032890.46</v>
      </c>
      <c r="L53" s="56">
        <f t="shared" si="1"/>
        <v>12121.428571428571</v>
      </c>
      <c r="M53" s="32" t="s">
        <v>40</v>
      </c>
      <c r="N53" s="32">
        <v>1518395.28</v>
      </c>
      <c r="O53" s="32">
        <v>1518395.28</v>
      </c>
      <c r="P53" s="32">
        <v>8.9999999999999998E-4</v>
      </c>
      <c r="Q53" s="32">
        <v>0.2</v>
      </c>
      <c r="R53" s="32">
        <v>10</v>
      </c>
      <c r="S53" s="32">
        <v>10</v>
      </c>
      <c r="T53" s="32" t="s">
        <v>40</v>
      </c>
      <c r="U53" s="32">
        <v>1944338.2</v>
      </c>
      <c r="V53" s="32">
        <v>1944338.2</v>
      </c>
      <c r="W53" s="32">
        <v>8.9999999999999993E-3</v>
      </c>
      <c r="X53" s="32">
        <v>0.2</v>
      </c>
      <c r="Y53" s="32">
        <v>20</v>
      </c>
      <c r="Z53" s="32">
        <v>10</v>
      </c>
      <c r="AA53" s="32" t="s">
        <v>40</v>
      </c>
      <c r="AB53" s="32">
        <v>2620132.67</v>
      </c>
      <c r="AC53" s="32">
        <v>2620132.67</v>
      </c>
      <c r="AD53" s="32">
        <v>2.9399999999999999E-2</v>
      </c>
      <c r="AE53" s="32">
        <v>0.2</v>
      </c>
      <c r="AF53" s="32">
        <v>30</v>
      </c>
      <c r="AG53" s="32">
        <v>10</v>
      </c>
      <c r="AH53" s="32" t="s">
        <v>40</v>
      </c>
      <c r="AI53" s="32">
        <v>3178806.3</v>
      </c>
      <c r="AJ53" s="32">
        <v>3178806.3</v>
      </c>
      <c r="AK53" s="32">
        <v>2.47E-2</v>
      </c>
      <c r="AL53" s="32">
        <v>0.2</v>
      </c>
      <c r="AM53" s="32">
        <v>40</v>
      </c>
      <c r="AN53" s="32">
        <v>10</v>
      </c>
      <c r="AP53" s="32"/>
      <c r="AQ53" s="32"/>
      <c r="AR53" s="32">
        <v>10</v>
      </c>
      <c r="AS53" s="41">
        <v>1944338.2</v>
      </c>
      <c r="AT53" s="42">
        <v>8.9999999999999993E-3</v>
      </c>
      <c r="AU53" s="41">
        <v>1945557.25</v>
      </c>
      <c r="AV53" s="42">
        <v>8.9999999999999998E-4</v>
      </c>
      <c r="AW53" s="43">
        <f t="shared" si="10"/>
        <v>6.2697425787347418E-4</v>
      </c>
      <c r="AX53" s="6">
        <v>1944338.77</v>
      </c>
      <c r="AY53" s="56">
        <v>14.64</v>
      </c>
    </row>
    <row r="54" spans="1:51">
      <c r="A54" s="32"/>
      <c r="B54" s="54"/>
      <c r="C54" s="32">
        <v>8</v>
      </c>
      <c r="D54" s="41">
        <v>2018178.88</v>
      </c>
      <c r="E54" s="42">
        <v>2.2000000000000001E-3</v>
      </c>
      <c r="F54" s="41">
        <v>2029254.48</v>
      </c>
      <c r="G54" s="42">
        <v>6.9999999999999999E-4</v>
      </c>
      <c r="H54" s="43">
        <f t="shared" si="0"/>
        <v>5.4879178995273668E-3</v>
      </c>
      <c r="I54" s="6">
        <v>2018187.58</v>
      </c>
      <c r="J54" s="56">
        <v>17.47</v>
      </c>
      <c r="K54" s="59">
        <v>2029254.48</v>
      </c>
      <c r="L54" s="56">
        <f t="shared" si="1"/>
        <v>7940.9090909090901</v>
      </c>
      <c r="M54" s="32" t="s">
        <v>41</v>
      </c>
      <c r="N54" s="32">
        <v>1518388.98</v>
      </c>
      <c r="O54" s="32">
        <v>1518375.4</v>
      </c>
      <c r="P54" s="32">
        <v>7.32</v>
      </c>
      <c r="Q54" s="32">
        <v>0.2</v>
      </c>
      <c r="R54" s="32">
        <v>10</v>
      </c>
      <c r="S54" s="32">
        <v>10</v>
      </c>
      <c r="T54" s="32" t="s">
        <v>41</v>
      </c>
      <c r="U54" s="32">
        <v>1944338.77</v>
      </c>
      <c r="V54" s="32">
        <v>1944327.52</v>
      </c>
      <c r="W54" s="32">
        <v>14.64</v>
      </c>
      <c r="X54" s="32">
        <v>0.2</v>
      </c>
      <c r="Y54" s="32">
        <v>20</v>
      </c>
      <c r="Z54" s="32">
        <v>10</v>
      </c>
      <c r="AA54" s="32" t="s">
        <v>41</v>
      </c>
      <c r="AB54" s="32">
        <v>2620129.2200000002</v>
      </c>
      <c r="AC54" s="32">
        <v>2620117.87</v>
      </c>
      <c r="AD54" s="32">
        <v>33.26</v>
      </c>
      <c r="AE54" s="32">
        <v>0.2</v>
      </c>
      <c r="AF54" s="32">
        <v>30</v>
      </c>
      <c r="AG54" s="32">
        <v>10</v>
      </c>
      <c r="AH54" s="32" t="s">
        <v>41</v>
      </c>
      <c r="AI54" s="32">
        <v>3178805.75</v>
      </c>
      <c r="AJ54" s="32">
        <v>3178799.61</v>
      </c>
      <c r="AK54" s="32">
        <v>145.66999999999999</v>
      </c>
      <c r="AL54" s="32">
        <v>0.2</v>
      </c>
      <c r="AM54" s="32">
        <v>40</v>
      </c>
      <c r="AN54" s="32">
        <v>10</v>
      </c>
      <c r="AS54" s="97">
        <f t="shared" ref="AS54:AY54" si="11">AVERAGE(AS45:AS53)</f>
        <v>2335167.3877777779</v>
      </c>
      <c r="AT54" s="78">
        <f t="shared" si="11"/>
        <v>2.0999999999999999E-3</v>
      </c>
      <c r="AU54" s="1">
        <f t="shared" si="11"/>
        <v>2371565.2011111109</v>
      </c>
      <c r="AV54" s="78">
        <f t="shared" si="11"/>
        <v>7.3333333333333334E-4</v>
      </c>
      <c r="AW54" s="11">
        <f t="shared" si="11"/>
        <v>1.3869569850873086E-2</v>
      </c>
      <c r="AX54" s="1">
        <f t="shared" si="11"/>
        <v>2335168.5999999996</v>
      </c>
      <c r="AY54" s="78">
        <f t="shared" si="11"/>
        <v>11.596666666666669</v>
      </c>
    </row>
    <row r="55" spans="1:51">
      <c r="A55" s="32"/>
      <c r="B55" s="54"/>
      <c r="C55" s="32">
        <v>9</v>
      </c>
      <c r="D55" s="41">
        <v>2017920.8</v>
      </c>
      <c r="E55" s="42">
        <v>4.0000000000000001E-3</v>
      </c>
      <c r="F55" s="41">
        <v>2022587.06</v>
      </c>
      <c r="G55" s="42">
        <v>6.9999999999999999E-4</v>
      </c>
      <c r="H55" s="43">
        <f t="shared" si="0"/>
        <v>2.3124098824889505E-3</v>
      </c>
      <c r="I55" s="6">
        <v>2017904.6</v>
      </c>
      <c r="J55" s="56">
        <v>19.829999999999998</v>
      </c>
      <c r="K55" s="59">
        <v>2022587.06</v>
      </c>
      <c r="L55" s="56">
        <f t="shared" si="1"/>
        <v>4957.4999999999991</v>
      </c>
      <c r="M55" s="32" t="s">
        <v>39</v>
      </c>
      <c r="N55" s="32">
        <v>6362177.9299999997</v>
      </c>
      <c r="O55" s="32">
        <v>6362177.9299999997</v>
      </c>
      <c r="P55" s="32">
        <v>8.9999999999999998E-4</v>
      </c>
      <c r="Q55" s="32">
        <v>0.3</v>
      </c>
      <c r="R55" s="32">
        <v>10</v>
      </c>
      <c r="S55" s="32">
        <v>2</v>
      </c>
      <c r="T55" s="32" t="s">
        <v>39</v>
      </c>
      <c r="U55" s="32">
        <v>6726891.0099999998</v>
      </c>
      <c r="V55" s="32">
        <v>6726891.0099999998</v>
      </c>
      <c r="W55" s="32">
        <v>8.0000000000000004E-4</v>
      </c>
      <c r="X55" s="32">
        <v>0.3</v>
      </c>
      <c r="Y55" s="32">
        <v>20</v>
      </c>
      <c r="Z55" s="32">
        <v>2</v>
      </c>
      <c r="AA55" s="32" t="s">
        <v>39</v>
      </c>
      <c r="AB55" s="32">
        <v>7539137.4000000004</v>
      </c>
      <c r="AC55" s="32">
        <v>7539137.4000000004</v>
      </c>
      <c r="AD55" s="32">
        <v>5.9999999999999995E-4</v>
      </c>
      <c r="AE55" s="32">
        <v>0.3</v>
      </c>
      <c r="AF55" s="32">
        <v>30</v>
      </c>
      <c r="AG55" s="32">
        <v>2</v>
      </c>
      <c r="AH55" s="32" t="s">
        <v>39</v>
      </c>
      <c r="AI55" s="32">
        <v>8117705.9299999997</v>
      </c>
      <c r="AJ55" s="32">
        <v>8117705.9299999997</v>
      </c>
      <c r="AK55" s="32">
        <v>1.1000000000000001E-3</v>
      </c>
      <c r="AL55" s="32">
        <v>0.3</v>
      </c>
      <c r="AM55" s="32">
        <v>40</v>
      </c>
      <c r="AN55" s="32">
        <v>2</v>
      </c>
      <c r="AP55" s="32"/>
      <c r="AQ55" s="32"/>
      <c r="AR55" s="32">
        <v>2</v>
      </c>
      <c r="AS55" s="41">
        <v>6479779.2000000002</v>
      </c>
      <c r="AT55" s="42">
        <v>8.0000000000000004E-4</v>
      </c>
      <c r="AU55" s="41">
        <v>6726891.0099999998</v>
      </c>
      <c r="AV55" s="42">
        <v>8.0000000000000004E-4</v>
      </c>
      <c r="AW55" s="43">
        <f t="shared" ref="AW55:AW63" si="12">(AU55-AS55)/AS55</f>
        <v>3.8135838023616545E-2</v>
      </c>
      <c r="AX55" s="6">
        <v>6479779.2000000002</v>
      </c>
      <c r="AY55" s="56">
        <v>3.89</v>
      </c>
    </row>
    <row r="56" spans="1:51">
      <c r="A56" s="32"/>
      <c r="B56" s="54"/>
      <c r="C56" s="32">
        <v>10</v>
      </c>
      <c r="D56" s="41">
        <v>2017869.24</v>
      </c>
      <c r="E56" s="42">
        <v>7.1999999999999998E-3</v>
      </c>
      <c r="F56" s="41">
        <v>2021140.73</v>
      </c>
      <c r="G56" s="42">
        <v>6.9999999999999999E-4</v>
      </c>
      <c r="H56" s="43">
        <f t="shared" si="0"/>
        <v>1.6212596610075639E-3</v>
      </c>
      <c r="I56" s="6">
        <v>2017850.79</v>
      </c>
      <c r="J56" s="56">
        <v>18.739999999999998</v>
      </c>
      <c r="K56" s="59">
        <v>2021140.73</v>
      </c>
      <c r="L56" s="56">
        <f t="shared" si="1"/>
        <v>2602.7777777777778</v>
      </c>
      <c r="M56" s="32" t="s">
        <v>40</v>
      </c>
      <c r="N56" s="32">
        <v>6316980.2800000003</v>
      </c>
      <c r="O56" s="32">
        <v>6316980.2800000003</v>
      </c>
      <c r="P56" s="32">
        <v>5.9999999999999995E-4</v>
      </c>
      <c r="Q56" s="32">
        <v>0.3</v>
      </c>
      <c r="R56" s="32">
        <v>10</v>
      </c>
      <c r="S56" s="32">
        <v>2</v>
      </c>
      <c r="T56" s="32" t="s">
        <v>40</v>
      </c>
      <c r="U56" s="32">
        <v>6479779.2000000002</v>
      </c>
      <c r="V56" s="32">
        <v>6479779.2000000002</v>
      </c>
      <c r="W56" s="32">
        <v>8.0000000000000004E-4</v>
      </c>
      <c r="X56" s="32">
        <v>0.3</v>
      </c>
      <c r="Y56" s="32">
        <v>20</v>
      </c>
      <c r="Z56" s="32">
        <v>2</v>
      </c>
      <c r="AA56" s="32" t="s">
        <v>40</v>
      </c>
      <c r="AB56" s="32">
        <v>7138310.6900000004</v>
      </c>
      <c r="AC56" s="32">
        <v>7138310.6900000004</v>
      </c>
      <c r="AD56" s="32">
        <v>5.9999999999999995E-4</v>
      </c>
      <c r="AE56" s="32">
        <v>0.3</v>
      </c>
      <c r="AF56" s="32">
        <v>30</v>
      </c>
      <c r="AG56" s="32">
        <v>2</v>
      </c>
      <c r="AH56" s="32" t="s">
        <v>40</v>
      </c>
      <c r="AI56" s="32">
        <v>7765849.1299999999</v>
      </c>
      <c r="AJ56" s="32">
        <v>7765849.1299999999</v>
      </c>
      <c r="AK56" s="32">
        <v>1.1000000000000001E-3</v>
      </c>
      <c r="AL56" s="32">
        <v>0.3</v>
      </c>
      <c r="AM56" s="32">
        <v>40</v>
      </c>
      <c r="AN56" s="32">
        <v>2</v>
      </c>
      <c r="AP56" s="32"/>
      <c r="AQ56" s="54"/>
      <c r="AR56" s="32">
        <v>3</v>
      </c>
      <c r="AS56" s="41">
        <v>2915432.67</v>
      </c>
      <c r="AT56" s="42">
        <v>6.9999999999999999E-4</v>
      </c>
      <c r="AU56" s="41">
        <v>3157915.61</v>
      </c>
      <c r="AV56" s="42">
        <v>5.9999999999999995E-4</v>
      </c>
      <c r="AW56" s="43">
        <f t="shared" si="12"/>
        <v>8.3172196873268878E-2</v>
      </c>
      <c r="AX56" s="6">
        <v>2915432.67</v>
      </c>
      <c r="AY56" s="56">
        <v>10.029999999999999</v>
      </c>
    </row>
    <row r="57" spans="1:51">
      <c r="A57" s="32"/>
      <c r="B57" s="54"/>
      <c r="C57" s="32">
        <v>2</v>
      </c>
      <c r="D57" s="41">
        <v>4130314.17</v>
      </c>
      <c r="E57" s="42">
        <v>5.9999999999999995E-4</v>
      </c>
      <c r="F57" s="41">
        <v>4193400.81</v>
      </c>
      <c r="G57" s="42">
        <v>5.9999999999999995E-4</v>
      </c>
      <c r="H57" s="43">
        <f t="shared" si="0"/>
        <v>1.5274053595782553E-2</v>
      </c>
      <c r="I57" s="59">
        <v>4130314.17</v>
      </c>
      <c r="J57" s="56">
        <v>7.64</v>
      </c>
      <c r="K57" s="59">
        <v>4193400.81</v>
      </c>
      <c r="L57" s="56">
        <f t="shared" si="1"/>
        <v>12733.333333333334</v>
      </c>
      <c r="M57" s="32" t="s">
        <v>41</v>
      </c>
      <c r="N57" s="32">
        <v>6316980.2800000003</v>
      </c>
      <c r="O57" s="32">
        <v>6316980.2800000003</v>
      </c>
      <c r="P57" s="32">
        <v>2.29</v>
      </c>
      <c r="Q57" s="32">
        <v>0.3</v>
      </c>
      <c r="R57" s="32">
        <v>10</v>
      </c>
      <c r="S57" s="32">
        <v>2</v>
      </c>
      <c r="T57" s="32" t="s">
        <v>41</v>
      </c>
      <c r="U57" s="32">
        <v>6479779.2000000002</v>
      </c>
      <c r="V57" s="32">
        <v>6479779.2000000002</v>
      </c>
      <c r="W57" s="32">
        <v>3.89</v>
      </c>
      <c r="X57" s="32">
        <v>0.3</v>
      </c>
      <c r="Y57" s="32">
        <v>20</v>
      </c>
      <c r="Z57" s="32">
        <v>2</v>
      </c>
      <c r="AA57" s="32" t="s">
        <v>41</v>
      </c>
      <c r="AB57" s="32">
        <v>7138310.6900000004</v>
      </c>
      <c r="AC57" s="32">
        <v>7138310.6900000004</v>
      </c>
      <c r="AD57" s="32">
        <v>7.27</v>
      </c>
      <c r="AE57" s="32">
        <v>0.3</v>
      </c>
      <c r="AF57" s="32">
        <v>30</v>
      </c>
      <c r="AG57" s="32">
        <v>2</v>
      </c>
      <c r="AH57" s="32" t="s">
        <v>41</v>
      </c>
      <c r="AI57" s="32">
        <v>7765849.1299999999</v>
      </c>
      <c r="AJ57" s="32">
        <v>7765849.1299999999</v>
      </c>
      <c r="AK57" s="32">
        <v>12.7</v>
      </c>
      <c r="AL57" s="32">
        <v>0.3</v>
      </c>
      <c r="AM57" s="32">
        <v>40</v>
      </c>
      <c r="AN57" s="32">
        <v>2</v>
      </c>
      <c r="AP57" s="32"/>
      <c r="AQ57" s="54"/>
      <c r="AR57" s="32">
        <v>4</v>
      </c>
      <c r="AS57" s="41">
        <v>2203573.62</v>
      </c>
      <c r="AT57" s="42">
        <v>1E-3</v>
      </c>
      <c r="AU57" s="41">
        <v>2511244.87</v>
      </c>
      <c r="AV57" s="42">
        <v>6.9999999999999999E-4</v>
      </c>
      <c r="AW57" s="43">
        <f t="shared" si="12"/>
        <v>0.139623767142393</v>
      </c>
      <c r="AX57" s="6">
        <v>2203573.62</v>
      </c>
      <c r="AY57" s="56">
        <v>15.02</v>
      </c>
    </row>
    <row r="58" spans="1:51">
      <c r="A58" s="32"/>
      <c r="B58" s="54"/>
      <c r="C58" s="32">
        <v>3</v>
      </c>
      <c r="D58" s="41">
        <v>2672873.84</v>
      </c>
      <c r="E58" s="42">
        <v>5.9999999999999995E-4</v>
      </c>
      <c r="F58" s="41">
        <v>2681180.02</v>
      </c>
      <c r="G58" s="45">
        <v>5.9999999999999995E-4</v>
      </c>
      <c r="H58" s="43">
        <f t="shared" si="0"/>
        <v>3.1075840077809912E-3</v>
      </c>
      <c r="I58" s="59">
        <v>2672873.84</v>
      </c>
      <c r="J58" s="56">
        <v>14.54</v>
      </c>
      <c r="K58" s="59">
        <v>2681180.02</v>
      </c>
      <c r="L58" s="56">
        <f t="shared" si="1"/>
        <v>24233.333333333336</v>
      </c>
      <c r="M58" s="32" t="s">
        <v>39</v>
      </c>
      <c r="N58" s="32">
        <v>3548432.76</v>
      </c>
      <c r="O58" s="32">
        <v>3548432.76</v>
      </c>
      <c r="P58" s="32">
        <v>5.9999999999999995E-4</v>
      </c>
      <c r="Q58" s="32">
        <v>0.3</v>
      </c>
      <c r="R58" s="32">
        <v>10</v>
      </c>
      <c r="S58" s="32">
        <v>3</v>
      </c>
      <c r="T58" s="32" t="s">
        <v>39</v>
      </c>
      <c r="U58" s="32">
        <v>3157915.61</v>
      </c>
      <c r="V58" s="32">
        <v>3157915.61</v>
      </c>
      <c r="W58" s="32">
        <v>5.9999999999999995E-4</v>
      </c>
      <c r="X58" s="32">
        <v>0.3</v>
      </c>
      <c r="Y58" s="32">
        <v>20</v>
      </c>
      <c r="Z58" s="32">
        <v>3</v>
      </c>
      <c r="AA58" s="32" t="s">
        <v>39</v>
      </c>
      <c r="AB58" s="32">
        <v>4136931.33</v>
      </c>
      <c r="AC58" s="32">
        <v>4136931.33</v>
      </c>
      <c r="AD58" s="32">
        <v>5.9999999999999995E-4</v>
      </c>
      <c r="AE58" s="32">
        <v>0.3</v>
      </c>
      <c r="AF58" s="32">
        <v>30</v>
      </c>
      <c r="AG58" s="32">
        <v>3</v>
      </c>
      <c r="AH58" s="32" t="s">
        <v>39</v>
      </c>
      <c r="AI58" s="32">
        <v>4582631.8600000003</v>
      </c>
      <c r="AJ58" s="32">
        <v>4582631.8600000003</v>
      </c>
      <c r="AK58" s="32">
        <v>1.1000000000000001E-3</v>
      </c>
      <c r="AL58" s="32">
        <v>0.3</v>
      </c>
      <c r="AM58" s="32">
        <v>40</v>
      </c>
      <c r="AN58" s="32">
        <v>3</v>
      </c>
      <c r="AP58" s="32"/>
      <c r="AQ58" s="54"/>
      <c r="AR58" s="32">
        <v>5</v>
      </c>
      <c r="AS58" s="41">
        <v>2055954.65</v>
      </c>
      <c r="AT58" s="42">
        <v>1.1000000000000001E-3</v>
      </c>
      <c r="AU58" s="41">
        <v>2168868.42</v>
      </c>
      <c r="AV58" s="42">
        <v>6.9999999999999999E-4</v>
      </c>
      <c r="AW58" s="43">
        <f t="shared" si="12"/>
        <v>5.4920360232653974E-2</v>
      </c>
      <c r="AX58" s="6">
        <v>2055954.65</v>
      </c>
      <c r="AY58" s="56">
        <v>14.63</v>
      </c>
    </row>
    <row r="59" spans="1:51">
      <c r="A59" s="32"/>
      <c r="B59" s="54"/>
      <c r="C59" s="32">
        <v>4</v>
      </c>
      <c r="D59" s="41">
        <v>2573618.61</v>
      </c>
      <c r="E59" s="42">
        <v>6.9999999999999999E-4</v>
      </c>
      <c r="F59" s="41">
        <v>2577219.65</v>
      </c>
      <c r="G59" s="42">
        <v>6.9999999999999999E-4</v>
      </c>
      <c r="H59" s="43">
        <f t="shared" si="0"/>
        <v>1.3992127605884997E-3</v>
      </c>
      <c r="I59" s="59">
        <v>2573603.04</v>
      </c>
      <c r="J59" s="56">
        <v>18.04</v>
      </c>
      <c r="K59" s="59">
        <v>2577219.65</v>
      </c>
      <c r="L59" s="56">
        <f t="shared" si="1"/>
        <v>25771.428571428569</v>
      </c>
      <c r="M59" s="32" t="s">
        <v>40</v>
      </c>
      <c r="N59" s="32">
        <v>2585602.02</v>
      </c>
      <c r="O59" s="32">
        <v>2585602.02</v>
      </c>
      <c r="P59" s="32">
        <v>6.9999999999999999E-4</v>
      </c>
      <c r="Q59" s="32">
        <v>0.3</v>
      </c>
      <c r="R59" s="32">
        <v>10</v>
      </c>
      <c r="S59" s="32">
        <v>3</v>
      </c>
      <c r="T59" s="32" t="s">
        <v>40</v>
      </c>
      <c r="U59" s="32">
        <v>2915432.67</v>
      </c>
      <c r="V59" s="32">
        <v>2915432.67</v>
      </c>
      <c r="W59" s="32">
        <v>6.9999999999999999E-4</v>
      </c>
      <c r="X59" s="32">
        <v>0.3</v>
      </c>
      <c r="Y59" s="32">
        <v>20</v>
      </c>
      <c r="Z59" s="32">
        <v>3</v>
      </c>
      <c r="AA59" s="32" t="s">
        <v>40</v>
      </c>
      <c r="AB59" s="32">
        <v>3593063.07</v>
      </c>
      <c r="AC59" s="32">
        <v>3593063.07</v>
      </c>
      <c r="AD59" s="32">
        <v>1E-3</v>
      </c>
      <c r="AE59" s="32">
        <v>0.3</v>
      </c>
      <c r="AF59" s="32">
        <v>30</v>
      </c>
      <c r="AG59" s="32">
        <v>3</v>
      </c>
      <c r="AH59" s="32" t="s">
        <v>40</v>
      </c>
      <c r="AI59" s="32">
        <v>4123701.63</v>
      </c>
      <c r="AJ59" s="32">
        <v>4123701.63</v>
      </c>
      <c r="AK59" s="32">
        <v>1.4E-3</v>
      </c>
      <c r="AL59" s="32">
        <v>0.3</v>
      </c>
      <c r="AM59" s="32">
        <v>40</v>
      </c>
      <c r="AN59" s="32">
        <v>3</v>
      </c>
      <c r="AP59" s="32"/>
      <c r="AQ59" s="54">
        <v>0.3</v>
      </c>
      <c r="AR59" s="32">
        <v>6</v>
      </c>
      <c r="AS59" s="41">
        <v>2025553.43</v>
      </c>
      <c r="AT59" s="42">
        <v>1.2999999999999999E-3</v>
      </c>
      <c r="AU59" s="41">
        <v>2083844.92</v>
      </c>
      <c r="AV59" s="42">
        <v>6.9999999999999999E-4</v>
      </c>
      <c r="AW59" s="43">
        <f t="shared" si="12"/>
        <v>2.8778055980483316E-2</v>
      </c>
      <c r="AX59" s="6">
        <v>2025553.43</v>
      </c>
      <c r="AY59" s="56">
        <v>15.43</v>
      </c>
    </row>
    <row r="60" spans="1:51">
      <c r="A60" s="32"/>
      <c r="B60" s="54"/>
      <c r="C60" s="32">
        <v>5</v>
      </c>
      <c r="D60" s="41">
        <v>2566919.96</v>
      </c>
      <c r="E60" s="42">
        <v>6.9999999999999999E-4</v>
      </c>
      <c r="F60" s="41">
        <v>2567435.4700000002</v>
      </c>
      <c r="G60" s="42">
        <v>5.9999999999999995E-4</v>
      </c>
      <c r="H60" s="43">
        <f t="shared" si="0"/>
        <v>2.00828233070517E-4</v>
      </c>
      <c r="I60" s="59">
        <v>2566907.27</v>
      </c>
      <c r="J60" s="56">
        <v>21.18</v>
      </c>
      <c r="K60" s="59">
        <v>2567435.4700000002</v>
      </c>
      <c r="L60" s="56">
        <f t="shared" si="1"/>
        <v>30257.142857142859</v>
      </c>
      <c r="M60" s="32" t="s">
        <v>41</v>
      </c>
      <c r="N60" s="32">
        <v>2585602.02</v>
      </c>
      <c r="O60" s="32">
        <v>2585602.02</v>
      </c>
      <c r="P60" s="32">
        <v>5.1100000000000003</v>
      </c>
      <c r="Q60" s="32">
        <v>0.3</v>
      </c>
      <c r="R60" s="32">
        <v>10</v>
      </c>
      <c r="S60" s="32">
        <v>3</v>
      </c>
      <c r="T60" s="32" t="s">
        <v>41</v>
      </c>
      <c r="U60" s="32">
        <v>2915432.67</v>
      </c>
      <c r="V60" s="32">
        <v>2915432.67</v>
      </c>
      <c r="W60" s="32">
        <v>10.029999999999999</v>
      </c>
      <c r="X60" s="32">
        <v>0.3</v>
      </c>
      <c r="Y60" s="32">
        <v>20</v>
      </c>
      <c r="Z60" s="32">
        <v>3</v>
      </c>
      <c r="AA60" s="32" t="s">
        <v>41</v>
      </c>
      <c r="AB60" s="32">
        <v>3593063.07</v>
      </c>
      <c r="AC60" s="32">
        <v>3593063.07</v>
      </c>
      <c r="AD60" s="32">
        <v>20</v>
      </c>
      <c r="AE60" s="32">
        <v>0.3</v>
      </c>
      <c r="AF60" s="32">
        <v>30</v>
      </c>
      <c r="AG60" s="32">
        <v>3</v>
      </c>
      <c r="AH60" s="32" t="s">
        <v>41</v>
      </c>
      <c r="AI60" s="32">
        <v>4123701.63</v>
      </c>
      <c r="AJ60" s="32">
        <v>4123661.89</v>
      </c>
      <c r="AK60" s="32">
        <v>36.46</v>
      </c>
      <c r="AL60" s="32">
        <v>0.3</v>
      </c>
      <c r="AM60" s="32">
        <v>40</v>
      </c>
      <c r="AN60" s="32">
        <v>3</v>
      </c>
      <c r="AP60" s="32"/>
      <c r="AQ60" s="54"/>
      <c r="AR60" s="32">
        <v>7</v>
      </c>
      <c r="AS60" s="41">
        <v>2019479.29</v>
      </c>
      <c r="AT60" s="42">
        <v>1.4E-3</v>
      </c>
      <c r="AU60" s="41">
        <v>2032890.46</v>
      </c>
      <c r="AV60" s="42">
        <v>6.9999999999999999E-4</v>
      </c>
      <c r="AW60" s="43">
        <f t="shared" si="12"/>
        <v>6.6409049433727666E-3</v>
      </c>
      <c r="AX60" s="6">
        <v>2019487.13</v>
      </c>
      <c r="AY60" s="56">
        <v>16.97</v>
      </c>
    </row>
    <row r="61" spans="1:51">
      <c r="A61" s="32"/>
      <c r="B61" s="54">
        <v>0.1</v>
      </c>
      <c r="C61" s="32">
        <v>6</v>
      </c>
      <c r="D61" s="41">
        <v>2566440.0699999998</v>
      </c>
      <c r="E61" s="42">
        <v>5.9999999999999995E-4</v>
      </c>
      <c r="F61" s="41">
        <v>2566514.2200000002</v>
      </c>
      <c r="G61" s="42">
        <v>5.9999999999999995E-4</v>
      </c>
      <c r="H61" s="43">
        <f t="shared" si="0"/>
        <v>2.8892161117314745E-5</v>
      </c>
      <c r="I61" s="59">
        <v>2566419.67</v>
      </c>
      <c r="J61" s="56">
        <v>22.91</v>
      </c>
      <c r="K61" s="59">
        <v>2566514.2200000002</v>
      </c>
      <c r="L61" s="56">
        <f t="shared" si="1"/>
        <v>38183.333333333336</v>
      </c>
      <c r="M61" s="32" t="s">
        <v>39</v>
      </c>
      <c r="N61" s="32">
        <v>2232271.92</v>
      </c>
      <c r="O61" s="32">
        <v>2232271.92</v>
      </c>
      <c r="P61" s="32">
        <v>6.9999999999999999E-4</v>
      </c>
      <c r="Q61" s="32">
        <v>0.3</v>
      </c>
      <c r="R61" s="32">
        <v>10</v>
      </c>
      <c r="S61" s="32">
        <v>4</v>
      </c>
      <c r="T61" s="32" t="s">
        <v>39</v>
      </c>
      <c r="U61" s="32">
        <v>2511244.87</v>
      </c>
      <c r="V61" s="32">
        <v>2511244.87</v>
      </c>
      <c r="W61" s="32">
        <v>6.9999999999999999E-4</v>
      </c>
      <c r="X61" s="32">
        <v>0.3</v>
      </c>
      <c r="Y61" s="32">
        <v>20</v>
      </c>
      <c r="Z61" s="32">
        <v>4</v>
      </c>
      <c r="AA61" s="32" t="s">
        <v>39</v>
      </c>
      <c r="AB61" s="32">
        <v>3330131.96</v>
      </c>
      <c r="AC61" s="32">
        <v>3330131.96</v>
      </c>
      <c r="AD61" s="32">
        <v>6.9999999999999999E-4</v>
      </c>
      <c r="AE61" s="32">
        <v>0.3</v>
      </c>
      <c r="AF61" s="32">
        <v>30</v>
      </c>
      <c r="AG61" s="32">
        <v>4</v>
      </c>
      <c r="AH61" s="32" t="s">
        <v>39</v>
      </c>
      <c r="AI61" s="32">
        <v>3782957.28</v>
      </c>
      <c r="AJ61" s="32">
        <v>3782957.28</v>
      </c>
      <c r="AK61" s="32">
        <v>1E-3</v>
      </c>
      <c r="AL61" s="32">
        <v>0.3</v>
      </c>
      <c r="AM61" s="32">
        <v>40</v>
      </c>
      <c r="AN61" s="32">
        <v>4</v>
      </c>
      <c r="AP61" s="32"/>
      <c r="AQ61" s="54"/>
      <c r="AR61" s="32">
        <v>8</v>
      </c>
      <c r="AS61" s="41">
        <v>2018178.88</v>
      </c>
      <c r="AT61" s="42">
        <v>2.2000000000000001E-3</v>
      </c>
      <c r="AU61" s="41">
        <v>2029254.48</v>
      </c>
      <c r="AV61" s="42">
        <v>6.9999999999999999E-4</v>
      </c>
      <c r="AW61" s="43">
        <f t="shared" si="12"/>
        <v>5.4879178995273668E-3</v>
      </c>
      <c r="AX61" s="6">
        <v>2018187.58</v>
      </c>
      <c r="AY61" s="56">
        <v>17.47</v>
      </c>
    </row>
    <row r="62" spans="1:51">
      <c r="A62" s="32"/>
      <c r="B62" s="54"/>
      <c r="C62" s="32">
        <v>7</v>
      </c>
      <c r="D62" s="41">
        <v>2566407.2000000002</v>
      </c>
      <c r="E62" s="42">
        <v>8.9999999999999998E-4</v>
      </c>
      <c r="F62" s="41">
        <v>2566423.9</v>
      </c>
      <c r="G62" s="42">
        <v>8.0000000000000004E-4</v>
      </c>
      <c r="H62" s="43">
        <f t="shared" si="0"/>
        <v>6.5071513202272036E-6</v>
      </c>
      <c r="I62" s="59">
        <v>2566391.06</v>
      </c>
      <c r="J62" s="56">
        <v>21.85</v>
      </c>
      <c r="K62" s="59">
        <v>2566423.9</v>
      </c>
      <c r="L62" s="56">
        <f t="shared" si="1"/>
        <v>24277.777777777781</v>
      </c>
      <c r="M62" s="32" t="s">
        <v>40</v>
      </c>
      <c r="N62" s="32">
        <v>1831720.83</v>
      </c>
      <c r="O62" s="32">
        <v>1831720.83</v>
      </c>
      <c r="P62" s="32">
        <v>6.9999999999999999E-4</v>
      </c>
      <c r="Q62" s="32">
        <v>0.3</v>
      </c>
      <c r="R62" s="32">
        <v>10</v>
      </c>
      <c r="S62" s="32">
        <v>4</v>
      </c>
      <c r="T62" s="32" t="s">
        <v>40</v>
      </c>
      <c r="U62" s="32">
        <v>2203573.62</v>
      </c>
      <c r="V62" s="32">
        <v>2203573.62</v>
      </c>
      <c r="W62" s="32">
        <v>1E-3</v>
      </c>
      <c r="X62" s="32">
        <v>0.3</v>
      </c>
      <c r="Y62" s="32">
        <v>20</v>
      </c>
      <c r="Z62" s="32">
        <v>4</v>
      </c>
      <c r="AA62" s="32" t="s">
        <v>40</v>
      </c>
      <c r="AB62" s="32">
        <v>2868351.6</v>
      </c>
      <c r="AC62" s="32">
        <v>2868351.6</v>
      </c>
      <c r="AD62" s="32">
        <v>2.2000000000000001E-3</v>
      </c>
      <c r="AE62" s="32">
        <v>0.3</v>
      </c>
      <c r="AF62" s="32">
        <v>30</v>
      </c>
      <c r="AG62" s="32">
        <v>4</v>
      </c>
      <c r="AH62" s="32" t="s">
        <v>40</v>
      </c>
      <c r="AI62" s="32">
        <v>3409967.52</v>
      </c>
      <c r="AJ62" s="32">
        <v>3409967.52</v>
      </c>
      <c r="AK62" s="32">
        <v>2.5000000000000001E-3</v>
      </c>
      <c r="AL62" s="32">
        <v>0.3</v>
      </c>
      <c r="AM62" s="32">
        <v>40</v>
      </c>
      <c r="AN62" s="32">
        <v>4</v>
      </c>
      <c r="AP62" s="32"/>
      <c r="AQ62" s="54"/>
      <c r="AR62" s="32">
        <v>9</v>
      </c>
      <c r="AS62" s="41">
        <v>2017920.8</v>
      </c>
      <c r="AT62" s="42">
        <v>4.0000000000000001E-3</v>
      </c>
      <c r="AU62" s="41">
        <v>2022587.06</v>
      </c>
      <c r="AV62" s="42">
        <v>6.9999999999999999E-4</v>
      </c>
      <c r="AW62" s="43">
        <f t="shared" si="12"/>
        <v>2.3124098824889505E-3</v>
      </c>
      <c r="AX62" s="6">
        <v>2017904.6</v>
      </c>
      <c r="AY62" s="56">
        <v>19.829999999999998</v>
      </c>
    </row>
    <row r="63" spans="1:51">
      <c r="A63" s="32"/>
      <c r="B63" s="54"/>
      <c r="C63" s="32">
        <v>8</v>
      </c>
      <c r="D63" s="41">
        <v>2566404.89</v>
      </c>
      <c r="E63" s="42">
        <v>1.6999999999999999E-3</v>
      </c>
      <c r="F63" s="41">
        <v>2566416.2999999998</v>
      </c>
      <c r="G63" s="42">
        <v>5.9999999999999995E-4</v>
      </c>
      <c r="H63" s="43">
        <f t="shared" si="0"/>
        <v>4.4459079875285574E-6</v>
      </c>
      <c r="I63" s="59">
        <v>2566391.06</v>
      </c>
      <c r="J63" s="56">
        <v>22.68</v>
      </c>
      <c r="K63" s="59">
        <v>2566416.2999999998</v>
      </c>
      <c r="L63" s="56">
        <f t="shared" si="1"/>
        <v>13341.176470588236</v>
      </c>
      <c r="M63" s="32" t="s">
        <v>41</v>
      </c>
      <c r="N63" s="32">
        <v>1831720.83</v>
      </c>
      <c r="O63" s="32">
        <v>1831720.83</v>
      </c>
      <c r="P63" s="32">
        <v>5.84</v>
      </c>
      <c r="Q63" s="32">
        <v>0.3</v>
      </c>
      <c r="R63" s="32">
        <v>10</v>
      </c>
      <c r="S63" s="32">
        <v>4</v>
      </c>
      <c r="T63" s="32" t="s">
        <v>41</v>
      </c>
      <c r="U63" s="32">
        <v>2203573.62</v>
      </c>
      <c r="V63" s="32">
        <v>2203573.62</v>
      </c>
      <c r="W63" s="32">
        <v>15.02</v>
      </c>
      <c r="X63" s="32">
        <v>0.3</v>
      </c>
      <c r="Y63" s="32">
        <v>20</v>
      </c>
      <c r="Z63" s="32">
        <v>4</v>
      </c>
      <c r="AA63" s="32" t="s">
        <v>41</v>
      </c>
      <c r="AB63" s="32">
        <v>2868351.6</v>
      </c>
      <c r="AC63" s="32">
        <v>2868351.6</v>
      </c>
      <c r="AD63" s="32">
        <v>29.79</v>
      </c>
      <c r="AE63" s="32">
        <v>0.3</v>
      </c>
      <c r="AF63" s="32">
        <v>30</v>
      </c>
      <c r="AG63" s="32">
        <v>4</v>
      </c>
      <c r="AH63" s="32" t="s">
        <v>41</v>
      </c>
      <c r="AI63" s="32">
        <v>3409967.52</v>
      </c>
      <c r="AJ63" s="32">
        <v>3409967.52</v>
      </c>
      <c r="AK63" s="32">
        <v>144.74</v>
      </c>
      <c r="AL63" s="32">
        <v>0.3</v>
      </c>
      <c r="AM63" s="32">
        <v>40</v>
      </c>
      <c r="AN63" s="32">
        <v>4</v>
      </c>
      <c r="AP63" s="32"/>
      <c r="AQ63" s="54"/>
      <c r="AR63" s="32">
        <v>10</v>
      </c>
      <c r="AS63" s="41">
        <v>2017869.24</v>
      </c>
      <c r="AT63" s="42">
        <v>7.1999999999999998E-3</v>
      </c>
      <c r="AU63" s="41">
        <v>2021140.73</v>
      </c>
      <c r="AV63" s="42">
        <v>6.9999999999999999E-4</v>
      </c>
      <c r="AW63" s="43">
        <f t="shared" si="12"/>
        <v>1.6212596610075639E-3</v>
      </c>
      <c r="AX63" s="6">
        <v>2017850.79</v>
      </c>
      <c r="AY63" s="56">
        <v>18.739999999999998</v>
      </c>
    </row>
    <row r="64" spans="1:51">
      <c r="A64" s="32"/>
      <c r="B64" s="54"/>
      <c r="C64" s="32">
        <v>9</v>
      </c>
      <c r="D64" s="41">
        <v>2566404.7200000002</v>
      </c>
      <c r="E64" s="42">
        <v>4.3E-3</v>
      </c>
      <c r="F64" s="41">
        <v>2566415.6800000002</v>
      </c>
      <c r="G64" s="42">
        <v>8.0000000000000004E-4</v>
      </c>
      <c r="H64" s="43">
        <f t="shared" si="0"/>
        <v>4.2705657118502907E-6</v>
      </c>
      <c r="I64" s="59">
        <v>2566391.06</v>
      </c>
      <c r="J64" s="56">
        <v>22.34</v>
      </c>
      <c r="K64" s="59">
        <v>2566415.6800000002</v>
      </c>
      <c r="L64" s="56">
        <f t="shared" si="1"/>
        <v>5195.3488372093025</v>
      </c>
      <c r="M64" s="32" t="s">
        <v>39</v>
      </c>
      <c r="N64" s="32">
        <v>1834075.97</v>
      </c>
      <c r="O64" s="32">
        <v>1834075.97</v>
      </c>
      <c r="P64" s="32">
        <v>5.9999999999999995E-4</v>
      </c>
      <c r="Q64" s="32">
        <v>0.3</v>
      </c>
      <c r="R64" s="32">
        <v>10</v>
      </c>
      <c r="S64" s="32">
        <v>5</v>
      </c>
      <c r="T64" s="32" t="s">
        <v>39</v>
      </c>
      <c r="U64" s="32">
        <v>2168868.42</v>
      </c>
      <c r="V64" s="32">
        <v>2168868.42</v>
      </c>
      <c r="W64" s="32">
        <v>6.9999999999999999E-4</v>
      </c>
      <c r="X64" s="32">
        <v>0.3</v>
      </c>
      <c r="Y64" s="32">
        <v>20</v>
      </c>
      <c r="Z64" s="32">
        <v>5</v>
      </c>
      <c r="AA64" s="32" t="s">
        <v>39</v>
      </c>
      <c r="AB64" s="32">
        <v>2869801.27</v>
      </c>
      <c r="AC64" s="32">
        <v>2869801.27</v>
      </c>
      <c r="AD64" s="32">
        <v>8.0000000000000004E-4</v>
      </c>
      <c r="AE64" s="32">
        <v>0.3</v>
      </c>
      <c r="AF64" s="32">
        <v>30</v>
      </c>
      <c r="AG64" s="32">
        <v>5</v>
      </c>
      <c r="AH64" s="32" t="s">
        <v>39</v>
      </c>
      <c r="AI64" s="32">
        <v>3443964.45</v>
      </c>
      <c r="AJ64" s="32">
        <v>3443964.45</v>
      </c>
      <c r="AK64" s="32">
        <v>1.1000000000000001E-3</v>
      </c>
      <c r="AL64" s="32">
        <v>0.3</v>
      </c>
      <c r="AM64" s="32">
        <v>40</v>
      </c>
      <c r="AN64" s="32">
        <v>5</v>
      </c>
      <c r="AS64" s="97">
        <f t="shared" ref="AS64:AY64" si="13">AVERAGE(AS55:AS63)</f>
        <v>2639304.6422222224</v>
      </c>
      <c r="AT64" s="78">
        <f t="shared" si="13"/>
        <v>2.1888888888888891E-3</v>
      </c>
      <c r="AU64" s="1">
        <f t="shared" si="13"/>
        <v>2750515.2844444443</v>
      </c>
      <c r="AV64" s="78">
        <f t="shared" si="13"/>
        <v>6.9999999999999999E-4</v>
      </c>
      <c r="AW64" s="11">
        <f t="shared" si="13"/>
        <v>4.0076967848756924E-2</v>
      </c>
      <c r="AX64" s="1">
        <f t="shared" si="13"/>
        <v>2639302.6300000004</v>
      </c>
      <c r="AY64" s="78">
        <f t="shared" si="13"/>
        <v>14.667777777777777</v>
      </c>
    </row>
    <row r="65" spans="1:60">
      <c r="A65" s="32"/>
      <c r="B65" s="54"/>
      <c r="C65" s="32">
        <v>10</v>
      </c>
      <c r="D65" s="41">
        <v>2566404.71</v>
      </c>
      <c r="E65" s="42">
        <v>1.6400000000000001E-2</v>
      </c>
      <c r="F65" s="41">
        <v>2566415.5699999998</v>
      </c>
      <c r="G65" s="42">
        <v>6.9999999999999999E-4</v>
      </c>
      <c r="H65" s="43">
        <f t="shared" si="0"/>
        <v>4.2316007126832366E-6</v>
      </c>
      <c r="I65" s="59">
        <v>2566391.06</v>
      </c>
      <c r="J65" s="56">
        <v>21.96</v>
      </c>
      <c r="K65" s="59">
        <v>2566415.5699999998</v>
      </c>
      <c r="L65" s="56">
        <f t="shared" si="1"/>
        <v>1339.0243902439024</v>
      </c>
      <c r="M65" s="32" t="s">
        <v>40</v>
      </c>
      <c r="N65" s="32">
        <v>1671213.78</v>
      </c>
      <c r="O65" s="32">
        <v>1671213.78</v>
      </c>
      <c r="P65" s="32">
        <v>8.0000000000000004E-4</v>
      </c>
      <c r="Q65" s="32">
        <v>0.3</v>
      </c>
      <c r="R65" s="32">
        <v>10</v>
      </c>
      <c r="S65" s="32">
        <v>5</v>
      </c>
      <c r="T65" s="32" t="s">
        <v>40</v>
      </c>
      <c r="U65" s="32">
        <v>2055954.65</v>
      </c>
      <c r="V65" s="32">
        <v>2055954.65</v>
      </c>
      <c r="W65" s="32">
        <v>1.1000000000000001E-3</v>
      </c>
      <c r="X65" s="32">
        <v>0.3</v>
      </c>
      <c r="Y65" s="32">
        <v>20</v>
      </c>
      <c r="Z65" s="32">
        <v>5</v>
      </c>
      <c r="AA65" s="32" t="s">
        <v>40</v>
      </c>
      <c r="AB65" s="32">
        <v>2721043.28</v>
      </c>
      <c r="AC65" s="32">
        <v>2721043.28</v>
      </c>
      <c r="AD65" s="32">
        <v>2.5000000000000001E-3</v>
      </c>
      <c r="AE65" s="32">
        <v>0.3</v>
      </c>
      <c r="AF65" s="32">
        <v>30</v>
      </c>
      <c r="AG65" s="32">
        <v>5</v>
      </c>
      <c r="AH65" s="32" t="s">
        <v>40</v>
      </c>
      <c r="AI65" s="32">
        <v>3266011.16</v>
      </c>
      <c r="AJ65" s="32">
        <v>3266011.16</v>
      </c>
      <c r="AK65" s="32">
        <v>3.8999999999999998E-3</v>
      </c>
      <c r="AL65" s="32">
        <v>0.3</v>
      </c>
      <c r="AM65" s="32">
        <v>40</v>
      </c>
      <c r="AN65" s="32">
        <v>5</v>
      </c>
      <c r="AP65" s="32"/>
      <c r="AQ65" s="54"/>
      <c r="AR65" s="32">
        <v>2</v>
      </c>
      <c r="AS65" s="41">
        <v>4130314.17</v>
      </c>
      <c r="AT65" s="42">
        <v>5.9999999999999995E-4</v>
      </c>
      <c r="AU65" s="41">
        <v>4193400.81</v>
      </c>
      <c r="AV65" s="42">
        <v>5.9999999999999995E-4</v>
      </c>
      <c r="AW65" s="43">
        <f t="shared" ref="AW65:AW73" si="14">(AU65-AS65)/AS65</f>
        <v>1.5274053595782553E-2</v>
      </c>
      <c r="AX65" s="59">
        <v>4130314.17</v>
      </c>
      <c r="AY65" s="56">
        <v>7.64</v>
      </c>
      <c r="BB65">
        <v>2752865.3522222219</v>
      </c>
      <c r="BC65">
        <v>2.9444444444444448E-3</v>
      </c>
      <c r="BD65">
        <v>2761269.0688888892</v>
      </c>
      <c r="BE65">
        <v>6.6666666666666664E-4</v>
      </c>
      <c r="BF65">
        <v>2.225558442674685E-3</v>
      </c>
      <c r="BG65">
        <v>2752853.5811111107</v>
      </c>
      <c r="BH65">
        <v>19.237777777777779</v>
      </c>
    </row>
    <row r="66" spans="1:60">
      <c r="A66" s="32"/>
      <c r="B66" s="32"/>
      <c r="C66" s="32">
        <v>2</v>
      </c>
      <c r="D66" s="41">
        <v>5665616.2699999996</v>
      </c>
      <c r="E66" s="42">
        <v>5.9999999999999995E-4</v>
      </c>
      <c r="F66" s="41">
        <v>5866269.1100000003</v>
      </c>
      <c r="G66" s="42">
        <v>6.9999999999999999E-4</v>
      </c>
      <c r="H66" s="43">
        <f t="shared" si="0"/>
        <v>3.5415889540997947E-2</v>
      </c>
      <c r="I66" s="59">
        <v>5665616.2699999996</v>
      </c>
      <c r="J66" s="56">
        <v>7.43</v>
      </c>
      <c r="K66" s="59">
        <v>5866269.1100000003</v>
      </c>
      <c r="L66" s="56">
        <f t="shared" si="1"/>
        <v>12383.333333333334</v>
      </c>
      <c r="M66" s="32" t="s">
        <v>41</v>
      </c>
      <c r="N66" s="32">
        <v>1671213.78</v>
      </c>
      <c r="O66" s="32">
        <v>1671213.78</v>
      </c>
      <c r="P66" s="32">
        <v>5.83</v>
      </c>
      <c r="Q66" s="32">
        <v>0.3</v>
      </c>
      <c r="R66" s="32">
        <v>10</v>
      </c>
      <c r="S66" s="32">
        <v>5</v>
      </c>
      <c r="T66" s="32" t="s">
        <v>41</v>
      </c>
      <c r="U66" s="32">
        <v>2055954.65</v>
      </c>
      <c r="V66" s="32">
        <v>2055944.64</v>
      </c>
      <c r="W66" s="32">
        <v>14.63</v>
      </c>
      <c r="X66" s="32">
        <v>0.3</v>
      </c>
      <c r="Y66" s="32">
        <v>20</v>
      </c>
      <c r="Z66" s="32">
        <v>5</v>
      </c>
      <c r="AA66" s="32" t="s">
        <v>41</v>
      </c>
      <c r="AB66" s="32">
        <v>2721043.28</v>
      </c>
      <c r="AC66" s="32">
        <v>2721043.28</v>
      </c>
      <c r="AD66" s="32">
        <v>44.46</v>
      </c>
      <c r="AE66" s="32">
        <v>0.3</v>
      </c>
      <c r="AF66" s="32">
        <v>30</v>
      </c>
      <c r="AG66" s="32">
        <v>5</v>
      </c>
      <c r="AH66" s="32" t="s">
        <v>41</v>
      </c>
      <c r="AI66" s="32">
        <v>3266011.16</v>
      </c>
      <c r="AJ66" s="32">
        <v>3266011.16</v>
      </c>
      <c r="AK66" s="32">
        <v>202.24</v>
      </c>
      <c r="AL66" s="32">
        <v>0.3</v>
      </c>
      <c r="AM66" s="32">
        <v>40</v>
      </c>
      <c r="AN66" s="32">
        <v>5</v>
      </c>
      <c r="AP66" s="32"/>
      <c r="AQ66" s="54"/>
      <c r="AR66" s="32">
        <v>3</v>
      </c>
      <c r="AS66" s="41">
        <v>2672873.84</v>
      </c>
      <c r="AT66" s="42">
        <v>5.9999999999999995E-4</v>
      </c>
      <c r="AU66" s="41">
        <v>2681180.02</v>
      </c>
      <c r="AV66" s="45">
        <v>5.9999999999999995E-4</v>
      </c>
      <c r="AW66" s="43">
        <f t="shared" si="14"/>
        <v>3.1075840077809912E-3</v>
      </c>
      <c r="AX66" s="59">
        <v>2672873.84</v>
      </c>
      <c r="AY66" s="56">
        <v>14.54</v>
      </c>
      <c r="BB66">
        <v>3011919.9222222217</v>
      </c>
      <c r="BC66">
        <v>6.1444444444444446E-3</v>
      </c>
      <c r="BD66">
        <v>3097686.5722222221</v>
      </c>
      <c r="BE66">
        <v>7.1111111111111104E-4</v>
      </c>
      <c r="BF66">
        <v>2.6114224115481571E-2</v>
      </c>
      <c r="BG66">
        <v>3011907.1388888895</v>
      </c>
      <c r="BH66">
        <v>25.566666666666666</v>
      </c>
    </row>
    <row r="67" spans="1:60">
      <c r="A67" s="32"/>
      <c r="B67" s="32"/>
      <c r="C67" s="32">
        <v>3</v>
      </c>
      <c r="D67" s="41">
        <v>3035341.56</v>
      </c>
      <c r="E67" s="42">
        <v>8.0000000000000004E-4</v>
      </c>
      <c r="F67" s="41">
        <v>3359616.11</v>
      </c>
      <c r="G67" s="42">
        <v>8.9999999999999998E-4</v>
      </c>
      <c r="H67" s="43">
        <f t="shared" si="0"/>
        <v>0.1068329687417451</v>
      </c>
      <c r="I67" s="59">
        <v>3035341.56</v>
      </c>
      <c r="J67" s="56">
        <v>15.2</v>
      </c>
      <c r="K67" s="59">
        <v>3359616.11</v>
      </c>
      <c r="L67" s="56">
        <f t="shared" si="1"/>
        <v>19000</v>
      </c>
      <c r="M67" s="32" t="s">
        <v>39</v>
      </c>
      <c r="N67" s="32">
        <v>1687393.89</v>
      </c>
      <c r="O67" s="32">
        <v>1687393.89</v>
      </c>
      <c r="P67" s="32">
        <v>5.9999999999999995E-4</v>
      </c>
      <c r="Q67" s="32">
        <v>0.3</v>
      </c>
      <c r="R67" s="32">
        <v>10</v>
      </c>
      <c r="S67" s="32">
        <v>6</v>
      </c>
      <c r="T67" s="32" t="s">
        <v>39</v>
      </c>
      <c r="U67" s="32">
        <v>2083844.92</v>
      </c>
      <c r="V67" s="32">
        <v>2083844.92</v>
      </c>
      <c r="W67" s="32">
        <v>6.9999999999999999E-4</v>
      </c>
      <c r="X67" s="32">
        <v>0.3</v>
      </c>
      <c r="Y67" s="32">
        <v>20</v>
      </c>
      <c r="Z67" s="32">
        <v>6</v>
      </c>
      <c r="AA67" s="32" t="s">
        <v>39</v>
      </c>
      <c r="AB67" s="32">
        <v>2748234.41</v>
      </c>
      <c r="AC67" s="32">
        <v>2748234.41</v>
      </c>
      <c r="AD67" s="32">
        <v>6.9999999999999999E-4</v>
      </c>
      <c r="AE67" s="32">
        <v>0.3</v>
      </c>
      <c r="AF67" s="32">
        <v>30</v>
      </c>
      <c r="AG67" s="32">
        <v>6</v>
      </c>
      <c r="AH67" s="32" t="s">
        <v>39</v>
      </c>
      <c r="AI67" s="32">
        <v>3339599.19</v>
      </c>
      <c r="AJ67" s="32">
        <v>3339599.19</v>
      </c>
      <c r="AK67" s="32">
        <v>1.1000000000000001E-3</v>
      </c>
      <c r="AL67" s="32">
        <v>0.3</v>
      </c>
      <c r="AM67" s="32">
        <v>40</v>
      </c>
      <c r="AN67" s="32">
        <v>6</v>
      </c>
      <c r="AP67" s="32"/>
      <c r="AQ67" s="54"/>
      <c r="AR67" s="32">
        <v>4</v>
      </c>
      <c r="AS67" s="41">
        <v>2573618.61</v>
      </c>
      <c r="AT67" s="42">
        <v>6.9999999999999999E-4</v>
      </c>
      <c r="AU67" s="41">
        <v>2577219.65</v>
      </c>
      <c r="AV67" s="42">
        <v>6.9999999999999999E-4</v>
      </c>
      <c r="AW67" s="43">
        <f t="shared" si="14"/>
        <v>1.3992127605884997E-3</v>
      </c>
      <c r="AX67" s="59">
        <v>2573603.04</v>
      </c>
      <c r="AY67" s="56">
        <v>18.04</v>
      </c>
      <c r="BB67">
        <v>3305273.3911111113</v>
      </c>
      <c r="BC67">
        <v>6.3E-3</v>
      </c>
      <c r="BD67">
        <v>3490345.0466666669</v>
      </c>
      <c r="BE67">
        <v>7.7777777777777773E-4</v>
      </c>
      <c r="BF67">
        <v>5.1583946849865989E-2</v>
      </c>
      <c r="BG67">
        <v>3305262.3477777778</v>
      </c>
      <c r="BH67">
        <v>45.99777777777777</v>
      </c>
    </row>
    <row r="68" spans="1:60">
      <c r="A68" s="32"/>
      <c r="B68" s="32"/>
      <c r="C68" s="32">
        <v>4</v>
      </c>
      <c r="D68" s="41">
        <v>2676440.0699999998</v>
      </c>
      <c r="E68" s="42">
        <v>8.9999999999999998E-4</v>
      </c>
      <c r="F68" s="41">
        <v>2855391.19</v>
      </c>
      <c r="G68" s="42">
        <v>5.9999999999999995E-4</v>
      </c>
      <c r="H68" s="43">
        <f t="shared" ref="H68:H110" si="15">(F68-D68)/D68</f>
        <v>6.6861620406094169E-2</v>
      </c>
      <c r="I68" s="59">
        <v>2676440.0699999998</v>
      </c>
      <c r="J68" s="56">
        <v>21.58</v>
      </c>
      <c r="K68" s="59">
        <v>2855391.19</v>
      </c>
      <c r="L68" s="56">
        <f t="shared" ref="L68:L110" si="16">J68/E68</f>
        <v>23977.777777777777</v>
      </c>
      <c r="M68" s="32" t="s">
        <v>40</v>
      </c>
      <c r="N68" s="32">
        <v>1642616.91</v>
      </c>
      <c r="O68" s="32">
        <v>1642616.91</v>
      </c>
      <c r="P68" s="32">
        <v>5.9999999999999995E-4</v>
      </c>
      <c r="Q68" s="32">
        <v>0.3</v>
      </c>
      <c r="R68" s="32">
        <v>10</v>
      </c>
      <c r="S68" s="32">
        <v>6</v>
      </c>
      <c r="T68" s="32" t="s">
        <v>40</v>
      </c>
      <c r="U68" s="32">
        <v>2025553.43</v>
      </c>
      <c r="V68" s="32">
        <v>2025553.43</v>
      </c>
      <c r="W68" s="32">
        <v>1.2999999999999999E-3</v>
      </c>
      <c r="X68" s="32">
        <v>0.3</v>
      </c>
      <c r="Y68" s="32">
        <v>20</v>
      </c>
      <c r="Z68" s="32">
        <v>6</v>
      </c>
      <c r="AA68" s="32" t="s">
        <v>40</v>
      </c>
      <c r="AB68" s="32">
        <v>2691218.14</v>
      </c>
      <c r="AC68" s="32">
        <v>2691218.14</v>
      </c>
      <c r="AD68" s="32">
        <v>4.1999999999999997E-3</v>
      </c>
      <c r="AE68" s="32">
        <v>0.3</v>
      </c>
      <c r="AF68" s="32">
        <v>30</v>
      </c>
      <c r="AG68" s="32">
        <v>6</v>
      </c>
      <c r="AH68" s="32" t="s">
        <v>40</v>
      </c>
      <c r="AI68" s="32">
        <v>3237015.81</v>
      </c>
      <c r="AJ68" s="32">
        <v>3237015.81</v>
      </c>
      <c r="AK68" s="32">
        <v>8.6E-3</v>
      </c>
      <c r="AL68" s="32">
        <v>0.3</v>
      </c>
      <c r="AM68" s="32">
        <v>40</v>
      </c>
      <c r="AN68" s="32">
        <v>6</v>
      </c>
      <c r="AP68" s="32"/>
      <c r="AQ68" s="54"/>
      <c r="AR68" s="32">
        <v>5</v>
      </c>
      <c r="AS68" s="41">
        <v>2566919.96</v>
      </c>
      <c r="AT68" s="42">
        <v>6.9999999999999999E-4</v>
      </c>
      <c r="AU68" s="41">
        <v>2567435.4700000002</v>
      </c>
      <c r="AV68" s="42">
        <v>5.9999999999999995E-4</v>
      </c>
      <c r="AW68" s="43">
        <f t="shared" si="14"/>
        <v>2.00828233070517E-4</v>
      </c>
      <c r="AX68" s="59">
        <v>2566907.27</v>
      </c>
      <c r="AY68" s="56">
        <v>21.18</v>
      </c>
      <c r="BB68">
        <v>3323545.3633333328</v>
      </c>
      <c r="BC68">
        <v>3.6111111111111114E-3</v>
      </c>
      <c r="BD68">
        <v>3331937.5488888887</v>
      </c>
      <c r="BE68">
        <v>1.0333333333333332E-3</v>
      </c>
      <c r="BF68">
        <v>1.9829099434016733E-3</v>
      </c>
      <c r="BG68">
        <v>3323545.5588888889</v>
      </c>
      <c r="BH68">
        <v>48.868888888888897</v>
      </c>
    </row>
    <row r="69" spans="1:60">
      <c r="A69" s="32"/>
      <c r="B69" s="32"/>
      <c r="C69" s="32">
        <v>5</v>
      </c>
      <c r="D69" s="41">
        <v>2627953.2599999998</v>
      </c>
      <c r="E69" s="42">
        <v>1.1000000000000001E-3</v>
      </c>
      <c r="F69" s="41">
        <v>2663893.1</v>
      </c>
      <c r="G69" s="42">
        <v>5.9999999999999995E-4</v>
      </c>
      <c r="H69" s="43">
        <f t="shared" si="15"/>
        <v>1.3675981436595383E-2</v>
      </c>
      <c r="I69" s="59">
        <v>2627927.7799999998</v>
      </c>
      <c r="J69" s="56">
        <v>24.34</v>
      </c>
      <c r="K69" s="59">
        <v>2663893.1</v>
      </c>
      <c r="L69" s="56">
        <f t="shared" si="16"/>
        <v>22127.272727272724</v>
      </c>
      <c r="M69" s="32" t="s">
        <v>41</v>
      </c>
      <c r="N69" s="32">
        <v>1642616.91</v>
      </c>
      <c r="O69" s="32">
        <v>1642616.91</v>
      </c>
      <c r="P69" s="32">
        <v>6.86</v>
      </c>
      <c r="Q69" s="32">
        <v>0.3</v>
      </c>
      <c r="R69" s="32">
        <v>10</v>
      </c>
      <c r="S69" s="32">
        <v>6</v>
      </c>
      <c r="T69" s="32" t="s">
        <v>41</v>
      </c>
      <c r="U69" s="32">
        <v>2025553.43</v>
      </c>
      <c r="V69" s="32">
        <v>2025533.4</v>
      </c>
      <c r="W69" s="32">
        <v>15.43</v>
      </c>
      <c r="X69" s="32">
        <v>0.3</v>
      </c>
      <c r="Y69" s="32">
        <v>20</v>
      </c>
      <c r="Z69" s="32">
        <v>6</v>
      </c>
      <c r="AA69" s="32" t="s">
        <v>41</v>
      </c>
      <c r="AB69" s="32">
        <v>2691218.14</v>
      </c>
      <c r="AC69" s="32">
        <v>2691192.76</v>
      </c>
      <c r="AD69" s="32">
        <v>44.27</v>
      </c>
      <c r="AE69" s="32">
        <v>0.3</v>
      </c>
      <c r="AF69" s="32">
        <v>30</v>
      </c>
      <c r="AG69" s="32">
        <v>6</v>
      </c>
      <c r="AH69" s="32" t="s">
        <v>41</v>
      </c>
      <c r="AI69" s="32">
        <v>3237015.81</v>
      </c>
      <c r="AJ69" s="32">
        <v>3237015.81</v>
      </c>
      <c r="AK69" s="32">
        <v>187.98</v>
      </c>
      <c r="AL69" s="32">
        <v>0.3</v>
      </c>
      <c r="AM69" s="32">
        <v>40</v>
      </c>
      <c r="AN69" s="32">
        <v>6</v>
      </c>
      <c r="AP69" s="32"/>
      <c r="AQ69" s="54">
        <v>0.1</v>
      </c>
      <c r="AR69" s="32">
        <v>6</v>
      </c>
      <c r="AS69" s="41">
        <v>2566440.0699999998</v>
      </c>
      <c r="AT69" s="42">
        <v>5.9999999999999995E-4</v>
      </c>
      <c r="AU69" s="41">
        <v>2566514.2200000002</v>
      </c>
      <c r="AV69" s="42">
        <v>5.9999999999999995E-4</v>
      </c>
      <c r="AW69" s="43">
        <f t="shared" si="14"/>
        <v>2.8892161117314745E-5</v>
      </c>
      <c r="AX69" s="59">
        <v>2566419.67</v>
      </c>
      <c r="AY69" s="56">
        <v>22.91</v>
      </c>
      <c r="BB69">
        <v>3575894.337777778</v>
      </c>
      <c r="BC69">
        <v>5.622222222222222E-3</v>
      </c>
      <c r="BD69">
        <v>3640638.0155555555</v>
      </c>
      <c r="BE69">
        <v>1.1000000000000001E-3</v>
      </c>
      <c r="BF69">
        <v>1.6550977677948758E-2</v>
      </c>
      <c r="BG69">
        <v>3575893.2911111107</v>
      </c>
      <c r="BH69">
        <v>84.518888888888881</v>
      </c>
    </row>
    <row r="70" spans="1:60">
      <c r="A70" s="32">
        <v>30</v>
      </c>
      <c r="B70" s="32">
        <v>0.2</v>
      </c>
      <c r="C70" s="32">
        <v>6</v>
      </c>
      <c r="D70" s="41">
        <v>2621219.54</v>
      </c>
      <c r="E70" s="42">
        <v>1.6000000000000001E-3</v>
      </c>
      <c r="F70" s="41">
        <v>2636688.29</v>
      </c>
      <c r="G70" s="42">
        <v>5.9999999999999995E-4</v>
      </c>
      <c r="H70" s="43">
        <f t="shared" si="15"/>
        <v>5.9013561298265002E-3</v>
      </c>
      <c r="I70" s="59">
        <v>2621208.11</v>
      </c>
      <c r="J70" s="56">
        <v>29.12</v>
      </c>
      <c r="K70" s="59">
        <v>2636688.29</v>
      </c>
      <c r="L70" s="56">
        <f t="shared" si="16"/>
        <v>18200</v>
      </c>
      <c r="M70" s="32" t="s">
        <v>39</v>
      </c>
      <c r="N70" s="32">
        <v>1652511.38</v>
      </c>
      <c r="O70" s="32">
        <v>1652511.38</v>
      </c>
      <c r="P70" s="32">
        <v>8.0000000000000004E-4</v>
      </c>
      <c r="Q70" s="32">
        <v>0.3</v>
      </c>
      <c r="R70" s="32">
        <v>10</v>
      </c>
      <c r="S70" s="32">
        <v>7</v>
      </c>
      <c r="T70" s="32" t="s">
        <v>39</v>
      </c>
      <c r="U70" s="32">
        <v>2032890.46</v>
      </c>
      <c r="V70" s="32">
        <v>2032890.46</v>
      </c>
      <c r="W70" s="32">
        <v>6.9999999999999999E-4</v>
      </c>
      <c r="X70" s="32">
        <v>0.3</v>
      </c>
      <c r="Y70" s="32">
        <v>20</v>
      </c>
      <c r="Z70" s="32">
        <v>7</v>
      </c>
      <c r="AA70" s="32" t="s">
        <v>39</v>
      </c>
      <c r="AB70" s="32">
        <v>2717092.59</v>
      </c>
      <c r="AC70" s="32">
        <v>2717092.59</v>
      </c>
      <c r="AD70" s="32">
        <v>1E-3</v>
      </c>
      <c r="AE70" s="32">
        <v>0.3</v>
      </c>
      <c r="AF70" s="32">
        <v>30</v>
      </c>
      <c r="AG70" s="32">
        <v>7</v>
      </c>
      <c r="AH70" s="32" t="s">
        <v>39</v>
      </c>
      <c r="AI70" s="32">
        <v>3291825.61</v>
      </c>
      <c r="AJ70" s="32">
        <v>3291825.61</v>
      </c>
      <c r="AK70" s="32">
        <v>1.1999999999999999E-3</v>
      </c>
      <c r="AL70" s="32">
        <v>0.3</v>
      </c>
      <c r="AM70" s="32">
        <v>40</v>
      </c>
      <c r="AN70" s="32">
        <v>7</v>
      </c>
      <c r="AP70" s="32"/>
      <c r="AQ70" s="54"/>
      <c r="AR70" s="32">
        <v>7</v>
      </c>
      <c r="AS70" s="41">
        <v>2566407.2000000002</v>
      </c>
      <c r="AT70" s="42">
        <v>8.9999999999999998E-4</v>
      </c>
      <c r="AU70" s="41">
        <v>2566423.9</v>
      </c>
      <c r="AV70" s="42">
        <v>8.0000000000000004E-4</v>
      </c>
      <c r="AW70" s="43">
        <f t="shared" si="14"/>
        <v>6.5071513202272036E-6</v>
      </c>
      <c r="AX70" s="59">
        <v>2566391.06</v>
      </c>
      <c r="AY70" s="56">
        <v>21.85</v>
      </c>
      <c r="BB70">
        <v>3858144.4299999997</v>
      </c>
      <c r="BC70">
        <v>1.7355555555555555E-2</v>
      </c>
      <c r="BD70">
        <v>4031583.0344444448</v>
      </c>
      <c r="BE70">
        <v>1.1333333333333334E-3</v>
      </c>
      <c r="BF70">
        <v>4.2452151396032554E-2</v>
      </c>
      <c r="BG70">
        <v>3858140.972222222</v>
      </c>
      <c r="BH70">
        <v>156.08000000000001</v>
      </c>
    </row>
    <row r="71" spans="1:60">
      <c r="A71" s="32"/>
      <c r="B71" s="32"/>
      <c r="C71" s="32">
        <v>7</v>
      </c>
      <c r="D71" s="41">
        <v>2620286.27</v>
      </c>
      <c r="E71" s="42">
        <v>3.2000000000000002E-3</v>
      </c>
      <c r="F71" s="41">
        <v>2629745.91</v>
      </c>
      <c r="G71" s="42">
        <v>6.9999999999999999E-4</v>
      </c>
      <c r="H71" s="43">
        <f t="shared" si="15"/>
        <v>3.6101551606420967E-3</v>
      </c>
      <c r="I71" s="59">
        <v>2620276.85</v>
      </c>
      <c r="J71" s="56">
        <v>32.89</v>
      </c>
      <c r="K71" s="59">
        <v>2629745.91</v>
      </c>
      <c r="L71" s="56">
        <f t="shared" si="16"/>
        <v>10278.125</v>
      </c>
      <c r="M71" s="32" t="s">
        <v>40</v>
      </c>
      <c r="N71" s="32">
        <v>1636041.81</v>
      </c>
      <c r="O71" s="32">
        <v>1636041.81</v>
      </c>
      <c r="P71" s="32">
        <v>6.9999999999999999E-4</v>
      </c>
      <c r="Q71" s="32">
        <v>0.3</v>
      </c>
      <c r="R71" s="32">
        <v>10</v>
      </c>
      <c r="S71" s="32">
        <v>7</v>
      </c>
      <c r="T71" s="32" t="s">
        <v>40</v>
      </c>
      <c r="U71" s="32">
        <v>2019479.29</v>
      </c>
      <c r="V71" s="32">
        <v>2019479.29</v>
      </c>
      <c r="W71" s="32">
        <v>1.4E-3</v>
      </c>
      <c r="X71" s="32">
        <v>0.3</v>
      </c>
      <c r="Y71" s="32">
        <v>20</v>
      </c>
      <c r="Z71" s="32">
        <v>7</v>
      </c>
      <c r="AA71" s="32" t="s">
        <v>40</v>
      </c>
      <c r="AB71" s="32">
        <v>2685009.59</v>
      </c>
      <c r="AC71" s="32">
        <v>2685009.59</v>
      </c>
      <c r="AD71" s="32">
        <v>5.4000000000000003E-3</v>
      </c>
      <c r="AE71" s="32">
        <v>0.3</v>
      </c>
      <c r="AF71" s="32">
        <v>30</v>
      </c>
      <c r="AG71" s="32">
        <v>7</v>
      </c>
      <c r="AH71" s="32" t="s">
        <v>40</v>
      </c>
      <c r="AI71" s="32">
        <v>3231194.82</v>
      </c>
      <c r="AJ71" s="32">
        <v>3231194.82</v>
      </c>
      <c r="AK71" s="32">
        <v>1.7399999999999999E-2</v>
      </c>
      <c r="AL71" s="32">
        <v>0.3</v>
      </c>
      <c r="AM71" s="32">
        <v>40</v>
      </c>
      <c r="AN71" s="32">
        <v>7</v>
      </c>
      <c r="AP71" s="32"/>
      <c r="AQ71" s="54"/>
      <c r="AR71" s="32">
        <v>8</v>
      </c>
      <c r="AS71" s="41">
        <v>2566404.89</v>
      </c>
      <c r="AT71" s="42">
        <v>1.6999999999999999E-3</v>
      </c>
      <c r="AU71" s="41">
        <v>2566416.2999999998</v>
      </c>
      <c r="AV71" s="42">
        <v>5.9999999999999995E-4</v>
      </c>
      <c r="AW71" s="43">
        <f t="shared" si="14"/>
        <v>4.4459079875285574E-6</v>
      </c>
      <c r="AX71" s="59">
        <v>2566391.06</v>
      </c>
      <c r="AY71" s="56">
        <v>22.68</v>
      </c>
    </row>
    <row r="72" spans="1:60">
      <c r="A72" s="32"/>
      <c r="B72" s="32"/>
      <c r="C72" s="32">
        <v>8</v>
      </c>
      <c r="D72" s="41">
        <v>2620154.31</v>
      </c>
      <c r="E72" s="42">
        <v>4.7999999999999996E-3</v>
      </c>
      <c r="F72" s="41">
        <v>2623295.8199999998</v>
      </c>
      <c r="G72" s="42">
        <v>6.9999999999999999E-4</v>
      </c>
      <c r="H72" s="43">
        <f t="shared" si="15"/>
        <v>1.1989790021183051E-3</v>
      </c>
      <c r="I72" s="59">
        <v>2620117.87</v>
      </c>
      <c r="J72" s="56">
        <v>32.96</v>
      </c>
      <c r="K72" s="59">
        <v>2623295.8199999998</v>
      </c>
      <c r="L72" s="56">
        <f t="shared" si="16"/>
        <v>6866.6666666666679</v>
      </c>
      <c r="M72" s="32" t="s">
        <v>41</v>
      </c>
      <c r="N72" s="32">
        <v>1636041.59</v>
      </c>
      <c r="O72" s="32">
        <v>1636041.59</v>
      </c>
      <c r="P72" s="32">
        <v>7.29</v>
      </c>
      <c r="Q72" s="32">
        <v>0.3</v>
      </c>
      <c r="R72" s="32">
        <v>10</v>
      </c>
      <c r="S72" s="32">
        <v>7</v>
      </c>
      <c r="T72" s="32" t="s">
        <v>41</v>
      </c>
      <c r="U72" s="32">
        <v>2019487.13</v>
      </c>
      <c r="V72" s="32">
        <v>2019470</v>
      </c>
      <c r="W72" s="32">
        <v>16.97</v>
      </c>
      <c r="X72" s="32">
        <v>0.3</v>
      </c>
      <c r="Y72" s="32">
        <v>20</v>
      </c>
      <c r="Z72" s="32">
        <v>7</v>
      </c>
      <c r="AA72" s="32" t="s">
        <v>41</v>
      </c>
      <c r="AB72" s="32">
        <v>2685010.65</v>
      </c>
      <c r="AC72" s="32">
        <v>2684992.32</v>
      </c>
      <c r="AD72" s="32">
        <v>48.72</v>
      </c>
      <c r="AE72" s="32">
        <v>0.3</v>
      </c>
      <c r="AF72" s="32">
        <v>30</v>
      </c>
      <c r="AG72" s="32">
        <v>7</v>
      </c>
      <c r="AH72" s="32" t="s">
        <v>41</v>
      </c>
      <c r="AI72" s="32">
        <v>3231194.82</v>
      </c>
      <c r="AJ72" s="32">
        <v>3231175.26</v>
      </c>
      <c r="AK72" s="32">
        <v>170.26</v>
      </c>
      <c r="AL72" s="32">
        <v>0.3</v>
      </c>
      <c r="AM72" s="32">
        <v>40</v>
      </c>
      <c r="AN72" s="32">
        <v>7</v>
      </c>
      <c r="AP72" s="32"/>
      <c r="AQ72" s="54"/>
      <c r="AR72" s="32">
        <v>9</v>
      </c>
      <c r="AS72" s="41">
        <v>2566404.7200000002</v>
      </c>
      <c r="AT72" s="42">
        <v>4.3E-3</v>
      </c>
      <c r="AU72" s="41">
        <v>2566415.6800000002</v>
      </c>
      <c r="AV72" s="42">
        <v>8.0000000000000004E-4</v>
      </c>
      <c r="AW72" s="43">
        <f t="shared" si="14"/>
        <v>4.2705657118502907E-6</v>
      </c>
      <c r="AX72" s="59">
        <v>2566391.06</v>
      </c>
      <c r="AY72" s="56">
        <v>22.34</v>
      </c>
    </row>
    <row r="73" spans="1:60">
      <c r="A73" s="32"/>
      <c r="B73" s="32"/>
      <c r="C73" s="32">
        <v>9</v>
      </c>
      <c r="D73" s="41">
        <v>2620135.35</v>
      </c>
      <c r="E73" s="42">
        <v>1.29E-2</v>
      </c>
      <c r="F73" s="41">
        <v>2622408.9500000002</v>
      </c>
      <c r="G73" s="42">
        <v>5.9999999999999995E-4</v>
      </c>
      <c r="H73" s="43">
        <f t="shared" si="15"/>
        <v>8.6774143175469655E-4</v>
      </c>
      <c r="I73" s="59">
        <v>2620117.87</v>
      </c>
      <c r="J73" s="56">
        <v>33.32</v>
      </c>
      <c r="K73" s="59">
        <v>2622408.9500000002</v>
      </c>
      <c r="L73" s="56">
        <f t="shared" si="16"/>
        <v>2582.9457364341088</v>
      </c>
      <c r="M73" s="32" t="s">
        <v>39</v>
      </c>
      <c r="N73" s="32">
        <v>1646061.74</v>
      </c>
      <c r="O73" s="32">
        <v>1646061.74</v>
      </c>
      <c r="P73" s="32">
        <v>6.9999999999999999E-4</v>
      </c>
      <c r="Q73" s="32">
        <v>0.3</v>
      </c>
      <c r="R73" s="32">
        <v>10</v>
      </c>
      <c r="S73" s="32">
        <v>8</v>
      </c>
      <c r="T73" s="32" t="s">
        <v>39</v>
      </c>
      <c r="U73" s="32">
        <v>2029254.48</v>
      </c>
      <c r="V73" s="32">
        <v>2029254.48</v>
      </c>
      <c r="W73" s="32">
        <v>6.9999999999999999E-4</v>
      </c>
      <c r="X73" s="32">
        <v>0.3</v>
      </c>
      <c r="Y73" s="32">
        <v>20</v>
      </c>
      <c r="Z73" s="32">
        <v>8</v>
      </c>
      <c r="AA73" s="32" t="s">
        <v>39</v>
      </c>
      <c r="AB73" s="32">
        <v>2694338.66</v>
      </c>
      <c r="AC73" s="32">
        <v>2694338.66</v>
      </c>
      <c r="AD73" s="32">
        <v>8.0000000000000004E-4</v>
      </c>
      <c r="AE73" s="32">
        <v>0.3</v>
      </c>
      <c r="AF73" s="32">
        <v>30</v>
      </c>
      <c r="AG73" s="32">
        <v>8</v>
      </c>
      <c r="AH73" s="32" t="s">
        <v>39</v>
      </c>
      <c r="AI73" s="32">
        <v>3252392.28</v>
      </c>
      <c r="AJ73" s="32">
        <v>3252392.28</v>
      </c>
      <c r="AK73" s="32">
        <v>1.1999999999999999E-3</v>
      </c>
      <c r="AL73" s="32">
        <v>0.3</v>
      </c>
      <c r="AM73" s="32">
        <v>40</v>
      </c>
      <c r="AN73" s="32">
        <v>8</v>
      </c>
      <c r="AP73" s="32"/>
      <c r="AQ73" s="54"/>
      <c r="AR73" s="32">
        <v>10</v>
      </c>
      <c r="AS73" s="41">
        <v>2566404.71</v>
      </c>
      <c r="AT73" s="42">
        <v>1.6400000000000001E-2</v>
      </c>
      <c r="AU73" s="41">
        <v>2566415.5699999998</v>
      </c>
      <c r="AV73" s="42">
        <v>6.9999999999999999E-4</v>
      </c>
      <c r="AW73" s="43">
        <f t="shared" si="14"/>
        <v>4.2316007126832366E-6</v>
      </c>
      <c r="AX73" s="59">
        <v>2566391.06</v>
      </c>
      <c r="AY73" s="56">
        <v>21.96</v>
      </c>
    </row>
    <row r="74" spans="1:60">
      <c r="A74" s="32"/>
      <c r="B74" s="32"/>
      <c r="C74" s="32">
        <v>10</v>
      </c>
      <c r="D74" s="41">
        <v>2620132.67</v>
      </c>
      <c r="E74" s="42">
        <v>2.9399999999999999E-2</v>
      </c>
      <c r="F74" s="41">
        <v>2621870.67</v>
      </c>
      <c r="G74" s="42">
        <v>1E-3</v>
      </c>
      <c r="H74" s="43">
        <f t="shared" si="15"/>
        <v>6.6332518955996222E-4</v>
      </c>
      <c r="I74" s="59">
        <v>2620117.87</v>
      </c>
      <c r="J74" s="56">
        <v>33.26</v>
      </c>
      <c r="K74" s="59">
        <v>2621870.67</v>
      </c>
      <c r="L74" s="56">
        <f t="shared" si="16"/>
        <v>1131.2925170068027</v>
      </c>
      <c r="M74" s="32" t="s">
        <v>40</v>
      </c>
      <c r="N74" s="32">
        <v>1634732.26</v>
      </c>
      <c r="O74" s="32">
        <v>1634732.26</v>
      </c>
      <c r="P74" s="32">
        <v>8.0000000000000004E-4</v>
      </c>
      <c r="Q74" s="32">
        <v>0.3</v>
      </c>
      <c r="R74" s="32">
        <v>10</v>
      </c>
      <c r="S74" s="32">
        <v>8</v>
      </c>
      <c r="T74" s="32" t="s">
        <v>40</v>
      </c>
      <c r="U74" s="32">
        <v>2018178.88</v>
      </c>
      <c r="V74" s="32">
        <v>2018178.88</v>
      </c>
      <c r="W74" s="32">
        <v>2.2000000000000001E-3</v>
      </c>
      <c r="X74" s="32">
        <v>0.3</v>
      </c>
      <c r="Y74" s="32">
        <v>20</v>
      </c>
      <c r="Z74" s="32">
        <v>8</v>
      </c>
      <c r="AA74" s="32" t="s">
        <v>40</v>
      </c>
      <c r="AB74" s="32">
        <v>2683695.7799999998</v>
      </c>
      <c r="AC74" s="32">
        <v>2683695.7799999998</v>
      </c>
      <c r="AD74" s="32">
        <v>5.4999999999999997E-3</v>
      </c>
      <c r="AE74" s="32">
        <v>0.3</v>
      </c>
      <c r="AF74" s="32">
        <v>30</v>
      </c>
      <c r="AG74" s="32">
        <v>8</v>
      </c>
      <c r="AH74" s="32" t="s">
        <v>40</v>
      </c>
      <c r="AI74" s="32">
        <v>3230026.51</v>
      </c>
      <c r="AJ74" s="32">
        <v>3230026.51</v>
      </c>
      <c r="AK74" s="32">
        <v>2.1100000000000001E-2</v>
      </c>
      <c r="AL74" s="32">
        <v>0.3</v>
      </c>
      <c r="AM74" s="32">
        <v>40</v>
      </c>
      <c r="AN74" s="32">
        <v>8</v>
      </c>
      <c r="AS74" s="97">
        <f t="shared" ref="AS74:AY74" si="17">AVERAGE(AS65:AS73)</f>
        <v>2752865.3522222219</v>
      </c>
      <c r="AT74" s="98">
        <f t="shared" si="17"/>
        <v>2.9444444444444448E-3</v>
      </c>
      <c r="AU74" s="97">
        <f t="shared" si="17"/>
        <v>2761269.0688888892</v>
      </c>
      <c r="AV74" s="98">
        <f t="shared" si="17"/>
        <v>6.6666666666666664E-4</v>
      </c>
      <c r="AW74" s="99">
        <f t="shared" si="17"/>
        <v>2.225558442674685E-3</v>
      </c>
      <c r="AX74" s="100">
        <f t="shared" si="17"/>
        <v>2752853.5811111107</v>
      </c>
      <c r="AY74" s="98">
        <f t="shared" si="17"/>
        <v>19.237777777777779</v>
      </c>
    </row>
    <row r="75" spans="1:60">
      <c r="A75" s="32"/>
      <c r="B75" s="32"/>
      <c r="C75" s="32">
        <v>2</v>
      </c>
      <c r="D75" s="41">
        <v>7138310.6900000004</v>
      </c>
      <c r="E75" s="42">
        <v>5.9999999999999995E-4</v>
      </c>
      <c r="F75" s="41">
        <v>7539137.4000000004</v>
      </c>
      <c r="G75" s="42">
        <v>5.9999999999999995E-4</v>
      </c>
      <c r="H75" s="43">
        <f t="shared" si="15"/>
        <v>5.6151480007940076E-2</v>
      </c>
      <c r="I75" s="59">
        <v>7138310.6900000004</v>
      </c>
      <c r="J75" s="56">
        <v>7.27</v>
      </c>
      <c r="K75" s="59">
        <v>7539137.4000000004</v>
      </c>
      <c r="L75" s="56">
        <f t="shared" si="16"/>
        <v>12116.666666666668</v>
      </c>
      <c r="M75" s="32" t="s">
        <v>41</v>
      </c>
      <c r="N75" s="32">
        <v>1634738.06</v>
      </c>
      <c r="O75" s="32">
        <v>1634728.86</v>
      </c>
      <c r="P75" s="32">
        <v>7.62</v>
      </c>
      <c r="Q75" s="32">
        <v>0.3</v>
      </c>
      <c r="R75" s="32">
        <v>10</v>
      </c>
      <c r="S75" s="32">
        <v>8</v>
      </c>
      <c r="T75" s="32" t="s">
        <v>41</v>
      </c>
      <c r="U75" s="32">
        <v>2018187.58</v>
      </c>
      <c r="V75" s="32">
        <v>2018173.66</v>
      </c>
      <c r="W75" s="32">
        <v>17.47</v>
      </c>
      <c r="X75" s="32">
        <v>0.3</v>
      </c>
      <c r="Y75" s="32">
        <v>20</v>
      </c>
      <c r="Z75" s="32">
        <v>8</v>
      </c>
      <c r="AA75" s="32" t="s">
        <v>41</v>
      </c>
      <c r="AB75" s="32">
        <v>2683695.7799999998</v>
      </c>
      <c r="AC75" s="32">
        <v>2683695.7799999998</v>
      </c>
      <c r="AD75" s="32">
        <v>79.55</v>
      </c>
      <c r="AE75" s="32">
        <v>0.3</v>
      </c>
      <c r="AF75" s="32">
        <v>30</v>
      </c>
      <c r="AG75" s="32">
        <v>8</v>
      </c>
      <c r="AH75" s="32" t="s">
        <v>41</v>
      </c>
      <c r="AI75" s="32">
        <v>3230018.85</v>
      </c>
      <c r="AJ75" s="32">
        <v>3230005.86</v>
      </c>
      <c r="AK75" s="32">
        <v>243.76</v>
      </c>
      <c r="AL75" s="32">
        <v>0.3</v>
      </c>
      <c r="AM75" s="32">
        <v>40</v>
      </c>
      <c r="AN75" s="32">
        <v>8</v>
      </c>
      <c r="AP75" s="32"/>
      <c r="AQ75" s="32"/>
      <c r="AR75" s="32">
        <v>2</v>
      </c>
      <c r="AS75" s="41">
        <v>5665616.2699999996</v>
      </c>
      <c r="AT75" s="42">
        <v>5.9999999999999995E-4</v>
      </c>
      <c r="AU75" s="41">
        <v>5866269.1100000003</v>
      </c>
      <c r="AV75" s="42">
        <v>6.9999999999999999E-4</v>
      </c>
      <c r="AW75" s="43">
        <f>(AU75-AS75)/AS75</f>
        <v>3.5415889540997947E-2</v>
      </c>
      <c r="AX75" s="59">
        <v>5665616.2699999996</v>
      </c>
      <c r="AY75" s="56">
        <v>7.43</v>
      </c>
    </row>
    <row r="76" spans="1:60">
      <c r="A76" s="32"/>
      <c r="B76" s="54"/>
      <c r="C76" s="32">
        <v>3</v>
      </c>
      <c r="D76" s="41">
        <v>3593063.07</v>
      </c>
      <c r="E76" s="42">
        <v>1E-3</v>
      </c>
      <c r="F76" s="41">
        <v>4136931.33</v>
      </c>
      <c r="G76" s="42">
        <v>5.9999999999999995E-4</v>
      </c>
      <c r="H76" s="43">
        <f t="shared" si="15"/>
        <v>0.15136618795839848</v>
      </c>
      <c r="I76" s="59">
        <v>3593063.07</v>
      </c>
      <c r="J76" s="56">
        <v>20</v>
      </c>
      <c r="K76" s="59">
        <v>4136931.33</v>
      </c>
      <c r="L76" s="56">
        <f t="shared" si="16"/>
        <v>20000</v>
      </c>
      <c r="M76" s="32" t="s">
        <v>39</v>
      </c>
      <c r="N76" s="32">
        <v>1644048.22</v>
      </c>
      <c r="O76" s="32">
        <v>1644048.22</v>
      </c>
      <c r="P76" s="32">
        <v>6.9999999999999999E-4</v>
      </c>
      <c r="Q76" s="32">
        <v>0.3</v>
      </c>
      <c r="R76" s="32">
        <v>10</v>
      </c>
      <c r="S76" s="32">
        <v>9</v>
      </c>
      <c r="T76" s="32" t="s">
        <v>39</v>
      </c>
      <c r="U76" s="32">
        <v>2022587.06</v>
      </c>
      <c r="V76" s="32">
        <v>2022587.06</v>
      </c>
      <c r="W76" s="32">
        <v>6.9999999999999999E-4</v>
      </c>
      <c r="X76" s="32">
        <v>0.3</v>
      </c>
      <c r="Y76" s="32">
        <v>20</v>
      </c>
      <c r="Z76" s="32">
        <v>9</v>
      </c>
      <c r="AA76" s="32" t="s">
        <v>39</v>
      </c>
      <c r="AB76" s="32">
        <v>2689324.2</v>
      </c>
      <c r="AC76" s="32">
        <v>2689324.2</v>
      </c>
      <c r="AD76" s="32">
        <v>8.9999999999999998E-4</v>
      </c>
      <c r="AE76" s="32">
        <v>0.3</v>
      </c>
      <c r="AF76" s="32">
        <v>30</v>
      </c>
      <c r="AG76" s="32">
        <v>9</v>
      </c>
      <c r="AH76" s="32" t="s">
        <v>39</v>
      </c>
      <c r="AI76" s="32">
        <v>3238230.27</v>
      </c>
      <c r="AJ76" s="32">
        <v>3238230.27</v>
      </c>
      <c r="AK76" s="32">
        <v>1.2999999999999999E-3</v>
      </c>
      <c r="AL76" s="32">
        <v>0.3</v>
      </c>
      <c r="AM76" s="32">
        <v>40</v>
      </c>
      <c r="AN76" s="32">
        <v>9</v>
      </c>
      <c r="AP76" s="32"/>
      <c r="AQ76" s="32"/>
      <c r="AR76" s="32">
        <v>3</v>
      </c>
      <c r="AS76" s="41">
        <v>3035341.56</v>
      </c>
      <c r="AT76" s="42">
        <v>8.0000000000000004E-4</v>
      </c>
      <c r="AU76" s="41">
        <v>3359616.11</v>
      </c>
      <c r="AV76" s="42">
        <v>8.9999999999999998E-4</v>
      </c>
      <c r="AW76" s="43">
        <f>(AU76-AS76)/AS76</f>
        <v>0.1068329687417451</v>
      </c>
      <c r="AX76" s="59">
        <v>3035341.56</v>
      </c>
      <c r="AY76" s="56">
        <v>15.2</v>
      </c>
    </row>
    <row r="77" spans="1:60">
      <c r="A77" s="32"/>
      <c r="B77" s="54"/>
      <c r="C77" s="32">
        <v>4</v>
      </c>
      <c r="D77" s="41">
        <v>2868351.6</v>
      </c>
      <c r="E77" s="42">
        <v>2.2000000000000001E-3</v>
      </c>
      <c r="F77" s="41">
        <v>3330131.96</v>
      </c>
      <c r="G77" s="42">
        <v>6.9999999999999999E-4</v>
      </c>
      <c r="H77" s="43">
        <f t="shared" si="15"/>
        <v>0.16099154650357364</v>
      </c>
      <c r="I77" s="59">
        <v>2868351.6</v>
      </c>
      <c r="J77" s="56">
        <v>29.79</v>
      </c>
      <c r="K77" s="59">
        <v>3330131.96</v>
      </c>
      <c r="L77" s="56">
        <f t="shared" si="16"/>
        <v>13540.90909090909</v>
      </c>
      <c r="M77" s="32" t="s">
        <v>40</v>
      </c>
      <c r="N77" s="32">
        <v>1634443.55</v>
      </c>
      <c r="O77" s="32">
        <v>1634443.55</v>
      </c>
      <c r="P77" s="32">
        <v>8.0000000000000004E-4</v>
      </c>
      <c r="Q77" s="32">
        <v>0.3</v>
      </c>
      <c r="R77" s="32">
        <v>10</v>
      </c>
      <c r="S77" s="32">
        <v>9</v>
      </c>
      <c r="T77" s="32" t="s">
        <v>40</v>
      </c>
      <c r="U77" s="32">
        <v>2017920.8</v>
      </c>
      <c r="V77" s="32">
        <v>2017920.8</v>
      </c>
      <c r="W77" s="32">
        <v>4.0000000000000001E-3</v>
      </c>
      <c r="X77" s="32">
        <v>0.3</v>
      </c>
      <c r="Y77" s="32">
        <v>20</v>
      </c>
      <c r="Z77" s="32">
        <v>9</v>
      </c>
      <c r="AA77" s="32" t="s">
        <v>40</v>
      </c>
      <c r="AB77" s="32">
        <v>2683413.89</v>
      </c>
      <c r="AC77" s="32">
        <v>2683413.89</v>
      </c>
      <c r="AD77" s="32">
        <v>9.7000000000000003E-3</v>
      </c>
      <c r="AE77" s="32">
        <v>0.3</v>
      </c>
      <c r="AF77" s="32">
        <v>30</v>
      </c>
      <c r="AG77" s="32">
        <v>9</v>
      </c>
      <c r="AH77" s="32" t="s">
        <v>40</v>
      </c>
      <c r="AI77" s="32">
        <v>3229790.47</v>
      </c>
      <c r="AJ77" s="32">
        <v>3229790.47</v>
      </c>
      <c r="AK77" s="32">
        <v>2.9600000000000001E-2</v>
      </c>
      <c r="AL77" s="32">
        <v>0.3</v>
      </c>
      <c r="AM77" s="32">
        <v>40</v>
      </c>
      <c r="AN77" s="32">
        <v>9</v>
      </c>
      <c r="AP77" s="32"/>
      <c r="AQ77" s="32"/>
      <c r="AR77" s="32">
        <v>4</v>
      </c>
      <c r="AS77" s="41">
        <v>2676440.0699999998</v>
      </c>
      <c r="AT77" s="42">
        <v>8.9999999999999998E-4</v>
      </c>
      <c r="AU77" s="41">
        <v>2855391.19</v>
      </c>
      <c r="AV77" s="42">
        <v>5.9999999999999995E-4</v>
      </c>
      <c r="AW77" s="43">
        <f t="shared" ref="AW77:AW83" si="18">(AU77-AS77)/AS77</f>
        <v>6.6861620406094169E-2</v>
      </c>
      <c r="AX77" s="59">
        <v>2676440.0699999998</v>
      </c>
      <c r="AY77" s="56">
        <v>21.58</v>
      </c>
    </row>
    <row r="78" spans="1:60">
      <c r="A78" s="32"/>
      <c r="B78" s="54"/>
      <c r="C78" s="32">
        <v>5</v>
      </c>
      <c r="D78" s="41">
        <v>2721043.28</v>
      </c>
      <c r="E78" s="42">
        <v>2.5000000000000001E-3</v>
      </c>
      <c r="F78" s="41">
        <v>2869801.27</v>
      </c>
      <c r="G78" s="42">
        <v>8.0000000000000004E-4</v>
      </c>
      <c r="H78" s="43">
        <f t="shared" si="15"/>
        <v>5.4669468542962771E-2</v>
      </c>
      <c r="I78" s="59">
        <v>2721043.28</v>
      </c>
      <c r="J78" s="56">
        <v>44.46</v>
      </c>
      <c r="K78" s="59">
        <v>2869801.27</v>
      </c>
      <c r="L78" s="56">
        <f t="shared" si="16"/>
        <v>17784</v>
      </c>
      <c r="M78" s="32" t="s">
        <v>41</v>
      </c>
      <c r="N78" s="32">
        <v>1634443.54</v>
      </c>
      <c r="O78" s="32">
        <v>1634432.2</v>
      </c>
      <c r="P78" s="32">
        <v>8.01</v>
      </c>
      <c r="Q78" s="32">
        <v>0.3</v>
      </c>
      <c r="R78" s="32">
        <v>10</v>
      </c>
      <c r="S78" s="32">
        <v>9</v>
      </c>
      <c r="T78" s="32" t="s">
        <v>41</v>
      </c>
      <c r="U78" s="32">
        <v>2017904.6</v>
      </c>
      <c r="V78" s="32">
        <v>2017889.7</v>
      </c>
      <c r="W78" s="32">
        <v>19.829999999999998</v>
      </c>
      <c r="X78" s="32">
        <v>0.3</v>
      </c>
      <c r="Y78" s="32">
        <v>20</v>
      </c>
      <c r="Z78" s="32">
        <v>9</v>
      </c>
      <c r="AA78" s="32" t="s">
        <v>41</v>
      </c>
      <c r="AB78" s="32">
        <v>2683424.6800000002</v>
      </c>
      <c r="AC78" s="32">
        <v>2683398.5099999998</v>
      </c>
      <c r="AD78" s="32">
        <v>82.52</v>
      </c>
      <c r="AE78" s="32">
        <v>0.3</v>
      </c>
      <c r="AF78" s="32">
        <v>30</v>
      </c>
      <c r="AG78" s="32">
        <v>9</v>
      </c>
      <c r="AH78" s="32" t="s">
        <v>41</v>
      </c>
      <c r="AI78" s="32">
        <v>3229780.56</v>
      </c>
      <c r="AJ78" s="32">
        <v>3229758.7</v>
      </c>
      <c r="AK78" s="32">
        <v>202.88</v>
      </c>
      <c r="AL78" s="32">
        <v>0.3</v>
      </c>
      <c r="AM78" s="32">
        <v>40</v>
      </c>
      <c r="AN78" s="32">
        <v>9</v>
      </c>
      <c r="AP78" s="32"/>
      <c r="AQ78" s="32"/>
      <c r="AR78" s="32">
        <v>5</v>
      </c>
      <c r="AS78" s="41">
        <v>2627953.2599999998</v>
      </c>
      <c r="AT78" s="42">
        <v>1.1000000000000001E-3</v>
      </c>
      <c r="AU78" s="41">
        <v>2663893.1</v>
      </c>
      <c r="AV78" s="42">
        <v>5.9999999999999995E-4</v>
      </c>
      <c r="AW78" s="43">
        <f t="shared" si="18"/>
        <v>1.3675981436595383E-2</v>
      </c>
      <c r="AX78" s="59">
        <v>2627927.7799999998</v>
      </c>
      <c r="AY78" s="56">
        <v>24.34</v>
      </c>
    </row>
    <row r="79" spans="1:60">
      <c r="A79" s="32"/>
      <c r="B79" s="54">
        <v>0.3</v>
      </c>
      <c r="C79" s="32">
        <v>6</v>
      </c>
      <c r="D79" s="41">
        <v>2691218.14</v>
      </c>
      <c r="E79" s="42">
        <v>4.1999999999999997E-3</v>
      </c>
      <c r="F79" s="41">
        <v>2748234.41</v>
      </c>
      <c r="G79" s="42">
        <v>6.9999999999999999E-4</v>
      </c>
      <c r="H79" s="43">
        <f t="shared" si="15"/>
        <v>2.1186045513203928E-2</v>
      </c>
      <c r="I79" s="59">
        <v>2691192.76</v>
      </c>
      <c r="J79" s="56">
        <v>44.27</v>
      </c>
      <c r="K79" s="59">
        <v>2748234.41</v>
      </c>
      <c r="L79" s="56">
        <f t="shared" si="16"/>
        <v>10540.476190476193</v>
      </c>
      <c r="M79" s="32" t="s">
        <v>39</v>
      </c>
      <c r="N79" s="32">
        <v>1643659.73</v>
      </c>
      <c r="O79" s="32">
        <v>1643659.73</v>
      </c>
      <c r="P79" s="32">
        <v>6.9999999999999999E-4</v>
      </c>
      <c r="Q79" s="32">
        <v>0.3</v>
      </c>
      <c r="R79" s="32">
        <v>10</v>
      </c>
      <c r="S79" s="32">
        <v>10</v>
      </c>
      <c r="T79" s="32" t="s">
        <v>39</v>
      </c>
      <c r="U79" s="32">
        <v>2021140.73</v>
      </c>
      <c r="V79" s="32">
        <v>2021140.73</v>
      </c>
      <c r="W79" s="32">
        <v>6.9999999999999999E-4</v>
      </c>
      <c r="X79" s="32">
        <v>0.3</v>
      </c>
      <c r="Y79" s="32">
        <v>20</v>
      </c>
      <c r="Z79" s="32">
        <v>10</v>
      </c>
      <c r="AA79" s="32" t="s">
        <v>39</v>
      </c>
      <c r="AB79" s="32">
        <v>2688113.6</v>
      </c>
      <c r="AC79" s="32">
        <v>2688113.6</v>
      </c>
      <c r="AD79" s="32">
        <v>8.9999999999999998E-4</v>
      </c>
      <c r="AE79" s="32">
        <v>0.3</v>
      </c>
      <c r="AF79" s="32">
        <v>30</v>
      </c>
      <c r="AG79" s="32">
        <v>10</v>
      </c>
      <c r="AH79" s="32" t="s">
        <v>39</v>
      </c>
      <c r="AI79" s="32">
        <v>3234940.44</v>
      </c>
      <c r="AJ79" s="32">
        <v>3234940.44</v>
      </c>
      <c r="AK79" s="32">
        <v>1.1000000000000001E-3</v>
      </c>
      <c r="AL79" s="32">
        <v>0.3</v>
      </c>
      <c r="AM79" s="32">
        <v>40</v>
      </c>
      <c r="AN79" s="32">
        <v>10</v>
      </c>
      <c r="AP79" s="32">
        <v>30</v>
      </c>
      <c r="AQ79" s="32">
        <v>0.2</v>
      </c>
      <c r="AR79" s="32">
        <v>6</v>
      </c>
      <c r="AS79" s="41">
        <v>2621219.54</v>
      </c>
      <c r="AT79" s="42">
        <v>1.6000000000000001E-3</v>
      </c>
      <c r="AU79" s="41">
        <v>2636688.29</v>
      </c>
      <c r="AV79" s="42">
        <v>5.9999999999999995E-4</v>
      </c>
      <c r="AW79" s="43">
        <f t="shared" si="18"/>
        <v>5.9013561298265002E-3</v>
      </c>
      <c r="AX79" s="59">
        <v>2621208.11</v>
      </c>
      <c r="AY79" s="56">
        <v>29.12</v>
      </c>
    </row>
    <row r="80" spans="1:60">
      <c r="A80" s="32"/>
      <c r="B80" s="54"/>
      <c r="C80" s="32">
        <v>7</v>
      </c>
      <c r="D80" s="41">
        <v>2685009.59</v>
      </c>
      <c r="E80" s="42">
        <v>5.4000000000000003E-3</v>
      </c>
      <c r="F80" s="41">
        <v>2717092.59</v>
      </c>
      <c r="G80" s="42">
        <v>1E-3</v>
      </c>
      <c r="H80" s="43">
        <f t="shared" si="15"/>
        <v>1.194893311349402E-2</v>
      </c>
      <c r="I80" s="59">
        <v>2684992.32</v>
      </c>
      <c r="J80" s="56">
        <v>48.72</v>
      </c>
      <c r="K80" s="59">
        <v>2717092.59</v>
      </c>
      <c r="L80" s="56">
        <f t="shared" si="16"/>
        <v>9022.2222222222208</v>
      </c>
      <c r="M80" s="32" t="s">
        <v>40</v>
      </c>
      <c r="N80" s="32">
        <v>1634389.85</v>
      </c>
      <c r="O80" s="32">
        <v>1634389.85</v>
      </c>
      <c r="P80" s="32">
        <v>8.9999999999999998E-4</v>
      </c>
      <c r="Q80" s="32">
        <v>0.3</v>
      </c>
      <c r="R80" s="32">
        <v>10</v>
      </c>
      <c r="S80" s="32">
        <v>10</v>
      </c>
      <c r="T80" s="32" t="s">
        <v>40</v>
      </c>
      <c r="U80" s="32">
        <v>2017869.24</v>
      </c>
      <c r="V80" s="32">
        <v>2017869.24</v>
      </c>
      <c r="W80" s="32">
        <v>7.1999999999999998E-3</v>
      </c>
      <c r="X80" s="32">
        <v>0.3</v>
      </c>
      <c r="Y80" s="32">
        <v>20</v>
      </c>
      <c r="Z80" s="32">
        <v>10</v>
      </c>
      <c r="AA80" s="32" t="s">
        <v>40</v>
      </c>
      <c r="AB80" s="32">
        <v>2683354.48</v>
      </c>
      <c r="AC80" s="32">
        <v>2683354.48</v>
      </c>
      <c r="AD80" s="32">
        <v>2.5600000000000001E-2</v>
      </c>
      <c r="AE80" s="32">
        <v>0.3</v>
      </c>
      <c r="AF80" s="32">
        <v>30</v>
      </c>
      <c r="AG80" s="32">
        <v>10</v>
      </c>
      <c r="AH80" s="32" t="s">
        <v>40</v>
      </c>
      <c r="AI80" s="32">
        <v>3229742.82</v>
      </c>
      <c r="AJ80" s="32">
        <v>3229742.82</v>
      </c>
      <c r="AK80" s="32">
        <v>7.0599999999999996E-2</v>
      </c>
      <c r="AL80" s="32">
        <v>0.3</v>
      </c>
      <c r="AM80" s="32">
        <v>40</v>
      </c>
      <c r="AN80" s="32">
        <v>10</v>
      </c>
      <c r="AP80" s="32"/>
      <c r="AQ80" s="32"/>
      <c r="AR80" s="32">
        <v>7</v>
      </c>
      <c r="AS80" s="41">
        <v>2620286.27</v>
      </c>
      <c r="AT80" s="42">
        <v>3.2000000000000002E-3</v>
      </c>
      <c r="AU80" s="41">
        <v>2629745.91</v>
      </c>
      <c r="AV80" s="42">
        <v>6.9999999999999999E-4</v>
      </c>
      <c r="AW80" s="43">
        <f t="shared" si="18"/>
        <v>3.6101551606420967E-3</v>
      </c>
      <c r="AX80" s="59">
        <v>2620276.85</v>
      </c>
      <c r="AY80" s="56">
        <v>32.89</v>
      </c>
    </row>
    <row r="81" spans="1:51">
      <c r="A81" s="32"/>
      <c r="B81" s="54"/>
      <c r="C81" s="32">
        <v>8</v>
      </c>
      <c r="D81" s="41">
        <v>2683695.7799999998</v>
      </c>
      <c r="E81" s="42">
        <v>5.4999999999999997E-3</v>
      </c>
      <c r="F81" s="41">
        <v>2694338.66</v>
      </c>
      <c r="G81" s="42">
        <v>8.0000000000000004E-4</v>
      </c>
      <c r="H81" s="43">
        <f t="shared" si="15"/>
        <v>3.9657550156450127E-3</v>
      </c>
      <c r="I81" s="59">
        <v>2683695.7799999998</v>
      </c>
      <c r="J81" s="56">
        <v>79.55</v>
      </c>
      <c r="K81" s="59">
        <v>2694338.66</v>
      </c>
      <c r="L81" s="56">
        <f t="shared" si="16"/>
        <v>14463.636363636364</v>
      </c>
      <c r="M81" s="32" t="s">
        <v>41</v>
      </c>
      <c r="N81" s="32">
        <v>1634371.5</v>
      </c>
      <c r="O81" s="32">
        <v>1634369.57</v>
      </c>
      <c r="P81" s="32">
        <v>8.2100000000000009</v>
      </c>
      <c r="Q81" s="32">
        <v>0.3</v>
      </c>
      <c r="R81" s="32">
        <v>10</v>
      </c>
      <c r="S81" s="32">
        <v>10</v>
      </c>
      <c r="T81" s="32" t="s">
        <v>41</v>
      </c>
      <c r="U81" s="32">
        <v>2017850.79</v>
      </c>
      <c r="V81" s="32">
        <v>2017840.58</v>
      </c>
      <c r="W81" s="32">
        <v>18.739999999999998</v>
      </c>
      <c r="X81" s="32">
        <v>0.3</v>
      </c>
      <c r="Y81" s="32">
        <v>20</v>
      </c>
      <c r="Z81" s="32">
        <v>10</v>
      </c>
      <c r="AA81" s="32" t="s">
        <v>41</v>
      </c>
      <c r="AB81" s="32">
        <v>2683336.63</v>
      </c>
      <c r="AC81" s="32">
        <v>2683313.12</v>
      </c>
      <c r="AD81" s="32">
        <v>57.4</v>
      </c>
      <c r="AE81" s="32">
        <v>0.3</v>
      </c>
      <c r="AF81" s="32">
        <v>30</v>
      </c>
      <c r="AG81" s="32">
        <v>10</v>
      </c>
      <c r="AH81" s="32" t="s">
        <v>41</v>
      </c>
      <c r="AI81" s="32">
        <v>3229729.27</v>
      </c>
      <c r="AJ81" s="32">
        <v>3229728.53</v>
      </c>
      <c r="AK81" s="32">
        <v>203.7</v>
      </c>
      <c r="AL81" s="32">
        <v>0.3</v>
      </c>
      <c r="AM81" s="32">
        <v>40</v>
      </c>
      <c r="AN81" s="32">
        <v>10</v>
      </c>
      <c r="AP81" s="32"/>
      <c r="AQ81" s="32"/>
      <c r="AR81" s="32">
        <v>8</v>
      </c>
      <c r="AS81" s="41">
        <v>2620154.31</v>
      </c>
      <c r="AT81" s="42">
        <v>4.7999999999999996E-3</v>
      </c>
      <c r="AU81" s="41">
        <v>2623295.8199999998</v>
      </c>
      <c r="AV81" s="42">
        <v>6.9999999999999999E-4</v>
      </c>
      <c r="AW81" s="43">
        <f t="shared" si="18"/>
        <v>1.1989790021183051E-3</v>
      </c>
      <c r="AX81" s="59">
        <v>2620117.87</v>
      </c>
      <c r="AY81" s="56">
        <v>32.96</v>
      </c>
    </row>
    <row r="82" spans="1:51">
      <c r="A82" s="32"/>
      <c r="B82" s="54"/>
      <c r="C82" s="32">
        <v>9</v>
      </c>
      <c r="D82" s="41">
        <v>2683413.89</v>
      </c>
      <c r="E82" s="42">
        <v>9.7000000000000003E-3</v>
      </c>
      <c r="F82" s="41">
        <v>2689324.2</v>
      </c>
      <c r="G82" s="42">
        <v>8.9999999999999998E-4</v>
      </c>
      <c r="H82" s="43">
        <f t="shared" si="15"/>
        <v>2.2025338774705589E-3</v>
      </c>
      <c r="I82" s="59">
        <v>2683398.5099999998</v>
      </c>
      <c r="J82" s="56">
        <v>82.52</v>
      </c>
      <c r="K82" s="59">
        <v>2689324.2</v>
      </c>
      <c r="L82" s="56">
        <f t="shared" si="16"/>
        <v>8507.216494845361</v>
      </c>
      <c r="AP82" s="32"/>
      <c r="AQ82" s="32"/>
      <c r="AR82" s="32">
        <v>9</v>
      </c>
      <c r="AS82" s="41">
        <v>2620135.35</v>
      </c>
      <c r="AT82" s="42">
        <v>1.29E-2</v>
      </c>
      <c r="AU82" s="41">
        <v>2622408.9500000002</v>
      </c>
      <c r="AV82" s="42">
        <v>5.9999999999999995E-4</v>
      </c>
      <c r="AW82" s="43">
        <f t="shared" si="18"/>
        <v>8.6774143175469655E-4</v>
      </c>
      <c r="AX82" s="59">
        <v>2620117.87</v>
      </c>
      <c r="AY82" s="56">
        <v>33.32</v>
      </c>
    </row>
    <row r="83" spans="1:51">
      <c r="A83" s="32"/>
      <c r="B83" s="54"/>
      <c r="C83" s="32">
        <v>10</v>
      </c>
      <c r="D83" s="41">
        <v>2683354.48</v>
      </c>
      <c r="E83" s="42">
        <v>2.5600000000000001E-2</v>
      </c>
      <c r="F83" s="41">
        <v>2688113.6</v>
      </c>
      <c r="G83" s="42">
        <v>8.9999999999999998E-4</v>
      </c>
      <c r="H83" s="43">
        <f t="shared" si="15"/>
        <v>1.7735711161054322E-3</v>
      </c>
      <c r="I83" s="59">
        <v>2683313.12</v>
      </c>
      <c r="J83" s="56">
        <v>57.4</v>
      </c>
      <c r="K83" s="59">
        <v>2688113.6</v>
      </c>
      <c r="L83" s="56">
        <f t="shared" si="16"/>
        <v>2242.1875</v>
      </c>
      <c r="AP83" s="32"/>
      <c r="AQ83" s="32"/>
      <c r="AR83" s="32">
        <v>10</v>
      </c>
      <c r="AS83" s="41">
        <v>2620132.67</v>
      </c>
      <c r="AT83" s="42">
        <v>2.9399999999999999E-2</v>
      </c>
      <c r="AU83" s="41">
        <v>2621870.67</v>
      </c>
      <c r="AV83" s="42">
        <v>1E-3</v>
      </c>
      <c r="AW83" s="43">
        <f t="shared" si="18"/>
        <v>6.6332518955996222E-4</v>
      </c>
      <c r="AX83" s="59">
        <v>2620117.87</v>
      </c>
      <c r="AY83" s="56">
        <v>33.26</v>
      </c>
    </row>
    <row r="84" spans="1:51">
      <c r="B84" s="54"/>
      <c r="C84" s="32">
        <v>2</v>
      </c>
      <c r="D84" s="41">
        <v>4714111.3</v>
      </c>
      <c r="E84" s="42">
        <v>8.0000000000000004E-4</v>
      </c>
      <c r="F84" s="41">
        <v>4771681.9400000004</v>
      </c>
      <c r="G84" s="42">
        <v>1E-3</v>
      </c>
      <c r="H84" s="43">
        <f t="shared" si="15"/>
        <v>1.2212405761399947E-2</v>
      </c>
      <c r="I84" s="6">
        <v>4714111.3</v>
      </c>
      <c r="J84" s="56">
        <v>13.26</v>
      </c>
      <c r="K84" s="59">
        <v>4771681.9400000004</v>
      </c>
      <c r="L84" s="56">
        <f t="shared" si="16"/>
        <v>16575</v>
      </c>
      <c r="AS84" s="97">
        <f t="shared" ref="AS84:AY84" si="19">AVERAGE(AS75:AS83)</f>
        <v>3011919.9222222217</v>
      </c>
      <c r="AT84" s="98">
        <f t="shared" si="19"/>
        <v>6.1444444444444446E-3</v>
      </c>
      <c r="AU84" s="97">
        <f t="shared" si="19"/>
        <v>3097686.5722222221</v>
      </c>
      <c r="AV84" s="98">
        <f t="shared" si="19"/>
        <v>7.1111111111111104E-4</v>
      </c>
      <c r="AW84" s="99">
        <f t="shared" si="19"/>
        <v>2.6114224115481571E-2</v>
      </c>
      <c r="AX84" s="100">
        <f t="shared" si="19"/>
        <v>3011907.1388888895</v>
      </c>
      <c r="AY84" s="98">
        <f t="shared" si="19"/>
        <v>25.566666666666666</v>
      </c>
    </row>
    <row r="85" spans="1:51">
      <c r="B85" s="54"/>
      <c r="C85" s="32">
        <v>3</v>
      </c>
      <c r="D85" s="41">
        <v>3240363.56</v>
      </c>
      <c r="E85" s="42">
        <v>1E-3</v>
      </c>
      <c r="F85" s="41">
        <v>3249096.75</v>
      </c>
      <c r="G85" s="45">
        <v>8.9999999999999998E-4</v>
      </c>
      <c r="H85" s="43">
        <f t="shared" si="15"/>
        <v>2.6951265925234465E-3</v>
      </c>
      <c r="I85" s="6">
        <v>3240363.56</v>
      </c>
      <c r="J85" s="56">
        <v>20.69</v>
      </c>
      <c r="K85" s="59">
        <v>3249096.75</v>
      </c>
      <c r="L85" s="56">
        <f t="shared" si="16"/>
        <v>20690</v>
      </c>
      <c r="AP85" s="32"/>
      <c r="AQ85" s="32"/>
      <c r="AR85" s="32">
        <v>2</v>
      </c>
      <c r="AS85" s="41">
        <v>7138310.6900000004</v>
      </c>
      <c r="AT85" s="42">
        <v>5.9999999999999995E-4</v>
      </c>
      <c r="AU85" s="41">
        <v>7539137.4000000004</v>
      </c>
      <c r="AV85" s="42">
        <v>5.9999999999999995E-4</v>
      </c>
      <c r="AW85" s="43">
        <f t="shared" ref="AW85:AW93" si="20">(AU85-AS85)/AS85</f>
        <v>5.6151480007940076E-2</v>
      </c>
      <c r="AX85" s="59">
        <v>7138310.6900000004</v>
      </c>
      <c r="AY85" s="56">
        <v>7.27</v>
      </c>
    </row>
    <row r="86" spans="1:51">
      <c r="B86" s="54"/>
      <c r="C86" s="32">
        <v>4</v>
      </c>
      <c r="D86" s="41">
        <v>3142850.48</v>
      </c>
      <c r="E86" s="42">
        <v>8.9999999999999998E-4</v>
      </c>
      <c r="F86" s="41">
        <v>3147452.07</v>
      </c>
      <c r="G86" s="42">
        <v>1E-3</v>
      </c>
      <c r="H86" s="43">
        <f t="shared" si="15"/>
        <v>1.4641453767154239E-3</v>
      </c>
      <c r="I86" s="6">
        <v>3142850.48</v>
      </c>
      <c r="J86" s="56">
        <v>27.76</v>
      </c>
      <c r="K86" s="59">
        <v>3147452.07</v>
      </c>
      <c r="L86" s="56">
        <f t="shared" si="16"/>
        <v>30844.444444444445</v>
      </c>
      <c r="AP86" s="32"/>
      <c r="AQ86" s="54"/>
      <c r="AR86" s="32">
        <v>3</v>
      </c>
      <c r="AS86" s="41">
        <v>3593063.07</v>
      </c>
      <c r="AT86" s="42">
        <v>1E-3</v>
      </c>
      <c r="AU86" s="41">
        <v>4136931.33</v>
      </c>
      <c r="AV86" s="42">
        <v>5.9999999999999995E-4</v>
      </c>
      <c r="AW86" s="43">
        <f t="shared" si="20"/>
        <v>0.15136618795839848</v>
      </c>
      <c r="AX86" s="59">
        <v>3593063.07</v>
      </c>
      <c r="AY86" s="56">
        <v>20</v>
      </c>
    </row>
    <row r="87" spans="1:51">
      <c r="B87" s="54"/>
      <c r="C87" s="32">
        <v>5</v>
      </c>
      <c r="D87" s="41">
        <v>3136163.42</v>
      </c>
      <c r="E87" s="42">
        <v>8.9999999999999998E-4</v>
      </c>
      <c r="F87" s="41">
        <v>3140377.19</v>
      </c>
      <c r="G87" s="42">
        <v>1E-3</v>
      </c>
      <c r="H87" s="43">
        <f t="shared" si="15"/>
        <v>1.343606641518706E-3</v>
      </c>
      <c r="I87" s="6">
        <v>3136181.22</v>
      </c>
      <c r="J87" s="56">
        <v>36.5</v>
      </c>
      <c r="K87" s="59">
        <v>3140377.19</v>
      </c>
      <c r="L87" s="56">
        <f t="shared" si="16"/>
        <v>40555.555555555555</v>
      </c>
      <c r="AP87" s="32"/>
      <c r="AQ87" s="54"/>
      <c r="AR87" s="32">
        <v>4</v>
      </c>
      <c r="AS87" s="41">
        <v>2868351.6</v>
      </c>
      <c r="AT87" s="42">
        <v>2.2000000000000001E-3</v>
      </c>
      <c r="AU87" s="41">
        <v>3330131.96</v>
      </c>
      <c r="AV87" s="42">
        <v>6.9999999999999999E-4</v>
      </c>
      <c r="AW87" s="43">
        <f t="shared" si="20"/>
        <v>0.16099154650357364</v>
      </c>
      <c r="AX87" s="59">
        <v>2868351.6</v>
      </c>
      <c r="AY87" s="56">
        <v>29.79</v>
      </c>
    </row>
    <row r="88" spans="1:51">
      <c r="B88" s="54">
        <v>0.1</v>
      </c>
      <c r="C88" s="32">
        <v>6</v>
      </c>
      <c r="D88" s="41">
        <v>3135710.1</v>
      </c>
      <c r="E88" s="42">
        <v>1.1000000000000001E-3</v>
      </c>
      <c r="F88" s="41">
        <v>3136071.16</v>
      </c>
      <c r="G88" s="42">
        <v>8.9999999999999998E-4</v>
      </c>
      <c r="H88" s="43">
        <f t="shared" si="15"/>
        <v>1.1514457283537017E-4</v>
      </c>
      <c r="I88" s="6">
        <v>3135702.79</v>
      </c>
      <c r="J88" s="56">
        <v>69.45</v>
      </c>
      <c r="K88" s="59">
        <v>3136071.16</v>
      </c>
      <c r="L88" s="56">
        <f t="shared" si="16"/>
        <v>63136.363636363632</v>
      </c>
      <c r="AP88" s="32"/>
      <c r="AQ88" s="54"/>
      <c r="AR88" s="32">
        <v>5</v>
      </c>
      <c r="AS88" s="41">
        <v>2721043.28</v>
      </c>
      <c r="AT88" s="42">
        <v>2.5000000000000001E-3</v>
      </c>
      <c r="AU88" s="41">
        <v>2869801.27</v>
      </c>
      <c r="AV88" s="42">
        <v>8.0000000000000004E-4</v>
      </c>
      <c r="AW88" s="43">
        <f t="shared" si="20"/>
        <v>5.4669468542962771E-2</v>
      </c>
      <c r="AX88" s="59">
        <v>2721043.28</v>
      </c>
      <c r="AY88" s="56">
        <v>44.46</v>
      </c>
    </row>
    <row r="89" spans="1:51">
      <c r="B89" s="54"/>
      <c r="C89" s="32">
        <v>7</v>
      </c>
      <c r="D89" s="41">
        <v>3135678.97</v>
      </c>
      <c r="E89" s="42">
        <v>1.2999999999999999E-3</v>
      </c>
      <c r="F89" s="41">
        <v>3135711.51</v>
      </c>
      <c r="G89" s="42">
        <v>1.1000000000000001E-3</v>
      </c>
      <c r="H89" s="43">
        <f t="shared" si="15"/>
        <v>1.0377337830464064E-5</v>
      </c>
      <c r="I89" s="6">
        <v>3135675.16</v>
      </c>
      <c r="J89" s="56">
        <v>60.81</v>
      </c>
      <c r="K89" s="59">
        <v>3135711.51</v>
      </c>
      <c r="L89" s="56">
        <f t="shared" si="16"/>
        <v>46776.923076923078</v>
      </c>
      <c r="AP89" s="32"/>
      <c r="AQ89" s="54">
        <v>0.3</v>
      </c>
      <c r="AR89" s="32">
        <v>6</v>
      </c>
      <c r="AS89" s="41">
        <v>2691218.14</v>
      </c>
      <c r="AT89" s="42">
        <v>4.1999999999999997E-3</v>
      </c>
      <c r="AU89" s="41">
        <v>2748234.41</v>
      </c>
      <c r="AV89" s="42">
        <v>6.9999999999999999E-4</v>
      </c>
      <c r="AW89" s="43">
        <f t="shared" si="20"/>
        <v>2.1186045513203928E-2</v>
      </c>
      <c r="AX89" s="59">
        <v>2691192.76</v>
      </c>
      <c r="AY89" s="56">
        <v>44.27</v>
      </c>
    </row>
    <row r="90" spans="1:51">
      <c r="B90" s="54"/>
      <c r="C90" s="32">
        <v>8</v>
      </c>
      <c r="D90" s="41">
        <v>3135676.91</v>
      </c>
      <c r="E90" s="42">
        <v>2E-3</v>
      </c>
      <c r="F90" s="41">
        <v>3135685.68</v>
      </c>
      <c r="G90" s="42">
        <v>1.1000000000000001E-3</v>
      </c>
      <c r="H90" s="43">
        <f t="shared" si="15"/>
        <v>2.7968442705465551E-6</v>
      </c>
      <c r="I90" s="6">
        <v>3135675.14</v>
      </c>
      <c r="J90" s="56">
        <v>69.349999999999994</v>
      </c>
      <c r="K90" s="59">
        <v>3135685.68</v>
      </c>
      <c r="L90" s="56">
        <f t="shared" si="16"/>
        <v>34675</v>
      </c>
      <c r="AP90" s="32"/>
      <c r="AQ90" s="54"/>
      <c r="AR90" s="32">
        <v>7</v>
      </c>
      <c r="AS90" s="41">
        <v>2685009.59</v>
      </c>
      <c r="AT90" s="42">
        <v>5.4000000000000003E-3</v>
      </c>
      <c r="AU90" s="41">
        <v>2717092.59</v>
      </c>
      <c r="AV90" s="42">
        <v>1E-3</v>
      </c>
      <c r="AW90" s="43">
        <f t="shared" si="20"/>
        <v>1.194893311349402E-2</v>
      </c>
      <c r="AX90" s="59">
        <v>2684992.32</v>
      </c>
      <c r="AY90" s="56">
        <v>48.72</v>
      </c>
    </row>
    <row r="91" spans="1:51">
      <c r="B91" s="54"/>
      <c r="C91" s="32">
        <v>9</v>
      </c>
      <c r="D91" s="41">
        <v>3135676.77</v>
      </c>
      <c r="E91" s="42">
        <v>6.4000000000000003E-3</v>
      </c>
      <c r="F91" s="41">
        <v>3135681.2</v>
      </c>
      <c r="G91" s="42">
        <v>1.1000000000000001E-3</v>
      </c>
      <c r="H91" s="43">
        <f t="shared" si="15"/>
        <v>1.4127731667214022E-6</v>
      </c>
      <c r="I91" s="6">
        <v>3135675.22</v>
      </c>
      <c r="J91" s="56">
        <v>71.959999999999994</v>
      </c>
      <c r="K91" s="59">
        <v>3135681.2</v>
      </c>
      <c r="L91" s="56">
        <f t="shared" si="16"/>
        <v>11243.749999999998</v>
      </c>
      <c r="AP91" s="32"/>
      <c r="AQ91" s="54"/>
      <c r="AR91" s="32">
        <v>8</v>
      </c>
      <c r="AS91" s="41">
        <v>2683695.7799999998</v>
      </c>
      <c r="AT91" s="42">
        <v>5.4999999999999997E-3</v>
      </c>
      <c r="AU91" s="41">
        <v>2694338.66</v>
      </c>
      <c r="AV91" s="42">
        <v>8.0000000000000004E-4</v>
      </c>
      <c r="AW91" s="43">
        <f t="shared" si="20"/>
        <v>3.9657550156450127E-3</v>
      </c>
      <c r="AX91" s="59">
        <v>2683695.7799999998</v>
      </c>
      <c r="AY91" s="56">
        <v>79.55</v>
      </c>
    </row>
    <row r="92" spans="1:51">
      <c r="B92" s="54"/>
      <c r="C92" s="32">
        <v>10</v>
      </c>
      <c r="D92" s="41">
        <v>3135676.76</v>
      </c>
      <c r="E92" s="42">
        <v>1.8100000000000002E-2</v>
      </c>
      <c r="F92" s="41">
        <v>3135680.44</v>
      </c>
      <c r="G92" s="42">
        <v>1.1999999999999999E-3</v>
      </c>
      <c r="H92" s="43">
        <f t="shared" si="15"/>
        <v>1.1735903544368005E-6</v>
      </c>
      <c r="I92" s="6">
        <v>3135675.16</v>
      </c>
      <c r="J92" s="56">
        <v>70.040000000000006</v>
      </c>
      <c r="K92" s="59">
        <v>3135680.44</v>
      </c>
      <c r="L92" s="56">
        <f t="shared" si="16"/>
        <v>3869.6132596685084</v>
      </c>
      <c r="AP92" s="32"/>
      <c r="AQ92" s="54"/>
      <c r="AR92" s="32">
        <v>9</v>
      </c>
      <c r="AS92" s="41">
        <v>2683413.89</v>
      </c>
      <c r="AT92" s="42">
        <v>9.7000000000000003E-3</v>
      </c>
      <c r="AU92" s="41">
        <v>2689324.2</v>
      </c>
      <c r="AV92" s="42">
        <v>8.9999999999999998E-4</v>
      </c>
      <c r="AW92" s="43">
        <f t="shared" si="20"/>
        <v>2.2025338774705589E-3</v>
      </c>
      <c r="AX92" s="59">
        <v>2683398.5099999998</v>
      </c>
      <c r="AY92" s="56">
        <v>82.52</v>
      </c>
    </row>
    <row r="93" spans="1:51">
      <c r="B93" s="32"/>
      <c r="C93" s="32">
        <v>2</v>
      </c>
      <c r="D93" s="41">
        <v>6277780.1200000001</v>
      </c>
      <c r="E93" s="42">
        <v>8.0000000000000004E-4</v>
      </c>
      <c r="F93" s="41">
        <v>6444693.9299999997</v>
      </c>
      <c r="G93" s="42">
        <v>8.9999999999999998E-4</v>
      </c>
      <c r="H93" s="43">
        <f t="shared" si="15"/>
        <v>2.6588030611049751E-2</v>
      </c>
      <c r="I93" s="6">
        <v>6277780.1200000001</v>
      </c>
      <c r="J93" s="56">
        <v>13.34</v>
      </c>
      <c r="K93" s="59">
        <v>6444693.9299999997</v>
      </c>
      <c r="L93" s="56">
        <f t="shared" si="16"/>
        <v>16675</v>
      </c>
      <c r="AP93" s="32"/>
      <c r="AQ93" s="54"/>
      <c r="AR93" s="32">
        <v>10</v>
      </c>
      <c r="AS93" s="41">
        <v>2683354.48</v>
      </c>
      <c r="AT93" s="42">
        <v>2.5600000000000001E-2</v>
      </c>
      <c r="AU93" s="41">
        <v>2688113.6</v>
      </c>
      <c r="AV93" s="42">
        <v>8.9999999999999998E-4</v>
      </c>
      <c r="AW93" s="43">
        <f t="shared" si="20"/>
        <v>1.7735711161054322E-3</v>
      </c>
      <c r="AX93" s="59">
        <v>2683313.12</v>
      </c>
      <c r="AY93" s="56">
        <v>57.4</v>
      </c>
    </row>
    <row r="94" spans="1:51">
      <c r="B94" s="32"/>
      <c r="C94" s="32">
        <v>3</v>
      </c>
      <c r="D94" s="41">
        <v>3589432.99</v>
      </c>
      <c r="E94" s="42">
        <v>8.9999999999999998E-4</v>
      </c>
      <c r="F94" s="41">
        <v>3802986.76</v>
      </c>
      <c r="G94" s="42">
        <v>8.9999999999999998E-4</v>
      </c>
      <c r="H94" s="43">
        <f t="shared" si="15"/>
        <v>5.9495126554793137E-2</v>
      </c>
      <c r="I94" s="6">
        <v>3589432.99</v>
      </c>
      <c r="J94" s="56">
        <v>22.65</v>
      </c>
      <c r="K94" s="59">
        <v>3802986.76</v>
      </c>
      <c r="L94" s="56">
        <f t="shared" si="16"/>
        <v>25166.666666666664</v>
      </c>
      <c r="AS94" s="1">
        <f t="shared" ref="AS94:AY94" si="21">AVERAGE(AS85:AS93)</f>
        <v>3305273.3911111113</v>
      </c>
      <c r="AT94" s="78">
        <f t="shared" si="21"/>
        <v>6.3E-3</v>
      </c>
      <c r="AU94" s="1">
        <f t="shared" si="21"/>
        <v>3490345.0466666669</v>
      </c>
      <c r="AV94" s="78">
        <f t="shared" si="21"/>
        <v>7.7777777777777773E-4</v>
      </c>
      <c r="AW94" s="11">
        <f t="shared" si="21"/>
        <v>5.1583946849865989E-2</v>
      </c>
      <c r="AX94">
        <f t="shared" si="21"/>
        <v>3305262.3477777778</v>
      </c>
      <c r="AY94" s="78">
        <f t="shared" si="21"/>
        <v>45.99777777777777</v>
      </c>
    </row>
    <row r="95" spans="1:51">
      <c r="B95" s="32"/>
      <c r="C95" s="32">
        <v>4</v>
      </c>
      <c r="D95" s="41">
        <v>3234297.42</v>
      </c>
      <c r="E95" s="42">
        <v>1.1999999999999999E-3</v>
      </c>
      <c r="F95" s="41">
        <v>3365449.67</v>
      </c>
      <c r="G95" s="42">
        <v>8.9999999999999998E-4</v>
      </c>
      <c r="H95" s="43">
        <f t="shared" si="15"/>
        <v>4.0550460569578665E-2</v>
      </c>
      <c r="I95" s="6">
        <v>3234297.42</v>
      </c>
      <c r="J95" s="56">
        <v>66.95</v>
      </c>
      <c r="K95" s="59">
        <v>3365449.67</v>
      </c>
      <c r="L95" s="56">
        <f t="shared" si="16"/>
        <v>55791.666666666672</v>
      </c>
      <c r="AQ95" s="54"/>
      <c r="AR95" s="32">
        <v>2</v>
      </c>
      <c r="AS95" s="41">
        <v>4714111.3</v>
      </c>
      <c r="AT95" s="42">
        <v>8.0000000000000004E-4</v>
      </c>
      <c r="AU95" s="41">
        <v>4771681.9400000004</v>
      </c>
      <c r="AV95" s="42">
        <v>1E-3</v>
      </c>
      <c r="AW95" s="43">
        <f t="shared" ref="AW95:AW103" si="22">(AU95-AS95)/AS95</f>
        <v>1.2212405761399947E-2</v>
      </c>
      <c r="AX95" s="6">
        <v>4714111.3</v>
      </c>
      <c r="AY95" s="56">
        <v>13.26</v>
      </c>
    </row>
    <row r="96" spans="1:51">
      <c r="B96" s="32"/>
      <c r="C96" s="32">
        <v>5</v>
      </c>
      <c r="D96" s="41">
        <v>3186336.46</v>
      </c>
      <c r="E96" s="42">
        <v>1.6999999999999999E-3</v>
      </c>
      <c r="F96" s="41">
        <v>3228211.24</v>
      </c>
      <c r="G96" s="42">
        <v>1.1999999999999999E-3</v>
      </c>
      <c r="H96" s="43">
        <f t="shared" si="15"/>
        <v>1.3141983128799982E-2</v>
      </c>
      <c r="I96" s="6">
        <v>3186336.46</v>
      </c>
      <c r="J96" s="56">
        <v>72.89</v>
      </c>
      <c r="K96" s="59">
        <v>3228211.24</v>
      </c>
      <c r="L96" s="56">
        <f t="shared" si="16"/>
        <v>42876.470588235294</v>
      </c>
      <c r="AQ96" s="54"/>
      <c r="AR96" s="32">
        <v>3</v>
      </c>
      <c r="AS96" s="41">
        <v>3240363.56</v>
      </c>
      <c r="AT96" s="42">
        <v>1E-3</v>
      </c>
      <c r="AU96" s="41">
        <v>3249096.75</v>
      </c>
      <c r="AV96" s="45">
        <v>8.9999999999999998E-4</v>
      </c>
      <c r="AW96" s="43">
        <f t="shared" si="22"/>
        <v>2.6951265925234465E-3</v>
      </c>
      <c r="AX96" s="6">
        <v>3240363.56</v>
      </c>
      <c r="AY96" s="56">
        <v>20.69</v>
      </c>
    </row>
    <row r="97" spans="1:51">
      <c r="A97">
        <v>40</v>
      </c>
      <c r="B97" s="32">
        <v>0.2</v>
      </c>
      <c r="C97" s="32">
        <v>6</v>
      </c>
      <c r="D97" s="41">
        <v>3179818.58</v>
      </c>
      <c r="E97" s="42">
        <v>2.7000000000000001E-3</v>
      </c>
      <c r="F97" s="41">
        <v>3200729.13</v>
      </c>
      <c r="G97" s="42">
        <v>1.4E-3</v>
      </c>
      <c r="H97" s="43">
        <f t="shared" si="15"/>
        <v>6.5760198180865445E-3</v>
      </c>
      <c r="I97" s="6">
        <v>3179821.39</v>
      </c>
      <c r="J97" s="56">
        <v>103.59</v>
      </c>
      <c r="K97" s="59">
        <v>3200729.13</v>
      </c>
      <c r="L97" s="56">
        <f t="shared" si="16"/>
        <v>38366.666666666664</v>
      </c>
      <c r="AQ97" s="54"/>
      <c r="AR97" s="32">
        <v>4</v>
      </c>
      <c r="AS97" s="41">
        <v>3142850.48</v>
      </c>
      <c r="AT97" s="42">
        <v>8.9999999999999998E-4</v>
      </c>
      <c r="AU97" s="41">
        <v>3147452.07</v>
      </c>
      <c r="AV97" s="42">
        <v>1E-3</v>
      </c>
      <c r="AW97" s="43">
        <f t="shared" si="22"/>
        <v>1.4641453767154239E-3</v>
      </c>
      <c r="AX97" s="6">
        <v>3142850.48</v>
      </c>
      <c r="AY97" s="56">
        <v>27.76</v>
      </c>
    </row>
    <row r="98" spans="1:51">
      <c r="B98" s="32"/>
      <c r="C98" s="32">
        <v>7</v>
      </c>
      <c r="D98" s="41">
        <v>3178943.94</v>
      </c>
      <c r="E98" s="42">
        <v>2.8E-3</v>
      </c>
      <c r="F98" s="41">
        <v>3183790.23</v>
      </c>
      <c r="G98" s="42">
        <v>1E-3</v>
      </c>
      <c r="H98" s="43">
        <f t="shared" si="15"/>
        <v>1.5244968428100175E-3</v>
      </c>
      <c r="I98" s="6">
        <v>3178943.86</v>
      </c>
      <c r="J98" s="56">
        <v>102.4</v>
      </c>
      <c r="K98" s="59">
        <v>3183790.23</v>
      </c>
      <c r="L98" s="56">
        <f t="shared" si="16"/>
        <v>36571.428571428572</v>
      </c>
      <c r="AQ98" s="54"/>
      <c r="AR98" s="32">
        <v>5</v>
      </c>
      <c r="AS98" s="41">
        <v>3136163.42</v>
      </c>
      <c r="AT98" s="42">
        <v>8.9999999999999998E-4</v>
      </c>
      <c r="AU98" s="41">
        <v>3140377.19</v>
      </c>
      <c r="AV98" s="42">
        <v>1E-3</v>
      </c>
      <c r="AW98" s="43">
        <f t="shared" si="22"/>
        <v>1.343606641518706E-3</v>
      </c>
      <c r="AX98" s="6">
        <v>3136181.22</v>
      </c>
      <c r="AY98" s="56">
        <v>36.5</v>
      </c>
    </row>
    <row r="99" spans="1:51">
      <c r="B99" s="32"/>
      <c r="C99" s="32">
        <v>8</v>
      </c>
      <c r="D99" s="41">
        <v>3178824.65</v>
      </c>
      <c r="E99" s="42">
        <v>7.4000000000000003E-3</v>
      </c>
      <c r="F99" s="41">
        <v>3181344.08</v>
      </c>
      <c r="G99" s="42">
        <v>1.1999999999999999E-3</v>
      </c>
      <c r="H99" s="43">
        <f t="shared" si="15"/>
        <v>7.9256652297576954E-4</v>
      </c>
      <c r="I99" s="6">
        <v>3178810.17</v>
      </c>
      <c r="J99" s="56">
        <v>101.36</v>
      </c>
      <c r="K99" s="59">
        <v>3181344.08</v>
      </c>
      <c r="L99" s="56">
        <f t="shared" si="16"/>
        <v>13697.297297297297</v>
      </c>
      <c r="AQ99" s="54">
        <v>0.1</v>
      </c>
      <c r="AR99" s="32">
        <v>6</v>
      </c>
      <c r="AS99" s="41">
        <v>3135710.1</v>
      </c>
      <c r="AT99" s="42">
        <v>1.1000000000000001E-3</v>
      </c>
      <c r="AU99" s="41">
        <v>3136071.16</v>
      </c>
      <c r="AV99" s="42">
        <v>8.9999999999999998E-4</v>
      </c>
      <c r="AW99" s="43">
        <f t="shared" si="22"/>
        <v>1.1514457283537017E-4</v>
      </c>
      <c r="AX99" s="6">
        <v>3135702.79</v>
      </c>
      <c r="AY99" s="56">
        <v>69.45</v>
      </c>
    </row>
    <row r="100" spans="1:51">
      <c r="B100" s="32"/>
      <c r="C100" s="32">
        <v>9</v>
      </c>
      <c r="D100" s="41">
        <v>3178808.58</v>
      </c>
      <c r="E100" s="42">
        <v>8.3999999999999995E-3</v>
      </c>
      <c r="F100" s="41">
        <v>3179422.57</v>
      </c>
      <c r="G100" s="42">
        <v>1E-3</v>
      </c>
      <c r="H100" s="43">
        <f t="shared" si="15"/>
        <v>1.9315098237206779E-4</v>
      </c>
      <c r="I100" s="6">
        <v>3178811.46</v>
      </c>
      <c r="J100" s="56">
        <v>131.82</v>
      </c>
      <c r="K100" s="59">
        <v>3179422.57</v>
      </c>
      <c r="L100" s="56">
        <f t="shared" si="16"/>
        <v>15692.857142857143</v>
      </c>
      <c r="AQ100" s="54"/>
      <c r="AR100" s="32">
        <v>7</v>
      </c>
      <c r="AS100" s="41">
        <v>3135678.97</v>
      </c>
      <c r="AT100" s="42">
        <v>1.2999999999999999E-3</v>
      </c>
      <c r="AU100" s="41">
        <v>3135711.51</v>
      </c>
      <c r="AV100" s="42">
        <v>1.1000000000000001E-3</v>
      </c>
      <c r="AW100" s="43">
        <f t="shared" si="22"/>
        <v>1.0377337830464064E-5</v>
      </c>
      <c r="AX100" s="6">
        <v>3135675.16</v>
      </c>
      <c r="AY100" s="56">
        <v>60.81</v>
      </c>
    </row>
    <row r="101" spans="1:51">
      <c r="B101" s="32"/>
      <c r="C101" s="32">
        <v>10</v>
      </c>
      <c r="D101" s="41">
        <v>3178806.3</v>
      </c>
      <c r="E101" s="42">
        <v>2.47E-2</v>
      </c>
      <c r="F101" s="41">
        <v>3179114.53</v>
      </c>
      <c r="G101" s="42">
        <v>1.4E-3</v>
      </c>
      <c r="H101" s="43">
        <f t="shared" si="15"/>
        <v>9.69640710728368E-5</v>
      </c>
      <c r="I101" s="6">
        <v>3178805.75</v>
      </c>
      <c r="J101" s="56">
        <v>145.66999999999999</v>
      </c>
      <c r="K101" s="59">
        <v>3179114.53</v>
      </c>
      <c r="L101" s="56">
        <f t="shared" si="16"/>
        <v>5897.570850202429</v>
      </c>
      <c r="AQ101" s="54"/>
      <c r="AR101" s="32">
        <v>8</v>
      </c>
      <c r="AS101" s="41">
        <v>3135676.91</v>
      </c>
      <c r="AT101" s="42">
        <v>2E-3</v>
      </c>
      <c r="AU101" s="41">
        <v>3135685.68</v>
      </c>
      <c r="AV101" s="42">
        <v>1.1000000000000001E-3</v>
      </c>
      <c r="AW101" s="43">
        <f t="shared" si="22"/>
        <v>2.7968442705465551E-6</v>
      </c>
      <c r="AX101" s="6">
        <v>3135675.14</v>
      </c>
      <c r="AY101" s="56">
        <v>69.349999999999994</v>
      </c>
    </row>
    <row r="102" spans="1:51">
      <c r="B102" s="32"/>
      <c r="C102" s="32">
        <v>2</v>
      </c>
      <c r="D102" s="41">
        <v>7765849.1299999999</v>
      </c>
      <c r="E102" s="42">
        <v>1.1000000000000001E-3</v>
      </c>
      <c r="F102" s="41">
        <v>8117705.9299999997</v>
      </c>
      <c r="G102" s="42">
        <v>1.1000000000000001E-3</v>
      </c>
      <c r="H102" s="43">
        <f t="shared" si="15"/>
        <v>4.5308219888119283E-2</v>
      </c>
      <c r="I102" s="6">
        <v>7765849.1299999999</v>
      </c>
      <c r="J102" s="56">
        <v>12.7</v>
      </c>
      <c r="K102" s="59">
        <v>8117705.9299999997</v>
      </c>
      <c r="L102" s="56">
        <f t="shared" si="16"/>
        <v>11545.454545454544</v>
      </c>
      <c r="AQ102" s="54"/>
      <c r="AR102" s="32">
        <v>9</v>
      </c>
      <c r="AS102" s="41">
        <v>3135676.77</v>
      </c>
      <c r="AT102" s="42">
        <v>6.4000000000000003E-3</v>
      </c>
      <c r="AU102" s="41">
        <v>3135681.2</v>
      </c>
      <c r="AV102" s="42">
        <v>1.1000000000000001E-3</v>
      </c>
      <c r="AW102" s="43">
        <f t="shared" si="22"/>
        <v>1.4127731667214022E-6</v>
      </c>
      <c r="AX102" s="6">
        <v>3135675.22</v>
      </c>
      <c r="AY102" s="56">
        <v>71.959999999999994</v>
      </c>
    </row>
    <row r="103" spans="1:51">
      <c r="B103" s="54"/>
      <c r="C103" s="32">
        <v>3</v>
      </c>
      <c r="D103" s="41">
        <v>4123701.63</v>
      </c>
      <c r="E103" s="42">
        <v>1.4E-3</v>
      </c>
      <c r="F103" s="41">
        <v>4582631.8600000003</v>
      </c>
      <c r="G103" s="42">
        <v>1.1000000000000001E-3</v>
      </c>
      <c r="H103" s="43">
        <f t="shared" si="15"/>
        <v>0.11129084283433001</v>
      </c>
      <c r="I103" s="6">
        <v>4123701.63</v>
      </c>
      <c r="J103" s="56">
        <v>36.46</v>
      </c>
      <c r="K103" s="59">
        <v>4582631.8600000003</v>
      </c>
      <c r="L103" s="56">
        <f t="shared" si="16"/>
        <v>26042.857142857145</v>
      </c>
      <c r="AQ103" s="54"/>
      <c r="AR103" s="32">
        <v>10</v>
      </c>
      <c r="AS103" s="41">
        <v>3135676.76</v>
      </c>
      <c r="AT103" s="42">
        <v>1.8100000000000002E-2</v>
      </c>
      <c r="AU103" s="41">
        <v>3135680.44</v>
      </c>
      <c r="AV103" s="42">
        <v>1.1999999999999999E-3</v>
      </c>
      <c r="AW103" s="43">
        <f t="shared" si="22"/>
        <v>1.1735903544368005E-6</v>
      </c>
      <c r="AX103" s="6">
        <v>3135675.16</v>
      </c>
      <c r="AY103" s="56">
        <v>70.040000000000006</v>
      </c>
    </row>
    <row r="104" spans="1:51">
      <c r="B104" s="54"/>
      <c r="C104" s="32">
        <v>4</v>
      </c>
      <c r="D104" s="41">
        <v>3409967.52</v>
      </c>
      <c r="E104" s="42">
        <v>2.5000000000000001E-3</v>
      </c>
      <c r="F104" s="41">
        <v>3782957.28</v>
      </c>
      <c r="G104" s="42">
        <v>1E-3</v>
      </c>
      <c r="H104" s="43">
        <f t="shared" si="15"/>
        <v>0.10938220314778828</v>
      </c>
      <c r="I104" s="6">
        <v>3409967.52</v>
      </c>
      <c r="J104" s="56">
        <v>144.74</v>
      </c>
      <c r="K104" s="59">
        <v>3782957.28</v>
      </c>
      <c r="L104" s="56">
        <f t="shared" si="16"/>
        <v>57896</v>
      </c>
      <c r="AS104" s="1">
        <f t="shared" ref="AS104:AY104" si="23">AVERAGE(AS95:AS103)</f>
        <v>3323545.3633333328</v>
      </c>
      <c r="AT104" s="78">
        <f t="shared" si="23"/>
        <v>3.6111111111111114E-3</v>
      </c>
      <c r="AU104" s="1">
        <f t="shared" si="23"/>
        <v>3331937.5488888887</v>
      </c>
      <c r="AV104" s="78">
        <f t="shared" si="23"/>
        <v>1.0333333333333332E-3</v>
      </c>
      <c r="AW104" s="11">
        <f t="shared" si="23"/>
        <v>1.9829099434016733E-3</v>
      </c>
      <c r="AX104" s="1">
        <f t="shared" si="23"/>
        <v>3323545.5588888889</v>
      </c>
      <c r="AY104" s="78">
        <f t="shared" si="23"/>
        <v>48.868888888888897</v>
      </c>
    </row>
    <row r="105" spans="1:51">
      <c r="B105" s="54"/>
      <c r="C105" s="32">
        <v>5</v>
      </c>
      <c r="D105" s="41">
        <v>3266011.16</v>
      </c>
      <c r="E105" s="42">
        <v>3.8999999999999998E-3</v>
      </c>
      <c r="F105" s="41">
        <v>3443964.45</v>
      </c>
      <c r="G105" s="42">
        <v>1.1000000000000001E-3</v>
      </c>
      <c r="H105" s="43">
        <f t="shared" si="15"/>
        <v>5.4486430475026312E-2</v>
      </c>
      <c r="I105" s="6">
        <v>3266011.16</v>
      </c>
      <c r="J105" s="56">
        <v>202.24</v>
      </c>
      <c r="K105" s="59">
        <v>3443964.45</v>
      </c>
      <c r="L105" s="56">
        <f t="shared" si="16"/>
        <v>51856.410256410258</v>
      </c>
      <c r="AQ105" s="32"/>
      <c r="AR105" s="32">
        <v>2</v>
      </c>
      <c r="AS105" s="41">
        <v>6277780.1200000001</v>
      </c>
      <c r="AT105" s="42">
        <v>8.0000000000000004E-4</v>
      </c>
      <c r="AU105" s="41">
        <v>6444693.9299999997</v>
      </c>
      <c r="AV105" s="42">
        <v>8.9999999999999998E-4</v>
      </c>
      <c r="AW105" s="43">
        <f t="shared" ref="AW105:AW113" si="24">(AU105-AS105)/AS105</f>
        <v>2.6588030611049751E-2</v>
      </c>
      <c r="AX105" s="6">
        <v>6277780.1200000001</v>
      </c>
      <c r="AY105" s="56">
        <v>13.34</v>
      </c>
    </row>
    <row r="106" spans="1:51">
      <c r="B106" s="54">
        <v>0.3</v>
      </c>
      <c r="C106" s="32">
        <v>6</v>
      </c>
      <c r="D106" s="41">
        <v>3237015.81</v>
      </c>
      <c r="E106" s="42">
        <v>8.6E-3</v>
      </c>
      <c r="F106" s="41">
        <v>3339599.19</v>
      </c>
      <c r="G106" s="42">
        <v>1.1000000000000001E-3</v>
      </c>
      <c r="H106" s="43">
        <f t="shared" si="15"/>
        <v>3.1690725662535425E-2</v>
      </c>
      <c r="I106" s="6">
        <v>3237015.81</v>
      </c>
      <c r="J106" s="56">
        <v>187.98</v>
      </c>
      <c r="K106" s="59">
        <v>3339599.19</v>
      </c>
      <c r="L106" s="56">
        <f t="shared" si="16"/>
        <v>21858.139534883721</v>
      </c>
      <c r="AQ106" s="32"/>
      <c r="AR106" s="32">
        <v>3</v>
      </c>
      <c r="AS106" s="41">
        <v>3589432.99</v>
      </c>
      <c r="AT106" s="42">
        <v>8.9999999999999998E-4</v>
      </c>
      <c r="AU106" s="41">
        <v>3802986.76</v>
      </c>
      <c r="AV106" s="42">
        <v>8.9999999999999998E-4</v>
      </c>
      <c r="AW106" s="43">
        <f t="shared" si="24"/>
        <v>5.9495126554793137E-2</v>
      </c>
      <c r="AX106" s="6">
        <v>3589432.99</v>
      </c>
      <c r="AY106" s="56">
        <v>22.65</v>
      </c>
    </row>
    <row r="107" spans="1:51">
      <c r="B107" s="54"/>
      <c r="C107" s="32">
        <v>7</v>
      </c>
      <c r="D107" s="41">
        <v>3231194.82</v>
      </c>
      <c r="E107" s="42">
        <v>1.7399999999999999E-2</v>
      </c>
      <c r="F107" s="41">
        <v>3291825.61</v>
      </c>
      <c r="G107" s="42">
        <v>1.1999999999999999E-3</v>
      </c>
      <c r="H107" s="43">
        <f t="shared" si="15"/>
        <v>1.8764201287002572E-2</v>
      </c>
      <c r="I107" s="6">
        <v>3231194.82</v>
      </c>
      <c r="J107" s="56">
        <v>170.26</v>
      </c>
      <c r="K107" s="59">
        <v>3291825.61</v>
      </c>
      <c r="L107" s="56">
        <f t="shared" si="16"/>
        <v>9785.0574712643684</v>
      </c>
      <c r="AQ107" s="32"/>
      <c r="AR107" s="32">
        <v>4</v>
      </c>
      <c r="AS107" s="41">
        <v>3234297.42</v>
      </c>
      <c r="AT107" s="42">
        <v>1.1999999999999999E-3</v>
      </c>
      <c r="AU107" s="41">
        <v>3365449.67</v>
      </c>
      <c r="AV107" s="42">
        <v>8.9999999999999998E-4</v>
      </c>
      <c r="AW107" s="43">
        <f t="shared" si="24"/>
        <v>4.0550460569578665E-2</v>
      </c>
      <c r="AX107" s="6">
        <v>3234297.42</v>
      </c>
      <c r="AY107" s="56">
        <v>66.95</v>
      </c>
    </row>
    <row r="108" spans="1:51">
      <c r="B108" s="54"/>
      <c r="C108" s="32">
        <v>8</v>
      </c>
      <c r="D108" s="41">
        <v>3230026.51</v>
      </c>
      <c r="E108" s="42">
        <v>2.1100000000000001E-2</v>
      </c>
      <c r="F108" s="41">
        <v>3252392.28</v>
      </c>
      <c r="G108" s="42">
        <v>1.1999999999999999E-3</v>
      </c>
      <c r="H108" s="43">
        <f t="shared" si="15"/>
        <v>6.9243301659465389E-3</v>
      </c>
      <c r="I108" s="6">
        <v>3230018.85</v>
      </c>
      <c r="J108" s="56">
        <v>243.76</v>
      </c>
      <c r="K108" s="59">
        <v>3252392.28</v>
      </c>
      <c r="L108" s="56">
        <f t="shared" si="16"/>
        <v>11552.60663507109</v>
      </c>
      <c r="AQ108" s="32"/>
      <c r="AR108" s="32">
        <v>5</v>
      </c>
      <c r="AS108" s="41">
        <v>3186336.46</v>
      </c>
      <c r="AT108" s="42">
        <v>1.6999999999999999E-3</v>
      </c>
      <c r="AU108" s="41">
        <v>3228211.24</v>
      </c>
      <c r="AV108" s="42">
        <v>1.1999999999999999E-3</v>
      </c>
      <c r="AW108" s="43">
        <f t="shared" si="24"/>
        <v>1.3141983128799982E-2</v>
      </c>
      <c r="AX108" s="6">
        <v>3186336.46</v>
      </c>
      <c r="AY108" s="56">
        <v>72.89</v>
      </c>
    </row>
    <row r="109" spans="1:51">
      <c r="B109" s="54"/>
      <c r="C109" s="32">
        <v>9</v>
      </c>
      <c r="D109" s="41">
        <v>3229790.47</v>
      </c>
      <c r="E109" s="42">
        <v>2.9600000000000001E-2</v>
      </c>
      <c r="F109" s="41">
        <v>3238230.27</v>
      </c>
      <c r="G109" s="42">
        <v>1.2999999999999999E-3</v>
      </c>
      <c r="H109" s="43">
        <f t="shared" si="15"/>
        <v>2.6131106888800169E-3</v>
      </c>
      <c r="I109" s="6">
        <v>3229780.56</v>
      </c>
      <c r="J109" s="56">
        <v>202.88</v>
      </c>
      <c r="K109" s="59">
        <v>3238230.27</v>
      </c>
      <c r="L109" s="56">
        <f t="shared" si="16"/>
        <v>6854.0540540540533</v>
      </c>
      <c r="AP109">
        <v>40</v>
      </c>
      <c r="AQ109" s="32">
        <v>0.2</v>
      </c>
      <c r="AR109" s="32">
        <v>6</v>
      </c>
      <c r="AS109" s="41">
        <v>3179818.58</v>
      </c>
      <c r="AT109" s="42">
        <v>2.7000000000000001E-3</v>
      </c>
      <c r="AU109" s="41">
        <v>3200729.13</v>
      </c>
      <c r="AV109" s="42">
        <v>1.4E-3</v>
      </c>
      <c r="AW109" s="43">
        <f t="shared" si="24"/>
        <v>6.5760198180865445E-3</v>
      </c>
      <c r="AX109" s="6">
        <v>3179821.39</v>
      </c>
      <c r="AY109" s="56">
        <v>103.59</v>
      </c>
    </row>
    <row r="110" spans="1:51">
      <c r="B110" s="54"/>
      <c r="C110" s="32">
        <v>10</v>
      </c>
      <c r="D110" s="41">
        <v>3229742.82</v>
      </c>
      <c r="E110" s="42">
        <v>7.0599999999999996E-2</v>
      </c>
      <c r="F110" s="41">
        <v>3234940.44</v>
      </c>
      <c r="G110" s="42">
        <v>1.1000000000000001E-3</v>
      </c>
      <c r="H110" s="43">
        <f t="shared" si="15"/>
        <v>1.6092984146645188E-3</v>
      </c>
      <c r="I110" s="6">
        <v>3229729.27</v>
      </c>
      <c r="J110" s="56">
        <v>203.7</v>
      </c>
      <c r="K110" s="59">
        <v>3234940.44</v>
      </c>
      <c r="L110" s="56">
        <f t="shared" si="16"/>
        <v>2885.2691218130312</v>
      </c>
      <c r="AQ110" s="32"/>
      <c r="AR110" s="32">
        <v>7</v>
      </c>
      <c r="AS110" s="41">
        <v>3178943.94</v>
      </c>
      <c r="AT110" s="42">
        <v>2.8E-3</v>
      </c>
      <c r="AU110" s="41">
        <v>3183790.23</v>
      </c>
      <c r="AV110" s="42">
        <v>1E-3</v>
      </c>
      <c r="AW110" s="43">
        <f t="shared" si="24"/>
        <v>1.5244968428100175E-3</v>
      </c>
      <c r="AX110" s="6">
        <v>3178943.86</v>
      </c>
      <c r="AY110" s="56">
        <v>102.4</v>
      </c>
    </row>
    <row r="111" spans="1:51">
      <c r="AQ111" s="32"/>
      <c r="AR111" s="32">
        <v>8</v>
      </c>
      <c r="AS111" s="41">
        <v>3178824.65</v>
      </c>
      <c r="AT111" s="42">
        <v>7.4000000000000003E-3</v>
      </c>
      <c r="AU111" s="41">
        <v>3181344.08</v>
      </c>
      <c r="AV111" s="42">
        <v>1.1999999999999999E-3</v>
      </c>
      <c r="AW111" s="43">
        <f t="shared" si="24"/>
        <v>7.9256652297576954E-4</v>
      </c>
      <c r="AX111" s="6">
        <v>3178810.17</v>
      </c>
      <c r="AY111" s="56">
        <v>101.36</v>
      </c>
    </row>
    <row r="112" spans="1:51">
      <c r="AQ112" s="32"/>
      <c r="AR112" s="32">
        <v>9</v>
      </c>
      <c r="AS112" s="41">
        <v>3178808.58</v>
      </c>
      <c r="AT112" s="42">
        <v>8.3999999999999995E-3</v>
      </c>
      <c r="AU112" s="41">
        <v>3179422.57</v>
      </c>
      <c r="AV112" s="42">
        <v>1E-3</v>
      </c>
      <c r="AW112" s="43">
        <f t="shared" si="24"/>
        <v>1.9315098237206779E-4</v>
      </c>
      <c r="AX112" s="6">
        <v>3178811.46</v>
      </c>
      <c r="AY112" s="56">
        <v>131.82</v>
      </c>
    </row>
    <row r="113" spans="43:51">
      <c r="AQ113" s="32"/>
      <c r="AR113" s="32">
        <v>10</v>
      </c>
      <c r="AS113" s="41">
        <v>3178806.3</v>
      </c>
      <c r="AT113" s="42">
        <v>2.47E-2</v>
      </c>
      <c r="AU113" s="41">
        <v>3179114.53</v>
      </c>
      <c r="AV113" s="42">
        <v>1.4E-3</v>
      </c>
      <c r="AW113" s="43">
        <f t="shared" si="24"/>
        <v>9.69640710728368E-5</v>
      </c>
      <c r="AX113" s="6">
        <v>3178805.75</v>
      </c>
      <c r="AY113" s="56">
        <v>145.66999999999999</v>
      </c>
    </row>
    <row r="114" spans="43:51">
      <c r="AS114" s="1">
        <f t="shared" ref="AS114:AY114" si="25">AVERAGE(AS105:AS113)</f>
        <v>3575894.337777778</v>
      </c>
      <c r="AT114" s="78">
        <f t="shared" si="25"/>
        <v>5.622222222222222E-3</v>
      </c>
      <c r="AU114" s="1">
        <f t="shared" si="25"/>
        <v>3640638.0155555555</v>
      </c>
      <c r="AV114" s="78">
        <f t="shared" si="25"/>
        <v>1.1000000000000001E-3</v>
      </c>
      <c r="AW114" s="11">
        <f t="shared" si="25"/>
        <v>1.6550977677948758E-2</v>
      </c>
      <c r="AX114" s="1">
        <f t="shared" si="25"/>
        <v>3575893.2911111107</v>
      </c>
      <c r="AY114" s="78">
        <f t="shared" si="25"/>
        <v>84.518888888888881</v>
      </c>
    </row>
    <row r="115" spans="43:51">
      <c r="AQ115" s="32"/>
      <c r="AR115" s="32">
        <v>2</v>
      </c>
      <c r="AS115" s="41">
        <v>7765849.1299999999</v>
      </c>
      <c r="AT115" s="42">
        <v>1.1000000000000001E-3</v>
      </c>
      <c r="AU115" s="41">
        <v>8117705.9299999997</v>
      </c>
      <c r="AV115" s="42">
        <v>1.1000000000000001E-3</v>
      </c>
      <c r="AW115" s="43">
        <f t="shared" ref="AW115:AW123" si="26">(AU115-AS115)/AS115</f>
        <v>4.5308219888119283E-2</v>
      </c>
      <c r="AX115" s="6">
        <v>7765849.1299999999</v>
      </c>
      <c r="AY115" s="56">
        <v>12.7</v>
      </c>
    </row>
    <row r="116" spans="43:51">
      <c r="AQ116" s="54"/>
      <c r="AR116" s="32">
        <v>3</v>
      </c>
      <c r="AS116" s="41">
        <v>4123701.63</v>
      </c>
      <c r="AT116" s="42">
        <v>1.4E-3</v>
      </c>
      <c r="AU116" s="41">
        <v>4582631.8600000003</v>
      </c>
      <c r="AV116" s="42">
        <v>1.1000000000000001E-3</v>
      </c>
      <c r="AW116" s="43">
        <f t="shared" si="26"/>
        <v>0.11129084283433001</v>
      </c>
      <c r="AX116" s="6">
        <v>4123701.63</v>
      </c>
      <c r="AY116" s="56">
        <v>36.46</v>
      </c>
    </row>
    <row r="117" spans="43:51">
      <c r="AQ117" s="54"/>
      <c r="AR117" s="32">
        <v>4</v>
      </c>
      <c r="AS117" s="41">
        <v>3409967.52</v>
      </c>
      <c r="AT117" s="42">
        <v>2.5000000000000001E-3</v>
      </c>
      <c r="AU117" s="41">
        <v>3782957.28</v>
      </c>
      <c r="AV117" s="42">
        <v>1E-3</v>
      </c>
      <c r="AW117" s="43">
        <f t="shared" si="26"/>
        <v>0.10938220314778828</v>
      </c>
      <c r="AX117" s="6">
        <v>3409967.52</v>
      </c>
      <c r="AY117" s="56">
        <v>144.74</v>
      </c>
    </row>
    <row r="118" spans="43:51">
      <c r="AQ118" s="54"/>
      <c r="AR118" s="32">
        <v>5</v>
      </c>
      <c r="AS118" s="41">
        <v>3266011.16</v>
      </c>
      <c r="AT118" s="42">
        <v>3.8999999999999998E-3</v>
      </c>
      <c r="AU118" s="41">
        <v>3443964.45</v>
      </c>
      <c r="AV118" s="42">
        <v>1.1000000000000001E-3</v>
      </c>
      <c r="AW118" s="43">
        <f t="shared" si="26"/>
        <v>5.4486430475026312E-2</v>
      </c>
      <c r="AX118" s="6">
        <v>3266011.16</v>
      </c>
      <c r="AY118" s="56">
        <v>202.24</v>
      </c>
    </row>
    <row r="119" spans="43:51">
      <c r="AQ119" s="54">
        <v>0.3</v>
      </c>
      <c r="AR119" s="32">
        <v>6</v>
      </c>
      <c r="AS119" s="41">
        <v>3237015.81</v>
      </c>
      <c r="AT119" s="42">
        <v>8.6E-3</v>
      </c>
      <c r="AU119" s="41">
        <v>3339599.19</v>
      </c>
      <c r="AV119" s="42">
        <v>1.1000000000000001E-3</v>
      </c>
      <c r="AW119" s="43">
        <f t="shared" si="26"/>
        <v>3.1690725662535425E-2</v>
      </c>
      <c r="AX119" s="6">
        <v>3237015.81</v>
      </c>
      <c r="AY119" s="56">
        <v>187.98</v>
      </c>
    </row>
    <row r="120" spans="43:51">
      <c r="AQ120" s="54"/>
      <c r="AR120" s="32">
        <v>7</v>
      </c>
      <c r="AS120" s="41">
        <v>3231194.82</v>
      </c>
      <c r="AT120" s="42">
        <v>1.7399999999999999E-2</v>
      </c>
      <c r="AU120" s="41">
        <v>3291825.61</v>
      </c>
      <c r="AV120" s="42">
        <v>1.1999999999999999E-3</v>
      </c>
      <c r="AW120" s="43">
        <f t="shared" si="26"/>
        <v>1.8764201287002572E-2</v>
      </c>
      <c r="AX120" s="6">
        <v>3231194.82</v>
      </c>
      <c r="AY120" s="56">
        <v>170.26</v>
      </c>
    </row>
    <row r="121" spans="43:51">
      <c r="AQ121" s="54"/>
      <c r="AR121" s="32">
        <v>8</v>
      </c>
      <c r="AS121" s="41">
        <v>3230026.51</v>
      </c>
      <c r="AT121" s="42">
        <v>2.1100000000000001E-2</v>
      </c>
      <c r="AU121" s="41">
        <v>3252392.28</v>
      </c>
      <c r="AV121" s="42">
        <v>1.1999999999999999E-3</v>
      </c>
      <c r="AW121" s="43">
        <f t="shared" si="26"/>
        <v>6.9243301659465389E-3</v>
      </c>
      <c r="AX121" s="6">
        <v>3230018.85</v>
      </c>
      <c r="AY121" s="56">
        <v>243.76</v>
      </c>
    </row>
    <row r="122" spans="43:51">
      <c r="AQ122" s="54"/>
      <c r="AR122" s="32">
        <v>9</v>
      </c>
      <c r="AS122" s="41">
        <v>3229790.47</v>
      </c>
      <c r="AT122" s="42">
        <v>2.9600000000000001E-2</v>
      </c>
      <c r="AU122" s="41">
        <v>3238230.27</v>
      </c>
      <c r="AV122" s="42">
        <v>1.2999999999999999E-3</v>
      </c>
      <c r="AW122" s="43">
        <f t="shared" si="26"/>
        <v>2.6131106888800169E-3</v>
      </c>
      <c r="AX122" s="6">
        <v>3229780.56</v>
      </c>
      <c r="AY122" s="56">
        <v>202.88</v>
      </c>
    </row>
    <row r="123" spans="43:51">
      <c r="AQ123" s="54"/>
      <c r="AR123" s="32">
        <v>10</v>
      </c>
      <c r="AS123" s="41">
        <v>3229742.82</v>
      </c>
      <c r="AT123" s="42">
        <v>7.0599999999999996E-2</v>
      </c>
      <c r="AU123" s="41">
        <v>3234940.44</v>
      </c>
      <c r="AV123" s="42">
        <v>1.1000000000000001E-3</v>
      </c>
      <c r="AW123" s="43">
        <f t="shared" si="26"/>
        <v>1.6092984146645188E-3</v>
      </c>
      <c r="AX123" s="6">
        <v>3229729.27</v>
      </c>
      <c r="AY123" s="56">
        <v>203.7</v>
      </c>
    </row>
    <row r="124" spans="43:51">
      <c r="AS124" s="1">
        <f t="shared" ref="AS124:AY124" si="27">AVERAGE(AS115:AS123)</f>
        <v>3858144.4299999997</v>
      </c>
      <c r="AT124" s="78">
        <f t="shared" si="27"/>
        <v>1.7355555555555555E-2</v>
      </c>
      <c r="AU124" s="1">
        <f t="shared" si="27"/>
        <v>4031583.0344444448</v>
      </c>
      <c r="AV124" s="78">
        <f t="shared" si="27"/>
        <v>1.1333333333333334E-3</v>
      </c>
      <c r="AW124" s="11">
        <f t="shared" si="27"/>
        <v>4.2452151396032554E-2</v>
      </c>
      <c r="AX124" s="1">
        <f t="shared" si="27"/>
        <v>3858140.972222222</v>
      </c>
      <c r="AY124" s="78">
        <f t="shared" si="27"/>
        <v>156.08000000000001</v>
      </c>
    </row>
  </sheetData>
  <mergeCells count="22">
    <mergeCell ref="BA14:BA16"/>
    <mergeCell ref="BF3:BH3"/>
    <mergeCell ref="BI3:BJ3"/>
    <mergeCell ref="BA5:BA7"/>
    <mergeCell ref="BA8:BA10"/>
    <mergeCell ref="BA11:BA13"/>
    <mergeCell ref="AX3:AY3"/>
    <mergeCell ref="BA3:BA4"/>
    <mergeCell ref="BB3:BB4"/>
    <mergeCell ref="BC3:BC4"/>
    <mergeCell ref="BD3:BE3"/>
    <mergeCell ref="AP3:AP4"/>
    <mergeCell ref="AQ3:AQ4"/>
    <mergeCell ref="AR3:AR4"/>
    <mergeCell ref="AS3:AT3"/>
    <mergeCell ref="AU3:AW3"/>
    <mergeCell ref="I1:J1"/>
    <mergeCell ref="A1:A2"/>
    <mergeCell ref="B1:B2"/>
    <mergeCell ref="C1:C2"/>
    <mergeCell ref="D1:E1"/>
    <mergeCell ref="F1:H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A0F3-2BCC-DA47-8018-AECB10091628}">
  <dimension ref="A1:S38"/>
  <sheetViews>
    <sheetView zoomScale="150" workbookViewId="0">
      <selection activeCell="J34" sqref="J34"/>
    </sheetView>
  </sheetViews>
  <sheetFormatPr baseColWidth="10" defaultColWidth="11.5" defaultRowHeight="15"/>
  <cols>
    <col min="1" max="1" width="8" customWidth="1"/>
    <col min="2" max="2" width="5.6640625" customWidth="1"/>
  </cols>
  <sheetData>
    <row r="1" spans="1:19">
      <c r="A1" s="86" t="s">
        <v>7</v>
      </c>
      <c r="B1" s="86" t="s">
        <v>15</v>
      </c>
      <c r="C1" s="96" t="s">
        <v>59</v>
      </c>
      <c r="D1" s="96"/>
      <c r="E1" s="96"/>
      <c r="F1" s="96" t="s">
        <v>60</v>
      </c>
      <c r="G1" s="96"/>
      <c r="H1" s="96"/>
    </row>
    <row r="2" spans="1:19">
      <c r="A2" s="86"/>
      <c r="B2" s="86"/>
      <c r="C2" s="4" t="s">
        <v>55</v>
      </c>
      <c r="D2" s="4" t="s">
        <v>56</v>
      </c>
      <c r="E2" s="4" t="s">
        <v>57</v>
      </c>
      <c r="F2" s="4" t="s">
        <v>55</v>
      </c>
      <c r="G2" s="4" t="s">
        <v>56</v>
      </c>
      <c r="H2" s="4" t="s">
        <v>57</v>
      </c>
    </row>
    <row r="3" spans="1:19">
      <c r="B3" s="4">
        <v>2</v>
      </c>
      <c r="C3">
        <v>1184928.8600000001</v>
      </c>
      <c r="D3" s="3">
        <f>(N3-O3)/N3</f>
        <v>0</v>
      </c>
      <c r="E3" s="1">
        <v>7.0000000000000007E-2</v>
      </c>
      <c r="F3">
        <v>1184928.8600000001</v>
      </c>
      <c r="G3" s="3">
        <f>(Q3-R3)/Q3</f>
        <v>0</v>
      </c>
      <c r="H3" s="1">
        <v>0.08</v>
      </c>
      <c r="N3">
        <v>1184928.8600000001</v>
      </c>
      <c r="O3">
        <v>1184928.8600000001</v>
      </c>
      <c r="P3">
        <v>7.0000000000000007E-2</v>
      </c>
      <c r="Q3">
        <v>1184928.8600000001</v>
      </c>
      <c r="R3">
        <v>1184928.8600000001</v>
      </c>
      <c r="S3">
        <v>0.08</v>
      </c>
    </row>
    <row r="4" spans="1:19">
      <c r="A4" s="32"/>
      <c r="B4" s="4">
        <v>3</v>
      </c>
      <c r="C4">
        <v>664900.02</v>
      </c>
      <c r="D4" s="3">
        <f t="shared" ref="D4:D38" si="0">(N4-O4)/N4</f>
        <v>0</v>
      </c>
      <c r="E4" s="1">
        <v>3.48</v>
      </c>
      <c r="F4">
        <v>664900.02</v>
      </c>
      <c r="G4" s="3">
        <f t="shared" ref="G4:G38" si="1">(Q4-R4)/Q4</f>
        <v>0</v>
      </c>
      <c r="H4" s="1">
        <v>2.83</v>
      </c>
      <c r="N4">
        <v>664900.02</v>
      </c>
      <c r="O4">
        <v>664900.02</v>
      </c>
      <c r="P4">
        <v>3.48</v>
      </c>
      <c r="Q4">
        <v>664900.02</v>
      </c>
      <c r="R4">
        <v>664900.02</v>
      </c>
      <c r="S4">
        <v>2.83</v>
      </c>
    </row>
    <row r="5" spans="1:19">
      <c r="A5" s="32"/>
      <c r="B5" s="4">
        <v>4</v>
      </c>
      <c r="C5">
        <v>644206.22</v>
      </c>
      <c r="D5" s="3">
        <f t="shared" si="0"/>
        <v>0</v>
      </c>
      <c r="E5" s="1">
        <v>6.02</v>
      </c>
      <c r="F5">
        <v>644206.22</v>
      </c>
      <c r="G5" s="3">
        <f t="shared" si="1"/>
        <v>0</v>
      </c>
      <c r="H5" s="1">
        <v>5.47</v>
      </c>
      <c r="N5">
        <v>644206.22</v>
      </c>
      <c r="O5">
        <v>644206.22</v>
      </c>
      <c r="P5">
        <v>6.02</v>
      </c>
      <c r="Q5">
        <v>644206.22</v>
      </c>
      <c r="R5">
        <v>644206.22</v>
      </c>
      <c r="S5">
        <v>5.47</v>
      </c>
    </row>
    <row r="6" spans="1:19">
      <c r="A6" s="32"/>
      <c r="B6" s="4">
        <v>5</v>
      </c>
      <c r="C6">
        <v>643430.51</v>
      </c>
      <c r="D6" s="3">
        <f t="shared" si="0"/>
        <v>4.755758318106301E-6</v>
      </c>
      <c r="E6" s="1">
        <v>5.55</v>
      </c>
      <c r="F6">
        <v>643430.51</v>
      </c>
      <c r="G6" s="3">
        <f t="shared" si="1"/>
        <v>1.2464438467517846E-5</v>
      </c>
      <c r="H6" s="1">
        <v>4.5199999999999996</v>
      </c>
      <c r="N6">
        <v>643430.51</v>
      </c>
      <c r="O6">
        <v>643427.44999999995</v>
      </c>
      <c r="P6">
        <v>5.55</v>
      </c>
      <c r="Q6">
        <v>643430.51</v>
      </c>
      <c r="R6">
        <v>643422.49</v>
      </c>
      <c r="S6">
        <v>4.5199999999999996</v>
      </c>
    </row>
    <row r="7" spans="1:19">
      <c r="A7" s="32">
        <v>0.05</v>
      </c>
      <c r="B7" s="4">
        <v>6</v>
      </c>
      <c r="C7">
        <v>643401.30000000005</v>
      </c>
      <c r="D7" s="3">
        <f t="shared" si="0"/>
        <v>4.9735678194183406E-7</v>
      </c>
      <c r="E7" s="1">
        <v>6.55</v>
      </c>
      <c r="F7">
        <v>643401.87</v>
      </c>
      <c r="G7" s="3">
        <f t="shared" si="1"/>
        <v>0</v>
      </c>
      <c r="H7" s="1">
        <v>4.22</v>
      </c>
      <c r="N7">
        <v>643401.30000000005</v>
      </c>
      <c r="O7">
        <v>643400.98</v>
      </c>
      <c r="P7">
        <v>6.55</v>
      </c>
      <c r="Q7">
        <v>643401.87</v>
      </c>
      <c r="R7">
        <v>643401.87</v>
      </c>
      <c r="S7">
        <v>4.22</v>
      </c>
    </row>
    <row r="8" spans="1:19">
      <c r="A8" s="32"/>
      <c r="B8" s="4">
        <v>7</v>
      </c>
      <c r="C8">
        <v>643401.56000000006</v>
      </c>
      <c r="D8" s="3">
        <f t="shared" si="0"/>
        <v>7.7401117897472746E-6</v>
      </c>
      <c r="E8" s="1">
        <v>6.03</v>
      </c>
      <c r="F8">
        <v>643401.17000000004</v>
      </c>
      <c r="G8" s="3">
        <f t="shared" si="1"/>
        <v>2.9996836966448517E-6</v>
      </c>
      <c r="H8" s="1">
        <v>3.7</v>
      </c>
      <c r="N8">
        <v>643401.56000000006</v>
      </c>
      <c r="O8">
        <v>643396.57999999996</v>
      </c>
      <c r="P8">
        <v>6.03</v>
      </c>
      <c r="Q8">
        <v>643401.17000000004</v>
      </c>
      <c r="R8">
        <v>643399.24</v>
      </c>
      <c r="S8">
        <v>3.7</v>
      </c>
    </row>
    <row r="9" spans="1:19">
      <c r="A9" s="32"/>
      <c r="B9" s="4">
        <v>8</v>
      </c>
      <c r="C9">
        <v>643401.34</v>
      </c>
      <c r="D9" s="3">
        <f t="shared" si="0"/>
        <v>3.2172764824343967E-6</v>
      </c>
      <c r="E9" s="1">
        <v>4.57</v>
      </c>
      <c r="F9">
        <v>643402.93000000005</v>
      </c>
      <c r="G9" s="3">
        <f t="shared" si="1"/>
        <v>1.1345922841922038E-5</v>
      </c>
      <c r="H9" s="1">
        <v>3.57</v>
      </c>
      <c r="N9">
        <v>643401.34</v>
      </c>
      <c r="O9">
        <v>643399.27</v>
      </c>
      <c r="P9">
        <v>4.57</v>
      </c>
      <c r="Q9">
        <v>643402.93000000005</v>
      </c>
      <c r="R9">
        <v>643395.63</v>
      </c>
      <c r="S9">
        <v>3.57</v>
      </c>
    </row>
    <row r="10" spans="1:19">
      <c r="A10" s="32"/>
      <c r="B10" s="4">
        <v>9</v>
      </c>
      <c r="C10">
        <v>643409.86</v>
      </c>
      <c r="D10" s="3">
        <f t="shared" si="0"/>
        <v>4.1824040433624369E-5</v>
      </c>
      <c r="E10" s="1">
        <v>6.67</v>
      </c>
      <c r="F10">
        <v>643401.18000000005</v>
      </c>
      <c r="G10" s="3">
        <f t="shared" si="1"/>
        <v>3.0152260523683463E-6</v>
      </c>
      <c r="H10" s="1">
        <v>3.97</v>
      </c>
      <c r="N10">
        <v>643409.86</v>
      </c>
      <c r="O10">
        <v>643382.94999999995</v>
      </c>
      <c r="P10">
        <v>6.67</v>
      </c>
      <c r="Q10">
        <v>643401.18000000005</v>
      </c>
      <c r="R10">
        <v>643399.24</v>
      </c>
      <c r="S10">
        <v>3.97</v>
      </c>
    </row>
    <row r="11" spans="1:19">
      <c r="A11" s="32"/>
      <c r="B11" s="4">
        <v>10</v>
      </c>
      <c r="C11">
        <v>643401.31999999995</v>
      </c>
      <c r="D11" s="3">
        <f t="shared" si="0"/>
        <v>5.6729756163802528E-6</v>
      </c>
      <c r="E11" s="1">
        <v>5.3</v>
      </c>
      <c r="F11">
        <v>643401.11</v>
      </c>
      <c r="G11" s="3">
        <f t="shared" si="1"/>
        <v>2.7199207038980707E-6</v>
      </c>
      <c r="H11" s="1">
        <v>5.13</v>
      </c>
      <c r="N11">
        <v>643401.31999999995</v>
      </c>
      <c r="O11">
        <v>643397.67000000004</v>
      </c>
      <c r="P11">
        <v>5.3</v>
      </c>
      <c r="Q11">
        <v>643401.11</v>
      </c>
      <c r="R11">
        <v>643399.36</v>
      </c>
      <c r="S11">
        <v>5.13</v>
      </c>
    </row>
    <row r="12" spans="1:19">
      <c r="B12" s="4">
        <v>2</v>
      </c>
      <c r="C12">
        <v>1736825.35</v>
      </c>
      <c r="D12" s="3">
        <f t="shared" si="0"/>
        <v>0</v>
      </c>
      <c r="E12" s="1">
        <v>0.04</v>
      </c>
      <c r="F12">
        <v>1736825.35</v>
      </c>
      <c r="G12" s="3">
        <f t="shared" si="1"/>
        <v>0</v>
      </c>
      <c r="H12" s="1">
        <v>0.05</v>
      </c>
      <c r="N12">
        <v>1736825.35</v>
      </c>
      <c r="O12">
        <v>1736825.35</v>
      </c>
      <c r="P12">
        <v>0.04</v>
      </c>
      <c r="Q12">
        <v>1736825.35</v>
      </c>
      <c r="R12">
        <v>1736825.35</v>
      </c>
      <c r="S12">
        <v>0.05</v>
      </c>
    </row>
    <row r="13" spans="1:19">
      <c r="A13" s="32"/>
      <c r="B13" s="4">
        <v>3</v>
      </c>
      <c r="C13">
        <v>777800.34</v>
      </c>
      <c r="D13" s="3">
        <f t="shared" si="0"/>
        <v>0</v>
      </c>
      <c r="E13" s="1">
        <v>11.69</v>
      </c>
      <c r="F13">
        <v>777800.34</v>
      </c>
      <c r="G13" s="3">
        <f t="shared" si="1"/>
        <v>0</v>
      </c>
      <c r="H13" s="1">
        <v>13.23</v>
      </c>
      <c r="N13">
        <v>777800.34</v>
      </c>
      <c r="O13">
        <v>777800.34</v>
      </c>
      <c r="P13">
        <v>11.69</v>
      </c>
      <c r="Q13">
        <v>777800.34</v>
      </c>
      <c r="R13">
        <v>777800.34</v>
      </c>
      <c r="S13">
        <v>13.23</v>
      </c>
    </row>
    <row r="14" spans="1:19">
      <c r="A14" s="32"/>
      <c r="B14" s="4">
        <v>4</v>
      </c>
      <c r="C14">
        <v>698526.23</v>
      </c>
      <c r="D14" s="3">
        <f t="shared" si="0"/>
        <v>0</v>
      </c>
      <c r="E14" s="1">
        <v>509.63</v>
      </c>
      <c r="F14">
        <v>698526.23</v>
      </c>
      <c r="G14" s="3">
        <f t="shared" si="1"/>
        <v>1.0217225486292096E-3</v>
      </c>
      <c r="H14" s="1">
        <v>1000.08</v>
      </c>
      <c r="N14">
        <v>698526.23</v>
      </c>
      <c r="O14">
        <v>698526.23</v>
      </c>
      <c r="P14">
        <v>509.63</v>
      </c>
      <c r="Q14">
        <v>698526.23</v>
      </c>
      <c r="R14">
        <v>697812.53</v>
      </c>
      <c r="S14">
        <v>1000.08</v>
      </c>
    </row>
    <row r="15" spans="1:19">
      <c r="A15" s="32"/>
      <c r="B15" s="4">
        <v>5</v>
      </c>
      <c r="C15">
        <v>692637.63</v>
      </c>
      <c r="D15" s="3">
        <f t="shared" si="0"/>
        <v>6.1678716474004272E-4</v>
      </c>
      <c r="E15" s="1">
        <v>1000.07</v>
      </c>
      <c r="F15">
        <v>692637.63</v>
      </c>
      <c r="G15" s="3">
        <f t="shared" si="1"/>
        <v>0</v>
      </c>
      <c r="H15" s="1">
        <v>164.69</v>
      </c>
      <c r="N15">
        <v>692637.63</v>
      </c>
      <c r="O15">
        <v>692210.42</v>
      </c>
      <c r="P15">
        <v>1000.07</v>
      </c>
      <c r="Q15">
        <v>692637.63</v>
      </c>
      <c r="R15">
        <v>692637.63</v>
      </c>
      <c r="S15">
        <v>164.69</v>
      </c>
    </row>
    <row r="16" spans="1:19">
      <c r="A16" s="32">
        <v>0.1</v>
      </c>
      <c r="B16" s="4">
        <v>6</v>
      </c>
      <c r="C16">
        <v>692205.27</v>
      </c>
      <c r="D16" s="3">
        <f t="shared" si="0"/>
        <v>2.6971768071112648E-5</v>
      </c>
      <c r="E16" s="1">
        <v>117.82</v>
      </c>
      <c r="F16">
        <v>692205.25</v>
      </c>
      <c r="G16" s="3">
        <f t="shared" si="1"/>
        <v>9.5246316031337848E-5</v>
      </c>
      <c r="H16" s="1">
        <v>138.43</v>
      </c>
      <c r="N16">
        <v>692205.27</v>
      </c>
      <c r="O16">
        <v>692186.6</v>
      </c>
      <c r="P16">
        <v>117.82</v>
      </c>
      <c r="Q16">
        <v>692205.25</v>
      </c>
      <c r="R16">
        <v>692139.32</v>
      </c>
      <c r="S16">
        <v>138.43</v>
      </c>
    </row>
    <row r="17" spans="1:19">
      <c r="A17" s="32"/>
      <c r="B17" s="4">
        <v>7</v>
      </c>
      <c r="C17">
        <v>692175.16</v>
      </c>
      <c r="D17" s="3">
        <f t="shared" si="0"/>
        <v>5.120091278629867E-4</v>
      </c>
      <c r="E17" s="1">
        <v>1000.07</v>
      </c>
      <c r="F17">
        <v>692174.56</v>
      </c>
      <c r="G17" s="3">
        <f t="shared" si="1"/>
        <v>4.1030112405226494E-6</v>
      </c>
      <c r="H17" s="1">
        <v>210.79</v>
      </c>
      <c r="N17">
        <v>692175.16</v>
      </c>
      <c r="O17">
        <v>691820.76</v>
      </c>
      <c r="P17">
        <v>1000.07</v>
      </c>
      <c r="Q17">
        <v>692174.56</v>
      </c>
      <c r="R17">
        <v>692171.72</v>
      </c>
      <c r="S17">
        <v>210.79</v>
      </c>
    </row>
    <row r="18" spans="1:19">
      <c r="A18" s="32"/>
      <c r="B18" s="4">
        <v>8</v>
      </c>
      <c r="C18">
        <v>692176.1</v>
      </c>
      <c r="D18" s="3">
        <f t="shared" si="0"/>
        <v>6.3134222634895134E-6</v>
      </c>
      <c r="E18" s="1">
        <v>45.59</v>
      </c>
      <c r="F18">
        <v>692174.51</v>
      </c>
      <c r="G18" s="3">
        <f t="shared" si="1"/>
        <v>4.0115606106333202E-4</v>
      </c>
      <c r="H18" s="1">
        <v>1000.05</v>
      </c>
      <c r="N18">
        <v>692176.1</v>
      </c>
      <c r="O18">
        <v>692171.73</v>
      </c>
      <c r="P18">
        <v>45.59</v>
      </c>
      <c r="Q18">
        <v>692174.51</v>
      </c>
      <c r="R18">
        <v>691896.84</v>
      </c>
      <c r="S18">
        <v>1000.05</v>
      </c>
    </row>
    <row r="19" spans="1:19">
      <c r="A19" s="32"/>
      <c r="B19" s="4">
        <v>9</v>
      </c>
      <c r="C19">
        <v>692176.11</v>
      </c>
      <c r="D19" s="3">
        <f t="shared" si="0"/>
        <v>3.4817728685154942E-6</v>
      </c>
      <c r="E19" s="1">
        <v>44.68</v>
      </c>
      <c r="F19">
        <v>692174.55</v>
      </c>
      <c r="G19" s="3">
        <f t="shared" si="1"/>
        <v>1.4447222899647532E-7</v>
      </c>
      <c r="H19" s="1">
        <v>187.83</v>
      </c>
      <c r="N19">
        <v>692176.11</v>
      </c>
      <c r="O19">
        <v>692173.7</v>
      </c>
      <c r="P19">
        <v>44.68</v>
      </c>
      <c r="Q19">
        <v>692174.55</v>
      </c>
      <c r="R19">
        <v>692174.45</v>
      </c>
      <c r="S19">
        <v>187.83</v>
      </c>
    </row>
    <row r="20" spans="1:19">
      <c r="A20" s="32"/>
      <c r="B20" s="4">
        <v>10</v>
      </c>
      <c r="C20">
        <v>692175.82</v>
      </c>
      <c r="D20" s="3">
        <f t="shared" si="0"/>
        <v>9.2462056821153732E-6</v>
      </c>
      <c r="E20" s="1">
        <v>50.29</v>
      </c>
      <c r="F20">
        <v>692174.53</v>
      </c>
      <c r="G20" s="3">
        <f t="shared" si="1"/>
        <v>4.4065475798424613E-4</v>
      </c>
      <c r="H20" s="1">
        <v>1000.09</v>
      </c>
      <c r="N20">
        <v>692175.82</v>
      </c>
      <c r="O20">
        <v>692169.42</v>
      </c>
      <c r="P20">
        <v>50.29</v>
      </c>
      <c r="Q20">
        <v>692174.53</v>
      </c>
      <c r="R20">
        <v>691869.52</v>
      </c>
      <c r="S20">
        <v>1000.09</v>
      </c>
    </row>
    <row r="21" spans="1:19">
      <c r="B21" s="4">
        <v>2</v>
      </c>
      <c r="C21">
        <v>2719339.96</v>
      </c>
      <c r="D21" s="3">
        <f t="shared" si="0"/>
        <v>0</v>
      </c>
      <c r="E21" s="1">
        <v>0.05</v>
      </c>
      <c r="F21">
        <v>2719339.96</v>
      </c>
      <c r="G21" s="3">
        <f t="shared" si="1"/>
        <v>0</v>
      </c>
      <c r="H21" s="1">
        <v>0.06</v>
      </c>
      <c r="N21">
        <v>2719339.96</v>
      </c>
      <c r="O21">
        <v>2719339.96</v>
      </c>
      <c r="P21">
        <v>0.05</v>
      </c>
      <c r="Q21">
        <v>2719339.96</v>
      </c>
      <c r="R21">
        <v>2719339.96</v>
      </c>
      <c r="S21">
        <v>0.06</v>
      </c>
    </row>
    <row r="22" spans="1:19">
      <c r="A22" s="32"/>
      <c r="B22" s="4">
        <v>3</v>
      </c>
      <c r="C22">
        <v>1114008.8</v>
      </c>
      <c r="D22" s="3">
        <f t="shared" si="0"/>
        <v>0</v>
      </c>
      <c r="E22" s="1">
        <v>14.36</v>
      </c>
      <c r="F22">
        <v>1114008.8</v>
      </c>
      <c r="G22" s="3">
        <f t="shared" si="1"/>
        <v>0</v>
      </c>
      <c r="H22" s="1">
        <v>9.11</v>
      </c>
      <c r="N22">
        <v>1114008.8</v>
      </c>
      <c r="O22">
        <v>1114008.8</v>
      </c>
      <c r="P22">
        <v>14.36</v>
      </c>
      <c r="Q22">
        <v>1114008.8</v>
      </c>
      <c r="R22">
        <v>1114008.8</v>
      </c>
      <c r="S22">
        <v>9.11</v>
      </c>
    </row>
    <row r="23" spans="1:19">
      <c r="A23" s="32"/>
      <c r="B23" s="4">
        <v>4</v>
      </c>
      <c r="C23">
        <v>845062.91</v>
      </c>
      <c r="D23" s="3">
        <f t="shared" si="0"/>
        <v>5.3952752464310721E-2</v>
      </c>
      <c r="E23" s="1">
        <v>1000.24</v>
      </c>
      <c r="F23">
        <v>845062.91</v>
      </c>
      <c r="G23" s="3">
        <f t="shared" si="1"/>
        <v>5.9207556511976116E-2</v>
      </c>
      <c r="H23" s="1">
        <v>1000.04</v>
      </c>
      <c r="N23">
        <v>845062.91</v>
      </c>
      <c r="O23">
        <v>799469.44</v>
      </c>
      <c r="P23">
        <v>1000.24</v>
      </c>
      <c r="Q23">
        <v>845062.91</v>
      </c>
      <c r="R23">
        <v>795028.8</v>
      </c>
      <c r="S23">
        <v>1000.04</v>
      </c>
    </row>
    <row r="24" spans="1:19">
      <c r="A24" s="32"/>
      <c r="B24" s="4">
        <v>5</v>
      </c>
      <c r="C24">
        <v>804766.33</v>
      </c>
      <c r="D24" s="3">
        <f t="shared" si="0"/>
        <v>2.5531895699463427E-2</v>
      </c>
      <c r="E24" s="1">
        <v>1000.25</v>
      </c>
      <c r="F24">
        <v>804766.33</v>
      </c>
      <c r="G24" s="3">
        <f t="shared" si="1"/>
        <v>2.0148966719320829E-2</v>
      </c>
      <c r="H24" s="1">
        <v>1000.15</v>
      </c>
      <c r="N24">
        <v>804766.33</v>
      </c>
      <c r="O24">
        <v>784219.12</v>
      </c>
      <c r="P24">
        <v>1000.25</v>
      </c>
      <c r="Q24">
        <v>804766.33</v>
      </c>
      <c r="R24">
        <v>788551.12</v>
      </c>
      <c r="S24">
        <v>1000.15</v>
      </c>
    </row>
    <row r="25" spans="1:19">
      <c r="A25" s="32">
        <v>0.2</v>
      </c>
      <c r="B25" s="4">
        <v>6</v>
      </c>
      <c r="C25">
        <v>798898.18</v>
      </c>
      <c r="D25" s="3">
        <f t="shared" si="0"/>
        <v>2.1856640103999358E-2</v>
      </c>
      <c r="E25" s="1">
        <v>1000.2</v>
      </c>
      <c r="F25">
        <v>798898.18</v>
      </c>
      <c r="G25" s="3">
        <f t="shared" si="1"/>
        <v>2.0292498350665929E-2</v>
      </c>
      <c r="H25" s="1">
        <v>1000.31</v>
      </c>
      <c r="N25">
        <v>798898.18</v>
      </c>
      <c r="O25">
        <v>781436.95</v>
      </c>
      <c r="P25">
        <v>1000.2</v>
      </c>
      <c r="Q25">
        <v>798898.18</v>
      </c>
      <c r="R25">
        <v>782686.54</v>
      </c>
      <c r="S25">
        <v>1000.31</v>
      </c>
    </row>
    <row r="26" spans="1:19">
      <c r="A26" s="32"/>
      <c r="B26" s="4">
        <v>7</v>
      </c>
      <c r="C26">
        <v>798124.48</v>
      </c>
      <c r="D26" s="3">
        <f t="shared" si="0"/>
        <v>1.9588210099757822E-2</v>
      </c>
      <c r="E26" s="1">
        <v>1000.16</v>
      </c>
      <c r="F26">
        <v>798124.48</v>
      </c>
      <c r="G26" s="3">
        <f t="shared" si="1"/>
        <v>1.6309974604462721E-2</v>
      </c>
      <c r="H26" s="1">
        <v>1000.06</v>
      </c>
      <c r="N26">
        <v>798124.48</v>
      </c>
      <c r="O26">
        <v>782490.65</v>
      </c>
      <c r="P26">
        <v>1000.16</v>
      </c>
      <c r="Q26">
        <v>798124.48</v>
      </c>
      <c r="R26">
        <v>785107.09</v>
      </c>
      <c r="S26">
        <v>1000.06</v>
      </c>
    </row>
    <row r="27" spans="1:19">
      <c r="A27" s="32"/>
      <c r="B27" s="4">
        <v>8</v>
      </c>
      <c r="C27">
        <v>798124.42</v>
      </c>
      <c r="D27" s="3">
        <f t="shared" si="0"/>
        <v>1.8830948688426372E-2</v>
      </c>
      <c r="E27" s="1">
        <v>1000.07</v>
      </c>
      <c r="F27">
        <v>798124.48</v>
      </c>
      <c r="G27" s="3">
        <f t="shared" si="1"/>
        <v>2.2186601769187592E-2</v>
      </c>
      <c r="H27" s="1">
        <v>1000.13</v>
      </c>
      <c r="N27">
        <v>798124.42</v>
      </c>
      <c r="O27">
        <v>783094.98</v>
      </c>
      <c r="P27">
        <v>1000.07</v>
      </c>
      <c r="Q27">
        <v>798124.48</v>
      </c>
      <c r="R27">
        <v>780416.81</v>
      </c>
      <c r="S27">
        <v>1000.13</v>
      </c>
    </row>
    <row r="28" spans="1:19">
      <c r="A28" s="32"/>
      <c r="B28" s="4">
        <v>9</v>
      </c>
      <c r="C28">
        <v>798124.48</v>
      </c>
      <c r="D28" s="3">
        <f t="shared" si="0"/>
        <v>1.6567378061126452E-2</v>
      </c>
      <c r="E28" s="1">
        <v>1000.09</v>
      </c>
      <c r="F28">
        <v>798124.48</v>
      </c>
      <c r="G28" s="3">
        <f t="shared" si="1"/>
        <v>1.6399722509451181E-2</v>
      </c>
      <c r="H28" s="1">
        <v>1000.07</v>
      </c>
      <c r="N28">
        <v>798124.48</v>
      </c>
      <c r="O28">
        <v>784901.65</v>
      </c>
      <c r="P28">
        <v>1000.09</v>
      </c>
      <c r="Q28">
        <v>798124.48</v>
      </c>
      <c r="R28">
        <v>785035.46</v>
      </c>
      <c r="S28">
        <v>1000.07</v>
      </c>
    </row>
    <row r="29" spans="1:19">
      <c r="A29" s="32"/>
      <c r="B29" s="4">
        <v>10</v>
      </c>
      <c r="C29">
        <v>798124.48</v>
      </c>
      <c r="D29" s="3">
        <f t="shared" si="0"/>
        <v>1.2671331669966984E-2</v>
      </c>
      <c r="E29" s="1">
        <v>1000.49</v>
      </c>
      <c r="F29">
        <v>798124.47</v>
      </c>
      <c r="G29" s="3">
        <f t="shared" si="1"/>
        <v>1.7864970359823665E-2</v>
      </c>
      <c r="H29" s="1">
        <v>1000.13</v>
      </c>
      <c r="N29">
        <v>798124.48</v>
      </c>
      <c r="O29">
        <v>788011.18</v>
      </c>
      <c r="P29">
        <v>1000.49</v>
      </c>
      <c r="Q29">
        <v>798124.47</v>
      </c>
      <c r="R29">
        <v>783866</v>
      </c>
      <c r="S29">
        <v>1000.13</v>
      </c>
    </row>
    <row r="30" spans="1:19">
      <c r="B30" s="4">
        <v>2</v>
      </c>
      <c r="C30">
        <v>3625538.91</v>
      </c>
      <c r="D30" s="3">
        <f t="shared" si="0"/>
        <v>0</v>
      </c>
      <c r="E30" s="1">
        <v>0.06</v>
      </c>
      <c r="F30">
        <v>3625538.91</v>
      </c>
      <c r="G30" s="3">
        <f t="shared" si="1"/>
        <v>0</v>
      </c>
      <c r="H30" s="1">
        <v>7.0000000000000007E-2</v>
      </c>
      <c r="N30">
        <v>3625538.91</v>
      </c>
      <c r="O30">
        <v>3625538.91</v>
      </c>
      <c r="P30">
        <v>0.06</v>
      </c>
      <c r="Q30">
        <v>3625538.91</v>
      </c>
      <c r="R30">
        <v>3625538.91</v>
      </c>
      <c r="S30">
        <v>7.0000000000000007E-2</v>
      </c>
    </row>
    <row r="31" spans="1:19">
      <c r="A31" s="32"/>
      <c r="B31" s="4">
        <v>3</v>
      </c>
      <c r="C31">
        <v>1568969.6</v>
      </c>
      <c r="D31" s="3">
        <f t="shared" si="0"/>
        <v>0</v>
      </c>
      <c r="E31" s="1">
        <v>70.28</v>
      </c>
      <c r="F31">
        <v>1568969.6</v>
      </c>
      <c r="G31" s="3">
        <f t="shared" si="1"/>
        <v>0</v>
      </c>
      <c r="H31" s="1">
        <v>36.28</v>
      </c>
      <c r="N31">
        <v>1568969.6</v>
      </c>
      <c r="O31">
        <v>1568969.6</v>
      </c>
      <c r="P31">
        <v>70.28</v>
      </c>
      <c r="Q31">
        <v>1568969.6</v>
      </c>
      <c r="R31">
        <v>1568969.6</v>
      </c>
      <c r="S31">
        <v>36.28</v>
      </c>
    </row>
    <row r="32" spans="1:19">
      <c r="A32" s="32"/>
      <c r="B32" s="4">
        <v>4</v>
      </c>
      <c r="C32">
        <v>1068970.0900000001</v>
      </c>
      <c r="D32" s="3">
        <f t="shared" si="0"/>
        <v>0.18966065739032983</v>
      </c>
      <c r="E32" s="1">
        <v>1000.29</v>
      </c>
      <c r="F32">
        <v>1068970.07</v>
      </c>
      <c r="G32" s="3">
        <f t="shared" si="1"/>
        <v>0.18187887150105153</v>
      </c>
      <c r="H32" s="1">
        <v>1000.22</v>
      </c>
      <c r="N32">
        <v>1068970.0900000001</v>
      </c>
      <c r="O32">
        <v>866228.52</v>
      </c>
      <c r="P32">
        <v>1000.29</v>
      </c>
      <c r="Q32">
        <v>1068970.07</v>
      </c>
      <c r="R32">
        <v>874547</v>
      </c>
      <c r="S32">
        <v>1000.22</v>
      </c>
    </row>
    <row r="33" spans="1:19">
      <c r="A33" s="32"/>
      <c r="B33" s="4">
        <v>5</v>
      </c>
      <c r="C33">
        <v>946883.17</v>
      </c>
      <c r="D33" s="3">
        <f t="shared" si="0"/>
        <v>8.0024180807860432E-2</v>
      </c>
      <c r="E33" s="1">
        <v>1000.27</v>
      </c>
      <c r="F33">
        <v>949174.41</v>
      </c>
      <c r="G33" s="3">
        <f t="shared" si="1"/>
        <v>8.2877213261575447E-2</v>
      </c>
      <c r="H33" s="1">
        <v>1000.27</v>
      </c>
      <c r="N33">
        <v>946883.17</v>
      </c>
      <c r="O33">
        <v>871109.62</v>
      </c>
      <c r="P33">
        <v>1000.27</v>
      </c>
      <c r="Q33">
        <v>949174.41</v>
      </c>
      <c r="R33">
        <v>870509.48</v>
      </c>
      <c r="S33">
        <v>1000.27</v>
      </c>
    </row>
    <row r="34" spans="1:19">
      <c r="A34" s="32">
        <v>0.3</v>
      </c>
      <c r="B34" s="4">
        <v>6</v>
      </c>
      <c r="C34">
        <v>921146.27</v>
      </c>
      <c r="D34" s="3">
        <f t="shared" si="0"/>
        <v>5.7937812634251962E-2</v>
      </c>
      <c r="E34" s="1">
        <v>1000.63</v>
      </c>
      <c r="F34">
        <v>920491.77</v>
      </c>
      <c r="G34" s="3">
        <f t="shared" si="1"/>
        <v>4.7862144383974188E-2</v>
      </c>
      <c r="H34" s="1">
        <v>1000.21</v>
      </c>
      <c r="N34">
        <v>921146.27</v>
      </c>
      <c r="O34">
        <v>867777.07</v>
      </c>
      <c r="P34">
        <v>1000.63</v>
      </c>
      <c r="Q34">
        <v>920491.77</v>
      </c>
      <c r="R34">
        <v>876435.06</v>
      </c>
      <c r="S34">
        <v>1000.21</v>
      </c>
    </row>
    <row r="35" spans="1:19">
      <c r="A35" s="32"/>
      <c r="B35" s="4">
        <v>7</v>
      </c>
      <c r="C35">
        <v>914794.24</v>
      </c>
      <c r="D35" s="3">
        <f t="shared" si="0"/>
        <v>4.6774157651014489E-2</v>
      </c>
      <c r="E35" s="1">
        <v>1000.26</v>
      </c>
      <c r="F35">
        <v>914460.06</v>
      </c>
      <c r="G35" s="3">
        <f t="shared" si="1"/>
        <v>4.3442575283167639E-2</v>
      </c>
      <c r="H35" s="1">
        <v>1000.3</v>
      </c>
      <c r="N35">
        <v>914794.24</v>
      </c>
      <c r="O35">
        <v>872005.51</v>
      </c>
      <c r="P35">
        <v>1000.26</v>
      </c>
      <c r="Q35">
        <v>914460.06</v>
      </c>
      <c r="R35">
        <v>874733.56</v>
      </c>
      <c r="S35">
        <v>1000.3</v>
      </c>
    </row>
    <row r="36" spans="1:19">
      <c r="A36" s="32"/>
      <c r="B36" s="4">
        <v>8</v>
      </c>
      <c r="C36">
        <v>913246.31</v>
      </c>
      <c r="D36" s="3">
        <f t="shared" si="0"/>
        <v>4.4145363149619601E-2</v>
      </c>
      <c r="E36" s="1">
        <v>1000.12</v>
      </c>
      <c r="F36">
        <v>913246.31</v>
      </c>
      <c r="G36" s="3">
        <f t="shared" si="1"/>
        <v>4.4704719365359427E-2</v>
      </c>
      <c r="H36" s="1">
        <v>1000.27</v>
      </c>
      <c r="N36">
        <v>913246.31</v>
      </c>
      <c r="O36">
        <v>872930.72</v>
      </c>
      <c r="P36">
        <v>1000.12</v>
      </c>
      <c r="Q36">
        <v>913246.31</v>
      </c>
      <c r="R36">
        <v>872419.89</v>
      </c>
      <c r="S36">
        <v>1000.27</v>
      </c>
    </row>
    <row r="37" spans="1:19">
      <c r="A37" s="32"/>
      <c r="B37" s="4">
        <v>9</v>
      </c>
      <c r="C37">
        <v>913511.86</v>
      </c>
      <c r="D37" s="3">
        <f t="shared" si="0"/>
        <v>4.4264252901982076E-2</v>
      </c>
      <c r="E37" s="1">
        <v>1000.25</v>
      </c>
      <c r="F37">
        <v>913246.31</v>
      </c>
      <c r="G37" s="3">
        <f t="shared" si="1"/>
        <v>4.200659732203036E-2</v>
      </c>
      <c r="H37" s="1">
        <v>1000.13</v>
      </c>
      <c r="N37">
        <v>913511.86</v>
      </c>
      <c r="O37">
        <v>873075.94</v>
      </c>
      <c r="P37">
        <v>1000.25</v>
      </c>
      <c r="Q37">
        <v>913246.31</v>
      </c>
      <c r="R37">
        <v>874883.94</v>
      </c>
      <c r="S37">
        <v>1000.13</v>
      </c>
    </row>
    <row r="38" spans="1:19">
      <c r="A38" s="32"/>
      <c r="B38" s="4">
        <v>10</v>
      </c>
      <c r="C38">
        <v>913246.31</v>
      </c>
      <c r="D38" s="3">
        <f t="shared" si="0"/>
        <v>4.0794054782438721E-2</v>
      </c>
      <c r="E38" s="1">
        <v>1000.1</v>
      </c>
      <c r="F38">
        <v>913246.31</v>
      </c>
      <c r="G38" s="3">
        <f t="shared" si="1"/>
        <v>3.8751998899398905E-2</v>
      </c>
      <c r="H38" s="1">
        <v>1000.23</v>
      </c>
      <c r="N38">
        <v>913246.31</v>
      </c>
      <c r="O38">
        <v>875991.29</v>
      </c>
      <c r="P38">
        <v>1000.1</v>
      </c>
      <c r="Q38">
        <v>913246.31</v>
      </c>
      <c r="R38">
        <v>877856.19</v>
      </c>
      <c r="S38">
        <v>1000.23</v>
      </c>
    </row>
  </sheetData>
  <mergeCells count="4">
    <mergeCell ref="A1:A2"/>
    <mergeCell ref="B1:B2"/>
    <mergeCell ref="C1:E1"/>
    <mergeCell ref="F1:H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6635-1527-4BB0-9C15-BB1FE5ADCA32}">
  <dimension ref="A3:G7"/>
  <sheetViews>
    <sheetView workbookViewId="0">
      <selection activeCell="I31" sqref="I30:I31"/>
    </sheetView>
  </sheetViews>
  <sheetFormatPr baseColWidth="10" defaultColWidth="8.83203125" defaultRowHeight="15"/>
  <sheetData>
    <row r="3" spans="1:7">
      <c r="B3" s="96" t="s">
        <v>62</v>
      </c>
      <c r="C3" s="96"/>
      <c r="D3" s="96"/>
      <c r="E3" s="96" t="s">
        <v>63</v>
      </c>
      <c r="F3" s="96"/>
      <c r="G3" s="96"/>
    </row>
    <row r="4" spans="1:7">
      <c r="A4">
        <v>0.05</v>
      </c>
      <c r="B4">
        <v>2279427.84</v>
      </c>
      <c r="C4">
        <v>2245461.27</v>
      </c>
      <c r="D4">
        <v>32.47</v>
      </c>
    </row>
    <row r="5" spans="1:7">
      <c r="A5">
        <v>0.1</v>
      </c>
      <c r="B5">
        <v>2391069.73</v>
      </c>
      <c r="C5">
        <v>2340690.64</v>
      </c>
      <c r="D5">
        <v>85.67</v>
      </c>
    </row>
    <row r="6" spans="1:7">
      <c r="A6">
        <v>0.2</v>
      </c>
    </row>
    <row r="7" spans="1:7">
      <c r="A7">
        <v>0.3</v>
      </c>
    </row>
  </sheetData>
  <mergeCells count="2">
    <mergeCell ref="B3:D3"/>
    <mergeCell ref="E3:G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4073-BAC6-A34D-AE1F-A117A055717C}">
  <dimension ref="A2:Q70"/>
  <sheetViews>
    <sheetView topLeftCell="A42" zoomScale="125" workbookViewId="0">
      <selection activeCell="N60" sqref="N60"/>
    </sheetView>
  </sheetViews>
  <sheetFormatPr baseColWidth="10" defaultRowHeight="15"/>
  <cols>
    <col min="1" max="1" width="11" bestFit="1" customWidth="1"/>
    <col min="2" max="2" width="14" customWidth="1"/>
    <col min="3" max="3" width="12.33203125" bestFit="1" customWidth="1"/>
    <col min="4" max="4" width="12.5" bestFit="1" customWidth="1"/>
    <col min="5" max="5" width="13.5" customWidth="1"/>
    <col min="6" max="6" width="12.6640625" bestFit="1" customWidth="1"/>
    <col min="7" max="7" width="12.33203125" bestFit="1" customWidth="1"/>
    <col min="8" max="8" width="13.5" bestFit="1" customWidth="1"/>
    <col min="9" max="11" width="11.1640625" bestFit="1" customWidth="1"/>
    <col min="13" max="15" width="11.1640625" bestFit="1" customWidth="1"/>
    <col min="16" max="17" width="11" bestFit="1" customWidth="1"/>
  </cols>
  <sheetData>
    <row r="2" spans="1:8">
      <c r="A2" s="86" t="s">
        <v>64</v>
      </c>
      <c r="B2" s="86" t="s">
        <v>65</v>
      </c>
      <c r="C2" s="86" t="s">
        <v>66</v>
      </c>
      <c r="D2" s="86" t="s">
        <v>67</v>
      </c>
      <c r="E2" s="96" t="s">
        <v>70</v>
      </c>
      <c r="F2" s="96"/>
    </row>
    <row r="3" spans="1:8">
      <c r="A3" s="86"/>
      <c r="B3" s="86"/>
      <c r="C3" s="86"/>
      <c r="D3" s="86"/>
      <c r="E3" s="4" t="s">
        <v>69</v>
      </c>
      <c r="F3" s="4" t="s">
        <v>68</v>
      </c>
    </row>
    <row r="4" spans="1:8">
      <c r="A4" s="4">
        <v>2</v>
      </c>
      <c r="B4" s="4" t="s">
        <v>73</v>
      </c>
      <c r="C4" s="6">
        <v>11643707.32</v>
      </c>
      <c r="D4" s="6">
        <v>3124950</v>
      </c>
      <c r="E4" s="6">
        <f>C4-D4-F4</f>
        <v>3749804.67</v>
      </c>
      <c r="F4" s="62">
        <v>4768952.6500000004</v>
      </c>
      <c r="H4">
        <f>(C4-C5)/C4</f>
        <v>0.37306980677353546</v>
      </c>
    </row>
    <row r="5" spans="1:8">
      <c r="A5" s="4">
        <v>3</v>
      </c>
      <c r="B5" s="4" t="s">
        <v>73</v>
      </c>
      <c r="C5" s="6">
        <v>7299791.6799999997</v>
      </c>
      <c r="D5" s="6">
        <v>3124950</v>
      </c>
      <c r="E5" s="6">
        <f t="shared" ref="E5:E8" si="0">C5-D5-F5</f>
        <v>4048818.5426999996</v>
      </c>
      <c r="F5" s="62">
        <v>126023.1373</v>
      </c>
    </row>
    <row r="6" spans="1:8">
      <c r="A6" s="4">
        <v>4</v>
      </c>
      <c r="B6" s="4" t="s">
        <v>73</v>
      </c>
      <c r="C6" s="6">
        <v>7180146.8700000001</v>
      </c>
      <c r="D6" s="6">
        <v>3124950</v>
      </c>
      <c r="E6" s="6">
        <f t="shared" si="0"/>
        <v>4052103.6707771001</v>
      </c>
      <c r="F6" s="62">
        <v>3093.1992229000002</v>
      </c>
    </row>
    <row r="7" spans="1:8">
      <c r="A7" s="4">
        <v>5</v>
      </c>
      <c r="B7" s="4" t="s">
        <v>73</v>
      </c>
      <c r="C7" s="6">
        <v>7176847.6500000004</v>
      </c>
      <c r="D7" s="6">
        <v>3124950</v>
      </c>
      <c r="E7" s="6">
        <f t="shared" si="0"/>
        <v>4051767.4269979992</v>
      </c>
      <c r="F7" s="62">
        <v>130.2230020014</v>
      </c>
    </row>
    <row r="8" spans="1:8">
      <c r="A8" s="4">
        <v>6</v>
      </c>
      <c r="B8" s="4" t="s">
        <v>73</v>
      </c>
      <c r="C8" s="6">
        <v>7176847.6500000004</v>
      </c>
      <c r="D8" s="6">
        <v>3124950</v>
      </c>
      <c r="E8" s="6">
        <f t="shared" si="0"/>
        <v>4051767.4269979992</v>
      </c>
      <c r="F8" s="62">
        <v>130.2230020014</v>
      </c>
    </row>
    <row r="13" spans="1:8">
      <c r="A13" s="86" t="s">
        <v>71</v>
      </c>
      <c r="B13" s="86" t="s">
        <v>65</v>
      </c>
      <c r="C13" s="86" t="s">
        <v>66</v>
      </c>
      <c r="D13" s="86" t="s">
        <v>67</v>
      </c>
      <c r="E13" s="96" t="s">
        <v>70</v>
      </c>
      <c r="F13" s="96"/>
    </row>
    <row r="14" spans="1:8">
      <c r="A14" s="86"/>
      <c r="B14" s="86"/>
      <c r="C14" s="86"/>
      <c r="D14" s="86"/>
      <c r="E14" s="4" t="s">
        <v>69</v>
      </c>
      <c r="F14" s="4" t="s">
        <v>68</v>
      </c>
    </row>
    <row r="15" spans="1:8">
      <c r="A15" s="4">
        <v>3000</v>
      </c>
      <c r="B15" s="4" t="s">
        <v>72</v>
      </c>
      <c r="C15" s="64">
        <v>7176756.5</v>
      </c>
      <c r="D15" s="6">
        <v>3124950</v>
      </c>
      <c r="E15" s="63">
        <f>C15-D15-F15</f>
        <v>4051767.4330993998</v>
      </c>
      <c r="F15" s="65">
        <v>39.066900600419899</v>
      </c>
    </row>
    <row r="16" spans="1:8">
      <c r="A16" s="4">
        <v>4000</v>
      </c>
      <c r="B16" s="4" t="s">
        <v>73</v>
      </c>
      <c r="C16" s="64">
        <v>7176769.5199999996</v>
      </c>
      <c r="D16" s="6">
        <v>3124950</v>
      </c>
      <c r="E16" s="63">
        <f t="shared" ref="E16:E24" si="1">C16-D16-F16</f>
        <v>4051767.4307991988</v>
      </c>
      <c r="F16" s="65">
        <v>52.089200800559901</v>
      </c>
    </row>
    <row r="17" spans="1:17">
      <c r="A17" s="4">
        <v>5000</v>
      </c>
      <c r="B17" s="4" t="s">
        <v>73</v>
      </c>
      <c r="C17" s="64">
        <v>7176782.54</v>
      </c>
      <c r="D17" s="6">
        <v>3124950</v>
      </c>
      <c r="E17" s="63">
        <f t="shared" si="1"/>
        <v>4051767.4284989992</v>
      </c>
      <c r="F17" s="65">
        <v>65.111501000700002</v>
      </c>
    </row>
    <row r="18" spans="1:17">
      <c r="A18" s="4">
        <v>6000</v>
      </c>
      <c r="B18" s="4" t="s">
        <v>73</v>
      </c>
      <c r="C18" s="64">
        <v>7176795.5599999996</v>
      </c>
      <c r="D18" s="6">
        <v>3124950</v>
      </c>
      <c r="E18" s="63">
        <f t="shared" si="1"/>
        <v>4051767.4261987987</v>
      </c>
      <c r="F18" s="65">
        <v>78.133801200839898</v>
      </c>
    </row>
    <row r="19" spans="1:17">
      <c r="A19" s="4">
        <v>7000</v>
      </c>
      <c r="B19" s="4" t="s">
        <v>73</v>
      </c>
      <c r="C19" s="64">
        <v>7176808.5899999999</v>
      </c>
      <c r="D19" s="6">
        <v>3124950</v>
      </c>
      <c r="E19" s="63">
        <f t="shared" si="1"/>
        <v>4051767.4338985989</v>
      </c>
      <c r="F19" s="65">
        <v>91.156101400980006</v>
      </c>
    </row>
    <row r="20" spans="1:17">
      <c r="A20" s="4">
        <v>8000</v>
      </c>
      <c r="B20" s="4" t="s">
        <v>73</v>
      </c>
      <c r="C20" s="64">
        <v>7176821.6100000003</v>
      </c>
      <c r="D20" s="6">
        <v>3124950</v>
      </c>
      <c r="E20" s="63">
        <f t="shared" si="1"/>
        <v>4051767.6100000003</v>
      </c>
      <c r="F20" s="66">
        <v>104</v>
      </c>
    </row>
    <row r="21" spans="1:17">
      <c r="A21" s="4">
        <v>9000</v>
      </c>
      <c r="B21" s="4" t="s">
        <v>72</v>
      </c>
      <c r="C21" s="64">
        <v>7176834.6299999999</v>
      </c>
      <c r="D21" s="6">
        <v>3124950</v>
      </c>
      <c r="E21" s="63">
        <f t="shared" si="1"/>
        <v>4051767.4292981988</v>
      </c>
      <c r="F21" s="66">
        <v>117.20070180126</v>
      </c>
    </row>
    <row r="22" spans="1:17">
      <c r="A22" s="4">
        <v>10000</v>
      </c>
      <c r="B22" s="4" t="s">
        <v>72</v>
      </c>
      <c r="C22" s="64">
        <v>7176847.6500000004</v>
      </c>
      <c r="D22" s="6">
        <v>3124950</v>
      </c>
      <c r="E22" s="63">
        <f t="shared" si="1"/>
        <v>4051767.4269979992</v>
      </c>
      <c r="F22" s="65">
        <v>130.2230020014</v>
      </c>
    </row>
    <row r="23" spans="1:17">
      <c r="A23" s="4">
        <v>50000</v>
      </c>
      <c r="B23" s="4" t="s">
        <v>72</v>
      </c>
      <c r="C23" s="64">
        <v>7177368.54</v>
      </c>
      <c r="D23" s="6">
        <v>3124950</v>
      </c>
      <c r="E23" s="63">
        <f t="shared" si="1"/>
        <v>4051767.4249899932</v>
      </c>
      <c r="F23" s="66">
        <v>651.11501000700002</v>
      </c>
    </row>
    <row r="24" spans="1:17">
      <c r="A24" s="4">
        <v>100000</v>
      </c>
      <c r="B24" s="4" t="s">
        <v>72</v>
      </c>
      <c r="C24" s="64">
        <v>7178019.6600000001</v>
      </c>
      <c r="D24" s="6">
        <v>3124950</v>
      </c>
      <c r="E24" s="63">
        <f t="shared" si="1"/>
        <v>4051767.429979986</v>
      </c>
      <c r="F24" s="65">
        <v>1302.230020014</v>
      </c>
    </row>
    <row r="25" spans="1:17">
      <c r="C25" s="64"/>
      <c r="F25" s="66"/>
    </row>
    <row r="28" spans="1:17">
      <c r="A28" s="86" t="s">
        <v>74</v>
      </c>
      <c r="B28" s="86" t="s">
        <v>82</v>
      </c>
      <c r="C28" s="86" t="s">
        <v>65</v>
      </c>
      <c r="D28" s="86" t="s">
        <v>66</v>
      </c>
      <c r="E28" s="86" t="s">
        <v>67</v>
      </c>
      <c r="F28" s="96" t="s">
        <v>70</v>
      </c>
      <c r="G28" s="96"/>
      <c r="L28" s="62"/>
    </row>
    <row r="29" spans="1:17">
      <c r="A29" s="86"/>
      <c r="B29" s="86"/>
      <c r="C29" s="86"/>
      <c r="D29" s="86"/>
      <c r="E29" s="86"/>
      <c r="F29" s="4" t="s">
        <v>69</v>
      </c>
      <c r="G29" s="4" t="s">
        <v>68</v>
      </c>
      <c r="H29" t="s">
        <v>86</v>
      </c>
      <c r="I29" s="4" t="s">
        <v>87</v>
      </c>
      <c r="J29" s="4" t="s">
        <v>88</v>
      </c>
      <c r="L29" s="62"/>
    </row>
    <row r="30" spans="1:17">
      <c r="A30" s="67">
        <v>0.1</v>
      </c>
      <c r="B30" s="71">
        <v>2.8026887876902998E-2</v>
      </c>
      <c r="C30" s="4" t="s">
        <v>72</v>
      </c>
      <c r="D30" s="69">
        <v>7090419.9000000004</v>
      </c>
      <c r="E30" s="69">
        <v>3124950</v>
      </c>
      <c r="F30" s="70">
        <f>D30-E30-G30</f>
        <v>3965415.5139917042</v>
      </c>
      <c r="G30" s="66">
        <v>54.3860082960814</v>
      </c>
      <c r="H30" s="3">
        <f>E30/D30</f>
        <v>0.44072848210301335</v>
      </c>
      <c r="I30" s="3">
        <f>F30/D30</f>
        <v>0.55926384754613812</v>
      </c>
      <c r="J30" s="3">
        <f t="shared" ref="J30:J49" si="2">G30/D30</f>
        <v>7.6703508484852074E-6</v>
      </c>
      <c r="K30" s="11">
        <f>H30+I30</f>
        <v>0.99999232964915152</v>
      </c>
      <c r="L30" s="62"/>
      <c r="M30" s="67">
        <v>0.1</v>
      </c>
      <c r="N30">
        <v>7090419.9000000004</v>
      </c>
      <c r="O30">
        <v>3124950</v>
      </c>
      <c r="P30">
        <v>3965415.5139917042</v>
      </c>
      <c r="Q30">
        <v>54.3860082960814</v>
      </c>
    </row>
    <row r="31" spans="1:17">
      <c r="A31" s="67">
        <v>0.2</v>
      </c>
      <c r="B31" s="71">
        <v>5.6053775753807003E-2</v>
      </c>
      <c r="C31" s="4" t="s">
        <v>72</v>
      </c>
      <c r="D31" s="69">
        <v>7345247.8499999996</v>
      </c>
      <c r="E31" s="69">
        <v>3124950</v>
      </c>
      <c r="F31" s="70">
        <f t="shared" ref="F31:F49" si="3">D31-E31-G31</f>
        <v>4219427.673867262</v>
      </c>
      <c r="G31" s="66">
        <v>870.17613273730205</v>
      </c>
      <c r="H31" s="3">
        <f t="shared" ref="H31:H49" si="4">E31/D31</f>
        <v>0.4254383328943761</v>
      </c>
      <c r="I31" s="3">
        <f t="shared" ref="I31:I49" si="5">F31/D31</f>
        <v>0.57444319919950182</v>
      </c>
      <c r="J31" s="3">
        <f t="shared" si="2"/>
        <v>1.1846790612209255E-4</v>
      </c>
      <c r="K31" s="11">
        <f t="shared" ref="K31:K49" si="6">H31+I31</f>
        <v>0.99988153209387787</v>
      </c>
      <c r="L31" s="62"/>
      <c r="M31" s="67">
        <v>0.2</v>
      </c>
      <c r="N31">
        <v>7345247.8499999996</v>
      </c>
      <c r="O31">
        <v>3124950</v>
      </c>
      <c r="P31">
        <v>4219427.673867262</v>
      </c>
      <c r="Q31">
        <v>870.17613273730205</v>
      </c>
    </row>
    <row r="32" spans="1:17">
      <c r="A32" s="67">
        <v>0.3</v>
      </c>
      <c r="B32" s="71">
        <v>8.4080663630709998E-2</v>
      </c>
      <c r="C32" s="4" t="s">
        <v>72</v>
      </c>
      <c r="D32" s="69">
        <v>7617992.8799999999</v>
      </c>
      <c r="E32" s="69">
        <v>3124950</v>
      </c>
      <c r="F32" s="70">
        <f t="shared" si="3"/>
        <v>4488637.6133280173</v>
      </c>
      <c r="G32" s="66">
        <v>4405.2666719825902</v>
      </c>
      <c r="H32" s="3">
        <f t="shared" si="4"/>
        <v>0.41020647422815654</v>
      </c>
      <c r="I32" s="3">
        <f t="shared" si="5"/>
        <v>0.58921525446844703</v>
      </c>
      <c r="J32" s="3">
        <f t="shared" si="2"/>
        <v>5.7827130339646506E-4</v>
      </c>
      <c r="K32" s="11">
        <f t="shared" si="6"/>
        <v>0.99942172869660362</v>
      </c>
      <c r="L32" s="62"/>
      <c r="M32" s="67">
        <v>0.3</v>
      </c>
      <c r="N32">
        <v>7617992.8799999999</v>
      </c>
      <c r="O32">
        <v>3124950</v>
      </c>
      <c r="P32">
        <v>4488637.6133280173</v>
      </c>
      <c r="Q32">
        <v>4405.2666719825902</v>
      </c>
    </row>
    <row r="33" spans="1:17">
      <c r="A33" s="67">
        <v>0.4</v>
      </c>
      <c r="B33" s="71">
        <v>0.11210755150761301</v>
      </c>
      <c r="C33" s="4" t="s">
        <v>72</v>
      </c>
      <c r="D33" s="69">
        <v>7913784.7400000002</v>
      </c>
      <c r="E33" s="69">
        <v>3124950</v>
      </c>
      <c r="F33" s="70">
        <f t="shared" si="3"/>
        <v>4774911.9218762033</v>
      </c>
      <c r="G33" s="66">
        <v>13922.8181237968</v>
      </c>
      <c r="H33" s="3">
        <f t="shared" si="4"/>
        <v>0.39487427351985316</v>
      </c>
      <c r="I33" s="3">
        <f t="shared" si="5"/>
        <v>0.60336641426971682</v>
      </c>
      <c r="J33" s="3">
        <f t="shared" si="2"/>
        <v>1.7593122104300248E-3</v>
      </c>
      <c r="K33" s="11">
        <f t="shared" si="6"/>
        <v>0.99824068778956998</v>
      </c>
      <c r="L33" s="62"/>
      <c r="M33" s="67">
        <v>0.4</v>
      </c>
      <c r="N33">
        <v>7913784.7400000002</v>
      </c>
      <c r="O33">
        <v>3124950</v>
      </c>
      <c r="P33">
        <v>4774911.9218762033</v>
      </c>
      <c r="Q33">
        <v>13922.8181237968</v>
      </c>
    </row>
    <row r="34" spans="1:17">
      <c r="A34" s="67">
        <v>0.5</v>
      </c>
      <c r="B34" s="71">
        <v>0.140134439384517</v>
      </c>
      <c r="C34" s="4" t="s">
        <v>72</v>
      </c>
      <c r="D34" s="69">
        <v>8239058.4699999997</v>
      </c>
      <c r="E34" s="69">
        <v>3124950</v>
      </c>
      <c r="F34" s="70">
        <f t="shared" si="3"/>
        <v>5080117.2148149488</v>
      </c>
      <c r="G34" s="66">
        <v>33991.255185050803</v>
      </c>
      <c r="H34" s="3">
        <f t="shared" si="4"/>
        <v>0.37928484321097433</v>
      </c>
      <c r="I34" s="3">
        <f t="shared" si="5"/>
        <v>0.61658953305315589</v>
      </c>
      <c r="J34" s="3">
        <f t="shared" si="2"/>
        <v>4.125623735869762E-3</v>
      </c>
      <c r="K34" s="11">
        <f t="shared" si="6"/>
        <v>0.99587437626413022</v>
      </c>
      <c r="L34" s="62"/>
      <c r="M34" s="67">
        <v>0.5</v>
      </c>
      <c r="N34">
        <v>8239058.4699999997</v>
      </c>
      <c r="O34">
        <v>3124950</v>
      </c>
      <c r="P34">
        <v>5080117.2148149488</v>
      </c>
      <c r="Q34">
        <v>33991.255185050803</v>
      </c>
    </row>
    <row r="35" spans="1:17">
      <c r="A35" s="67">
        <v>0.6</v>
      </c>
      <c r="B35" s="71">
        <v>0.16816132726142</v>
      </c>
      <c r="C35" s="4" t="s">
        <v>72</v>
      </c>
      <c r="D35" s="69">
        <v>8601554.3499999996</v>
      </c>
      <c r="E35" s="69">
        <v>3124950</v>
      </c>
      <c r="F35" s="70">
        <f t="shared" si="3"/>
        <v>5406120.0832482781</v>
      </c>
      <c r="G35" s="66">
        <v>70484.266751721399</v>
      </c>
      <c r="H35" s="3">
        <f t="shared" si="4"/>
        <v>0.36330061670772329</v>
      </c>
      <c r="I35" s="3">
        <f t="shared" si="5"/>
        <v>0.6285050193571442</v>
      </c>
      <c r="J35" s="3">
        <f t="shared" si="2"/>
        <v>8.1943639351324225E-3</v>
      </c>
      <c r="K35" s="11">
        <f t="shared" si="6"/>
        <v>0.99180563606486749</v>
      </c>
      <c r="L35" s="62"/>
      <c r="M35" s="67">
        <v>0.6</v>
      </c>
      <c r="N35">
        <v>8601554.3499999996</v>
      </c>
      <c r="O35">
        <v>3124950</v>
      </c>
      <c r="P35">
        <v>5406120.0832482781</v>
      </c>
      <c r="Q35">
        <v>70484.266751721399</v>
      </c>
    </row>
    <row r="36" spans="1:17">
      <c r="A36" s="67">
        <v>0.7</v>
      </c>
      <c r="B36" s="71">
        <v>0.19618821513832299</v>
      </c>
      <c r="C36" s="4" t="s">
        <v>72</v>
      </c>
      <c r="D36" s="69">
        <v>9010317.9499999993</v>
      </c>
      <c r="E36" s="69">
        <v>3124950</v>
      </c>
      <c r="F36" s="70">
        <f t="shared" si="3"/>
        <v>5754787.1440811083</v>
      </c>
      <c r="G36" s="66">
        <v>130580.805918891</v>
      </c>
      <c r="H36" s="3">
        <f t="shared" si="4"/>
        <v>0.34681905980909367</v>
      </c>
      <c r="I36" s="3">
        <f t="shared" si="5"/>
        <v>0.63868857636495602</v>
      </c>
      <c r="J36" s="3">
        <f t="shared" si="2"/>
        <v>1.4492363825950339E-2</v>
      </c>
      <c r="K36" s="11">
        <f t="shared" si="6"/>
        <v>0.98550763617404968</v>
      </c>
      <c r="L36" s="62"/>
      <c r="M36" s="67">
        <v>0.7</v>
      </c>
      <c r="N36">
        <v>9010317.9499999993</v>
      </c>
      <c r="O36">
        <v>3124950</v>
      </c>
      <c r="P36">
        <v>5754787.1440811083</v>
      </c>
      <c r="Q36">
        <v>130580.805918891</v>
      </c>
    </row>
    <row r="37" spans="1:17">
      <c r="A37" s="67">
        <v>0.8</v>
      </c>
      <c r="B37" s="71">
        <v>0.22421510301522601</v>
      </c>
      <c r="C37" s="4" t="s">
        <v>72</v>
      </c>
      <c r="D37" s="69">
        <v>9471654.7200000007</v>
      </c>
      <c r="E37" s="69">
        <v>3124950</v>
      </c>
      <c r="F37" s="70">
        <f t="shared" si="3"/>
        <v>6123939.6300192513</v>
      </c>
      <c r="G37" s="66">
        <v>222765.08998074901</v>
      </c>
      <c r="H37" s="3">
        <f t="shared" si="4"/>
        <v>0.32992651151033509</v>
      </c>
      <c r="I37" s="3">
        <f t="shared" si="5"/>
        <v>0.64655435729600275</v>
      </c>
      <c r="J37" s="3">
        <f t="shared" si="2"/>
        <v>2.3519131193662113E-2</v>
      </c>
      <c r="K37" s="11">
        <f t="shared" si="6"/>
        <v>0.97648086880633778</v>
      </c>
      <c r="L37" s="62"/>
      <c r="M37" s="67">
        <v>0.8</v>
      </c>
      <c r="N37">
        <v>9471654.7200000007</v>
      </c>
      <c r="O37">
        <v>3124950</v>
      </c>
      <c r="P37">
        <v>6123939.6300192513</v>
      </c>
      <c r="Q37">
        <v>222765.08998074901</v>
      </c>
    </row>
    <row r="38" spans="1:17">
      <c r="A38" s="67">
        <v>0.9</v>
      </c>
      <c r="B38" s="71">
        <v>0.25224199089213001</v>
      </c>
      <c r="C38" s="4" t="s">
        <v>83</v>
      </c>
      <c r="D38" s="69">
        <v>9937270.2799999993</v>
      </c>
      <c r="E38" s="69">
        <v>4319380</v>
      </c>
      <c r="F38" s="70">
        <f t="shared" si="3"/>
        <v>5306396.3219148237</v>
      </c>
      <c r="G38" s="66">
        <v>311493.95808517601</v>
      </c>
      <c r="H38" s="3">
        <f t="shared" si="4"/>
        <v>0.43466463911053049</v>
      </c>
      <c r="I38" s="3">
        <f t="shared" si="5"/>
        <v>0.53398933232143342</v>
      </c>
      <c r="J38" s="3">
        <f t="shared" si="2"/>
        <v>3.1346028568036095E-2</v>
      </c>
      <c r="K38" s="11">
        <f t="shared" si="6"/>
        <v>0.96865397143196397</v>
      </c>
      <c r="L38" s="62"/>
      <c r="M38" s="67">
        <v>0.9</v>
      </c>
      <c r="N38">
        <v>9937270.2799999993</v>
      </c>
      <c r="O38">
        <v>4319380</v>
      </c>
      <c r="P38">
        <v>5306396.3219148237</v>
      </c>
      <c r="Q38">
        <v>311493.95808517601</v>
      </c>
    </row>
    <row r="39" spans="1:17">
      <c r="A39" s="67">
        <v>1</v>
      </c>
      <c r="B39" s="71">
        <v>0.280268878769033</v>
      </c>
      <c r="C39" s="4" t="s">
        <v>83</v>
      </c>
      <c r="D39" s="69">
        <v>10426426.710000001</v>
      </c>
      <c r="E39" s="69">
        <v>4319380</v>
      </c>
      <c r="F39" s="70">
        <f t="shared" si="3"/>
        <v>5632280.7321228841</v>
      </c>
      <c r="G39" s="66">
        <v>474765.97787711699</v>
      </c>
      <c r="H39" s="3">
        <f t="shared" si="4"/>
        <v>0.41427232168210382</v>
      </c>
      <c r="I39" s="3">
        <f t="shared" si="5"/>
        <v>0.54019280898229072</v>
      </c>
      <c r="J39" s="3">
        <f t="shared" si="2"/>
        <v>4.553486933560548E-2</v>
      </c>
      <c r="K39" s="11">
        <f t="shared" si="6"/>
        <v>0.95446513066439453</v>
      </c>
      <c r="L39" s="62"/>
      <c r="M39" s="67">
        <v>1</v>
      </c>
      <c r="N39">
        <v>10426426.710000001</v>
      </c>
      <c r="O39">
        <v>4319380</v>
      </c>
      <c r="P39">
        <v>5632280.7321228841</v>
      </c>
      <c r="Q39">
        <v>474765.97787711699</v>
      </c>
    </row>
    <row r="40" spans="1:17">
      <c r="A40" s="67">
        <v>1.1000000000000001</v>
      </c>
      <c r="B40" s="71">
        <v>0.308295766645936</v>
      </c>
      <c r="C40" s="4" t="s">
        <v>83</v>
      </c>
      <c r="D40" s="69">
        <v>10988921.359999999</v>
      </c>
      <c r="E40" s="69">
        <v>4319380</v>
      </c>
      <c r="F40" s="70">
        <f t="shared" si="3"/>
        <v>5974436.4917901121</v>
      </c>
      <c r="G40" s="66">
        <v>695104.86820988695</v>
      </c>
      <c r="H40" s="3">
        <f t="shared" si="4"/>
        <v>0.39306678594704225</v>
      </c>
      <c r="I40" s="3">
        <f t="shared" si="5"/>
        <v>0.54367815512241613</v>
      </c>
      <c r="J40" s="3">
        <f t="shared" si="2"/>
        <v>6.3255058930541563E-2</v>
      </c>
      <c r="K40" s="11">
        <f t="shared" si="6"/>
        <v>0.93674494106945838</v>
      </c>
      <c r="L40" s="62"/>
      <c r="M40" s="67">
        <v>1.1000000000000001</v>
      </c>
      <c r="N40">
        <v>10988921.359999999</v>
      </c>
      <c r="O40">
        <v>4319380</v>
      </c>
      <c r="P40">
        <v>5974436.4917901121</v>
      </c>
      <c r="Q40">
        <v>695104.86820988695</v>
      </c>
    </row>
    <row r="41" spans="1:17">
      <c r="A41" s="67">
        <v>1.2</v>
      </c>
      <c r="B41" s="71">
        <v>0.33632265452283999</v>
      </c>
      <c r="C41" s="4" t="s">
        <v>83</v>
      </c>
      <c r="D41" s="69">
        <v>11638030.42</v>
      </c>
      <c r="E41" s="69">
        <v>4319380</v>
      </c>
      <c r="F41" s="70">
        <f t="shared" si="3"/>
        <v>6334175.6882740101</v>
      </c>
      <c r="G41" s="66">
        <v>984474.73172598996</v>
      </c>
      <c r="H41" s="3">
        <f t="shared" si="4"/>
        <v>0.37114355643693187</v>
      </c>
      <c r="I41" s="3">
        <f t="shared" si="5"/>
        <v>0.54426526307997136</v>
      </c>
      <c r="J41" s="3">
        <f t="shared" si="2"/>
        <v>8.4591180483096717E-2</v>
      </c>
      <c r="K41" s="11">
        <f t="shared" si="6"/>
        <v>0.91540881951690323</v>
      </c>
      <c r="L41" s="62"/>
      <c r="M41" s="67">
        <v>1.2</v>
      </c>
      <c r="N41">
        <v>11638030.42</v>
      </c>
      <c r="O41">
        <v>4319380</v>
      </c>
      <c r="P41">
        <v>6334175.6882740101</v>
      </c>
      <c r="Q41">
        <v>984474.73172598996</v>
      </c>
    </row>
    <row r="42" spans="1:17">
      <c r="A42" s="67">
        <v>1.3</v>
      </c>
      <c r="B42" s="71">
        <v>0.36434954239974299</v>
      </c>
      <c r="C42" s="4" t="s">
        <v>83</v>
      </c>
      <c r="D42" s="69">
        <v>12387706.57</v>
      </c>
      <c r="E42" s="69">
        <v>4319380</v>
      </c>
      <c r="F42" s="70">
        <f t="shared" si="3"/>
        <v>6712347.4605851704</v>
      </c>
      <c r="G42" s="66">
        <v>1355979.1094148301</v>
      </c>
      <c r="H42" s="3">
        <f t="shared" si="4"/>
        <v>0.34868278285348503</v>
      </c>
      <c r="I42" s="3">
        <f t="shared" si="5"/>
        <v>0.54185554223901589</v>
      </c>
      <c r="J42" s="3">
        <f t="shared" si="2"/>
        <v>0.10946167490749904</v>
      </c>
      <c r="K42" s="11">
        <f t="shared" si="6"/>
        <v>0.89053832509250097</v>
      </c>
      <c r="L42" s="62"/>
      <c r="M42" s="67">
        <v>1.3</v>
      </c>
      <c r="N42">
        <v>12387706.57</v>
      </c>
      <c r="O42">
        <v>4319380</v>
      </c>
      <c r="P42">
        <v>6712347.4605851704</v>
      </c>
      <c r="Q42">
        <v>1355979.1094148301</v>
      </c>
    </row>
    <row r="43" spans="1:17">
      <c r="A43" s="67">
        <v>1.4</v>
      </c>
      <c r="B43" s="71">
        <v>0.39237643027664598</v>
      </c>
      <c r="C43" s="4" t="s">
        <v>83</v>
      </c>
      <c r="D43" s="69">
        <v>13253041.92</v>
      </c>
      <c r="E43" s="69">
        <v>4319380</v>
      </c>
      <c r="F43" s="70">
        <f t="shared" si="3"/>
        <v>7109800.9393872702</v>
      </c>
      <c r="G43" s="66">
        <v>1823860.9806127299</v>
      </c>
      <c r="H43" s="3">
        <f t="shared" si="4"/>
        <v>0.32591611994237168</v>
      </c>
      <c r="I43" s="3">
        <f t="shared" si="5"/>
        <v>0.53646558897983698</v>
      </c>
      <c r="J43" s="3">
        <f t="shared" si="2"/>
        <v>0.13761829107779128</v>
      </c>
      <c r="K43" s="11">
        <f t="shared" si="6"/>
        <v>0.86238170892220867</v>
      </c>
      <c r="L43" s="62"/>
      <c r="M43" s="67">
        <v>1.4</v>
      </c>
      <c r="N43">
        <v>13253041.92</v>
      </c>
      <c r="O43">
        <v>4319380</v>
      </c>
      <c r="P43">
        <v>7109800.9393872702</v>
      </c>
      <c r="Q43">
        <v>1823860.9806127299</v>
      </c>
    </row>
    <row r="44" spans="1:17">
      <c r="A44" s="67">
        <v>1.5</v>
      </c>
      <c r="B44" s="71">
        <v>0.42040331815354898</v>
      </c>
      <c r="C44" s="61" t="s">
        <v>84</v>
      </c>
      <c r="D44" s="69">
        <v>14240588.43</v>
      </c>
      <c r="E44" s="69">
        <v>4806730</v>
      </c>
      <c r="F44" s="70">
        <f t="shared" si="3"/>
        <v>7608669.6340495897</v>
      </c>
      <c r="G44" s="66">
        <v>1825188.79595041</v>
      </c>
      <c r="H44" s="3">
        <f t="shared" si="4"/>
        <v>0.33753731621608279</v>
      </c>
      <c r="I44" s="3">
        <f t="shared" si="5"/>
        <v>0.53429460948543051</v>
      </c>
      <c r="J44" s="3">
        <f t="shared" si="2"/>
        <v>0.1281680742984867</v>
      </c>
      <c r="K44" s="11">
        <f t="shared" si="6"/>
        <v>0.87183192570151324</v>
      </c>
      <c r="L44" s="62"/>
      <c r="M44" s="67">
        <v>1.5</v>
      </c>
      <c r="N44">
        <v>14240588.43</v>
      </c>
      <c r="O44">
        <v>4806730</v>
      </c>
      <c r="P44">
        <v>7608669.6340495897</v>
      </c>
      <c r="Q44">
        <v>1825188.79595041</v>
      </c>
    </row>
    <row r="45" spans="1:17">
      <c r="A45" s="67">
        <v>1.6</v>
      </c>
      <c r="B45" s="71">
        <v>0.44843020603045303</v>
      </c>
      <c r="C45" s="61" t="s">
        <v>84</v>
      </c>
      <c r="D45" s="69">
        <v>15210335.33</v>
      </c>
      <c r="E45" s="69">
        <v>4806730</v>
      </c>
      <c r="F45" s="70">
        <f t="shared" si="3"/>
        <v>8040828.5807376597</v>
      </c>
      <c r="G45" s="66">
        <v>2362776.7492623399</v>
      </c>
      <c r="H45" s="3">
        <f t="shared" si="4"/>
        <v>0.31601735896771976</v>
      </c>
      <c r="I45" s="3">
        <f t="shared" si="5"/>
        <v>0.52864242676349071</v>
      </c>
      <c r="J45" s="3">
        <f t="shared" si="2"/>
        <v>0.15534021426878955</v>
      </c>
      <c r="K45" s="11">
        <f t="shared" si="6"/>
        <v>0.84465978573121048</v>
      </c>
      <c r="L45" s="62"/>
      <c r="M45" s="67">
        <v>1.6</v>
      </c>
      <c r="N45">
        <v>15210335.33</v>
      </c>
      <c r="O45">
        <v>4806730</v>
      </c>
      <c r="P45">
        <v>8040828.5807376597</v>
      </c>
      <c r="Q45">
        <v>2362776.7492623399</v>
      </c>
    </row>
    <row r="46" spans="1:17">
      <c r="A46" s="67">
        <v>1.7</v>
      </c>
      <c r="B46" s="71">
        <v>0.47645709390735602</v>
      </c>
      <c r="C46" s="61" t="s">
        <v>85</v>
      </c>
      <c r="D46" s="69">
        <v>16038348.93</v>
      </c>
      <c r="E46" s="69">
        <v>5629860</v>
      </c>
      <c r="F46" s="70">
        <f t="shared" si="3"/>
        <v>8100631.1462474894</v>
      </c>
      <c r="G46" s="66">
        <v>2307857.7837525099</v>
      </c>
      <c r="H46" s="3">
        <f t="shared" si="4"/>
        <v>0.35102491064209562</v>
      </c>
      <c r="I46" s="3">
        <f t="shared" si="5"/>
        <v>0.5050788695022792</v>
      </c>
      <c r="J46" s="3">
        <f t="shared" si="2"/>
        <v>0.14389621985562512</v>
      </c>
      <c r="K46" s="11">
        <f t="shared" si="6"/>
        <v>0.85610378014437483</v>
      </c>
      <c r="L46" s="62"/>
      <c r="M46" s="67">
        <v>1.7</v>
      </c>
      <c r="N46">
        <v>16038348.93</v>
      </c>
      <c r="O46">
        <v>5629860</v>
      </c>
      <c r="P46">
        <v>8100631.1462474894</v>
      </c>
      <c r="Q46">
        <v>2307857.7837525099</v>
      </c>
    </row>
    <row r="47" spans="1:17">
      <c r="A47" s="67">
        <v>1.8</v>
      </c>
      <c r="B47" s="71">
        <v>0.50448398178425902</v>
      </c>
      <c r="C47" s="61" t="s">
        <v>85</v>
      </c>
      <c r="D47" s="69">
        <v>16924979.02</v>
      </c>
      <c r="E47" s="69">
        <v>5629860</v>
      </c>
      <c r="F47" s="70">
        <f t="shared" si="3"/>
        <v>8394415.2603802197</v>
      </c>
      <c r="G47" s="66">
        <v>2900703.7596197799</v>
      </c>
      <c r="H47" s="3">
        <f t="shared" si="4"/>
        <v>0.3326361582692231</v>
      </c>
      <c r="I47" s="3">
        <f t="shared" si="5"/>
        <v>0.49597788277673266</v>
      </c>
      <c r="J47" s="3">
        <f t="shared" si="2"/>
        <v>0.17138595895404424</v>
      </c>
      <c r="K47" s="11">
        <f t="shared" si="6"/>
        <v>0.82861404104595571</v>
      </c>
      <c r="L47" s="62"/>
      <c r="M47" s="67">
        <v>1.8</v>
      </c>
      <c r="N47">
        <v>16924979.02</v>
      </c>
      <c r="O47">
        <v>5629860</v>
      </c>
      <c r="P47">
        <v>8394415.2603802197</v>
      </c>
      <c r="Q47">
        <v>2900703.7596197799</v>
      </c>
    </row>
    <row r="48" spans="1:17">
      <c r="A48" s="67">
        <v>1.9</v>
      </c>
      <c r="B48" s="71">
        <v>0.53251086966116301</v>
      </c>
      <c r="C48" s="61" t="s">
        <v>85</v>
      </c>
      <c r="D48" s="69">
        <v>17931541.489999998</v>
      </c>
      <c r="E48" s="69">
        <v>5629860</v>
      </c>
      <c r="F48" s="70">
        <f t="shared" si="3"/>
        <v>8700643.0178024489</v>
      </c>
      <c r="G48" s="66">
        <v>3601038.4721975499</v>
      </c>
      <c r="H48" s="3">
        <f t="shared" si="4"/>
        <v>0.31396408407719112</v>
      </c>
      <c r="I48" s="3">
        <f t="shared" si="5"/>
        <v>0.48521444866603319</v>
      </c>
      <c r="J48" s="3">
        <f t="shared" si="2"/>
        <v>0.20082146725677572</v>
      </c>
      <c r="K48" s="11">
        <f t="shared" si="6"/>
        <v>0.79917853274322437</v>
      </c>
      <c r="M48" s="67">
        <v>1.9</v>
      </c>
      <c r="N48">
        <v>17931541.489999998</v>
      </c>
      <c r="O48">
        <v>5629860</v>
      </c>
      <c r="P48">
        <v>8700643.0178024489</v>
      </c>
      <c r="Q48">
        <v>3601038.4721975499</v>
      </c>
    </row>
    <row r="49" spans="1:17">
      <c r="A49" s="67">
        <v>2</v>
      </c>
      <c r="B49" s="71">
        <v>0.56053775753806601</v>
      </c>
      <c r="C49" s="61" t="s">
        <v>85</v>
      </c>
      <c r="D49" s="69">
        <v>19070759.66</v>
      </c>
      <c r="E49" s="69">
        <v>5629860</v>
      </c>
      <c r="F49" s="70">
        <f t="shared" si="3"/>
        <v>9019769.1012135595</v>
      </c>
      <c r="G49" s="66">
        <v>4421130.5587864397</v>
      </c>
      <c r="H49" s="3">
        <f t="shared" si="4"/>
        <v>0.2952090058482757</v>
      </c>
      <c r="I49" s="3">
        <f t="shared" si="5"/>
        <v>0.47296328316339126</v>
      </c>
      <c r="J49" s="3">
        <f t="shared" si="2"/>
        <v>0.23182771098833299</v>
      </c>
      <c r="K49" s="11">
        <f t="shared" si="6"/>
        <v>0.7681722890116669</v>
      </c>
      <c r="M49" s="67">
        <v>2</v>
      </c>
      <c r="N49">
        <v>19070759.66</v>
      </c>
      <c r="O49">
        <v>5629860</v>
      </c>
      <c r="P49">
        <v>9019769.1012135595</v>
      </c>
      <c r="Q49">
        <v>4421130.5587864397</v>
      </c>
    </row>
    <row r="53" spans="1:17">
      <c r="A53" s="86" t="s">
        <v>89</v>
      </c>
      <c r="B53" s="86" t="s">
        <v>65</v>
      </c>
      <c r="C53" s="86" t="s">
        <v>66</v>
      </c>
      <c r="D53" s="86" t="s">
        <v>67</v>
      </c>
      <c r="E53" s="96" t="s">
        <v>70</v>
      </c>
      <c r="F53" s="96"/>
    </row>
    <row r="54" spans="1:17">
      <c r="A54" s="86"/>
      <c r="B54" s="86"/>
      <c r="C54" s="86"/>
      <c r="D54" s="86"/>
      <c r="E54" s="4" t="s">
        <v>69</v>
      </c>
      <c r="F54" s="4" t="s">
        <v>68</v>
      </c>
    </row>
    <row r="55" spans="1:17">
      <c r="A55" s="73">
        <v>0.5</v>
      </c>
      <c r="B55" s="74" t="s">
        <v>96</v>
      </c>
      <c r="C55" s="74">
        <v>4719194.6900000004</v>
      </c>
      <c r="D55" s="77">
        <v>2187680</v>
      </c>
      <c r="E55" s="75">
        <f>C55-D55-F55</f>
        <v>2525595.4626363004</v>
      </c>
      <c r="F55" s="76">
        <v>5919.2273636999998</v>
      </c>
    </row>
    <row r="56" spans="1:17">
      <c r="A56" s="73">
        <v>0.6</v>
      </c>
      <c r="B56" s="74" t="s">
        <v>96</v>
      </c>
      <c r="C56" s="74">
        <v>5224313.78</v>
      </c>
      <c r="D56" s="77">
        <v>2187680</v>
      </c>
      <c r="E56" s="75">
        <f t="shared" ref="E56:E70" si="7">C56-D56-F56</f>
        <v>3030714.5526363002</v>
      </c>
      <c r="F56" s="76">
        <v>5919.2273636999998</v>
      </c>
    </row>
    <row r="57" spans="1:17">
      <c r="A57" s="73">
        <v>0.7</v>
      </c>
      <c r="B57" s="74" t="s">
        <v>98</v>
      </c>
      <c r="C57" s="74">
        <v>5703477.6799999997</v>
      </c>
      <c r="D57" s="77">
        <v>3124950</v>
      </c>
      <c r="E57" s="75">
        <f t="shared" si="7"/>
        <v>2578397.4569979985</v>
      </c>
      <c r="F57" s="76">
        <v>130.2230020014</v>
      </c>
    </row>
    <row r="58" spans="1:17">
      <c r="A58" s="73">
        <v>0.8</v>
      </c>
      <c r="B58" s="74" t="s">
        <v>98</v>
      </c>
      <c r="C58" s="74">
        <v>6071820.1699999999</v>
      </c>
      <c r="D58" s="77">
        <v>3124950</v>
      </c>
      <c r="E58" s="75">
        <f t="shared" si="7"/>
        <v>2946739.9469979987</v>
      </c>
      <c r="F58" s="76">
        <v>130.2230020014</v>
      </c>
    </row>
    <row r="59" spans="1:17">
      <c r="A59" s="73">
        <v>0.9</v>
      </c>
      <c r="B59" s="74" t="s">
        <v>98</v>
      </c>
      <c r="C59" s="74">
        <v>6440162.6699999999</v>
      </c>
      <c r="D59" s="77">
        <v>3124950</v>
      </c>
      <c r="E59" s="75">
        <f t="shared" si="7"/>
        <v>3315082.4469979987</v>
      </c>
      <c r="F59" s="76">
        <v>130.2230020014</v>
      </c>
    </row>
    <row r="60" spans="1:17">
      <c r="A60" s="73">
        <v>1</v>
      </c>
      <c r="B60" s="74" t="s">
        <v>97</v>
      </c>
      <c r="C60" s="74">
        <v>6808505.1600000001</v>
      </c>
      <c r="D60" s="77">
        <v>3124950</v>
      </c>
      <c r="E60" s="75">
        <f t="shared" si="7"/>
        <v>3683424.936997999</v>
      </c>
      <c r="F60" s="76">
        <v>130.2230020014</v>
      </c>
    </row>
    <row r="61" spans="1:17">
      <c r="A61" s="73">
        <v>1.1000000000000001</v>
      </c>
      <c r="B61" s="74" t="s">
        <v>97</v>
      </c>
      <c r="C61" s="74">
        <v>7176847.6500000004</v>
      </c>
      <c r="D61" s="77">
        <v>3124950</v>
      </c>
      <c r="E61" s="75">
        <f t="shared" si="7"/>
        <v>4051767.4269979992</v>
      </c>
      <c r="F61" s="76">
        <v>130.2230020014</v>
      </c>
    </row>
    <row r="62" spans="1:17">
      <c r="A62" s="73">
        <v>1.2</v>
      </c>
      <c r="B62" s="74" t="s">
        <v>97</v>
      </c>
      <c r="C62" s="74">
        <v>7545190.1500000004</v>
      </c>
      <c r="D62" s="77">
        <v>3124950</v>
      </c>
      <c r="E62" s="75">
        <f t="shared" si="7"/>
        <v>4420109.9269979987</v>
      </c>
      <c r="F62" s="76">
        <v>130.2230020014</v>
      </c>
    </row>
    <row r="63" spans="1:17">
      <c r="A63" s="73">
        <v>1.3</v>
      </c>
      <c r="B63" s="74" t="s">
        <v>97</v>
      </c>
      <c r="C63" s="74">
        <v>7913532.6399999997</v>
      </c>
      <c r="D63" s="77">
        <v>3124950</v>
      </c>
      <c r="E63" s="75">
        <f t="shared" si="7"/>
        <v>4788452.416997998</v>
      </c>
      <c r="F63" s="76">
        <v>130.2230020014</v>
      </c>
    </row>
    <row r="64" spans="1:17">
      <c r="A64" s="73">
        <v>1.4</v>
      </c>
      <c r="B64" s="74" t="s">
        <v>97</v>
      </c>
      <c r="C64" s="74">
        <v>8281875.1299999999</v>
      </c>
      <c r="D64" s="77">
        <v>3124950</v>
      </c>
      <c r="E64" s="75">
        <f t="shared" si="7"/>
        <v>5156794.9069979982</v>
      </c>
      <c r="F64" s="76">
        <v>130.2230020014</v>
      </c>
    </row>
    <row r="65" spans="1:6">
      <c r="A65" s="73">
        <v>1.5</v>
      </c>
      <c r="B65" s="74" t="s">
        <v>97</v>
      </c>
      <c r="C65" s="74">
        <v>8650217.6300000008</v>
      </c>
      <c r="D65" s="77">
        <v>3124950</v>
      </c>
      <c r="E65" s="75">
        <f t="shared" si="7"/>
        <v>5525137.4069979992</v>
      </c>
      <c r="F65" s="76">
        <v>130.2230020014</v>
      </c>
    </row>
    <row r="66" spans="1:6">
      <c r="A66" s="73">
        <v>1.6</v>
      </c>
      <c r="B66" s="74" t="s">
        <v>97</v>
      </c>
      <c r="C66" s="74">
        <v>9018560.1199999992</v>
      </c>
      <c r="D66" s="77">
        <v>3124950</v>
      </c>
      <c r="E66" s="75">
        <f t="shared" si="7"/>
        <v>5893479.8969979975</v>
      </c>
      <c r="F66" s="76">
        <v>130.2230020014</v>
      </c>
    </row>
    <row r="67" spans="1:6">
      <c r="A67" s="73">
        <v>1.7</v>
      </c>
      <c r="B67" s="74" t="s">
        <v>99</v>
      </c>
      <c r="C67" s="74">
        <v>9360502.4700000007</v>
      </c>
      <c r="D67" s="77">
        <v>4319380</v>
      </c>
      <c r="E67" s="75">
        <f t="shared" si="7"/>
        <v>5040974.9202496586</v>
      </c>
      <c r="F67" s="76">
        <v>147.54975034220001</v>
      </c>
    </row>
    <row r="68" spans="1:6">
      <c r="A68" s="73">
        <v>1.8</v>
      </c>
      <c r="B68" s="74" t="s">
        <v>100</v>
      </c>
      <c r="C68" s="74">
        <v>9629435.4499999993</v>
      </c>
      <c r="D68" s="77">
        <v>5436860</v>
      </c>
      <c r="E68" s="75">
        <f t="shared" si="7"/>
        <v>4192288.5297018015</v>
      </c>
      <c r="F68" s="76">
        <v>286.92029819779998</v>
      </c>
    </row>
    <row r="69" spans="1:6">
      <c r="A69" s="73">
        <v>1.9</v>
      </c>
      <c r="B69" s="74" t="s">
        <v>100</v>
      </c>
      <c r="C69" s="74">
        <v>9862340.3699999992</v>
      </c>
      <c r="D69" s="77">
        <v>5436860</v>
      </c>
      <c r="E69" s="75">
        <f t="shared" si="7"/>
        <v>4425193.4497018009</v>
      </c>
      <c r="F69" s="76">
        <v>286.92029819779998</v>
      </c>
    </row>
    <row r="70" spans="1:6">
      <c r="A70" s="73">
        <v>2</v>
      </c>
      <c r="B70" s="74" t="s">
        <v>100</v>
      </c>
      <c r="C70" s="74">
        <v>10095245.289999999</v>
      </c>
      <c r="D70" s="77">
        <v>5436860</v>
      </c>
      <c r="E70" s="75">
        <f t="shared" si="7"/>
        <v>4658098.3697018009</v>
      </c>
      <c r="F70" s="76">
        <v>286.92029819779998</v>
      </c>
    </row>
  </sheetData>
  <mergeCells count="21">
    <mergeCell ref="E13:F13"/>
    <mergeCell ref="E2:F2"/>
    <mergeCell ref="B2:B3"/>
    <mergeCell ref="A2:A3"/>
    <mergeCell ref="C2:C3"/>
    <mergeCell ref="D2:D3"/>
    <mergeCell ref="B13:B14"/>
    <mergeCell ref="A13:A14"/>
    <mergeCell ref="C13:C14"/>
    <mergeCell ref="D13:D14"/>
    <mergeCell ref="D28:D29"/>
    <mergeCell ref="E28:E29"/>
    <mergeCell ref="F28:G28"/>
    <mergeCell ref="B28:B29"/>
    <mergeCell ref="A28:A29"/>
    <mergeCell ref="C28:C29"/>
    <mergeCell ref="E53:F53"/>
    <mergeCell ref="A53:A54"/>
    <mergeCell ref="B53:B54"/>
    <mergeCell ref="C53:C54"/>
    <mergeCell ref="D53:D54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7F18-B97A-0545-975E-6CD6C767476D}">
  <dimension ref="A1:L224"/>
  <sheetViews>
    <sheetView workbookViewId="0">
      <selection activeCell="I17" sqref="I17"/>
    </sheetView>
  </sheetViews>
  <sheetFormatPr baseColWidth="10" defaultRowHeight="15"/>
  <cols>
    <col min="9" max="9" width="10.83203125" style="62"/>
  </cols>
  <sheetData>
    <row r="1" spans="1:12">
      <c r="H1">
        <v>0.5</v>
      </c>
      <c r="I1" s="62">
        <v>5919.2273636999998</v>
      </c>
      <c r="J1">
        <v>4719194.6900000004</v>
      </c>
      <c r="K1" t="s">
        <v>96</v>
      </c>
      <c r="L1" t="s">
        <v>92</v>
      </c>
    </row>
    <row r="2" spans="1:12">
      <c r="A2" t="s">
        <v>90</v>
      </c>
      <c r="H2">
        <v>0.6</v>
      </c>
      <c r="I2" s="62">
        <v>5919.2273636999998</v>
      </c>
      <c r="J2">
        <v>5224313.78</v>
      </c>
      <c r="K2" t="s">
        <v>96</v>
      </c>
      <c r="L2" t="s">
        <v>78</v>
      </c>
    </row>
    <row r="3" spans="1:12">
      <c r="H3">
        <v>0.7</v>
      </c>
      <c r="I3" s="62">
        <v>130.2230020014</v>
      </c>
      <c r="J3">
        <v>5703477.6799999997</v>
      </c>
      <c r="K3" t="s">
        <v>98</v>
      </c>
      <c r="L3" t="s">
        <v>78</v>
      </c>
    </row>
    <row r="4" spans="1:12">
      <c r="A4">
        <v>0.5</v>
      </c>
      <c r="H4">
        <v>0.8</v>
      </c>
      <c r="I4" s="62">
        <v>130.2230020014</v>
      </c>
      <c r="J4">
        <v>6071820.1699999999</v>
      </c>
      <c r="K4" t="s">
        <v>98</v>
      </c>
      <c r="L4" t="s">
        <v>78</v>
      </c>
    </row>
    <row r="5" spans="1:12">
      <c r="G5" s="68">
        <v>130.2230020014</v>
      </c>
      <c r="H5">
        <v>0.9</v>
      </c>
      <c r="I5" s="62">
        <v>130.2230020014</v>
      </c>
      <c r="J5">
        <v>6440162.6699999999</v>
      </c>
      <c r="K5" t="s">
        <v>98</v>
      </c>
      <c r="L5" t="s">
        <v>78</v>
      </c>
    </row>
    <row r="6" spans="1:12">
      <c r="A6" t="s">
        <v>75</v>
      </c>
      <c r="G6" s="68">
        <v>130.2230020014</v>
      </c>
      <c r="H6">
        <v>1</v>
      </c>
      <c r="I6" s="62">
        <v>130.2230020014</v>
      </c>
      <c r="J6">
        <v>6808505.1600000001</v>
      </c>
      <c r="K6" t="s">
        <v>97</v>
      </c>
      <c r="L6" t="s">
        <v>78</v>
      </c>
    </row>
    <row r="7" spans="1:12">
      <c r="A7" t="s">
        <v>76</v>
      </c>
      <c r="G7" s="68">
        <v>130.2230020014</v>
      </c>
      <c r="H7">
        <v>1.1000000000000001</v>
      </c>
      <c r="I7" s="62">
        <v>130.2230020014</v>
      </c>
      <c r="J7">
        <v>7176847.6500000004</v>
      </c>
      <c r="K7" t="s">
        <v>97</v>
      </c>
      <c r="L7" t="s">
        <v>78</v>
      </c>
    </row>
    <row r="8" spans="1:12">
      <c r="A8" t="s">
        <v>95</v>
      </c>
      <c r="H8">
        <v>1.2</v>
      </c>
      <c r="I8" s="62">
        <v>130.2230020014</v>
      </c>
      <c r="J8">
        <v>7545190.1500000004</v>
      </c>
      <c r="K8" t="s">
        <v>97</v>
      </c>
      <c r="L8" t="s">
        <v>78</v>
      </c>
    </row>
    <row r="9" spans="1:12">
      <c r="H9">
        <v>1.3</v>
      </c>
      <c r="I9" s="62">
        <v>130.2230020014</v>
      </c>
      <c r="J9">
        <v>7913532.6399999997</v>
      </c>
      <c r="K9" t="s">
        <v>97</v>
      </c>
      <c r="L9" t="s">
        <v>78</v>
      </c>
    </row>
    <row r="10" spans="1:12">
      <c r="A10" t="s">
        <v>92</v>
      </c>
      <c r="H10">
        <v>1.4</v>
      </c>
      <c r="I10" s="62">
        <v>130.2230020014</v>
      </c>
      <c r="J10">
        <v>8281875.1299999999</v>
      </c>
      <c r="K10" t="s">
        <v>97</v>
      </c>
      <c r="L10" t="s">
        <v>78</v>
      </c>
    </row>
    <row r="11" spans="1:12">
      <c r="A11" s="68">
        <v>5919.2273636999998</v>
      </c>
      <c r="H11">
        <v>1.5</v>
      </c>
      <c r="I11" s="62">
        <v>130.2230020014</v>
      </c>
      <c r="J11">
        <v>8650217.6300000008</v>
      </c>
      <c r="K11" t="s">
        <v>97</v>
      </c>
      <c r="L11" t="s">
        <v>78</v>
      </c>
    </row>
    <row r="12" spans="1:12">
      <c r="A12" s="68"/>
      <c r="H12">
        <v>1.6</v>
      </c>
      <c r="I12" s="62">
        <v>130.2230020014</v>
      </c>
      <c r="J12">
        <v>9018560.1199999992</v>
      </c>
      <c r="K12" t="s">
        <v>97</v>
      </c>
      <c r="L12" t="s">
        <v>78</v>
      </c>
    </row>
    <row r="13" spans="1:12">
      <c r="A13">
        <v>33</v>
      </c>
      <c r="B13">
        <v>0</v>
      </c>
      <c r="C13">
        <v>5</v>
      </c>
      <c r="D13">
        <v>4719194.6900000004</v>
      </c>
      <c r="E13">
        <v>4714783.26</v>
      </c>
      <c r="F13">
        <v>0.02</v>
      </c>
      <c r="H13">
        <v>1.7</v>
      </c>
      <c r="I13" s="62">
        <v>147.54975034220001</v>
      </c>
      <c r="J13">
        <v>9360502.4700000007</v>
      </c>
      <c r="K13" t="s">
        <v>99</v>
      </c>
      <c r="L13" t="s">
        <v>81</v>
      </c>
    </row>
    <row r="14" spans="1:12">
      <c r="A14" t="s">
        <v>79</v>
      </c>
      <c r="H14">
        <v>1.8</v>
      </c>
      <c r="I14" s="62">
        <v>286.92029819779998</v>
      </c>
      <c r="J14">
        <v>9629435.4499999993</v>
      </c>
      <c r="K14" t="s">
        <v>100</v>
      </c>
      <c r="L14" t="s">
        <v>94</v>
      </c>
    </row>
    <row r="15" spans="1:12">
      <c r="H15">
        <v>1.9</v>
      </c>
      <c r="I15" s="62">
        <v>286.92029819779998</v>
      </c>
      <c r="J15">
        <v>9862340.3699999992</v>
      </c>
      <c r="K15" t="s">
        <v>100</v>
      </c>
      <c r="L15" t="s">
        <v>94</v>
      </c>
    </row>
    <row r="16" spans="1:12">
      <c r="A16" t="s">
        <v>90</v>
      </c>
      <c r="H16">
        <v>2</v>
      </c>
      <c r="I16" s="62">
        <v>286.92029819779998</v>
      </c>
      <c r="J16">
        <v>10095245.289999999</v>
      </c>
      <c r="K16" t="s">
        <v>100</v>
      </c>
      <c r="L16" t="s">
        <v>94</v>
      </c>
    </row>
    <row r="18" spans="1:6">
      <c r="A18">
        <v>0.6</v>
      </c>
    </row>
    <row r="20" spans="1:6">
      <c r="A20" t="s">
        <v>75</v>
      </c>
    </row>
    <row r="21" spans="1:6">
      <c r="A21" t="s">
        <v>76</v>
      </c>
    </row>
    <row r="22" spans="1:6">
      <c r="A22" t="s">
        <v>91</v>
      </c>
    </row>
    <row r="24" spans="1:6">
      <c r="A24" t="s">
        <v>92</v>
      </c>
    </row>
    <row r="25" spans="1:6">
      <c r="A25" s="68">
        <v>5919.2273636999998</v>
      </c>
    </row>
    <row r="26" spans="1:6">
      <c r="A26" s="68"/>
    </row>
    <row r="27" spans="1:6">
      <c r="A27">
        <v>33</v>
      </c>
      <c r="B27">
        <v>0</v>
      </c>
      <c r="C27">
        <v>5</v>
      </c>
      <c r="D27">
        <v>5224313.78</v>
      </c>
      <c r="E27">
        <v>5219156.9800000004</v>
      </c>
      <c r="F27">
        <v>0.03</v>
      </c>
    </row>
    <row r="28" spans="1:6">
      <c r="A28" t="s">
        <v>79</v>
      </c>
    </row>
    <row r="30" spans="1:6">
      <c r="A30" t="s">
        <v>90</v>
      </c>
    </row>
    <row r="32" spans="1:6">
      <c r="A32">
        <v>0.7</v>
      </c>
    </row>
    <row r="34" spans="1:6">
      <c r="A34" t="s">
        <v>75</v>
      </c>
    </row>
    <row r="35" spans="1:6">
      <c r="A35" t="s">
        <v>76</v>
      </c>
    </row>
    <row r="36" spans="1:6">
      <c r="A36" t="s">
        <v>77</v>
      </c>
    </row>
    <row r="38" spans="1:6">
      <c r="A38" t="s">
        <v>78</v>
      </c>
    </row>
    <row r="39" spans="1:6">
      <c r="A39" s="68">
        <v>130.2230020014</v>
      </c>
    </row>
    <row r="40" spans="1:6">
      <c r="A40" s="68"/>
    </row>
    <row r="41" spans="1:6">
      <c r="A41">
        <v>33</v>
      </c>
      <c r="B41">
        <v>0</v>
      </c>
      <c r="C41">
        <v>5</v>
      </c>
      <c r="D41">
        <v>5703477.6799999997</v>
      </c>
      <c r="E41">
        <v>5698005.4000000004</v>
      </c>
      <c r="F41">
        <v>0.03</v>
      </c>
    </row>
    <row r="42" spans="1:6">
      <c r="A42" t="s">
        <v>79</v>
      </c>
    </row>
    <row r="44" spans="1:6">
      <c r="A44" t="s">
        <v>90</v>
      </c>
    </row>
    <row r="46" spans="1:6">
      <c r="A46">
        <v>0.8</v>
      </c>
    </row>
    <row r="48" spans="1:6">
      <c r="A48" t="s">
        <v>75</v>
      </c>
    </row>
    <row r="49" spans="1:6">
      <c r="A49" t="s">
        <v>76</v>
      </c>
    </row>
    <row r="50" spans="1:6">
      <c r="A50" t="s">
        <v>77</v>
      </c>
    </row>
    <row r="52" spans="1:6">
      <c r="A52" t="s">
        <v>78</v>
      </c>
    </row>
    <row r="53" spans="1:6">
      <c r="A53" s="68">
        <v>130.2230020014</v>
      </c>
    </row>
    <row r="54" spans="1:6">
      <c r="A54" s="68"/>
    </row>
    <row r="55" spans="1:6">
      <c r="A55">
        <v>33</v>
      </c>
      <c r="B55">
        <v>0</v>
      </c>
      <c r="C55">
        <v>5</v>
      </c>
      <c r="D55">
        <v>6071820.1699999999</v>
      </c>
      <c r="E55">
        <v>6065904.5599999996</v>
      </c>
      <c r="F55">
        <v>0.03</v>
      </c>
    </row>
    <row r="56" spans="1:6">
      <c r="A56" t="s">
        <v>79</v>
      </c>
    </row>
    <row r="58" spans="1:6">
      <c r="A58" t="s">
        <v>90</v>
      </c>
    </row>
    <row r="60" spans="1:6">
      <c r="A60">
        <v>0.9</v>
      </c>
    </row>
    <row r="62" spans="1:6">
      <c r="A62" t="s">
        <v>75</v>
      </c>
    </row>
    <row r="63" spans="1:6">
      <c r="A63" t="s">
        <v>76</v>
      </c>
    </row>
    <row r="64" spans="1:6">
      <c r="A64" t="s">
        <v>77</v>
      </c>
    </row>
    <row r="66" spans="1:6">
      <c r="A66" t="s">
        <v>78</v>
      </c>
    </row>
    <row r="67" spans="1:6">
      <c r="A67" s="68">
        <v>130.2230020014</v>
      </c>
    </row>
    <row r="68" spans="1:6">
      <c r="A68" s="68"/>
    </row>
    <row r="69" spans="1:6">
      <c r="A69">
        <v>33</v>
      </c>
      <c r="B69">
        <v>0</v>
      </c>
      <c r="C69">
        <v>5</v>
      </c>
      <c r="D69">
        <v>6440162.6699999999</v>
      </c>
      <c r="E69">
        <v>6434001.3600000003</v>
      </c>
      <c r="F69">
        <v>0.02</v>
      </c>
    </row>
    <row r="70" spans="1:6">
      <c r="A70" t="s">
        <v>79</v>
      </c>
    </row>
    <row r="72" spans="1:6">
      <c r="A72" t="s">
        <v>90</v>
      </c>
    </row>
    <row r="74" spans="1:6">
      <c r="A74">
        <v>1</v>
      </c>
    </row>
    <row r="76" spans="1:6">
      <c r="A76" t="s">
        <v>75</v>
      </c>
    </row>
    <row r="77" spans="1:6">
      <c r="A77" t="s">
        <v>76</v>
      </c>
    </row>
    <row r="78" spans="1:6">
      <c r="A78" t="s">
        <v>77</v>
      </c>
    </row>
    <row r="80" spans="1:6">
      <c r="A80" t="s">
        <v>78</v>
      </c>
    </row>
    <row r="81" spans="1:6">
      <c r="A81" s="68">
        <v>130.2230020014</v>
      </c>
    </row>
    <row r="82" spans="1:6">
      <c r="A82" s="68"/>
    </row>
    <row r="83" spans="1:6">
      <c r="A83">
        <v>33</v>
      </c>
      <c r="B83">
        <v>0</v>
      </c>
      <c r="C83">
        <v>5</v>
      </c>
      <c r="D83">
        <v>6808505.1600000001</v>
      </c>
      <c r="E83">
        <v>6802952.0599999996</v>
      </c>
      <c r="F83">
        <v>0.02</v>
      </c>
    </row>
    <row r="84" spans="1:6">
      <c r="A84" t="s">
        <v>79</v>
      </c>
    </row>
    <row r="86" spans="1:6">
      <c r="A86" t="s">
        <v>90</v>
      </c>
    </row>
    <row r="88" spans="1:6">
      <c r="A88">
        <v>1.1000000000000001</v>
      </c>
    </row>
    <row r="90" spans="1:6">
      <c r="A90" t="s">
        <v>75</v>
      </c>
    </row>
    <row r="91" spans="1:6">
      <c r="A91" t="s">
        <v>76</v>
      </c>
    </row>
    <row r="92" spans="1:6">
      <c r="A92" t="s">
        <v>77</v>
      </c>
    </row>
    <row r="94" spans="1:6">
      <c r="A94" t="s">
        <v>78</v>
      </c>
    </row>
    <row r="95" spans="1:6">
      <c r="A95" s="68">
        <v>130.2230020014</v>
      </c>
    </row>
    <row r="96" spans="1:6">
      <c r="A96" s="68"/>
    </row>
    <row r="97" spans="1:6">
      <c r="A97">
        <v>33</v>
      </c>
      <c r="B97">
        <v>0</v>
      </c>
      <c r="C97">
        <v>5</v>
      </c>
      <c r="D97">
        <v>7176847.6500000004</v>
      </c>
      <c r="E97">
        <v>7170000.0300000003</v>
      </c>
      <c r="F97">
        <v>0.01</v>
      </c>
    </row>
    <row r="98" spans="1:6">
      <c r="A98" t="s">
        <v>79</v>
      </c>
    </row>
    <row r="100" spans="1:6">
      <c r="A100" t="s">
        <v>90</v>
      </c>
    </row>
    <row r="102" spans="1:6">
      <c r="A102">
        <v>1.2</v>
      </c>
    </row>
    <row r="104" spans="1:6">
      <c r="A104" t="s">
        <v>75</v>
      </c>
    </row>
    <row r="105" spans="1:6">
      <c r="A105" t="s">
        <v>76</v>
      </c>
    </row>
    <row r="106" spans="1:6">
      <c r="A106" t="s">
        <v>77</v>
      </c>
    </row>
    <row r="108" spans="1:6">
      <c r="A108" t="s">
        <v>78</v>
      </c>
    </row>
    <row r="109" spans="1:6">
      <c r="A109" s="68">
        <v>130.2230020014</v>
      </c>
    </row>
    <row r="110" spans="1:6">
      <c r="A110" s="68"/>
    </row>
    <row r="111" spans="1:6">
      <c r="A111">
        <v>33</v>
      </c>
      <c r="B111">
        <v>0</v>
      </c>
      <c r="C111">
        <v>5</v>
      </c>
      <c r="D111">
        <v>7545190.1500000004</v>
      </c>
      <c r="E111">
        <v>7537849.5</v>
      </c>
      <c r="F111">
        <v>0.01</v>
      </c>
    </row>
    <row r="112" spans="1:6">
      <c r="A112" t="s">
        <v>79</v>
      </c>
    </row>
    <row r="114" spans="1:6">
      <c r="A114" t="s">
        <v>90</v>
      </c>
    </row>
    <row r="116" spans="1:6">
      <c r="A116">
        <v>1.3</v>
      </c>
    </row>
    <row r="118" spans="1:6">
      <c r="A118" t="s">
        <v>75</v>
      </c>
    </row>
    <row r="119" spans="1:6">
      <c r="A119" t="s">
        <v>76</v>
      </c>
    </row>
    <row r="120" spans="1:6">
      <c r="A120" t="s">
        <v>77</v>
      </c>
    </row>
    <row r="122" spans="1:6">
      <c r="A122" t="s">
        <v>78</v>
      </c>
    </row>
    <row r="123" spans="1:6">
      <c r="A123" s="68">
        <v>130.2230020014</v>
      </c>
    </row>
    <row r="124" spans="1:6">
      <c r="A124" s="68"/>
    </row>
    <row r="125" spans="1:6">
      <c r="A125">
        <v>33</v>
      </c>
      <c r="B125">
        <v>0</v>
      </c>
      <c r="C125">
        <v>5</v>
      </c>
      <c r="D125">
        <v>7913532.6399999997</v>
      </c>
      <c r="E125">
        <v>7906455.1200000001</v>
      </c>
      <c r="F125">
        <v>0.01</v>
      </c>
    </row>
    <row r="126" spans="1:6">
      <c r="A126" t="s">
        <v>79</v>
      </c>
    </row>
    <row r="128" spans="1:6">
      <c r="A128" t="s">
        <v>90</v>
      </c>
    </row>
    <row r="130" spans="1:6">
      <c r="A130">
        <v>1.4</v>
      </c>
    </row>
    <row r="132" spans="1:6">
      <c r="A132" t="s">
        <v>75</v>
      </c>
    </row>
    <row r="133" spans="1:6">
      <c r="A133" t="s">
        <v>76</v>
      </c>
    </row>
    <row r="134" spans="1:6">
      <c r="A134" t="s">
        <v>77</v>
      </c>
    </row>
    <row r="136" spans="1:6">
      <c r="A136" t="s">
        <v>78</v>
      </c>
    </row>
    <row r="137" spans="1:6">
      <c r="A137" s="68">
        <v>130.2230020014</v>
      </c>
    </row>
    <row r="138" spans="1:6">
      <c r="A138" s="68"/>
    </row>
    <row r="139" spans="1:6">
      <c r="A139">
        <v>33</v>
      </c>
      <c r="B139">
        <v>0</v>
      </c>
      <c r="C139">
        <v>5</v>
      </c>
      <c r="D139">
        <v>8281875.1299999999</v>
      </c>
      <c r="E139">
        <v>8273782.8099999996</v>
      </c>
      <c r="F139">
        <v>0.02</v>
      </c>
    </row>
    <row r="140" spans="1:6">
      <c r="A140" t="s">
        <v>79</v>
      </c>
    </row>
    <row r="142" spans="1:6">
      <c r="A142" t="s">
        <v>90</v>
      </c>
    </row>
    <row r="144" spans="1:6">
      <c r="A144">
        <v>1.5</v>
      </c>
    </row>
    <row r="146" spans="1:6">
      <c r="A146" t="s">
        <v>75</v>
      </c>
    </row>
    <row r="147" spans="1:6">
      <c r="A147" t="s">
        <v>76</v>
      </c>
    </row>
    <row r="148" spans="1:6">
      <c r="A148" t="s">
        <v>77</v>
      </c>
    </row>
    <row r="150" spans="1:6">
      <c r="A150" t="s">
        <v>78</v>
      </c>
    </row>
    <row r="151" spans="1:6">
      <c r="A151" s="68">
        <v>130.2230020014</v>
      </c>
    </row>
    <row r="152" spans="1:6">
      <c r="A152" s="68"/>
    </row>
    <row r="153" spans="1:6">
      <c r="A153">
        <v>33</v>
      </c>
      <c r="B153">
        <v>0</v>
      </c>
      <c r="C153">
        <v>5</v>
      </c>
      <c r="D153">
        <v>8650217.6300000008</v>
      </c>
      <c r="E153">
        <v>8641574.1600000001</v>
      </c>
      <c r="F153">
        <v>0.01</v>
      </c>
    </row>
    <row r="154" spans="1:6">
      <c r="A154" t="s">
        <v>79</v>
      </c>
    </row>
    <row r="156" spans="1:6">
      <c r="A156" t="s">
        <v>90</v>
      </c>
    </row>
    <row r="158" spans="1:6">
      <c r="A158">
        <v>1.6</v>
      </c>
    </row>
    <row r="160" spans="1:6">
      <c r="A160" t="s">
        <v>75</v>
      </c>
    </row>
    <row r="161" spans="1:6">
      <c r="A161" t="s">
        <v>76</v>
      </c>
    </row>
    <row r="162" spans="1:6">
      <c r="A162" t="s">
        <v>77</v>
      </c>
    </row>
    <row r="164" spans="1:6">
      <c r="A164" t="s">
        <v>78</v>
      </c>
    </row>
    <row r="165" spans="1:6">
      <c r="A165" s="68">
        <v>130.2230020014</v>
      </c>
    </row>
    <row r="166" spans="1:6">
      <c r="A166" s="68"/>
    </row>
    <row r="167" spans="1:6">
      <c r="A167">
        <v>33</v>
      </c>
      <c r="B167">
        <v>0</v>
      </c>
      <c r="C167">
        <v>5</v>
      </c>
      <c r="D167">
        <v>9018560.1199999992</v>
      </c>
      <c r="E167">
        <v>9009716.2699999996</v>
      </c>
      <c r="F167">
        <v>0.02</v>
      </c>
    </row>
    <row r="168" spans="1:6">
      <c r="A168" t="s">
        <v>79</v>
      </c>
    </row>
    <row r="170" spans="1:6">
      <c r="A170" t="s">
        <v>90</v>
      </c>
    </row>
    <row r="172" spans="1:6">
      <c r="A172">
        <v>1.7</v>
      </c>
    </row>
    <row r="174" spans="1:6">
      <c r="A174" t="s">
        <v>75</v>
      </c>
    </row>
    <row r="175" spans="1:6">
      <c r="A175" t="s">
        <v>76</v>
      </c>
    </row>
    <row r="176" spans="1:6">
      <c r="A176" t="s">
        <v>80</v>
      </c>
    </row>
    <row r="178" spans="1:6">
      <c r="A178" t="s">
        <v>81</v>
      </c>
    </row>
    <row r="179" spans="1:6">
      <c r="A179" s="68">
        <v>147.54975034220001</v>
      </c>
    </row>
    <row r="180" spans="1:6">
      <c r="A180" s="68"/>
    </row>
    <row r="181" spans="1:6">
      <c r="A181">
        <v>33</v>
      </c>
      <c r="B181">
        <v>0</v>
      </c>
      <c r="C181">
        <v>5</v>
      </c>
      <c r="D181">
        <v>9360502.4700000007</v>
      </c>
      <c r="E181">
        <v>9351399.5800000001</v>
      </c>
      <c r="F181">
        <v>0.04</v>
      </c>
    </row>
    <row r="182" spans="1:6">
      <c r="A182" t="s">
        <v>79</v>
      </c>
    </row>
    <row r="184" spans="1:6">
      <c r="A184" t="s">
        <v>90</v>
      </c>
    </row>
    <row r="186" spans="1:6">
      <c r="A186">
        <v>1.8</v>
      </c>
    </row>
    <row r="188" spans="1:6">
      <c r="A188" t="s">
        <v>75</v>
      </c>
    </row>
    <row r="189" spans="1:6">
      <c r="A189" t="s">
        <v>76</v>
      </c>
    </row>
    <row r="190" spans="1:6">
      <c r="A190" t="s">
        <v>93</v>
      </c>
    </row>
    <row r="192" spans="1:6">
      <c r="A192" t="s">
        <v>94</v>
      </c>
    </row>
    <row r="193" spans="1:6">
      <c r="A193" s="68">
        <v>286.92029819779998</v>
      </c>
    </row>
    <row r="194" spans="1:6">
      <c r="A194" s="68"/>
    </row>
    <row r="195" spans="1:6">
      <c r="A195">
        <v>33</v>
      </c>
      <c r="B195">
        <v>0</v>
      </c>
      <c r="C195">
        <v>5</v>
      </c>
      <c r="D195">
        <v>9629435.4499999993</v>
      </c>
      <c r="E195">
        <v>9619932.8900000006</v>
      </c>
      <c r="F195">
        <v>0.02</v>
      </c>
    </row>
    <row r="196" spans="1:6">
      <c r="A196" t="s">
        <v>79</v>
      </c>
    </row>
    <row r="198" spans="1:6">
      <c r="A198" t="s">
        <v>90</v>
      </c>
    </row>
    <row r="200" spans="1:6">
      <c r="A200">
        <v>1.9</v>
      </c>
    </row>
    <row r="202" spans="1:6">
      <c r="A202" t="s">
        <v>75</v>
      </c>
    </row>
    <row r="203" spans="1:6">
      <c r="A203" t="s">
        <v>76</v>
      </c>
    </row>
    <row r="204" spans="1:6">
      <c r="A204" t="s">
        <v>93</v>
      </c>
    </row>
    <row r="206" spans="1:6">
      <c r="A206" t="s">
        <v>94</v>
      </c>
    </row>
    <row r="207" spans="1:6">
      <c r="A207" s="68">
        <v>286.92029819779998</v>
      </c>
    </row>
    <row r="208" spans="1:6">
      <c r="A208" s="68"/>
    </row>
    <row r="209" spans="1:6">
      <c r="A209">
        <v>33</v>
      </c>
      <c r="B209">
        <v>0</v>
      </c>
      <c r="C209">
        <v>5</v>
      </c>
      <c r="D209">
        <v>9862340.3699999992</v>
      </c>
      <c r="E209">
        <v>9852610.6899999995</v>
      </c>
      <c r="F209">
        <v>0.03</v>
      </c>
    </row>
    <row r="210" spans="1:6">
      <c r="A210" t="s">
        <v>79</v>
      </c>
    </row>
    <row r="212" spans="1:6">
      <c r="A212" t="s">
        <v>90</v>
      </c>
    </row>
    <row r="214" spans="1:6">
      <c r="A214">
        <v>2</v>
      </c>
    </row>
    <row r="216" spans="1:6">
      <c r="A216" t="s">
        <v>75</v>
      </c>
    </row>
    <row r="217" spans="1:6">
      <c r="A217" t="s">
        <v>76</v>
      </c>
    </row>
    <row r="218" spans="1:6">
      <c r="A218" t="s">
        <v>93</v>
      </c>
    </row>
    <row r="220" spans="1:6">
      <c r="A220" t="s">
        <v>94</v>
      </c>
    </row>
    <row r="221" spans="1:6">
      <c r="A221" s="68">
        <v>286.92029819779998</v>
      </c>
    </row>
    <row r="222" spans="1:6">
      <c r="A222" s="68"/>
    </row>
    <row r="223" spans="1:6">
      <c r="A223">
        <v>33</v>
      </c>
      <c r="B223">
        <v>0</v>
      </c>
      <c r="C223">
        <v>5</v>
      </c>
      <c r="D223">
        <v>10095245.289999999</v>
      </c>
      <c r="E223">
        <v>10085254.99</v>
      </c>
      <c r="F223">
        <v>0.05</v>
      </c>
    </row>
    <row r="224" spans="1:6">
      <c r="A224" t="s">
        <v>79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所有计算时间</vt:lpstr>
      <vt:lpstr>综合性能Gurobi对比</vt:lpstr>
      <vt:lpstr>综合性能rhoR影响</vt:lpstr>
      <vt:lpstr>下界性能</vt:lpstr>
      <vt:lpstr>上界性能</vt:lpstr>
      <vt:lpstr>线性化</vt:lpstr>
      <vt:lpstr>ILS性能</vt:lpstr>
      <vt:lpstr>灵敏度分析</vt:lpstr>
      <vt:lpstr>运价系数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Runfeng Yu</dc:creator>
  <cp:lastModifiedBy>Yu Runfeng</cp:lastModifiedBy>
  <dcterms:created xsi:type="dcterms:W3CDTF">2015-06-05T18:19:34Z</dcterms:created>
  <dcterms:modified xsi:type="dcterms:W3CDTF">2023-05-19T06:32:47Z</dcterms:modified>
</cp:coreProperties>
</file>