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\YPFB-Subsidiaria\"/>
    </mc:Choice>
  </mc:AlternateContent>
  <bookViews>
    <workbookView xWindow="0" yWindow="0" windowWidth="6480" windowHeight="4920" activeTab="3"/>
  </bookViews>
  <sheets>
    <sheet name="Hidrocarburos" sheetId="1" r:id="rId1"/>
    <sheet name="Clientes" sheetId="2" r:id="rId2"/>
    <sheet name="transporte" sheetId="3" r:id="rId3"/>
    <sheet name="transporte-route" sheetId="4" r:id="rId4"/>
    <sheet name="solicitud-planilla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3" l="1"/>
  <c r="K6" i="3"/>
  <c r="K7" i="3"/>
  <c r="K4" i="3"/>
  <c r="E8" i="5" l="1"/>
  <c r="D8" i="5"/>
  <c r="E7" i="3"/>
  <c r="E6" i="3"/>
  <c r="E5" i="3"/>
  <c r="E4" i="3"/>
  <c r="T27" i="1" l="1"/>
  <c r="T30" i="1"/>
  <c r="T29" i="1"/>
  <c r="T28" i="1"/>
  <c r="T26" i="1"/>
  <c r="E6" i="1"/>
  <c r="D6" i="1"/>
</calcChain>
</file>

<file path=xl/sharedStrings.xml><?xml version="1.0" encoding="utf-8"?>
<sst xmlns="http://schemas.openxmlformats.org/spreadsheetml/2006/main" count="111" uniqueCount="69">
  <si>
    <t>id</t>
  </si>
  <si>
    <t>industria</t>
  </si>
  <si>
    <t>gasolina</t>
  </si>
  <si>
    <t xml:space="preserve">diesel </t>
  </si>
  <si>
    <t>santa cruz</t>
  </si>
  <si>
    <t>Cochabamba</t>
  </si>
  <si>
    <t>total</t>
  </si>
  <si>
    <t xml:space="preserve">total </t>
  </si>
  <si>
    <t>gasoline</t>
  </si>
  <si>
    <t>diesel</t>
  </si>
  <si>
    <t>industriaId</t>
  </si>
  <si>
    <t>nombre</t>
  </si>
  <si>
    <t>carretera</t>
  </si>
  <si>
    <t>fluvial</t>
  </si>
  <si>
    <t xml:space="preserve">ferrobiaria </t>
  </si>
  <si>
    <t>ducteo</t>
  </si>
  <si>
    <t>capacidad por dia</t>
  </si>
  <si>
    <t>capacidad por mes</t>
  </si>
  <si>
    <t>transporte</t>
  </si>
  <si>
    <t>transporteIds</t>
  </si>
  <si>
    <t>monteagudo</t>
  </si>
  <si>
    <t>villamontes</t>
  </si>
  <si>
    <t>oruro</t>
  </si>
  <si>
    <t>villarroel</t>
  </si>
  <si>
    <t>4,3,1</t>
  </si>
  <si>
    <t>4,2,1</t>
  </si>
  <si>
    <t>salidas de producto por dia</t>
  </si>
  <si>
    <t>tipo-volumen</t>
  </si>
  <si>
    <t>metros cubicos</t>
  </si>
  <si>
    <t>Clientes</t>
  </si>
  <si>
    <t>solicitud-planilla</t>
  </si>
  <si>
    <t>latitud</t>
  </si>
  <si>
    <t>longitud</t>
  </si>
  <si>
    <t>descripcion</t>
  </si>
  <si>
    <t>clienteId</t>
  </si>
  <si>
    <t>producto-disponible</t>
  </si>
  <si>
    <t>transporte-route</t>
  </si>
  <si>
    <t>distancia-km</t>
  </si>
  <si>
    <t>tiempo-hora</t>
  </si>
  <si>
    <t>Hidrocarburos</t>
  </si>
  <si>
    <t>origen(hidrocarburoId)</t>
  </si>
  <si>
    <t>destino(clienteId)</t>
  </si>
  <si>
    <t>carretera a monteagudo</t>
  </si>
  <si>
    <t>carretera alterna monteagudo</t>
  </si>
  <si>
    <t>50 km</t>
  </si>
  <si>
    <t>70 km</t>
  </si>
  <si>
    <t>ruta villamontes 1</t>
  </si>
  <si>
    <t>ruta villamontes 2</t>
  </si>
  <si>
    <t>ruta villamontes 4</t>
  </si>
  <si>
    <t>100 km</t>
  </si>
  <si>
    <t>110 km</t>
  </si>
  <si>
    <t>60 km</t>
  </si>
  <si>
    <t>11 horas</t>
  </si>
  <si>
    <t>9 horas</t>
  </si>
  <si>
    <t>8 horas</t>
  </si>
  <si>
    <t>12 horas</t>
  </si>
  <si>
    <t>6 horas</t>
  </si>
  <si>
    <t>capacidad de carga por metro cubico</t>
  </si>
  <si>
    <t>cantidad</t>
  </si>
  <si>
    <t>tipo</t>
  </si>
  <si>
    <t>sisternas</t>
  </si>
  <si>
    <t>barcos</t>
  </si>
  <si>
    <t>trenes</t>
  </si>
  <si>
    <t>ducteos</t>
  </si>
  <si>
    <t>costo-moneda</t>
  </si>
  <si>
    <t>bolivianos</t>
  </si>
  <si>
    <t>costo-mensual</t>
  </si>
  <si>
    <t>costo-dia(metro cubico)</t>
  </si>
  <si>
    <t>latitud-longitud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</si>
</sst>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0"/>
  <sheetViews>
    <sheetView workbookViewId="0">
      <selection activeCell="E11" sqref="E11"/>
    </sheetView>
  </sheetViews>
  <sheetFormatPr baseColWidth="10" defaultRowHeight="15" x14ac:dyDescent="0.25"/>
  <cols>
    <col min="2" max="2" width="3.85546875" customWidth="1"/>
    <col min="3" max="3" width="12.7109375" customWidth="1"/>
  </cols>
  <sheetData>
    <row r="2" spans="2:6" x14ac:dyDescent="0.25">
      <c r="B2" t="s">
        <v>39</v>
      </c>
      <c r="E2" t="s">
        <v>35</v>
      </c>
    </row>
    <row r="3" spans="2:6" x14ac:dyDescent="0.25">
      <c r="B3" t="s">
        <v>0</v>
      </c>
      <c r="C3" t="s">
        <v>1</v>
      </c>
      <c r="D3" t="s">
        <v>2</v>
      </c>
      <c r="E3" t="s">
        <v>3</v>
      </c>
      <c r="F3" t="s">
        <v>27</v>
      </c>
    </row>
    <row r="4" spans="2:6" x14ac:dyDescent="0.25">
      <c r="B4">
        <v>1</v>
      </c>
      <c r="C4" t="s">
        <v>4</v>
      </c>
      <c r="D4">
        <v>400</v>
      </c>
      <c r="E4">
        <v>200</v>
      </c>
      <c r="F4" t="s">
        <v>28</v>
      </c>
    </row>
    <row r="5" spans="2:6" x14ac:dyDescent="0.25">
      <c r="B5">
        <v>2</v>
      </c>
      <c r="C5" t="s">
        <v>5</v>
      </c>
      <c r="D5">
        <v>200</v>
      </c>
      <c r="E5">
        <v>200</v>
      </c>
      <c r="F5" t="s">
        <v>28</v>
      </c>
    </row>
    <row r="6" spans="2:6" x14ac:dyDescent="0.25">
      <c r="C6" t="s">
        <v>6</v>
      </c>
      <c r="D6">
        <f>SUM(D4:D5)</f>
        <v>600</v>
      </c>
      <c r="E6">
        <f>SUM(E4:E5)</f>
        <v>400</v>
      </c>
      <c r="F6" t="s">
        <v>28</v>
      </c>
    </row>
    <row r="25" spans="9:22" x14ac:dyDescent="0.25">
      <c r="S25" t="s">
        <v>17</v>
      </c>
      <c r="T25" t="s">
        <v>16</v>
      </c>
      <c r="U25" t="s">
        <v>27</v>
      </c>
      <c r="V25" t="s">
        <v>26</v>
      </c>
    </row>
    <row r="26" spans="9:22" x14ac:dyDescent="0.25">
      <c r="I26" s="1"/>
      <c r="S26">
        <v>360</v>
      </c>
      <c r="T26">
        <f>S26/30</f>
        <v>12</v>
      </c>
      <c r="U26" t="s">
        <v>28</v>
      </c>
      <c r="V26">
        <v>12</v>
      </c>
    </row>
    <row r="27" spans="9:22" x14ac:dyDescent="0.25">
      <c r="S27">
        <v>360</v>
      </c>
      <c r="T27">
        <f>S27/30</f>
        <v>12</v>
      </c>
      <c r="U27" t="s">
        <v>28</v>
      </c>
      <c r="V27">
        <v>12</v>
      </c>
    </row>
    <row r="28" spans="9:22" x14ac:dyDescent="0.25">
      <c r="S28">
        <v>270</v>
      </c>
      <c r="T28">
        <f t="shared" ref="T28:T30" si="0">S28/30</f>
        <v>9</v>
      </c>
      <c r="U28" t="s">
        <v>28</v>
      </c>
    </row>
    <row r="29" spans="9:22" x14ac:dyDescent="0.25">
      <c r="S29">
        <v>150</v>
      </c>
      <c r="T29">
        <f t="shared" si="0"/>
        <v>5</v>
      </c>
      <c r="U29" t="s">
        <v>28</v>
      </c>
    </row>
    <row r="30" spans="9:22" x14ac:dyDescent="0.25">
      <c r="S30">
        <v>420</v>
      </c>
      <c r="T30">
        <f t="shared" si="0"/>
        <v>14</v>
      </c>
      <c r="U3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F16" sqref="F16"/>
    </sheetView>
  </sheetViews>
  <sheetFormatPr baseColWidth="10" defaultRowHeight="15" x14ac:dyDescent="0.25"/>
  <sheetData>
    <row r="2" spans="2:6" x14ac:dyDescent="0.25">
      <c r="B2" t="s">
        <v>29</v>
      </c>
    </row>
    <row r="3" spans="2:6" x14ac:dyDescent="0.25">
      <c r="B3" t="s">
        <v>0</v>
      </c>
      <c r="C3" t="s">
        <v>11</v>
      </c>
      <c r="D3" t="s">
        <v>33</v>
      </c>
      <c r="E3" t="s">
        <v>31</v>
      </c>
      <c r="F3" t="s">
        <v>32</v>
      </c>
    </row>
    <row r="4" spans="2:6" x14ac:dyDescent="0.25">
      <c r="B4">
        <v>1</v>
      </c>
      <c r="C4" t="s">
        <v>20</v>
      </c>
      <c r="D4" t="s">
        <v>20</v>
      </c>
      <c r="E4">
        <v>0</v>
      </c>
      <c r="F4">
        <v>0</v>
      </c>
    </row>
    <row r="5" spans="2:6" x14ac:dyDescent="0.25">
      <c r="B5">
        <v>2</v>
      </c>
      <c r="C5" t="s">
        <v>21</v>
      </c>
      <c r="D5" t="s">
        <v>21</v>
      </c>
      <c r="E5">
        <v>0</v>
      </c>
      <c r="F5">
        <v>0</v>
      </c>
    </row>
    <row r="6" spans="2:6" x14ac:dyDescent="0.25">
      <c r="B6">
        <v>3</v>
      </c>
      <c r="C6" t="s">
        <v>22</v>
      </c>
      <c r="D6" t="s">
        <v>22</v>
      </c>
      <c r="E6">
        <v>0</v>
      </c>
      <c r="F6">
        <v>0</v>
      </c>
    </row>
    <row r="7" spans="2:6" x14ac:dyDescent="0.25">
      <c r="B7">
        <v>4</v>
      </c>
      <c r="C7" t="s">
        <v>23</v>
      </c>
      <c r="D7" t="s">
        <v>23</v>
      </c>
      <c r="E7">
        <v>0</v>
      </c>
      <c r="F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"/>
  <sheetViews>
    <sheetView workbookViewId="0">
      <selection activeCell="E8" sqref="E8"/>
    </sheetView>
  </sheetViews>
  <sheetFormatPr baseColWidth="10" defaultRowHeight="15" x14ac:dyDescent="0.25"/>
  <sheetData>
    <row r="2" spans="2:11" x14ac:dyDescent="0.25">
      <c r="B2" t="s">
        <v>18</v>
      </c>
    </row>
    <row r="3" spans="2:11" x14ac:dyDescent="0.25">
      <c r="B3" t="s">
        <v>0</v>
      </c>
      <c r="C3" t="s">
        <v>11</v>
      </c>
      <c r="D3" t="s">
        <v>17</v>
      </c>
      <c r="E3" t="s">
        <v>16</v>
      </c>
      <c r="F3" t="s">
        <v>27</v>
      </c>
      <c r="G3" t="s">
        <v>58</v>
      </c>
      <c r="H3" t="s">
        <v>59</v>
      </c>
      <c r="I3" t="s">
        <v>67</v>
      </c>
      <c r="J3" t="s">
        <v>64</v>
      </c>
      <c r="K3" t="s">
        <v>66</v>
      </c>
    </row>
    <row r="4" spans="2:11" x14ac:dyDescent="0.25">
      <c r="B4">
        <v>1</v>
      </c>
      <c r="C4" t="s">
        <v>12</v>
      </c>
      <c r="D4">
        <v>360</v>
      </c>
      <c r="E4">
        <f>D4/30</f>
        <v>12</v>
      </c>
      <c r="F4" t="s">
        <v>28</v>
      </c>
      <c r="G4">
        <v>50</v>
      </c>
      <c r="H4" t="s">
        <v>60</v>
      </c>
      <c r="I4">
        <v>40</v>
      </c>
      <c r="J4" t="s">
        <v>65</v>
      </c>
      <c r="K4">
        <f>I4*D4</f>
        <v>14400</v>
      </c>
    </row>
    <row r="5" spans="2:11" x14ac:dyDescent="0.25">
      <c r="B5">
        <v>2</v>
      </c>
      <c r="C5" t="s">
        <v>13</v>
      </c>
      <c r="D5">
        <v>270</v>
      </c>
      <c r="E5">
        <f t="shared" ref="E5:E7" si="0">D5/30</f>
        <v>9</v>
      </c>
      <c r="F5" t="s">
        <v>28</v>
      </c>
      <c r="G5">
        <v>6</v>
      </c>
      <c r="H5" t="s">
        <v>61</v>
      </c>
      <c r="I5">
        <v>35</v>
      </c>
      <c r="J5" t="s">
        <v>65</v>
      </c>
      <c r="K5">
        <f t="shared" ref="K5:K7" si="1">I5*D5</f>
        <v>9450</v>
      </c>
    </row>
    <row r="6" spans="2:11" x14ac:dyDescent="0.25">
      <c r="B6">
        <v>3</v>
      </c>
      <c r="C6" t="s">
        <v>14</v>
      </c>
      <c r="D6">
        <v>150</v>
      </c>
      <c r="E6">
        <f t="shared" si="0"/>
        <v>5</v>
      </c>
      <c r="F6" t="s">
        <v>28</v>
      </c>
      <c r="G6">
        <v>4</v>
      </c>
      <c r="H6" t="s">
        <v>62</v>
      </c>
      <c r="I6">
        <v>25</v>
      </c>
      <c r="J6" t="s">
        <v>65</v>
      </c>
      <c r="K6">
        <f t="shared" si="1"/>
        <v>3750</v>
      </c>
    </row>
    <row r="7" spans="2:11" x14ac:dyDescent="0.25">
      <c r="B7">
        <v>4</v>
      </c>
      <c r="C7" t="s">
        <v>15</v>
      </c>
      <c r="D7">
        <v>420</v>
      </c>
      <c r="E7">
        <f t="shared" si="0"/>
        <v>14</v>
      </c>
      <c r="F7" t="s">
        <v>28</v>
      </c>
      <c r="G7">
        <v>12</v>
      </c>
      <c r="H7" t="s">
        <v>63</v>
      </c>
      <c r="I7">
        <v>52</v>
      </c>
      <c r="J7" t="s">
        <v>65</v>
      </c>
      <c r="K7">
        <f t="shared" si="1"/>
        <v>21840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tabSelected="1" workbookViewId="0">
      <selection activeCell="G8" sqref="G8"/>
    </sheetView>
  </sheetViews>
  <sheetFormatPr baseColWidth="10" defaultRowHeight="15" x14ac:dyDescent="0.25"/>
  <cols>
    <col min="3" max="3" width="21.85546875" customWidth="1"/>
  </cols>
  <sheetData>
    <row r="2" spans="2:10" x14ac:dyDescent="0.25">
      <c r="B2" t="s">
        <v>36</v>
      </c>
    </row>
    <row r="3" spans="2:10" x14ac:dyDescent="0.25">
      <c r="B3" t="s">
        <v>0</v>
      </c>
      <c r="C3" t="s">
        <v>11</v>
      </c>
      <c r="D3" t="s">
        <v>19</v>
      </c>
      <c r="E3" t="s">
        <v>40</v>
      </c>
      <c r="F3" t="s">
        <v>41</v>
      </c>
      <c r="G3" t="s">
        <v>37</v>
      </c>
      <c r="H3" t="s">
        <v>38</v>
      </c>
      <c r="I3" t="s">
        <v>68</v>
      </c>
      <c r="J3" t="s">
        <v>57</v>
      </c>
    </row>
    <row r="4" spans="2:10" x14ac:dyDescent="0.25">
      <c r="B4">
        <v>1</v>
      </c>
      <c r="C4" t="s">
        <v>42</v>
      </c>
      <c r="D4">
        <v>1</v>
      </c>
      <c r="E4">
        <v>1</v>
      </c>
      <c r="F4">
        <v>1</v>
      </c>
      <c r="G4" t="s">
        <v>44</v>
      </c>
      <c r="H4" t="s">
        <v>54</v>
      </c>
      <c r="I4" s="1">
        <v>0</v>
      </c>
      <c r="J4">
        <v>2</v>
      </c>
    </row>
    <row r="5" spans="2:10" x14ac:dyDescent="0.25">
      <c r="B5">
        <v>1</v>
      </c>
      <c r="C5" t="s">
        <v>43</v>
      </c>
      <c r="D5">
        <v>1</v>
      </c>
      <c r="E5">
        <v>1</v>
      </c>
      <c r="F5">
        <v>1</v>
      </c>
      <c r="G5" t="s">
        <v>45</v>
      </c>
      <c r="H5" t="s">
        <v>53</v>
      </c>
      <c r="I5">
        <v>0</v>
      </c>
      <c r="J5">
        <v>2</v>
      </c>
    </row>
    <row r="6" spans="2:10" x14ac:dyDescent="0.25">
      <c r="B6">
        <v>2</v>
      </c>
      <c r="C6" t="s">
        <v>46</v>
      </c>
      <c r="D6">
        <v>1</v>
      </c>
      <c r="E6">
        <v>1</v>
      </c>
      <c r="F6">
        <v>2</v>
      </c>
      <c r="G6" t="s">
        <v>49</v>
      </c>
      <c r="H6" t="s">
        <v>52</v>
      </c>
      <c r="I6">
        <v>0</v>
      </c>
      <c r="J6">
        <v>1</v>
      </c>
    </row>
    <row r="7" spans="2:10" x14ac:dyDescent="0.25">
      <c r="B7">
        <v>3</v>
      </c>
      <c r="C7" t="s">
        <v>47</v>
      </c>
      <c r="D7">
        <v>1</v>
      </c>
      <c r="E7">
        <v>1</v>
      </c>
      <c r="F7">
        <v>2</v>
      </c>
      <c r="G7" t="s">
        <v>50</v>
      </c>
      <c r="H7" t="s">
        <v>55</v>
      </c>
      <c r="I7">
        <v>0</v>
      </c>
      <c r="J7">
        <v>1</v>
      </c>
    </row>
    <row r="8" spans="2:10" x14ac:dyDescent="0.25">
      <c r="B8">
        <v>4</v>
      </c>
      <c r="C8" t="s">
        <v>48</v>
      </c>
      <c r="D8">
        <v>4</v>
      </c>
      <c r="E8">
        <v>1</v>
      </c>
      <c r="F8">
        <v>2</v>
      </c>
      <c r="G8" t="s">
        <v>51</v>
      </c>
      <c r="H8" t="s">
        <v>56</v>
      </c>
      <c r="I8">
        <v>0</v>
      </c>
      <c r="J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workbookViewId="0">
      <selection activeCell="G15" sqref="G15"/>
    </sheetView>
  </sheetViews>
  <sheetFormatPr baseColWidth="10" defaultRowHeight="15" x14ac:dyDescent="0.25"/>
  <sheetData>
    <row r="2" spans="2:9" x14ac:dyDescent="0.25">
      <c r="B2" t="s">
        <v>30</v>
      </c>
    </row>
    <row r="3" spans="2:9" x14ac:dyDescent="0.25">
      <c r="B3" t="s">
        <v>0</v>
      </c>
      <c r="C3" t="s">
        <v>11</v>
      </c>
      <c r="D3" t="s">
        <v>8</v>
      </c>
      <c r="E3" t="s">
        <v>9</v>
      </c>
      <c r="F3" t="s">
        <v>27</v>
      </c>
      <c r="G3" t="s">
        <v>34</v>
      </c>
      <c r="H3" t="s">
        <v>10</v>
      </c>
      <c r="I3" t="s">
        <v>19</v>
      </c>
    </row>
    <row r="4" spans="2:9" x14ac:dyDescent="0.25">
      <c r="B4">
        <v>1</v>
      </c>
      <c r="C4" t="s">
        <v>20</v>
      </c>
      <c r="D4">
        <v>100</v>
      </c>
      <c r="E4">
        <v>50</v>
      </c>
      <c r="F4" t="s">
        <v>28</v>
      </c>
      <c r="G4">
        <v>1</v>
      </c>
      <c r="H4">
        <v>1</v>
      </c>
      <c r="I4" t="s">
        <v>24</v>
      </c>
    </row>
    <row r="5" spans="2:9" x14ac:dyDescent="0.25">
      <c r="B5">
        <v>2</v>
      </c>
      <c r="C5" t="s">
        <v>21</v>
      </c>
      <c r="D5">
        <v>400</v>
      </c>
      <c r="E5">
        <v>250</v>
      </c>
      <c r="F5" t="s">
        <v>28</v>
      </c>
      <c r="G5">
        <v>2</v>
      </c>
      <c r="H5">
        <v>1</v>
      </c>
      <c r="I5" t="s">
        <v>24</v>
      </c>
    </row>
    <row r="6" spans="2:9" x14ac:dyDescent="0.25">
      <c r="B6">
        <v>3</v>
      </c>
      <c r="C6" t="s">
        <v>22</v>
      </c>
      <c r="D6">
        <v>90</v>
      </c>
      <c r="E6">
        <v>20</v>
      </c>
      <c r="F6" t="s">
        <v>28</v>
      </c>
      <c r="G6">
        <v>3</v>
      </c>
      <c r="H6">
        <v>2</v>
      </c>
      <c r="I6" t="s">
        <v>25</v>
      </c>
    </row>
    <row r="7" spans="2:9" x14ac:dyDescent="0.25">
      <c r="B7">
        <v>4</v>
      </c>
      <c r="C7" t="s">
        <v>23</v>
      </c>
      <c r="D7">
        <v>200</v>
      </c>
      <c r="E7">
        <v>150</v>
      </c>
      <c r="F7" t="s">
        <v>28</v>
      </c>
      <c r="G7">
        <v>4</v>
      </c>
      <c r="H7">
        <v>2</v>
      </c>
      <c r="I7" t="s">
        <v>25</v>
      </c>
    </row>
    <row r="8" spans="2:9" x14ac:dyDescent="0.25">
      <c r="C8" t="s">
        <v>7</v>
      </c>
      <c r="D8">
        <f>SUM(D4:D7)</f>
        <v>790</v>
      </c>
      <c r="E8">
        <f>SUM(E4:E7)</f>
        <v>470</v>
      </c>
      <c r="F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Hidrocarburos</vt:lpstr>
      <vt:lpstr>Clientes</vt:lpstr>
      <vt:lpstr>transporte</vt:lpstr>
      <vt:lpstr>transporte-route</vt:lpstr>
      <vt:lpstr>solicitud-planilla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YesiD</dc:creator>
  <cp:lastModifiedBy>YesiD</cp:lastModifiedBy>
  <dcterms:created xsi:type="dcterms:W3CDTF">2025-09-06T05:59:49Z</dcterms:created>
  <dcterms:modified xsi:type="dcterms:W3CDTF">2025-09-09T02:55:11Z</dcterms:modified>
</cp:coreProperties>
</file>