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ossana Fiaschetti\Documents\Projeto Curso de Fuzzy Logic\Material do Curso\Controle de Ventilador em Excel\"/>
    </mc:Choice>
  </mc:AlternateContent>
  <xr:revisionPtr revIDLastSave="0" documentId="13_ncr:1_{A6CC4AF7-39B6-4878-9E94-A0464F89766C}" xr6:coauthVersionLast="47" xr6:coauthVersionMax="47" xr10:uidLastSave="{00000000-0000-0000-0000-000000000000}"/>
  <bookViews>
    <workbookView xWindow="0" yWindow="600" windowWidth="20490" windowHeight="10920" tabRatio="866" activeTab="5" xr2:uid="{00000000-000D-0000-FFFF-FFFF00000000}"/>
  </bookViews>
  <sheets>
    <sheet name="Antecendete Temperatura" sheetId="21" r:id="rId1"/>
    <sheet name="Antecedente Umidade" sheetId="1" r:id="rId2"/>
    <sheet name="Consequente" sheetId="2" r:id="rId3"/>
    <sheet name="Fuzzy Set From Python" sheetId="18" state="hidden" r:id="rId4"/>
    <sheet name="Transferência Python-Excel" sheetId="17" state="hidden" r:id="rId5"/>
    <sheet name="Velocidade" sheetId="20" r:id="rId6"/>
    <sheet name="Simulação Parte 1" sheetId="5" state="hidden" r:id="rId7"/>
  </sheets>
  <definedNames>
    <definedName name="_xlnm._FilterDatabase" localSheetId="3" hidden="1">'Fuzzy Set From Python'!$A$2:$D$93</definedName>
    <definedName name="a_crescente_muito_alto">Consequente!$I$16</definedName>
    <definedName name="a_decrescente_parado">Consequente!$I$2</definedName>
    <definedName name="a_gauss_temp">#REF!</definedName>
    <definedName name="a_gauss_temp_alta_dsp">'Antecedente Umidade'!#REF!</definedName>
    <definedName name="a_gauss_umidade">#REF!</definedName>
    <definedName name="a_trapezoidal_alto">Consequente!$I$12</definedName>
    <definedName name="a_trapezoidal_baixa">Consequente!$I$4</definedName>
    <definedName name="a_trapezoidal_media">Consequente!$I$8</definedName>
    <definedName name="b_trapezoidal_alto">Consequente!$I$13</definedName>
    <definedName name="b_trapezoidal_baixa">Consequente!$I$5</definedName>
    <definedName name="b_trapezoidal_media">Consequente!$I$9</definedName>
    <definedName name="c_crescente_muit_alto">Consequente!$I$17</definedName>
    <definedName name="c_decrescente_parado">Consequente!$I$3</definedName>
    <definedName name="c_gauss_temp">#REF!</definedName>
    <definedName name="c_gauss_umidade">#REF!</definedName>
    <definedName name="c_trapezoidal_alto">Consequente!$I$14</definedName>
    <definedName name="c_trapezoidal_baixa">Consequente!$I$6</definedName>
    <definedName name="c_trapezoidal_media">Consequente!$I$10</definedName>
    <definedName name="d_trapezoidal_alto">Consequente!$I$15</definedName>
    <definedName name="d_trapezoidal_baixa">Consequente!$I$7</definedName>
    <definedName name="d_trapezoidal_media">Consequente!$I$11</definedName>
    <definedName name="desviop_temp_alta">'Antecendete Temperatura'!$I$5</definedName>
    <definedName name="desviop_temp_baixa">'Antecendete Temperatura'!$G$5</definedName>
    <definedName name="desviop_temp_media">'Antecendete Temperatura'!$H$5</definedName>
    <definedName name="desviop_umidade_alta">'Antecedente Umidade'!$I$5</definedName>
    <definedName name="desviop_umidade_baixa">'Antecedente Umidade'!$G$5</definedName>
    <definedName name="desviop_umidade_media">'Antecedente Umidade'!$H$5</definedName>
    <definedName name="media_temp_alta">'Antecendete Temperatura'!$I$4</definedName>
    <definedName name="media_temp_baixa">'Antecendete Temperatura'!$G$4</definedName>
    <definedName name="media_temp_media">'Antecendete Temperatura'!$H$4</definedName>
    <definedName name="media_umidade_alta">'Antecedente Umidade'!$I$4</definedName>
    <definedName name="media_umidade_baixa">'Antecedente Umidade'!$G$4</definedName>
    <definedName name="media_umidade_media">'Antecedente Umidade'!$H$4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1" l="1"/>
  <c r="C3" i="21"/>
  <c r="D3" i="21"/>
  <c r="B4" i="21"/>
  <c r="C4" i="21"/>
  <c r="D4" i="21"/>
  <c r="B5" i="21"/>
  <c r="C5" i="21"/>
  <c r="D5" i="21"/>
  <c r="B6" i="21"/>
  <c r="C6" i="21"/>
  <c r="D6" i="21"/>
  <c r="B7" i="21"/>
  <c r="C7" i="21"/>
  <c r="D7" i="21"/>
  <c r="B8" i="21"/>
  <c r="C8" i="21"/>
  <c r="D8" i="21"/>
  <c r="B9" i="21"/>
  <c r="C9" i="21"/>
  <c r="D9" i="21"/>
  <c r="B10" i="21"/>
  <c r="C10" i="21"/>
  <c r="D10" i="21"/>
  <c r="B11" i="21"/>
  <c r="C11" i="21"/>
  <c r="D11" i="21"/>
  <c r="B12" i="21"/>
  <c r="C12" i="21"/>
  <c r="D12" i="21"/>
  <c r="B13" i="21"/>
  <c r="C13" i="21"/>
  <c r="D13" i="21"/>
  <c r="B14" i="21"/>
  <c r="C14" i="21"/>
  <c r="D14" i="21"/>
  <c r="B15" i="21"/>
  <c r="C15" i="21"/>
  <c r="D15" i="21"/>
  <c r="B16" i="21"/>
  <c r="C16" i="21"/>
  <c r="D16" i="21"/>
  <c r="B17" i="21"/>
  <c r="C17" i="21"/>
  <c r="D17" i="21"/>
  <c r="B18" i="21"/>
  <c r="C18" i="21"/>
  <c r="D18" i="21"/>
  <c r="B19" i="21"/>
  <c r="C19" i="21"/>
  <c r="D19" i="21"/>
  <c r="B20" i="21"/>
  <c r="C20" i="21"/>
  <c r="D20" i="21"/>
  <c r="B21" i="21"/>
  <c r="C21" i="21"/>
  <c r="D21" i="21"/>
  <c r="B22" i="21"/>
  <c r="C22" i="21"/>
  <c r="D22" i="21"/>
  <c r="B23" i="21"/>
  <c r="C23" i="21"/>
  <c r="D23" i="21"/>
  <c r="B24" i="21"/>
  <c r="C24" i="21"/>
  <c r="D24" i="21"/>
  <c r="B25" i="21"/>
  <c r="C25" i="21"/>
  <c r="D25" i="21"/>
  <c r="B26" i="21"/>
  <c r="C26" i="21"/>
  <c r="D26" i="21"/>
  <c r="B27" i="21"/>
  <c r="C27" i="21"/>
  <c r="D27" i="21"/>
  <c r="B28" i="21"/>
  <c r="C28" i="21"/>
  <c r="D28" i="21"/>
  <c r="B29" i="21"/>
  <c r="C29" i="21"/>
  <c r="D29" i="21"/>
  <c r="B30" i="21"/>
  <c r="C30" i="21"/>
  <c r="D30" i="21"/>
  <c r="B31" i="21"/>
  <c r="C31" i="21"/>
  <c r="D31" i="21"/>
  <c r="B32" i="21"/>
  <c r="C32" i="21"/>
  <c r="D32" i="21"/>
  <c r="B33" i="21"/>
  <c r="C33" i="21"/>
  <c r="D33" i="21"/>
  <c r="B34" i="21"/>
  <c r="C34" i="21"/>
  <c r="D34" i="21"/>
  <c r="B35" i="21"/>
  <c r="C35" i="21"/>
  <c r="D35" i="21"/>
  <c r="B36" i="21"/>
  <c r="C36" i="21"/>
  <c r="D36" i="21"/>
  <c r="B37" i="21"/>
  <c r="C37" i="21"/>
  <c r="D37" i="21"/>
  <c r="B38" i="21"/>
  <c r="C38" i="21"/>
  <c r="D38" i="21"/>
  <c r="B39" i="21"/>
  <c r="C39" i="21"/>
  <c r="D39" i="21"/>
  <c r="B40" i="21"/>
  <c r="C40" i="21"/>
  <c r="D40" i="21"/>
  <c r="B41" i="21"/>
  <c r="C41" i="21"/>
  <c r="D41" i="21"/>
  <c r="B42" i="21"/>
  <c r="C42" i="21"/>
  <c r="D42" i="21"/>
  <c r="B43" i="21"/>
  <c r="C43" i="21"/>
  <c r="D43" i="21"/>
  <c r="B44" i="21"/>
  <c r="C44" i="21"/>
  <c r="D44" i="21"/>
  <c r="B45" i="21"/>
  <c r="C45" i="21"/>
  <c r="D45" i="21"/>
  <c r="B46" i="21"/>
  <c r="C46" i="21"/>
  <c r="D46" i="21"/>
  <c r="B47" i="21"/>
  <c r="C47" i="21"/>
  <c r="D47" i="21"/>
  <c r="B48" i="21"/>
  <c r="C48" i="21"/>
  <c r="D48" i="21"/>
  <c r="B49" i="21"/>
  <c r="C49" i="21"/>
  <c r="D49" i="21"/>
  <c r="B50" i="21"/>
  <c r="C50" i="21"/>
  <c r="D50" i="21"/>
  <c r="B51" i="21"/>
  <c r="C51" i="21"/>
  <c r="D51" i="21"/>
  <c r="B52" i="21"/>
  <c r="C52" i="21"/>
  <c r="D52" i="21"/>
  <c r="B53" i="21"/>
  <c r="C53" i="21"/>
  <c r="D53" i="21"/>
  <c r="B54" i="21"/>
  <c r="C54" i="21"/>
  <c r="D54" i="21"/>
  <c r="B55" i="21"/>
  <c r="C55" i="21"/>
  <c r="D55" i="21"/>
  <c r="B56" i="21"/>
  <c r="C56" i="21"/>
  <c r="D56" i="21"/>
  <c r="B57" i="21"/>
  <c r="C57" i="21"/>
  <c r="D57" i="21"/>
  <c r="B58" i="21"/>
  <c r="C58" i="21"/>
  <c r="D58" i="21"/>
  <c r="B59" i="21"/>
  <c r="C59" i="21"/>
  <c r="D59" i="21"/>
  <c r="B60" i="21"/>
  <c r="C60" i="21"/>
  <c r="D60" i="21"/>
  <c r="B61" i="21"/>
  <c r="C61" i="21"/>
  <c r="D61" i="21"/>
  <c r="B62" i="21"/>
  <c r="C62" i="21"/>
  <c r="D62" i="21"/>
  <c r="B63" i="21"/>
  <c r="C63" i="21"/>
  <c r="D63" i="21"/>
  <c r="B64" i="21"/>
  <c r="C64" i="21"/>
  <c r="D64" i="21"/>
  <c r="B65" i="21"/>
  <c r="C65" i="21"/>
  <c r="D65" i="21"/>
  <c r="B66" i="21"/>
  <c r="C66" i="21"/>
  <c r="D66" i="21"/>
  <c r="B67" i="21"/>
  <c r="C67" i="21"/>
  <c r="D67" i="21"/>
  <c r="B68" i="21"/>
  <c r="C68" i="21"/>
  <c r="D68" i="21"/>
  <c r="B69" i="21"/>
  <c r="C69" i="21"/>
  <c r="D69" i="21"/>
  <c r="B70" i="21"/>
  <c r="C70" i="21"/>
  <c r="D70" i="21"/>
  <c r="B71" i="21"/>
  <c r="C71" i="21"/>
  <c r="D71" i="21"/>
  <c r="B72" i="21"/>
  <c r="C72" i="21"/>
  <c r="D72" i="21"/>
  <c r="B73" i="21"/>
  <c r="C73" i="21"/>
  <c r="D73" i="21"/>
  <c r="B74" i="21"/>
  <c r="C74" i="21"/>
  <c r="D74" i="21"/>
  <c r="B75" i="21"/>
  <c r="C75" i="21"/>
  <c r="D75" i="21"/>
  <c r="B76" i="21"/>
  <c r="C76" i="21"/>
  <c r="D76" i="21"/>
  <c r="B77" i="21"/>
  <c r="C77" i="21"/>
  <c r="D77" i="21"/>
  <c r="B78" i="21"/>
  <c r="C78" i="21"/>
  <c r="D78" i="21"/>
  <c r="B79" i="21"/>
  <c r="C79" i="21"/>
  <c r="D79" i="21"/>
  <c r="B80" i="21"/>
  <c r="C80" i="21"/>
  <c r="D80" i="21"/>
  <c r="B81" i="21"/>
  <c r="C81" i="21"/>
  <c r="D81" i="21"/>
  <c r="B82" i="21"/>
  <c r="C82" i="21"/>
  <c r="D82" i="21"/>
  <c r="B83" i="21"/>
  <c r="C83" i="21"/>
  <c r="D83" i="21"/>
  <c r="B84" i="21"/>
  <c r="C84" i="21"/>
  <c r="D84" i="21"/>
  <c r="B85" i="21"/>
  <c r="C85" i="21"/>
  <c r="D85" i="21"/>
  <c r="B86" i="21"/>
  <c r="C86" i="21"/>
  <c r="D86" i="21"/>
  <c r="B87" i="21"/>
  <c r="C87" i="21"/>
  <c r="D87" i="21"/>
  <c r="B88" i="21"/>
  <c r="C88" i="21"/>
  <c r="D88" i="21"/>
  <c r="B89" i="21"/>
  <c r="C89" i="21"/>
  <c r="D89" i="21"/>
  <c r="B90" i="21"/>
  <c r="C90" i="21"/>
  <c r="D90" i="21"/>
  <c r="B91" i="21"/>
  <c r="C91" i="21"/>
  <c r="D91" i="21"/>
  <c r="B92" i="21"/>
  <c r="C92" i="21"/>
  <c r="D92" i="21"/>
  <c r="B93" i="21"/>
  <c r="C93" i="21"/>
  <c r="D93" i="21"/>
  <c r="B94" i="21"/>
  <c r="C94" i="21"/>
  <c r="D94" i="21"/>
  <c r="E8" i="20"/>
  <c r="E7" i="20"/>
  <c r="M3" i="20" l="1"/>
  <c r="D7" i="20"/>
  <c r="C7" i="20"/>
  <c r="G3" i="20" s="1"/>
  <c r="C8" i="20"/>
  <c r="K3" i="20" s="1"/>
  <c r="D8" i="20"/>
  <c r="L3" i="20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3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D3" i="1"/>
  <c r="B3" i="1"/>
  <c r="C3" i="1"/>
  <c r="T19" i="17"/>
  <c r="T37" i="17" s="1"/>
  <c r="T55" i="17" s="1"/>
  <c r="T73" i="17" s="1"/>
  <c r="T91" i="17" s="1"/>
  <c r="T109" i="17" s="1"/>
  <c r="T127" i="17" s="1"/>
  <c r="T145" i="17" s="1"/>
  <c r="T163" i="17" s="1"/>
  <c r="T181" i="17" s="1"/>
  <c r="T199" i="17" s="1"/>
  <c r="T217" i="17" s="1"/>
  <c r="T235" i="17" s="1"/>
  <c r="U1" i="17" a="1"/>
  <c r="U145" i="17" a="1"/>
  <c r="J3" i="20" l="1"/>
  <c r="I3" i="20"/>
  <c r="H3" i="20"/>
  <c r="K6" i="20"/>
  <c r="K8" i="20"/>
  <c r="K10" i="20"/>
  <c r="K12" i="20"/>
  <c r="K14" i="20"/>
  <c r="K16" i="20"/>
  <c r="K18" i="20"/>
  <c r="K20" i="20"/>
  <c r="K22" i="20"/>
  <c r="K24" i="20"/>
  <c r="K26" i="20"/>
  <c r="K28" i="20"/>
  <c r="K30" i="20"/>
  <c r="K32" i="20"/>
  <c r="K34" i="20"/>
  <c r="K36" i="20"/>
  <c r="K38" i="20"/>
  <c r="K40" i="20"/>
  <c r="K42" i="20"/>
  <c r="K44" i="20"/>
  <c r="K46" i="20"/>
  <c r="K48" i="20"/>
  <c r="K50" i="20"/>
  <c r="K52" i="20"/>
  <c r="K54" i="20"/>
  <c r="K56" i="20"/>
  <c r="K58" i="20"/>
  <c r="K60" i="20"/>
  <c r="K62" i="20"/>
  <c r="K64" i="20"/>
  <c r="K66" i="20"/>
  <c r="K68" i="20"/>
  <c r="K70" i="20"/>
  <c r="K72" i="20"/>
  <c r="K74" i="20"/>
  <c r="K76" i="20"/>
  <c r="K78" i="20"/>
  <c r="K80" i="20"/>
  <c r="K82" i="20"/>
  <c r="K84" i="20"/>
  <c r="K86" i="20"/>
  <c r="K88" i="20"/>
  <c r="K90" i="20"/>
  <c r="K92" i="20"/>
  <c r="K94" i="20"/>
  <c r="K96" i="20"/>
  <c r="K98" i="20"/>
  <c r="K100" i="20"/>
  <c r="K102" i="20"/>
  <c r="K104" i="20"/>
  <c r="K106" i="20"/>
  <c r="K108" i="20"/>
  <c r="K110" i="20"/>
  <c r="K112" i="20"/>
  <c r="K114" i="20"/>
  <c r="K116" i="20"/>
  <c r="K118" i="20"/>
  <c r="K97" i="20"/>
  <c r="K105" i="20"/>
  <c r="K113" i="20"/>
  <c r="K9" i="20"/>
  <c r="K13" i="20"/>
  <c r="K17" i="20"/>
  <c r="K21" i="20"/>
  <c r="K25" i="20"/>
  <c r="K29" i="20"/>
  <c r="K33" i="20"/>
  <c r="K37" i="20"/>
  <c r="K41" i="20"/>
  <c r="K45" i="20"/>
  <c r="K49" i="20"/>
  <c r="K53" i="20"/>
  <c r="K57" i="20"/>
  <c r="K61" i="20"/>
  <c r="K65" i="20"/>
  <c r="K69" i="20"/>
  <c r="K73" i="20"/>
  <c r="K77" i="20"/>
  <c r="K81" i="20"/>
  <c r="K85" i="20"/>
  <c r="K89" i="20"/>
  <c r="K99" i="20"/>
  <c r="K107" i="20"/>
  <c r="K115" i="20"/>
  <c r="K120" i="20"/>
  <c r="K122" i="20"/>
  <c r="K124" i="20"/>
  <c r="K126" i="20"/>
  <c r="K128" i="20"/>
  <c r="K130" i="20"/>
  <c r="K132" i="20"/>
  <c r="K134" i="20"/>
  <c r="K136" i="20"/>
  <c r="K138" i="20"/>
  <c r="K140" i="20"/>
  <c r="K142" i="20"/>
  <c r="K144" i="20"/>
  <c r="K146" i="20"/>
  <c r="K148" i="20"/>
  <c r="K150" i="20"/>
  <c r="K152" i="20"/>
  <c r="K154" i="20"/>
  <c r="K156" i="20"/>
  <c r="K158" i="20"/>
  <c r="K160" i="20"/>
  <c r="K162" i="20"/>
  <c r="K164" i="20"/>
  <c r="K166" i="20"/>
  <c r="K168" i="20"/>
  <c r="K170" i="20"/>
  <c r="K172" i="20"/>
  <c r="K174" i="20"/>
  <c r="K176" i="20"/>
  <c r="K178" i="20"/>
  <c r="K180" i="20"/>
  <c r="K182" i="20"/>
  <c r="K184" i="20"/>
  <c r="K186" i="20"/>
  <c r="K188" i="20"/>
  <c r="K190" i="20"/>
  <c r="K192" i="20"/>
  <c r="K101" i="20"/>
  <c r="K117" i="20"/>
  <c r="K171" i="20"/>
  <c r="K179" i="20"/>
  <c r="K187" i="20"/>
  <c r="K194" i="20"/>
  <c r="K196" i="20"/>
  <c r="K198" i="20"/>
  <c r="K200" i="20"/>
  <c r="K202" i="20"/>
  <c r="K204" i="20"/>
  <c r="K109" i="20"/>
  <c r="K175" i="20"/>
  <c r="K183" i="20"/>
  <c r="K191" i="20"/>
  <c r="K197" i="20"/>
  <c r="K199" i="20"/>
  <c r="K205" i="20"/>
  <c r="K19" i="20"/>
  <c r="K35" i="20"/>
  <c r="K43" i="20"/>
  <c r="K67" i="20"/>
  <c r="K75" i="20"/>
  <c r="K91" i="20"/>
  <c r="K121" i="20"/>
  <c r="K133" i="20"/>
  <c r="K145" i="20"/>
  <c r="K7" i="20"/>
  <c r="K15" i="20"/>
  <c r="K23" i="20"/>
  <c r="K31" i="20"/>
  <c r="K39" i="20"/>
  <c r="K47" i="20"/>
  <c r="K55" i="20"/>
  <c r="K63" i="20"/>
  <c r="K71" i="20"/>
  <c r="K79" i="20"/>
  <c r="K87" i="20"/>
  <c r="K103" i="20"/>
  <c r="K119" i="20"/>
  <c r="K123" i="20"/>
  <c r="K127" i="20"/>
  <c r="K131" i="20"/>
  <c r="K135" i="20"/>
  <c r="K139" i="20"/>
  <c r="K143" i="20"/>
  <c r="K147" i="20"/>
  <c r="K151" i="20"/>
  <c r="K155" i="20"/>
  <c r="K159" i="20"/>
  <c r="K163" i="20"/>
  <c r="K167" i="20"/>
  <c r="K173" i="20"/>
  <c r="K181" i="20"/>
  <c r="K189" i="20"/>
  <c r="K93" i="20"/>
  <c r="K195" i="20"/>
  <c r="K201" i="20"/>
  <c r="K203" i="20"/>
  <c r="K11" i="20"/>
  <c r="K27" i="20"/>
  <c r="K51" i="20"/>
  <c r="K59" i="20"/>
  <c r="K83" i="20"/>
  <c r="K95" i="20"/>
  <c r="K111" i="20"/>
  <c r="K125" i="20"/>
  <c r="K129" i="20"/>
  <c r="K137" i="20"/>
  <c r="K141" i="20"/>
  <c r="K149" i="20"/>
  <c r="K165" i="20"/>
  <c r="K177" i="20"/>
  <c r="K157" i="20"/>
  <c r="K153" i="20"/>
  <c r="K169" i="20"/>
  <c r="K161" i="20"/>
  <c r="K185" i="20"/>
  <c r="K5" i="20"/>
  <c r="K193" i="20"/>
  <c r="M7" i="20"/>
  <c r="M9" i="20"/>
  <c r="M11" i="20"/>
  <c r="M13" i="20"/>
  <c r="M15" i="20"/>
  <c r="M17" i="20"/>
  <c r="M19" i="20"/>
  <c r="M21" i="20"/>
  <c r="M23" i="20"/>
  <c r="M25" i="20"/>
  <c r="M27" i="20"/>
  <c r="M29" i="20"/>
  <c r="M31" i="20"/>
  <c r="M33" i="20"/>
  <c r="M35" i="20"/>
  <c r="M37" i="20"/>
  <c r="M39" i="20"/>
  <c r="M41" i="20"/>
  <c r="M43" i="20"/>
  <c r="M45" i="20"/>
  <c r="M47" i="20"/>
  <c r="M49" i="20"/>
  <c r="M51" i="20"/>
  <c r="M53" i="20"/>
  <c r="M55" i="20"/>
  <c r="M57" i="20"/>
  <c r="M59" i="20"/>
  <c r="M61" i="20"/>
  <c r="M63" i="20"/>
  <c r="M65" i="20"/>
  <c r="M67" i="20"/>
  <c r="M69" i="20"/>
  <c r="M71" i="20"/>
  <c r="M73" i="20"/>
  <c r="M75" i="20"/>
  <c r="M77" i="20"/>
  <c r="M79" i="20"/>
  <c r="M81" i="20"/>
  <c r="M83" i="20"/>
  <c r="M85" i="20"/>
  <c r="M87" i="20"/>
  <c r="M89" i="20"/>
  <c r="M91" i="20"/>
  <c r="M93" i="20"/>
  <c r="M95" i="20"/>
  <c r="M97" i="20"/>
  <c r="M99" i="20"/>
  <c r="M101" i="20"/>
  <c r="M103" i="20"/>
  <c r="M105" i="20"/>
  <c r="M107" i="20"/>
  <c r="M109" i="20"/>
  <c r="M111" i="20"/>
  <c r="M113" i="20"/>
  <c r="M115" i="20"/>
  <c r="M117" i="20"/>
  <c r="M94" i="20"/>
  <c r="M102" i="20"/>
  <c r="M110" i="20"/>
  <c r="M118" i="20"/>
  <c r="M6" i="20"/>
  <c r="M10" i="20"/>
  <c r="M14" i="20"/>
  <c r="M18" i="20"/>
  <c r="M22" i="20"/>
  <c r="M26" i="20"/>
  <c r="M30" i="20"/>
  <c r="M34" i="20"/>
  <c r="M38" i="20"/>
  <c r="M42" i="20"/>
  <c r="M46" i="20"/>
  <c r="M50" i="20"/>
  <c r="M54" i="20"/>
  <c r="M58" i="20"/>
  <c r="M62" i="20"/>
  <c r="M66" i="20"/>
  <c r="M70" i="20"/>
  <c r="M74" i="20"/>
  <c r="M78" i="20"/>
  <c r="M82" i="20"/>
  <c r="M86" i="20"/>
  <c r="M90" i="20"/>
  <c r="M96" i="20"/>
  <c r="M104" i="20"/>
  <c r="M112" i="20"/>
  <c r="M119" i="20"/>
  <c r="M121" i="20"/>
  <c r="M123" i="20"/>
  <c r="M125" i="20"/>
  <c r="M127" i="20"/>
  <c r="M129" i="20"/>
  <c r="M131" i="20"/>
  <c r="M133" i="20"/>
  <c r="M135" i="20"/>
  <c r="M137" i="20"/>
  <c r="M139" i="20"/>
  <c r="M141" i="20"/>
  <c r="M143" i="20"/>
  <c r="M145" i="20"/>
  <c r="M147" i="20"/>
  <c r="M149" i="20"/>
  <c r="M151" i="20"/>
  <c r="M153" i="20"/>
  <c r="M155" i="20"/>
  <c r="M157" i="20"/>
  <c r="M159" i="20"/>
  <c r="M161" i="20"/>
  <c r="M163" i="20"/>
  <c r="M165" i="20"/>
  <c r="M167" i="20"/>
  <c r="M169" i="20"/>
  <c r="M171" i="20"/>
  <c r="M173" i="20"/>
  <c r="M175" i="20"/>
  <c r="M177" i="20"/>
  <c r="M179" i="20"/>
  <c r="M181" i="20"/>
  <c r="M183" i="20"/>
  <c r="M185" i="20"/>
  <c r="M187" i="20"/>
  <c r="M189" i="20"/>
  <c r="M191" i="20"/>
  <c r="M193" i="20"/>
  <c r="M106" i="20"/>
  <c r="M176" i="20"/>
  <c r="M184" i="20"/>
  <c r="M192" i="20"/>
  <c r="M195" i="20"/>
  <c r="M197" i="20"/>
  <c r="M199" i="20"/>
  <c r="M201" i="20"/>
  <c r="M203" i="20"/>
  <c r="M205" i="20"/>
  <c r="M114" i="20"/>
  <c r="M194" i="20"/>
  <c r="M200" i="20"/>
  <c r="M202" i="20"/>
  <c r="M8" i="20"/>
  <c r="M24" i="20"/>
  <c r="M48" i="20"/>
  <c r="M80" i="20"/>
  <c r="M100" i="20"/>
  <c r="M116" i="20"/>
  <c r="M126" i="20"/>
  <c r="M130" i="20"/>
  <c r="M142" i="20"/>
  <c r="M12" i="20"/>
  <c r="M20" i="20"/>
  <c r="M28" i="20"/>
  <c r="M36" i="20"/>
  <c r="M44" i="20"/>
  <c r="M52" i="20"/>
  <c r="M60" i="20"/>
  <c r="M68" i="20"/>
  <c r="M76" i="20"/>
  <c r="M84" i="20"/>
  <c r="M92" i="20"/>
  <c r="M108" i="20"/>
  <c r="M120" i="20"/>
  <c r="M124" i="20"/>
  <c r="M128" i="20"/>
  <c r="M132" i="20"/>
  <c r="M136" i="20"/>
  <c r="M140" i="20"/>
  <c r="M144" i="20"/>
  <c r="M148" i="20"/>
  <c r="M152" i="20"/>
  <c r="M156" i="20"/>
  <c r="M160" i="20"/>
  <c r="M164" i="20"/>
  <c r="M168" i="20"/>
  <c r="M170" i="20"/>
  <c r="M178" i="20"/>
  <c r="M186" i="20"/>
  <c r="M5" i="20"/>
  <c r="M98" i="20"/>
  <c r="M172" i="20"/>
  <c r="M180" i="20"/>
  <c r="M188" i="20"/>
  <c r="M196" i="20"/>
  <c r="M198" i="20"/>
  <c r="M204" i="20"/>
  <c r="M16" i="20"/>
  <c r="M32" i="20"/>
  <c r="M40" i="20"/>
  <c r="M56" i="20"/>
  <c r="M64" i="20"/>
  <c r="M72" i="20"/>
  <c r="M88" i="20"/>
  <c r="M122" i="20"/>
  <c r="M134" i="20"/>
  <c r="M138" i="20"/>
  <c r="M154" i="20"/>
  <c r="M146" i="20"/>
  <c r="M182" i="20"/>
  <c r="M158" i="20"/>
  <c r="M150" i="20"/>
  <c r="M166" i="20"/>
  <c r="M174" i="20"/>
  <c r="M162" i="20"/>
  <c r="M190" i="20"/>
  <c r="G49" i="20"/>
  <c r="G53" i="20"/>
  <c r="G57" i="20"/>
  <c r="G61" i="20"/>
  <c r="G65" i="20"/>
  <c r="G69" i="20"/>
  <c r="G73" i="20"/>
  <c r="G77" i="20"/>
  <c r="G81" i="20"/>
  <c r="G85" i="20"/>
  <c r="G89" i="20"/>
  <c r="G93" i="20"/>
  <c r="G97" i="20"/>
  <c r="G101" i="20"/>
  <c r="G105" i="20"/>
  <c r="G109" i="20"/>
  <c r="G113" i="20"/>
  <c r="G117" i="20"/>
  <c r="G121" i="20"/>
  <c r="G125" i="20"/>
  <c r="G129" i="20"/>
  <c r="G133" i="20"/>
  <c r="G137" i="20"/>
  <c r="G141" i="20"/>
  <c r="G145" i="20"/>
  <c r="G149" i="20"/>
  <c r="G153" i="20"/>
  <c r="G157" i="20"/>
  <c r="G161" i="20"/>
  <c r="G165" i="20"/>
  <c r="G169" i="20"/>
  <c r="G173" i="20"/>
  <c r="G177" i="20"/>
  <c r="G181" i="20"/>
  <c r="G185" i="20"/>
  <c r="G189" i="20"/>
  <c r="G193" i="20"/>
  <c r="G197" i="20"/>
  <c r="G201" i="20"/>
  <c r="G205" i="20"/>
  <c r="G9" i="20"/>
  <c r="G13" i="20"/>
  <c r="G17" i="20"/>
  <c r="G21" i="20"/>
  <c r="G25" i="20"/>
  <c r="G29" i="20"/>
  <c r="G33" i="20"/>
  <c r="G37" i="20"/>
  <c r="G41" i="20"/>
  <c r="G45" i="20"/>
  <c r="G59" i="20"/>
  <c r="G79" i="20"/>
  <c r="G91" i="20"/>
  <c r="G99" i="20"/>
  <c r="G107" i="20"/>
  <c r="G115" i="20"/>
  <c r="G127" i="20"/>
  <c r="G135" i="20"/>
  <c r="G143" i="20"/>
  <c r="G155" i="20"/>
  <c r="G163" i="20"/>
  <c r="G171" i="20"/>
  <c r="G179" i="20"/>
  <c r="G187" i="20"/>
  <c r="G195" i="20"/>
  <c r="G203" i="20"/>
  <c r="G11" i="20"/>
  <c r="G19" i="20"/>
  <c r="G27" i="20"/>
  <c r="G35" i="20"/>
  <c r="G43" i="20"/>
  <c r="G50" i="20"/>
  <c r="G54" i="20"/>
  <c r="G58" i="20"/>
  <c r="G62" i="20"/>
  <c r="G66" i="20"/>
  <c r="G70" i="20"/>
  <c r="G74" i="20"/>
  <c r="G78" i="20"/>
  <c r="G82" i="20"/>
  <c r="G86" i="20"/>
  <c r="G90" i="20"/>
  <c r="G94" i="20"/>
  <c r="G98" i="20"/>
  <c r="G102" i="20"/>
  <c r="G106" i="20"/>
  <c r="G110" i="20"/>
  <c r="G114" i="20"/>
  <c r="G118" i="20"/>
  <c r="G122" i="20"/>
  <c r="G126" i="20"/>
  <c r="G130" i="20"/>
  <c r="G134" i="20"/>
  <c r="G138" i="20"/>
  <c r="G142" i="20"/>
  <c r="G146" i="20"/>
  <c r="G150" i="20"/>
  <c r="G154" i="20"/>
  <c r="G158" i="20"/>
  <c r="G162" i="20"/>
  <c r="G166" i="20"/>
  <c r="G170" i="20"/>
  <c r="G174" i="20"/>
  <c r="G178" i="20"/>
  <c r="G182" i="20"/>
  <c r="G186" i="20"/>
  <c r="G190" i="20"/>
  <c r="G194" i="20"/>
  <c r="G198" i="20"/>
  <c r="G202" i="20"/>
  <c r="G6" i="20"/>
  <c r="G10" i="20"/>
  <c r="G14" i="20"/>
  <c r="G18" i="20"/>
  <c r="G22" i="20"/>
  <c r="G26" i="20"/>
  <c r="G30" i="20"/>
  <c r="G34" i="20"/>
  <c r="G38" i="20"/>
  <c r="G42" i="20"/>
  <c r="G46" i="20"/>
  <c r="G51" i="20"/>
  <c r="G55" i="20"/>
  <c r="G63" i="20"/>
  <c r="G67" i="20"/>
  <c r="G71" i="20"/>
  <c r="G75" i="20"/>
  <c r="G83" i="20"/>
  <c r="G87" i="20"/>
  <c r="G95" i="20"/>
  <c r="G103" i="20"/>
  <c r="G111" i="20"/>
  <c r="G119" i="20"/>
  <c r="G123" i="20"/>
  <c r="G131" i="20"/>
  <c r="G139" i="20"/>
  <c r="G147" i="20"/>
  <c r="G151" i="20"/>
  <c r="G159" i="20"/>
  <c r="G167" i="20"/>
  <c r="G175" i="20"/>
  <c r="G183" i="20"/>
  <c r="G191" i="20"/>
  <c r="G199" i="20"/>
  <c r="G7" i="20"/>
  <c r="G15" i="20"/>
  <c r="G23" i="20"/>
  <c r="G31" i="20"/>
  <c r="G39" i="20"/>
  <c r="G47" i="20"/>
  <c r="G56" i="20"/>
  <c r="G72" i="20"/>
  <c r="G88" i="20"/>
  <c r="G104" i="20"/>
  <c r="G120" i="20"/>
  <c r="G136" i="20"/>
  <c r="G152" i="20"/>
  <c r="G168" i="20"/>
  <c r="G184" i="20"/>
  <c r="G200" i="20"/>
  <c r="G16" i="20"/>
  <c r="G32" i="20"/>
  <c r="G5" i="20"/>
  <c r="G124" i="20"/>
  <c r="G156" i="20"/>
  <c r="G188" i="20"/>
  <c r="G204" i="20"/>
  <c r="G36" i="20"/>
  <c r="G48" i="20"/>
  <c r="G80" i="20"/>
  <c r="G96" i="20"/>
  <c r="G128" i="20"/>
  <c r="G144" i="20"/>
  <c r="G176" i="20"/>
  <c r="G8" i="20"/>
  <c r="G40" i="20"/>
  <c r="G68" i="20"/>
  <c r="G84" i="20"/>
  <c r="G116" i="20"/>
  <c r="G148" i="20"/>
  <c r="G164" i="20"/>
  <c r="G196" i="20"/>
  <c r="G28" i="20"/>
  <c r="G44" i="20"/>
  <c r="G60" i="20"/>
  <c r="G76" i="20"/>
  <c r="G92" i="20"/>
  <c r="G108" i="20"/>
  <c r="G140" i="20"/>
  <c r="G172" i="20"/>
  <c r="G20" i="20"/>
  <c r="G64" i="20"/>
  <c r="G112" i="20"/>
  <c r="G160" i="20"/>
  <c r="G192" i="20"/>
  <c r="G24" i="20"/>
  <c r="G52" i="20"/>
  <c r="G100" i="20"/>
  <c r="G132" i="20"/>
  <c r="G180" i="20"/>
  <c r="G12" i="20"/>
  <c r="L7" i="20"/>
  <c r="L9" i="20"/>
  <c r="L11" i="20"/>
  <c r="L13" i="20"/>
  <c r="L15" i="20"/>
  <c r="L17" i="20"/>
  <c r="L19" i="20"/>
  <c r="L21" i="20"/>
  <c r="L23" i="20"/>
  <c r="L25" i="20"/>
  <c r="L27" i="20"/>
  <c r="L29" i="20"/>
  <c r="L31" i="20"/>
  <c r="L33" i="20"/>
  <c r="L35" i="20"/>
  <c r="L37" i="20"/>
  <c r="L39" i="20"/>
  <c r="L41" i="20"/>
  <c r="L43" i="20"/>
  <c r="L45" i="20"/>
  <c r="L47" i="20"/>
  <c r="L49" i="20"/>
  <c r="L51" i="20"/>
  <c r="L53" i="20"/>
  <c r="L55" i="20"/>
  <c r="L57" i="20"/>
  <c r="L59" i="20"/>
  <c r="L61" i="20"/>
  <c r="L63" i="20"/>
  <c r="L65" i="20"/>
  <c r="L67" i="20"/>
  <c r="L69" i="20"/>
  <c r="L71" i="20"/>
  <c r="L73" i="20"/>
  <c r="L75" i="20"/>
  <c r="L77" i="20"/>
  <c r="L79" i="20"/>
  <c r="L81" i="20"/>
  <c r="L83" i="20"/>
  <c r="L85" i="20"/>
  <c r="L87" i="20"/>
  <c r="L89" i="20"/>
  <c r="L91" i="20"/>
  <c r="L6" i="20"/>
  <c r="L10" i="20"/>
  <c r="L14" i="20"/>
  <c r="L18" i="20"/>
  <c r="L22" i="20"/>
  <c r="L26" i="20"/>
  <c r="L30" i="20"/>
  <c r="L34" i="20"/>
  <c r="L38" i="20"/>
  <c r="L42" i="20"/>
  <c r="L46" i="20"/>
  <c r="L50" i="20"/>
  <c r="L54" i="20"/>
  <c r="L58" i="20"/>
  <c r="L62" i="20"/>
  <c r="L66" i="20"/>
  <c r="L70" i="20"/>
  <c r="L74" i="20"/>
  <c r="L78" i="20"/>
  <c r="L82" i="20"/>
  <c r="L86" i="20"/>
  <c r="L90" i="20"/>
  <c r="L95" i="20"/>
  <c r="L96" i="20"/>
  <c r="L103" i="20"/>
  <c r="L104" i="20"/>
  <c r="L111" i="20"/>
  <c r="L112" i="20"/>
  <c r="L119" i="20"/>
  <c r="L121" i="20"/>
  <c r="L123" i="20"/>
  <c r="L125" i="20"/>
  <c r="L127" i="20"/>
  <c r="L129" i="20"/>
  <c r="L131" i="20"/>
  <c r="L133" i="20"/>
  <c r="L135" i="20"/>
  <c r="L137" i="20"/>
  <c r="L139" i="20"/>
  <c r="L141" i="20"/>
  <c r="L143" i="20"/>
  <c r="L145" i="20"/>
  <c r="L147" i="20"/>
  <c r="L149" i="20"/>
  <c r="L151" i="20"/>
  <c r="L153" i="20"/>
  <c r="L155" i="20"/>
  <c r="L157" i="20"/>
  <c r="L159" i="20"/>
  <c r="L161" i="20"/>
  <c r="L163" i="20"/>
  <c r="L165" i="20"/>
  <c r="L167" i="20"/>
  <c r="L97" i="20"/>
  <c r="L98" i="20"/>
  <c r="L105" i="20"/>
  <c r="L106" i="20"/>
  <c r="L113" i="20"/>
  <c r="L114" i="20"/>
  <c r="L12" i="20"/>
  <c r="L20" i="20"/>
  <c r="L28" i="20"/>
  <c r="L36" i="20"/>
  <c r="L44" i="20"/>
  <c r="L52" i="20"/>
  <c r="L60" i="20"/>
  <c r="L68" i="20"/>
  <c r="L76" i="20"/>
  <c r="L84" i="20"/>
  <c r="L92" i="20"/>
  <c r="L99" i="20"/>
  <c r="L108" i="20"/>
  <c r="L115" i="20"/>
  <c r="L120" i="20"/>
  <c r="L124" i="20"/>
  <c r="L128" i="20"/>
  <c r="L132" i="20"/>
  <c r="L136" i="20"/>
  <c r="L140" i="20"/>
  <c r="L144" i="20"/>
  <c r="L148" i="20"/>
  <c r="L152" i="20"/>
  <c r="L156" i="20"/>
  <c r="L160" i="20"/>
  <c r="L164" i="20"/>
  <c r="L168" i="20"/>
  <c r="L169" i="20"/>
  <c r="L170" i="20"/>
  <c r="L177" i="20"/>
  <c r="L178" i="20"/>
  <c r="L185" i="20"/>
  <c r="L186" i="20"/>
  <c r="L193" i="20"/>
  <c r="L100" i="20"/>
  <c r="L126" i="20"/>
  <c r="L138" i="20"/>
  <c r="L150" i="20"/>
  <c r="L158" i="20"/>
  <c r="L166" i="20"/>
  <c r="L173" i="20"/>
  <c r="L181" i="20"/>
  <c r="L189" i="20"/>
  <c r="L109" i="20"/>
  <c r="L94" i="20"/>
  <c r="L101" i="20"/>
  <c r="L110" i="20"/>
  <c r="L117" i="20"/>
  <c r="L171" i="20"/>
  <c r="L172" i="20"/>
  <c r="L179" i="20"/>
  <c r="L180" i="20"/>
  <c r="L187" i="20"/>
  <c r="L188" i="20"/>
  <c r="L194" i="20"/>
  <c r="L196" i="20"/>
  <c r="L198" i="20"/>
  <c r="L200" i="20"/>
  <c r="L202" i="20"/>
  <c r="L204" i="20"/>
  <c r="L8" i="20"/>
  <c r="L16" i="20"/>
  <c r="L24" i="20"/>
  <c r="L32" i="20"/>
  <c r="L40" i="20"/>
  <c r="L48" i="20"/>
  <c r="L56" i="20"/>
  <c r="L64" i="20"/>
  <c r="L72" i="20"/>
  <c r="L80" i="20"/>
  <c r="L88" i="20"/>
  <c r="L107" i="20"/>
  <c r="L116" i="20"/>
  <c r="L122" i="20"/>
  <c r="L130" i="20"/>
  <c r="L134" i="20"/>
  <c r="L142" i="20"/>
  <c r="L146" i="20"/>
  <c r="L154" i="20"/>
  <c r="L162" i="20"/>
  <c r="L174" i="20"/>
  <c r="L182" i="20"/>
  <c r="L190" i="20"/>
  <c r="L5" i="20"/>
  <c r="L93" i="20"/>
  <c r="L102" i="20"/>
  <c r="L118" i="20"/>
  <c r="L184" i="20"/>
  <c r="L191" i="20"/>
  <c r="L197" i="20"/>
  <c r="L205" i="20"/>
  <c r="L175" i="20"/>
  <c r="L201" i="20"/>
  <c r="L199" i="20"/>
  <c r="L192" i="20"/>
  <c r="L195" i="20"/>
  <c r="L203" i="20"/>
  <c r="L176" i="20"/>
  <c r="L183" i="20"/>
  <c r="T253" i="17"/>
  <c r="U1" i="17"/>
  <c r="U145" i="17"/>
  <c r="U163" i="17" a="1"/>
  <c r="U109" i="17" a="1"/>
  <c r="U37" i="17" a="1"/>
  <c r="U235" i="17" a="1"/>
  <c r="U217" i="17" a="1"/>
  <c r="U55" i="17" a="1"/>
  <c r="U73" i="17" a="1"/>
  <c r="U127" i="17" a="1"/>
  <c r="U19" i="17" a="1"/>
  <c r="U199" i="17" a="1"/>
  <c r="U181" i="17" a="1"/>
  <c r="U91" i="17" a="1"/>
  <c r="U163" i="17" l="1"/>
  <c r="U181" i="17"/>
  <c r="U19" i="17"/>
  <c r="U73" i="17"/>
  <c r="U127" i="17"/>
  <c r="U109" i="17"/>
  <c r="U55" i="17"/>
  <c r="U91" i="17"/>
  <c r="H7" i="20"/>
  <c r="H9" i="20"/>
  <c r="H11" i="20"/>
  <c r="H13" i="20"/>
  <c r="H15" i="20"/>
  <c r="H17" i="20"/>
  <c r="H19" i="20"/>
  <c r="H21" i="20"/>
  <c r="H23" i="20"/>
  <c r="H25" i="20"/>
  <c r="H27" i="20"/>
  <c r="H29" i="20"/>
  <c r="H31" i="20"/>
  <c r="H33" i="20"/>
  <c r="H35" i="20"/>
  <c r="H37" i="20"/>
  <c r="H39" i="20"/>
  <c r="H41" i="20"/>
  <c r="H43" i="20"/>
  <c r="H45" i="20"/>
  <c r="H47" i="20"/>
  <c r="H49" i="20"/>
  <c r="H51" i="20"/>
  <c r="H53" i="20"/>
  <c r="H55" i="20"/>
  <c r="H57" i="20"/>
  <c r="H59" i="20"/>
  <c r="H61" i="20"/>
  <c r="H63" i="20"/>
  <c r="H65" i="20"/>
  <c r="H67" i="20"/>
  <c r="H69" i="20"/>
  <c r="H71" i="20"/>
  <c r="H73" i="20"/>
  <c r="H75" i="20"/>
  <c r="H77" i="20"/>
  <c r="H79" i="20"/>
  <c r="H81" i="20"/>
  <c r="H83" i="20"/>
  <c r="H85" i="20"/>
  <c r="H87" i="20"/>
  <c r="H89" i="20"/>
  <c r="H91" i="20"/>
  <c r="H8" i="20"/>
  <c r="H12" i="20"/>
  <c r="H16" i="20"/>
  <c r="H20" i="20"/>
  <c r="H24" i="20"/>
  <c r="H28" i="20"/>
  <c r="H32" i="20"/>
  <c r="H36" i="20"/>
  <c r="H40" i="20"/>
  <c r="H44" i="20"/>
  <c r="H48" i="20"/>
  <c r="H52" i="20"/>
  <c r="H56" i="20"/>
  <c r="H60" i="20"/>
  <c r="H64" i="20"/>
  <c r="H68" i="20"/>
  <c r="H72" i="20"/>
  <c r="H76" i="20"/>
  <c r="H80" i="20"/>
  <c r="H84" i="20"/>
  <c r="H88" i="20"/>
  <c r="H92" i="20"/>
  <c r="H93" i="20"/>
  <c r="H94" i="20"/>
  <c r="H101" i="20"/>
  <c r="H102" i="20"/>
  <c r="H109" i="20"/>
  <c r="H110" i="20"/>
  <c r="H117" i="20"/>
  <c r="H118" i="20"/>
  <c r="H121" i="20"/>
  <c r="H123" i="20"/>
  <c r="H125" i="20"/>
  <c r="H127" i="20"/>
  <c r="H129" i="20"/>
  <c r="H131" i="20"/>
  <c r="H133" i="20"/>
  <c r="H135" i="20"/>
  <c r="H137" i="20"/>
  <c r="H139" i="20"/>
  <c r="H141" i="20"/>
  <c r="H143" i="20"/>
  <c r="H145" i="20"/>
  <c r="H147" i="20"/>
  <c r="H149" i="20"/>
  <c r="H151" i="20"/>
  <c r="H153" i="20"/>
  <c r="H155" i="20"/>
  <c r="H157" i="20"/>
  <c r="H159" i="20"/>
  <c r="H161" i="20"/>
  <c r="H163" i="20"/>
  <c r="H165" i="20"/>
  <c r="H167" i="20"/>
  <c r="H169" i="20"/>
  <c r="H95" i="20"/>
  <c r="H96" i="20"/>
  <c r="H103" i="20"/>
  <c r="H104" i="20"/>
  <c r="H111" i="20"/>
  <c r="H112" i="20"/>
  <c r="H119" i="20"/>
  <c r="H10" i="20"/>
  <c r="H18" i="20"/>
  <c r="H26" i="20"/>
  <c r="H34" i="20"/>
  <c r="H42" i="20"/>
  <c r="H50" i="20"/>
  <c r="H58" i="20"/>
  <c r="H66" i="20"/>
  <c r="H74" i="20"/>
  <c r="H82" i="20"/>
  <c r="H90" i="20"/>
  <c r="H98" i="20"/>
  <c r="H105" i="20"/>
  <c r="H114" i="20"/>
  <c r="H122" i="20"/>
  <c r="H126" i="20"/>
  <c r="H130" i="20"/>
  <c r="H134" i="20"/>
  <c r="H138" i="20"/>
  <c r="H142" i="20"/>
  <c r="H146" i="20"/>
  <c r="H150" i="20"/>
  <c r="H154" i="20"/>
  <c r="H158" i="20"/>
  <c r="H162" i="20"/>
  <c r="H166" i="20"/>
  <c r="H175" i="20"/>
  <c r="H176" i="20"/>
  <c r="H183" i="20"/>
  <c r="H184" i="20"/>
  <c r="H191" i="20"/>
  <c r="H192" i="20"/>
  <c r="H106" i="20"/>
  <c r="H124" i="20"/>
  <c r="H132" i="20"/>
  <c r="H136" i="20"/>
  <c r="H148" i="20"/>
  <c r="H156" i="20"/>
  <c r="H164" i="20"/>
  <c r="H171" i="20"/>
  <c r="H180" i="20"/>
  <c r="H188" i="20"/>
  <c r="H5" i="20"/>
  <c r="H100" i="20"/>
  <c r="H107" i="20"/>
  <c r="H116" i="20"/>
  <c r="H170" i="20"/>
  <c r="H177" i="20"/>
  <c r="H178" i="20"/>
  <c r="H185" i="20"/>
  <c r="H186" i="20"/>
  <c r="H193" i="20"/>
  <c r="H194" i="20"/>
  <c r="H196" i="20"/>
  <c r="H198" i="20"/>
  <c r="H200" i="20"/>
  <c r="H202" i="20"/>
  <c r="H204" i="20"/>
  <c r="H6" i="20"/>
  <c r="H14" i="20"/>
  <c r="H22" i="20"/>
  <c r="H30" i="20"/>
  <c r="H38" i="20"/>
  <c r="H46" i="20"/>
  <c r="H54" i="20"/>
  <c r="H62" i="20"/>
  <c r="H70" i="20"/>
  <c r="H78" i="20"/>
  <c r="H86" i="20"/>
  <c r="H97" i="20"/>
  <c r="H113" i="20"/>
  <c r="H120" i="20"/>
  <c r="H128" i="20"/>
  <c r="H140" i="20"/>
  <c r="H144" i="20"/>
  <c r="H152" i="20"/>
  <c r="H160" i="20"/>
  <c r="H168" i="20"/>
  <c r="H172" i="20"/>
  <c r="H179" i="20"/>
  <c r="H187" i="20"/>
  <c r="H99" i="20"/>
  <c r="H108" i="20"/>
  <c r="H115" i="20"/>
  <c r="H174" i="20"/>
  <c r="H181" i="20"/>
  <c r="H195" i="20"/>
  <c r="H203" i="20"/>
  <c r="H190" i="20"/>
  <c r="H173" i="20"/>
  <c r="H205" i="20"/>
  <c r="H182" i="20"/>
  <c r="H189" i="20"/>
  <c r="H201" i="20"/>
  <c r="H199" i="20"/>
  <c r="H197" i="20"/>
  <c r="I7" i="20"/>
  <c r="I9" i="20"/>
  <c r="I11" i="20"/>
  <c r="I13" i="20"/>
  <c r="I15" i="20"/>
  <c r="I17" i="20"/>
  <c r="I19" i="20"/>
  <c r="I21" i="20"/>
  <c r="I23" i="20"/>
  <c r="I25" i="20"/>
  <c r="I27" i="20"/>
  <c r="I29" i="20"/>
  <c r="I31" i="20"/>
  <c r="I33" i="20"/>
  <c r="I35" i="20"/>
  <c r="I37" i="20"/>
  <c r="I39" i="20"/>
  <c r="I41" i="20"/>
  <c r="I43" i="20"/>
  <c r="I45" i="20"/>
  <c r="I47" i="20"/>
  <c r="I49" i="20"/>
  <c r="I51" i="20"/>
  <c r="I53" i="20"/>
  <c r="I55" i="20"/>
  <c r="I57" i="20"/>
  <c r="I59" i="20"/>
  <c r="I61" i="20"/>
  <c r="I63" i="20"/>
  <c r="I65" i="20"/>
  <c r="I67" i="20"/>
  <c r="I69" i="20"/>
  <c r="I71" i="20"/>
  <c r="I73" i="20"/>
  <c r="I75" i="20"/>
  <c r="I77" i="20"/>
  <c r="I79" i="20"/>
  <c r="I81" i="20"/>
  <c r="I83" i="20"/>
  <c r="I85" i="20"/>
  <c r="I87" i="20"/>
  <c r="I89" i="20"/>
  <c r="I91" i="20"/>
  <c r="I93" i="20"/>
  <c r="I95" i="20"/>
  <c r="I97" i="20"/>
  <c r="I99" i="20"/>
  <c r="I101" i="20"/>
  <c r="I103" i="20"/>
  <c r="I105" i="20"/>
  <c r="I107" i="20"/>
  <c r="I109" i="20"/>
  <c r="I111" i="20"/>
  <c r="I113" i="20"/>
  <c r="I115" i="20"/>
  <c r="I117" i="20"/>
  <c r="I119" i="20"/>
  <c r="I100" i="20"/>
  <c r="I108" i="20"/>
  <c r="I116" i="20"/>
  <c r="I8" i="20"/>
  <c r="I12" i="20"/>
  <c r="I16" i="20"/>
  <c r="I20" i="20"/>
  <c r="I24" i="20"/>
  <c r="I28" i="20"/>
  <c r="I32" i="20"/>
  <c r="I36" i="20"/>
  <c r="I40" i="20"/>
  <c r="I44" i="20"/>
  <c r="I48" i="20"/>
  <c r="I52" i="20"/>
  <c r="I56" i="20"/>
  <c r="I60" i="20"/>
  <c r="I64" i="20"/>
  <c r="I68" i="20"/>
  <c r="I72" i="20"/>
  <c r="I76" i="20"/>
  <c r="I80" i="20"/>
  <c r="I84" i="20"/>
  <c r="I88" i="20"/>
  <c r="I92" i="20"/>
  <c r="I94" i="20"/>
  <c r="I102" i="20"/>
  <c r="I110" i="20"/>
  <c r="I118" i="20"/>
  <c r="I121" i="20"/>
  <c r="I123" i="20"/>
  <c r="I125" i="20"/>
  <c r="I127" i="20"/>
  <c r="I129" i="20"/>
  <c r="I131" i="20"/>
  <c r="I133" i="20"/>
  <c r="I135" i="20"/>
  <c r="I137" i="20"/>
  <c r="I139" i="20"/>
  <c r="I141" i="20"/>
  <c r="I143" i="20"/>
  <c r="I145" i="20"/>
  <c r="I147" i="20"/>
  <c r="I149" i="20"/>
  <c r="I151" i="20"/>
  <c r="I153" i="20"/>
  <c r="I155" i="20"/>
  <c r="I157" i="20"/>
  <c r="I159" i="20"/>
  <c r="I161" i="20"/>
  <c r="I163" i="20"/>
  <c r="I165" i="20"/>
  <c r="I167" i="20"/>
  <c r="I169" i="20"/>
  <c r="I171" i="20"/>
  <c r="I173" i="20"/>
  <c r="I175" i="20"/>
  <c r="I177" i="20"/>
  <c r="I179" i="20"/>
  <c r="I181" i="20"/>
  <c r="I183" i="20"/>
  <c r="I185" i="20"/>
  <c r="I187" i="20"/>
  <c r="I189" i="20"/>
  <c r="I191" i="20"/>
  <c r="I193" i="20"/>
  <c r="I96" i="20"/>
  <c r="I112" i="20"/>
  <c r="I174" i="20"/>
  <c r="I182" i="20"/>
  <c r="I190" i="20"/>
  <c r="I195" i="20"/>
  <c r="I197" i="20"/>
  <c r="I199" i="20"/>
  <c r="I201" i="20"/>
  <c r="I203" i="20"/>
  <c r="I205" i="20"/>
  <c r="I178" i="20"/>
  <c r="I196" i="20"/>
  <c r="I204" i="20"/>
  <c r="I30" i="20"/>
  <c r="I54" i="20"/>
  <c r="I62" i="20"/>
  <c r="I86" i="20"/>
  <c r="I124" i="20"/>
  <c r="I136" i="20"/>
  <c r="I140" i="20"/>
  <c r="I10" i="20"/>
  <c r="I18" i="20"/>
  <c r="I26" i="20"/>
  <c r="I34" i="20"/>
  <c r="I42" i="20"/>
  <c r="I50" i="20"/>
  <c r="I58" i="20"/>
  <c r="I66" i="20"/>
  <c r="I74" i="20"/>
  <c r="I82" i="20"/>
  <c r="I90" i="20"/>
  <c r="I98" i="20"/>
  <c r="I114" i="20"/>
  <c r="I122" i="20"/>
  <c r="I126" i="20"/>
  <c r="I130" i="20"/>
  <c r="I134" i="20"/>
  <c r="I138" i="20"/>
  <c r="I142" i="20"/>
  <c r="I146" i="20"/>
  <c r="I150" i="20"/>
  <c r="I154" i="20"/>
  <c r="I158" i="20"/>
  <c r="I162" i="20"/>
  <c r="I166" i="20"/>
  <c r="I176" i="20"/>
  <c r="I184" i="20"/>
  <c r="I192" i="20"/>
  <c r="I5" i="20"/>
  <c r="I104" i="20"/>
  <c r="I170" i="20"/>
  <c r="I186" i="20"/>
  <c r="I194" i="20"/>
  <c r="I198" i="20"/>
  <c r="I200" i="20"/>
  <c r="I202" i="20"/>
  <c r="I6" i="20"/>
  <c r="I14" i="20"/>
  <c r="I22" i="20"/>
  <c r="I38" i="20"/>
  <c r="I46" i="20"/>
  <c r="I70" i="20"/>
  <c r="I78" i="20"/>
  <c r="I106" i="20"/>
  <c r="I120" i="20"/>
  <c r="I128" i="20"/>
  <c r="I132" i="20"/>
  <c r="I144" i="20"/>
  <c r="I160" i="20"/>
  <c r="I188" i="20"/>
  <c r="I168" i="20"/>
  <c r="I180" i="20"/>
  <c r="I156" i="20"/>
  <c r="I152" i="20"/>
  <c r="I172" i="20"/>
  <c r="I148" i="20"/>
  <c r="I164" i="20"/>
  <c r="J6" i="20"/>
  <c r="J8" i="20"/>
  <c r="J10" i="20"/>
  <c r="J12" i="20"/>
  <c r="J14" i="20"/>
  <c r="J16" i="20"/>
  <c r="J18" i="20"/>
  <c r="J20" i="20"/>
  <c r="J22" i="20"/>
  <c r="J24" i="20"/>
  <c r="J26" i="20"/>
  <c r="J28" i="20"/>
  <c r="J30" i="20"/>
  <c r="J32" i="20"/>
  <c r="J34" i="20"/>
  <c r="J36" i="20"/>
  <c r="J38" i="20"/>
  <c r="J40" i="20"/>
  <c r="J42" i="20"/>
  <c r="J44" i="20"/>
  <c r="J46" i="20"/>
  <c r="J48" i="20"/>
  <c r="J50" i="20"/>
  <c r="J52" i="20"/>
  <c r="J54" i="20"/>
  <c r="J56" i="20"/>
  <c r="J58" i="20"/>
  <c r="J60" i="20"/>
  <c r="J62" i="20"/>
  <c r="J64" i="20"/>
  <c r="J66" i="20"/>
  <c r="J68" i="20"/>
  <c r="J70" i="20"/>
  <c r="J72" i="20"/>
  <c r="J74" i="20"/>
  <c r="J76" i="20"/>
  <c r="J78" i="20"/>
  <c r="J80" i="20"/>
  <c r="J82" i="20"/>
  <c r="J84" i="20"/>
  <c r="J86" i="20"/>
  <c r="J88" i="20"/>
  <c r="J90" i="20"/>
  <c r="J92" i="20"/>
  <c r="J9" i="20"/>
  <c r="J13" i="20"/>
  <c r="J17" i="20"/>
  <c r="J21" i="20"/>
  <c r="J25" i="20"/>
  <c r="J29" i="20"/>
  <c r="J33" i="20"/>
  <c r="J37" i="20"/>
  <c r="J41" i="20"/>
  <c r="J45" i="20"/>
  <c r="J49" i="20"/>
  <c r="J53" i="20"/>
  <c r="J57" i="20"/>
  <c r="J61" i="20"/>
  <c r="J65" i="20"/>
  <c r="J69" i="20"/>
  <c r="J73" i="20"/>
  <c r="J77" i="20"/>
  <c r="J81" i="20"/>
  <c r="J85" i="20"/>
  <c r="J89" i="20"/>
  <c r="J98" i="20"/>
  <c r="J99" i="20"/>
  <c r="J106" i="20"/>
  <c r="J107" i="20"/>
  <c r="J114" i="20"/>
  <c r="J115" i="20"/>
  <c r="J120" i="20"/>
  <c r="J122" i="20"/>
  <c r="J124" i="20"/>
  <c r="J126" i="20"/>
  <c r="J128" i="20"/>
  <c r="J130" i="20"/>
  <c r="J132" i="20"/>
  <c r="J134" i="20"/>
  <c r="J136" i="20"/>
  <c r="J138" i="20"/>
  <c r="J140" i="20"/>
  <c r="J142" i="20"/>
  <c r="J144" i="20"/>
  <c r="J146" i="20"/>
  <c r="J148" i="20"/>
  <c r="J150" i="20"/>
  <c r="J152" i="20"/>
  <c r="J154" i="20"/>
  <c r="J156" i="20"/>
  <c r="J158" i="20"/>
  <c r="J160" i="20"/>
  <c r="J162" i="20"/>
  <c r="J164" i="20"/>
  <c r="J166" i="20"/>
  <c r="J168" i="20"/>
  <c r="J93" i="20"/>
  <c r="J100" i="20"/>
  <c r="J101" i="20"/>
  <c r="J108" i="20"/>
  <c r="J109" i="20"/>
  <c r="J116" i="20"/>
  <c r="J117" i="20"/>
  <c r="J7" i="20"/>
  <c r="J15" i="20"/>
  <c r="J23" i="20"/>
  <c r="J31" i="20"/>
  <c r="J39" i="20"/>
  <c r="J47" i="20"/>
  <c r="J55" i="20"/>
  <c r="J63" i="20"/>
  <c r="J71" i="20"/>
  <c r="J79" i="20"/>
  <c r="J87" i="20"/>
  <c r="J94" i="20"/>
  <c r="J103" i="20"/>
  <c r="J110" i="20"/>
  <c r="J119" i="20"/>
  <c r="J123" i="20"/>
  <c r="J127" i="20"/>
  <c r="J131" i="20"/>
  <c r="J135" i="20"/>
  <c r="J139" i="20"/>
  <c r="J143" i="20"/>
  <c r="J147" i="20"/>
  <c r="J151" i="20"/>
  <c r="J155" i="20"/>
  <c r="J159" i="20"/>
  <c r="J163" i="20"/>
  <c r="J167" i="20"/>
  <c r="J172" i="20"/>
  <c r="J173" i="20"/>
  <c r="J180" i="20"/>
  <c r="J181" i="20"/>
  <c r="J188" i="20"/>
  <c r="J189" i="20"/>
  <c r="J5" i="20"/>
  <c r="J83" i="20"/>
  <c r="J118" i="20"/>
  <c r="J121" i="20"/>
  <c r="J129" i="20"/>
  <c r="J141" i="20"/>
  <c r="J145" i="20"/>
  <c r="J153" i="20"/>
  <c r="J161" i="20"/>
  <c r="J169" i="20"/>
  <c r="J185" i="20"/>
  <c r="J193" i="20"/>
  <c r="J97" i="20"/>
  <c r="J104" i="20"/>
  <c r="J113" i="20"/>
  <c r="J96" i="20"/>
  <c r="J105" i="20"/>
  <c r="J112" i="20"/>
  <c r="J174" i="20"/>
  <c r="J175" i="20"/>
  <c r="J182" i="20"/>
  <c r="J183" i="20"/>
  <c r="J190" i="20"/>
  <c r="J191" i="20"/>
  <c r="J195" i="20"/>
  <c r="J197" i="20"/>
  <c r="J199" i="20"/>
  <c r="J201" i="20"/>
  <c r="J203" i="20"/>
  <c r="J205" i="20"/>
  <c r="J11" i="20"/>
  <c r="J19" i="20"/>
  <c r="J27" i="20"/>
  <c r="J35" i="20"/>
  <c r="J43" i="20"/>
  <c r="J51" i="20"/>
  <c r="J59" i="20"/>
  <c r="J67" i="20"/>
  <c r="J75" i="20"/>
  <c r="J91" i="20"/>
  <c r="J95" i="20"/>
  <c r="J102" i="20"/>
  <c r="J111" i="20"/>
  <c r="J125" i="20"/>
  <c r="J133" i="20"/>
  <c r="J137" i="20"/>
  <c r="J149" i="20"/>
  <c r="J157" i="20"/>
  <c r="J165" i="20"/>
  <c r="J176" i="20"/>
  <c r="J177" i="20"/>
  <c r="J184" i="20"/>
  <c r="J192" i="20"/>
  <c r="J170" i="20"/>
  <c r="J200" i="20"/>
  <c r="J196" i="20"/>
  <c r="J187" i="20"/>
  <c r="J194" i="20"/>
  <c r="J171" i="20"/>
  <c r="J178" i="20"/>
  <c r="J198" i="20"/>
  <c r="J179" i="20"/>
  <c r="J186" i="20"/>
  <c r="J204" i="20"/>
  <c r="J202" i="20"/>
  <c r="U37" i="17"/>
  <c r="U199" i="17"/>
  <c r="U217" i="17"/>
  <c r="U235" i="17"/>
  <c r="T271" i="17"/>
  <c r="U253" i="17" a="1"/>
  <c r="N201" i="20" l="1"/>
  <c r="O201" i="20" s="1"/>
  <c r="N99" i="20"/>
  <c r="O99" i="20" s="1"/>
  <c r="N204" i="20"/>
  <c r="O204" i="20" s="1"/>
  <c r="N185" i="20"/>
  <c r="O185" i="20" s="1"/>
  <c r="N150" i="20"/>
  <c r="O150" i="20" s="1"/>
  <c r="N139" i="20"/>
  <c r="O139" i="20" s="1"/>
  <c r="N123" i="20"/>
  <c r="O123" i="20" s="1"/>
  <c r="N94" i="20"/>
  <c r="O94" i="20" s="1"/>
  <c r="N68" i="20"/>
  <c r="O68" i="20" s="1"/>
  <c r="N36" i="20"/>
  <c r="O36" i="20" s="1"/>
  <c r="N75" i="20"/>
  <c r="O75" i="20" s="1"/>
  <c r="N35" i="20"/>
  <c r="O35" i="20" s="1"/>
  <c r="N69" i="20"/>
  <c r="O69" i="20" s="1"/>
  <c r="N141" i="20"/>
  <c r="O141" i="20" s="1"/>
  <c r="N72" i="20"/>
  <c r="O72" i="20" s="1"/>
  <c r="N190" i="20"/>
  <c r="O190" i="20" s="1"/>
  <c r="N174" i="20"/>
  <c r="O174" i="20" s="1"/>
  <c r="N187" i="20"/>
  <c r="O187" i="20" s="1"/>
  <c r="N86" i="20"/>
  <c r="O86" i="20" s="1"/>
  <c r="N54" i="20"/>
  <c r="O54" i="20" s="1"/>
  <c r="N22" i="20"/>
  <c r="O22" i="20" s="1"/>
  <c r="N202" i="20"/>
  <c r="O202" i="20" s="1"/>
  <c r="N178" i="20"/>
  <c r="O178" i="20" s="1"/>
  <c r="N107" i="20"/>
  <c r="O107" i="20" s="1"/>
  <c r="N180" i="20"/>
  <c r="O180" i="20" s="1"/>
  <c r="N148" i="20"/>
  <c r="O148" i="20" s="1"/>
  <c r="N106" i="20"/>
  <c r="O106" i="20" s="1"/>
  <c r="N183" i="20"/>
  <c r="O183" i="20" s="1"/>
  <c r="N162" i="20"/>
  <c r="O162" i="20" s="1"/>
  <c r="N146" i="20"/>
  <c r="O146" i="20" s="1"/>
  <c r="N130" i="20"/>
  <c r="O130" i="20" s="1"/>
  <c r="N105" i="20"/>
  <c r="O105" i="20" s="1"/>
  <c r="N42" i="20"/>
  <c r="O42" i="20" s="1"/>
  <c r="N104" i="20"/>
  <c r="O104" i="20" s="1"/>
  <c r="N169" i="20"/>
  <c r="O169" i="20" s="1"/>
  <c r="N161" i="20"/>
  <c r="O161" i="20" s="1"/>
  <c r="N145" i="20"/>
  <c r="O145" i="20" s="1"/>
  <c r="N137" i="20"/>
  <c r="O137" i="20" s="1"/>
  <c r="N129" i="20"/>
  <c r="O129" i="20" s="1"/>
  <c r="N109" i="20"/>
  <c r="O109" i="20" s="1"/>
  <c r="N93" i="20"/>
  <c r="O93" i="20" s="1"/>
  <c r="N80" i="20"/>
  <c r="O80" i="20" s="1"/>
  <c r="N64" i="20"/>
  <c r="O64" i="20" s="1"/>
  <c r="N48" i="20"/>
  <c r="O48" i="20" s="1"/>
  <c r="N32" i="20"/>
  <c r="O32" i="20" s="1"/>
  <c r="N16" i="20"/>
  <c r="O16" i="20" s="1"/>
  <c r="N89" i="20"/>
  <c r="O89" i="20" s="1"/>
  <c r="N81" i="20"/>
  <c r="O81" i="20" s="1"/>
  <c r="N73" i="20"/>
  <c r="O73" i="20" s="1"/>
  <c r="N65" i="20"/>
  <c r="O65" i="20" s="1"/>
  <c r="N57" i="20"/>
  <c r="O57" i="20" s="1"/>
  <c r="N49" i="20"/>
  <c r="O49" i="20" s="1"/>
  <c r="N41" i="20"/>
  <c r="O41" i="20" s="1"/>
  <c r="N33" i="20"/>
  <c r="O33" i="20" s="1"/>
  <c r="N25" i="20"/>
  <c r="O25" i="20" s="1"/>
  <c r="N17" i="20"/>
  <c r="O17" i="20" s="1"/>
  <c r="N9" i="20"/>
  <c r="O9" i="20" s="1"/>
  <c r="N188" i="20"/>
  <c r="O188" i="20" s="1"/>
  <c r="N50" i="20"/>
  <c r="O50" i="20" s="1"/>
  <c r="N196" i="20"/>
  <c r="O196" i="20" s="1"/>
  <c r="N114" i="20"/>
  <c r="O114" i="20" s="1"/>
  <c r="N205" i="20"/>
  <c r="O205" i="20" s="1"/>
  <c r="N195" i="20"/>
  <c r="O195" i="20" s="1"/>
  <c r="N113" i="20"/>
  <c r="O113" i="20" s="1"/>
  <c r="N170" i="20"/>
  <c r="O170" i="20" s="1"/>
  <c r="N5" i="20"/>
  <c r="N112" i="20"/>
  <c r="O112" i="20" s="1"/>
  <c r="N133" i="20"/>
  <c r="O133" i="20" s="1"/>
  <c r="N77" i="20"/>
  <c r="O77" i="20" s="1"/>
  <c r="N37" i="20"/>
  <c r="O37" i="20" s="1"/>
  <c r="N128" i="20"/>
  <c r="O128" i="20" s="1"/>
  <c r="N74" i="20"/>
  <c r="O74" i="20" s="1"/>
  <c r="N197" i="20"/>
  <c r="O197" i="20" s="1"/>
  <c r="N182" i="20"/>
  <c r="O182" i="20" s="1"/>
  <c r="N203" i="20"/>
  <c r="O203" i="20" s="1"/>
  <c r="N115" i="20"/>
  <c r="O115" i="20" s="1"/>
  <c r="N179" i="20"/>
  <c r="O179" i="20" s="1"/>
  <c r="N152" i="20"/>
  <c r="O152" i="20" s="1"/>
  <c r="N120" i="20"/>
  <c r="O120" i="20" s="1"/>
  <c r="N78" i="20"/>
  <c r="O78" i="20" s="1"/>
  <c r="N46" i="20"/>
  <c r="O46" i="20" s="1"/>
  <c r="N14" i="20"/>
  <c r="O14" i="20" s="1"/>
  <c r="N200" i="20"/>
  <c r="O200" i="20" s="1"/>
  <c r="N193" i="20"/>
  <c r="O193" i="20" s="1"/>
  <c r="N177" i="20"/>
  <c r="O177" i="20" s="1"/>
  <c r="N100" i="20"/>
  <c r="O100" i="20" s="1"/>
  <c r="N171" i="20"/>
  <c r="O171" i="20" s="1"/>
  <c r="N136" i="20"/>
  <c r="O136" i="20" s="1"/>
  <c r="N192" i="20"/>
  <c r="O192" i="20" s="1"/>
  <c r="N176" i="20"/>
  <c r="O176" i="20" s="1"/>
  <c r="N158" i="20"/>
  <c r="O158" i="20" s="1"/>
  <c r="N142" i="20"/>
  <c r="O142" i="20" s="1"/>
  <c r="N126" i="20"/>
  <c r="O126" i="20" s="1"/>
  <c r="N98" i="20"/>
  <c r="O98" i="20" s="1"/>
  <c r="N66" i="20"/>
  <c r="O66" i="20" s="1"/>
  <c r="N34" i="20"/>
  <c r="O34" i="20" s="1"/>
  <c r="N119" i="20"/>
  <c r="O119" i="20" s="1"/>
  <c r="N103" i="20"/>
  <c r="O103" i="20" s="1"/>
  <c r="N167" i="20"/>
  <c r="O167" i="20" s="1"/>
  <c r="N159" i="20"/>
  <c r="O159" i="20" s="1"/>
  <c r="N151" i="20"/>
  <c r="O151" i="20" s="1"/>
  <c r="N143" i="20"/>
  <c r="O143" i="20" s="1"/>
  <c r="N135" i="20"/>
  <c r="O135" i="20" s="1"/>
  <c r="N127" i="20"/>
  <c r="O127" i="20" s="1"/>
  <c r="N118" i="20"/>
  <c r="O118" i="20" s="1"/>
  <c r="N102" i="20"/>
  <c r="O102" i="20" s="1"/>
  <c r="N92" i="20"/>
  <c r="O92" i="20" s="1"/>
  <c r="N76" i="20"/>
  <c r="O76" i="20" s="1"/>
  <c r="N60" i="20"/>
  <c r="O60" i="20" s="1"/>
  <c r="N44" i="20"/>
  <c r="O44" i="20" s="1"/>
  <c r="N28" i="20"/>
  <c r="O28" i="20" s="1"/>
  <c r="N12" i="20"/>
  <c r="O12" i="20" s="1"/>
  <c r="N87" i="20"/>
  <c r="O87" i="20" s="1"/>
  <c r="N79" i="20"/>
  <c r="O79" i="20" s="1"/>
  <c r="N71" i="20"/>
  <c r="O71" i="20" s="1"/>
  <c r="N63" i="20"/>
  <c r="O63" i="20" s="1"/>
  <c r="N55" i="20"/>
  <c r="O55" i="20" s="1"/>
  <c r="N47" i="20"/>
  <c r="O47" i="20" s="1"/>
  <c r="N39" i="20"/>
  <c r="O39" i="20" s="1"/>
  <c r="N31" i="20"/>
  <c r="O31" i="20" s="1"/>
  <c r="N23" i="20"/>
  <c r="O23" i="20" s="1"/>
  <c r="N15" i="20"/>
  <c r="O15" i="20" s="1"/>
  <c r="N7" i="20"/>
  <c r="O7" i="20" s="1"/>
  <c r="N189" i="20"/>
  <c r="O189" i="20" s="1"/>
  <c r="N160" i="20"/>
  <c r="O160" i="20" s="1"/>
  <c r="N153" i="20"/>
  <c r="O153" i="20" s="1"/>
  <c r="N121" i="20"/>
  <c r="O121" i="20" s="1"/>
  <c r="N199" i="20"/>
  <c r="O199" i="20" s="1"/>
  <c r="N108" i="20"/>
  <c r="O108" i="20" s="1"/>
  <c r="N172" i="20"/>
  <c r="O172" i="20" s="1"/>
  <c r="N144" i="20"/>
  <c r="O144" i="20" s="1"/>
  <c r="N70" i="20"/>
  <c r="O70" i="20" s="1"/>
  <c r="N38" i="20"/>
  <c r="O38" i="20" s="1"/>
  <c r="N6" i="20"/>
  <c r="O6" i="20" s="1"/>
  <c r="N198" i="20"/>
  <c r="O198" i="20" s="1"/>
  <c r="N186" i="20"/>
  <c r="O186" i="20" s="1"/>
  <c r="N164" i="20"/>
  <c r="O164" i="20" s="1"/>
  <c r="N132" i="20"/>
  <c r="O132" i="20" s="1"/>
  <c r="N191" i="20"/>
  <c r="O191" i="20" s="1"/>
  <c r="N175" i="20"/>
  <c r="O175" i="20" s="1"/>
  <c r="N154" i="20"/>
  <c r="O154" i="20" s="1"/>
  <c r="N138" i="20"/>
  <c r="O138" i="20" s="1"/>
  <c r="N122" i="20"/>
  <c r="O122" i="20" s="1"/>
  <c r="N90" i="20"/>
  <c r="O90" i="20" s="1"/>
  <c r="N58" i="20"/>
  <c r="O58" i="20" s="1"/>
  <c r="N26" i="20"/>
  <c r="O26" i="20" s="1"/>
  <c r="N96" i="20"/>
  <c r="O96" i="20" s="1"/>
  <c r="N165" i="20"/>
  <c r="O165" i="20" s="1"/>
  <c r="N157" i="20"/>
  <c r="O157" i="20" s="1"/>
  <c r="N149" i="20"/>
  <c r="O149" i="20" s="1"/>
  <c r="N125" i="20"/>
  <c r="O125" i="20" s="1"/>
  <c r="N117" i="20"/>
  <c r="O117" i="20" s="1"/>
  <c r="N101" i="20"/>
  <c r="O101" i="20" s="1"/>
  <c r="N88" i="20"/>
  <c r="O88" i="20" s="1"/>
  <c r="N56" i="20"/>
  <c r="O56" i="20" s="1"/>
  <c r="N40" i="20"/>
  <c r="O40" i="20" s="1"/>
  <c r="N24" i="20"/>
  <c r="O24" i="20" s="1"/>
  <c r="N8" i="20"/>
  <c r="O8" i="20" s="1"/>
  <c r="N85" i="20"/>
  <c r="O85" i="20" s="1"/>
  <c r="N61" i="20"/>
  <c r="O61" i="20" s="1"/>
  <c r="N53" i="20"/>
  <c r="O53" i="20" s="1"/>
  <c r="N45" i="20"/>
  <c r="O45" i="20" s="1"/>
  <c r="N29" i="20"/>
  <c r="O29" i="20" s="1"/>
  <c r="N21" i="20"/>
  <c r="O21" i="20" s="1"/>
  <c r="N13" i="20"/>
  <c r="O13" i="20" s="1"/>
  <c r="N194" i="20"/>
  <c r="O194" i="20" s="1"/>
  <c r="N10" i="20"/>
  <c r="O10" i="20" s="1"/>
  <c r="N173" i="20"/>
  <c r="O173" i="20" s="1"/>
  <c r="N181" i="20"/>
  <c r="O181" i="20" s="1"/>
  <c r="N168" i="20"/>
  <c r="O168" i="20" s="1"/>
  <c r="N140" i="20"/>
  <c r="O140" i="20" s="1"/>
  <c r="N97" i="20"/>
  <c r="O97" i="20" s="1"/>
  <c r="N62" i="20"/>
  <c r="O62" i="20" s="1"/>
  <c r="N30" i="20"/>
  <c r="O30" i="20" s="1"/>
  <c r="N116" i="20"/>
  <c r="O116" i="20" s="1"/>
  <c r="N156" i="20"/>
  <c r="O156" i="20" s="1"/>
  <c r="N124" i="20"/>
  <c r="O124" i="20" s="1"/>
  <c r="N184" i="20"/>
  <c r="O184" i="20" s="1"/>
  <c r="N166" i="20"/>
  <c r="O166" i="20" s="1"/>
  <c r="N134" i="20"/>
  <c r="O134" i="20" s="1"/>
  <c r="N82" i="20"/>
  <c r="O82" i="20" s="1"/>
  <c r="N18" i="20"/>
  <c r="O18" i="20" s="1"/>
  <c r="N111" i="20"/>
  <c r="O111" i="20" s="1"/>
  <c r="N95" i="20"/>
  <c r="O95" i="20" s="1"/>
  <c r="N163" i="20"/>
  <c r="O163" i="20" s="1"/>
  <c r="N155" i="20"/>
  <c r="O155" i="20" s="1"/>
  <c r="N147" i="20"/>
  <c r="O147" i="20" s="1"/>
  <c r="N131" i="20"/>
  <c r="O131" i="20" s="1"/>
  <c r="N110" i="20"/>
  <c r="O110" i="20" s="1"/>
  <c r="N84" i="20"/>
  <c r="O84" i="20" s="1"/>
  <c r="N52" i="20"/>
  <c r="O52" i="20" s="1"/>
  <c r="N20" i="20"/>
  <c r="O20" i="20" s="1"/>
  <c r="N91" i="20"/>
  <c r="O91" i="20" s="1"/>
  <c r="N83" i="20"/>
  <c r="O83" i="20" s="1"/>
  <c r="N67" i="20"/>
  <c r="O67" i="20" s="1"/>
  <c r="N59" i="20"/>
  <c r="O59" i="20" s="1"/>
  <c r="N51" i="20"/>
  <c r="O51" i="20" s="1"/>
  <c r="N43" i="20"/>
  <c r="O43" i="20" s="1"/>
  <c r="N27" i="20"/>
  <c r="O27" i="20" s="1"/>
  <c r="N19" i="20"/>
  <c r="O19" i="20" s="1"/>
  <c r="N11" i="20"/>
  <c r="O11" i="20" s="1"/>
  <c r="O5" i="20"/>
  <c r="U253" i="17"/>
  <c r="T289" i="17"/>
  <c r="U271" i="17" a="1"/>
  <c r="B10" i="20" l="1"/>
  <c r="U271" i="17"/>
  <c r="T307" i="17"/>
  <c r="U289" i="17" a="1"/>
  <c r="U289" i="17" l="1"/>
  <c r="T325" i="17"/>
  <c r="U307" i="17" a="1"/>
  <c r="U307" i="17" l="1"/>
  <c r="T343" i="17"/>
  <c r="B3" i="2"/>
  <c r="F3" i="2"/>
  <c r="A4" i="2"/>
  <c r="U325" i="17" a="1"/>
  <c r="U325" i="17" l="1"/>
  <c r="T361" i="17"/>
  <c r="C3" i="2"/>
  <c r="B4" i="2"/>
  <c r="F4" i="2"/>
  <c r="A5" i="2"/>
  <c r="B5" i="2" s="1"/>
  <c r="C4" i="2"/>
  <c r="U343" i="17" a="1"/>
  <c r="U343" i="17" l="1"/>
  <c r="T379" i="17"/>
  <c r="F5" i="2"/>
  <c r="A6" i="2"/>
  <c r="C5" i="2"/>
  <c r="U361" i="17" a="1"/>
  <c r="U361" i="17" l="1"/>
  <c r="T397" i="17"/>
  <c r="T415" i="17" s="1"/>
  <c r="B6" i="2"/>
  <c r="F6" i="2"/>
  <c r="A7" i="2"/>
  <c r="C6" i="2"/>
  <c r="U379" i="17" a="1"/>
  <c r="U415" i="17" a="1"/>
  <c r="U415" i="17" l="1"/>
  <c r="T433" i="17"/>
  <c r="U379" i="17"/>
  <c r="B7" i="2"/>
  <c r="F7" i="2"/>
  <c r="A8" i="2"/>
  <c r="C7" i="2"/>
  <c r="U397" i="17" a="1"/>
  <c r="U433" i="17" a="1"/>
  <c r="U397" i="17" l="1"/>
  <c r="U433" i="17"/>
  <c r="T451" i="17"/>
  <c r="B8" i="2"/>
  <c r="F8" i="2"/>
  <c r="A9" i="2"/>
  <c r="C8" i="2"/>
  <c r="U451" i="17" a="1"/>
  <c r="U451" i="17" l="1"/>
  <c r="T469" i="17"/>
  <c r="B9" i="2"/>
  <c r="F9" i="2"/>
  <c r="A10" i="2"/>
  <c r="C9" i="2"/>
  <c r="T487" i="17" l="1"/>
  <c r="B10" i="2"/>
  <c r="F10" i="2"/>
  <c r="A11" i="2"/>
  <c r="C10" i="2"/>
  <c r="T505" i="17" l="1"/>
  <c r="B11" i="2"/>
  <c r="F11" i="2"/>
  <c r="A12" i="2"/>
  <c r="C11" i="2"/>
  <c r="U505" i="17" a="1"/>
  <c r="U487" i="17" a="1"/>
  <c r="U469" i="17" a="1"/>
  <c r="U487" i="17" l="1"/>
  <c r="U469" i="17"/>
  <c r="U505" i="17"/>
  <c r="T523" i="17"/>
  <c r="B12" i="2"/>
  <c r="F12" i="2"/>
  <c r="A13" i="2"/>
  <c r="C12" i="2"/>
  <c r="U523" i="17" a="1"/>
  <c r="U523" i="17" l="1"/>
  <c r="T541" i="17"/>
  <c r="B13" i="2"/>
  <c r="F13" i="2"/>
  <c r="A14" i="2"/>
  <c r="C13" i="2"/>
  <c r="U541" i="17" a="1"/>
  <c r="U541" i="17" l="1"/>
  <c r="T559" i="17"/>
  <c r="B14" i="2"/>
  <c r="F14" i="2"/>
  <c r="A15" i="2"/>
  <c r="C14" i="2"/>
  <c r="U559" i="17" a="1"/>
  <c r="U559" i="17" l="1"/>
  <c r="T577" i="17"/>
  <c r="B15" i="2"/>
  <c r="F15" i="2"/>
  <c r="A16" i="2"/>
  <c r="C15" i="2"/>
  <c r="U577" i="17" a="1"/>
  <c r="U577" i="17" l="1"/>
  <c r="T595" i="17"/>
  <c r="B16" i="2"/>
  <c r="F16" i="2"/>
  <c r="A17" i="2"/>
  <c r="C16" i="2"/>
  <c r="U595" i="17" a="1"/>
  <c r="U595" i="17" l="1"/>
  <c r="T613" i="17"/>
  <c r="B17" i="2"/>
  <c r="F17" i="2"/>
  <c r="A18" i="2"/>
  <c r="C17" i="2"/>
  <c r="U613" i="17" a="1"/>
  <c r="U613" i="17" l="1"/>
  <c r="T631" i="17"/>
  <c r="B18" i="2"/>
  <c r="F18" i="2"/>
  <c r="A19" i="2"/>
  <c r="C18" i="2"/>
  <c r="U631" i="17" a="1"/>
  <c r="U631" i="17" l="1"/>
  <c r="T649" i="17"/>
  <c r="B19" i="2"/>
  <c r="F19" i="2"/>
  <c r="A20" i="2"/>
  <c r="C19" i="2"/>
  <c r="U649" i="17" a="1"/>
  <c r="U649" i="17" l="1"/>
  <c r="T667" i="17"/>
  <c r="B20" i="2"/>
  <c r="F20" i="2"/>
  <c r="A21" i="2"/>
  <c r="C20" i="2"/>
  <c r="U667" i="17" a="1"/>
  <c r="U667" i="17" l="1"/>
  <c r="T685" i="17"/>
  <c r="B21" i="2"/>
  <c r="F21" i="2"/>
  <c r="A22" i="2"/>
  <c r="C21" i="2"/>
  <c r="U685" i="17" a="1"/>
  <c r="U685" i="17" l="1"/>
  <c r="T703" i="17"/>
  <c r="B22" i="2"/>
  <c r="F22" i="2"/>
  <c r="A23" i="2"/>
  <c r="C22" i="2"/>
  <c r="U703" i="17" a="1"/>
  <c r="U703" i="17" l="1"/>
  <c r="T721" i="17"/>
  <c r="B23" i="2"/>
  <c r="F23" i="2"/>
  <c r="A24" i="2"/>
  <c r="C23" i="2"/>
  <c r="U721" i="17" a="1"/>
  <c r="U721" i="17" l="1"/>
  <c r="T739" i="17"/>
  <c r="B24" i="2"/>
  <c r="F24" i="2"/>
  <c r="A25" i="2"/>
  <c r="C24" i="2"/>
  <c r="U739" i="17" a="1"/>
  <c r="U739" i="17" l="1"/>
  <c r="T757" i="17"/>
  <c r="B25" i="2"/>
  <c r="F25" i="2"/>
  <c r="A26" i="2"/>
  <c r="C25" i="2"/>
  <c r="U757" i="17" a="1"/>
  <c r="U757" i="17" l="1"/>
  <c r="T775" i="17"/>
  <c r="B26" i="2"/>
  <c r="F26" i="2"/>
  <c r="A27" i="2"/>
  <c r="C26" i="2"/>
  <c r="U775" i="17" a="1"/>
  <c r="U775" i="17" l="1"/>
  <c r="T793" i="17"/>
  <c r="B27" i="2"/>
  <c r="F27" i="2"/>
  <c r="A28" i="2"/>
  <c r="C27" i="2"/>
  <c r="U793" i="17" a="1"/>
  <c r="U793" i="17" l="1"/>
  <c r="B28" i="2"/>
  <c r="F28" i="2"/>
  <c r="A29" i="2"/>
  <c r="C28" i="2"/>
  <c r="B29" i="2" l="1"/>
  <c r="F29" i="2"/>
  <c r="A30" i="2"/>
  <c r="C29" i="2"/>
  <c r="B30" i="2" l="1"/>
  <c r="F30" i="2"/>
  <c r="A31" i="2"/>
  <c r="C30" i="2"/>
  <c r="B31" i="2" l="1"/>
  <c r="F31" i="2"/>
  <c r="A32" i="2"/>
  <c r="C31" i="2"/>
  <c r="B32" i="2" l="1"/>
  <c r="F32" i="2"/>
  <c r="A33" i="2"/>
  <c r="C32" i="2"/>
  <c r="B33" i="2" l="1"/>
  <c r="F33" i="2"/>
  <c r="A34" i="2"/>
  <c r="C33" i="2"/>
  <c r="B34" i="2" l="1"/>
  <c r="F34" i="2"/>
  <c r="A35" i="2"/>
  <c r="C34" i="2"/>
  <c r="B35" i="2" l="1"/>
  <c r="F35" i="2"/>
  <c r="A36" i="2"/>
  <c r="C35" i="2"/>
  <c r="B36" i="2" l="1"/>
  <c r="F36" i="2"/>
  <c r="A37" i="2"/>
  <c r="C36" i="2"/>
  <c r="B37" i="2" l="1"/>
  <c r="F37" i="2"/>
  <c r="A38" i="2"/>
  <c r="C37" i="2"/>
  <c r="B38" i="2" l="1"/>
  <c r="F38" i="2"/>
  <c r="A39" i="2"/>
  <c r="C38" i="2"/>
  <c r="B39" i="2" l="1"/>
  <c r="F39" i="2"/>
  <c r="A40" i="2"/>
  <c r="C39" i="2"/>
  <c r="B40" i="2" l="1"/>
  <c r="F40" i="2"/>
  <c r="A41" i="2"/>
  <c r="C40" i="2"/>
  <c r="B41" i="2" l="1"/>
  <c r="F41" i="2"/>
  <c r="A42" i="2"/>
  <c r="C41" i="2"/>
  <c r="B42" i="2" l="1"/>
  <c r="F42" i="2"/>
  <c r="A43" i="2"/>
  <c r="C42" i="2"/>
  <c r="B43" i="2" l="1"/>
  <c r="F43" i="2"/>
  <c r="A44" i="2"/>
  <c r="C43" i="2"/>
  <c r="B44" i="2" l="1"/>
  <c r="F44" i="2"/>
  <c r="A45" i="2"/>
  <c r="C44" i="2"/>
  <c r="B45" i="2" l="1"/>
  <c r="F45" i="2"/>
  <c r="A46" i="2"/>
  <c r="C45" i="2"/>
  <c r="B46" i="2" l="1"/>
  <c r="F46" i="2"/>
  <c r="A47" i="2"/>
  <c r="C46" i="2"/>
  <c r="B47" i="2" l="1"/>
  <c r="F47" i="2"/>
  <c r="A48" i="2"/>
  <c r="C47" i="2"/>
  <c r="B48" i="2" l="1"/>
  <c r="F48" i="2"/>
  <c r="A49" i="2"/>
  <c r="C48" i="2"/>
  <c r="B49" i="2" l="1"/>
  <c r="F49" i="2"/>
  <c r="A50" i="2"/>
  <c r="C49" i="2"/>
  <c r="B50" i="2" l="1"/>
  <c r="F50" i="2"/>
  <c r="A51" i="2"/>
  <c r="C50" i="2"/>
  <c r="B51" i="2" l="1"/>
  <c r="F51" i="2"/>
  <c r="A52" i="2"/>
  <c r="C51" i="2"/>
  <c r="B52" i="2" l="1"/>
  <c r="F52" i="2"/>
  <c r="A53" i="2"/>
  <c r="C52" i="2"/>
  <c r="B53" i="2" l="1"/>
  <c r="F53" i="2"/>
  <c r="A54" i="2"/>
  <c r="C53" i="2"/>
  <c r="B54" i="2" l="1"/>
  <c r="F54" i="2"/>
  <c r="A55" i="2"/>
  <c r="C54" i="2"/>
  <c r="B55" i="2" l="1"/>
  <c r="F55" i="2"/>
  <c r="A56" i="2"/>
  <c r="C55" i="2"/>
  <c r="B56" i="2" l="1"/>
  <c r="F56" i="2"/>
  <c r="A57" i="2"/>
  <c r="C56" i="2"/>
  <c r="B57" i="2" l="1"/>
  <c r="F57" i="2"/>
  <c r="A58" i="2"/>
  <c r="C57" i="2"/>
  <c r="B58" i="2" l="1"/>
  <c r="F58" i="2"/>
  <c r="A59" i="2"/>
  <c r="C58" i="2"/>
  <c r="B59" i="2" l="1"/>
  <c r="F59" i="2"/>
  <c r="A60" i="2"/>
  <c r="C59" i="2"/>
  <c r="B60" i="2" l="1"/>
  <c r="F60" i="2"/>
  <c r="A61" i="2"/>
  <c r="C60" i="2"/>
  <c r="B61" i="2" l="1"/>
  <c r="F61" i="2"/>
  <c r="A62" i="2"/>
  <c r="C61" i="2"/>
  <c r="B62" i="2" l="1"/>
  <c r="F62" i="2"/>
  <c r="A63" i="2"/>
  <c r="C62" i="2"/>
  <c r="B63" i="2" l="1"/>
  <c r="F63" i="2"/>
  <c r="A64" i="2"/>
  <c r="C63" i="2"/>
  <c r="B64" i="2" l="1"/>
  <c r="F64" i="2"/>
  <c r="A65" i="2"/>
  <c r="C64" i="2"/>
  <c r="B65" i="2" l="1"/>
  <c r="F65" i="2"/>
  <c r="A66" i="2"/>
  <c r="C65" i="2"/>
  <c r="B66" i="2" l="1"/>
  <c r="F66" i="2"/>
  <c r="A67" i="2"/>
  <c r="C66" i="2"/>
  <c r="B67" i="2" l="1"/>
  <c r="F67" i="2"/>
  <c r="A68" i="2"/>
  <c r="C67" i="2"/>
  <c r="B68" i="2" l="1"/>
  <c r="F68" i="2"/>
  <c r="A69" i="2"/>
  <c r="C68" i="2"/>
  <c r="B69" i="2" l="1"/>
  <c r="F69" i="2"/>
  <c r="A70" i="2"/>
  <c r="C69" i="2"/>
  <c r="B70" i="2" l="1"/>
  <c r="F70" i="2"/>
  <c r="A71" i="2"/>
  <c r="C70" i="2"/>
  <c r="B71" i="2" l="1"/>
  <c r="F71" i="2"/>
  <c r="A72" i="2"/>
  <c r="C71" i="2"/>
  <c r="B72" i="2" l="1"/>
  <c r="F72" i="2"/>
  <c r="A73" i="2"/>
  <c r="C72" i="2"/>
  <c r="B73" i="2" l="1"/>
  <c r="F73" i="2"/>
  <c r="A74" i="2"/>
  <c r="C73" i="2"/>
  <c r="B74" i="2" l="1"/>
  <c r="F74" i="2"/>
  <c r="A75" i="2"/>
  <c r="C74" i="2"/>
  <c r="B75" i="2" l="1"/>
  <c r="F75" i="2"/>
  <c r="A76" i="2"/>
  <c r="C75" i="2"/>
  <c r="B76" i="2" l="1"/>
  <c r="F76" i="2"/>
  <c r="A77" i="2"/>
  <c r="C76" i="2"/>
  <c r="B77" i="2" l="1"/>
  <c r="F77" i="2"/>
  <c r="A78" i="2"/>
  <c r="C77" i="2"/>
  <c r="B78" i="2" l="1"/>
  <c r="F78" i="2"/>
  <c r="A79" i="2"/>
  <c r="C78" i="2"/>
  <c r="B79" i="2" l="1"/>
  <c r="F79" i="2"/>
  <c r="A80" i="2"/>
  <c r="C79" i="2"/>
  <c r="B80" i="2" l="1"/>
  <c r="F80" i="2"/>
  <c r="A81" i="2"/>
  <c r="C80" i="2"/>
  <c r="B81" i="2" l="1"/>
  <c r="F81" i="2"/>
  <c r="A82" i="2"/>
  <c r="C81" i="2"/>
  <c r="B82" i="2" l="1"/>
  <c r="F82" i="2"/>
  <c r="A83" i="2"/>
  <c r="C82" i="2"/>
  <c r="B83" i="2" l="1"/>
  <c r="F83" i="2"/>
  <c r="A84" i="2"/>
  <c r="C83" i="2"/>
  <c r="B84" i="2" l="1"/>
  <c r="F84" i="2"/>
  <c r="A85" i="2"/>
  <c r="C84" i="2"/>
  <c r="B85" i="2" l="1"/>
  <c r="F85" i="2"/>
  <c r="A86" i="2"/>
  <c r="C85" i="2"/>
  <c r="B86" i="2" l="1"/>
  <c r="F86" i="2"/>
  <c r="A87" i="2"/>
  <c r="C86" i="2"/>
  <c r="B87" i="2" l="1"/>
  <c r="F87" i="2"/>
  <c r="A88" i="2"/>
  <c r="C87" i="2"/>
  <c r="B88" i="2" l="1"/>
  <c r="F88" i="2"/>
  <c r="A89" i="2"/>
  <c r="C88" i="2"/>
  <c r="B89" i="2" l="1"/>
  <c r="F89" i="2"/>
  <c r="A90" i="2"/>
  <c r="C89" i="2"/>
  <c r="B90" i="2" l="1"/>
  <c r="F90" i="2"/>
  <c r="A91" i="2"/>
  <c r="C90" i="2"/>
  <c r="B91" i="2" l="1"/>
  <c r="F91" i="2"/>
  <c r="A92" i="2"/>
  <c r="C91" i="2"/>
  <c r="B92" i="2" l="1"/>
  <c r="F92" i="2"/>
  <c r="A93" i="2"/>
  <c r="C92" i="2"/>
  <c r="B93" i="2" l="1"/>
  <c r="F93" i="2"/>
  <c r="A94" i="2"/>
  <c r="C93" i="2"/>
  <c r="B94" i="2" l="1"/>
  <c r="F94" i="2"/>
  <c r="A95" i="2"/>
  <c r="C94" i="2"/>
  <c r="B95" i="2" l="1"/>
  <c r="F95" i="2"/>
  <c r="A96" i="2"/>
  <c r="C95" i="2"/>
  <c r="B96" i="2" l="1"/>
  <c r="F96" i="2"/>
  <c r="A97" i="2"/>
  <c r="C96" i="2"/>
  <c r="B97" i="2" l="1"/>
  <c r="F97" i="2"/>
  <c r="A98" i="2"/>
  <c r="C97" i="2"/>
  <c r="B98" i="2" l="1"/>
  <c r="F98" i="2"/>
  <c r="A99" i="2"/>
  <c r="C98" i="2"/>
  <c r="B99" i="2" l="1"/>
  <c r="F99" i="2"/>
  <c r="A100" i="2"/>
  <c r="C99" i="2"/>
  <c r="B100" i="2" l="1"/>
  <c r="F100" i="2"/>
  <c r="A101" i="2"/>
  <c r="C100" i="2"/>
  <c r="B101" i="2" l="1"/>
  <c r="F101" i="2"/>
  <c r="A102" i="2"/>
  <c r="C101" i="2"/>
  <c r="B102" i="2" l="1"/>
  <c r="F102" i="2"/>
  <c r="A103" i="2"/>
  <c r="C102" i="2"/>
  <c r="B103" i="2" l="1"/>
  <c r="F103" i="2"/>
  <c r="A104" i="2"/>
  <c r="C103" i="2"/>
  <c r="B104" i="2" l="1"/>
  <c r="F104" i="2"/>
  <c r="A105" i="2"/>
  <c r="C104" i="2"/>
  <c r="B105" i="2" l="1"/>
  <c r="F105" i="2"/>
  <c r="A106" i="2"/>
  <c r="C105" i="2"/>
  <c r="B106" i="2" l="1"/>
  <c r="F106" i="2"/>
  <c r="A107" i="2"/>
  <c r="C106" i="2"/>
  <c r="B107" i="2" l="1"/>
  <c r="F107" i="2"/>
  <c r="A108" i="2"/>
  <c r="C107" i="2"/>
  <c r="B108" i="2" l="1"/>
  <c r="F108" i="2"/>
  <c r="A109" i="2"/>
  <c r="C108" i="2"/>
  <c r="B109" i="2" l="1"/>
  <c r="F109" i="2"/>
  <c r="A110" i="2"/>
  <c r="C109" i="2"/>
  <c r="B110" i="2" l="1"/>
  <c r="F110" i="2"/>
  <c r="A111" i="2"/>
  <c r="C110" i="2"/>
  <c r="B111" i="2" l="1"/>
  <c r="F111" i="2"/>
  <c r="A112" i="2"/>
  <c r="C111" i="2"/>
  <c r="B112" i="2" l="1"/>
  <c r="F112" i="2"/>
  <c r="A113" i="2"/>
  <c r="C112" i="2"/>
  <c r="B113" i="2" l="1"/>
  <c r="F113" i="2"/>
  <c r="A114" i="2"/>
  <c r="C113" i="2"/>
  <c r="B114" i="2" l="1"/>
  <c r="F114" i="2"/>
  <c r="A115" i="2"/>
  <c r="C114" i="2"/>
  <c r="B115" i="2" l="1"/>
  <c r="F115" i="2"/>
  <c r="A116" i="2"/>
  <c r="C115" i="2"/>
  <c r="B116" i="2" l="1"/>
  <c r="F116" i="2"/>
  <c r="A117" i="2"/>
  <c r="C116" i="2"/>
  <c r="B117" i="2" l="1"/>
  <c r="F117" i="2"/>
  <c r="A118" i="2"/>
  <c r="C117" i="2"/>
  <c r="B118" i="2" l="1"/>
  <c r="F118" i="2"/>
  <c r="A119" i="2"/>
  <c r="C118" i="2"/>
  <c r="B119" i="2" l="1"/>
  <c r="F119" i="2"/>
  <c r="A120" i="2"/>
  <c r="C119" i="2"/>
  <c r="B120" i="2" l="1"/>
  <c r="F120" i="2"/>
  <c r="A121" i="2"/>
  <c r="C120" i="2"/>
  <c r="B121" i="2" l="1"/>
  <c r="F121" i="2"/>
  <c r="A122" i="2"/>
  <c r="C121" i="2"/>
  <c r="B122" i="2" l="1"/>
  <c r="F122" i="2"/>
  <c r="A123" i="2"/>
  <c r="C122" i="2"/>
  <c r="B123" i="2" l="1"/>
  <c r="F123" i="2"/>
  <c r="A124" i="2"/>
  <c r="C123" i="2"/>
  <c r="B124" i="2" l="1"/>
  <c r="F124" i="2"/>
  <c r="A125" i="2"/>
  <c r="C124" i="2"/>
  <c r="B125" i="2" l="1"/>
  <c r="F125" i="2"/>
  <c r="A126" i="2"/>
  <c r="C125" i="2"/>
  <c r="B126" i="2" l="1"/>
  <c r="F126" i="2"/>
  <c r="A127" i="2"/>
  <c r="C126" i="2"/>
  <c r="B127" i="2" l="1"/>
  <c r="F127" i="2"/>
  <c r="A128" i="2"/>
  <c r="C127" i="2"/>
  <c r="B128" i="2" l="1"/>
  <c r="F128" i="2"/>
  <c r="A129" i="2"/>
  <c r="C128" i="2"/>
  <c r="B129" i="2" l="1"/>
  <c r="F129" i="2"/>
  <c r="A130" i="2"/>
  <c r="C129" i="2"/>
  <c r="B130" i="2" l="1"/>
  <c r="F130" i="2"/>
  <c r="A131" i="2"/>
  <c r="C130" i="2"/>
  <c r="B131" i="2" l="1"/>
  <c r="F131" i="2"/>
  <c r="A132" i="2"/>
  <c r="C131" i="2"/>
  <c r="B132" i="2" l="1"/>
  <c r="F132" i="2"/>
  <c r="A133" i="2"/>
  <c r="C132" i="2"/>
  <c r="B133" i="2" l="1"/>
  <c r="F133" i="2"/>
  <c r="A134" i="2"/>
  <c r="C133" i="2"/>
  <c r="B134" i="2" l="1"/>
  <c r="F134" i="2"/>
  <c r="A135" i="2"/>
  <c r="C134" i="2"/>
  <c r="B135" i="2" l="1"/>
  <c r="F135" i="2"/>
  <c r="A136" i="2"/>
  <c r="C135" i="2"/>
  <c r="B136" i="2" l="1"/>
  <c r="F136" i="2"/>
  <c r="A137" i="2"/>
  <c r="C136" i="2"/>
  <c r="B137" i="2" l="1"/>
  <c r="F137" i="2"/>
  <c r="A138" i="2"/>
  <c r="C137" i="2"/>
  <c r="B138" i="2" l="1"/>
  <c r="F138" i="2"/>
  <c r="A139" i="2"/>
  <c r="C138" i="2"/>
  <c r="B139" i="2" l="1"/>
  <c r="F139" i="2"/>
  <c r="A140" i="2"/>
  <c r="C139" i="2"/>
  <c r="B140" i="2" l="1"/>
  <c r="F140" i="2"/>
  <c r="A141" i="2"/>
  <c r="C140" i="2"/>
  <c r="B141" i="2" l="1"/>
  <c r="F141" i="2"/>
  <c r="A142" i="2"/>
  <c r="C141" i="2"/>
  <c r="B142" i="2" l="1"/>
  <c r="F142" i="2"/>
  <c r="A143" i="2"/>
  <c r="C142" i="2"/>
  <c r="B143" i="2" l="1"/>
  <c r="F143" i="2"/>
  <c r="A144" i="2"/>
  <c r="C143" i="2"/>
  <c r="B144" i="2" l="1"/>
  <c r="F144" i="2"/>
  <c r="A145" i="2"/>
  <c r="C144" i="2"/>
  <c r="B145" i="2" l="1"/>
  <c r="F145" i="2"/>
  <c r="A146" i="2"/>
  <c r="C145" i="2"/>
  <c r="B146" i="2" l="1"/>
  <c r="F146" i="2"/>
  <c r="A147" i="2"/>
  <c r="C146" i="2"/>
  <c r="B147" i="2" l="1"/>
  <c r="F147" i="2"/>
  <c r="A148" i="2"/>
  <c r="C147" i="2"/>
  <c r="B148" i="2" l="1"/>
  <c r="F148" i="2"/>
  <c r="A149" i="2"/>
  <c r="C148" i="2"/>
  <c r="B149" i="2" l="1"/>
  <c r="F149" i="2"/>
  <c r="A150" i="2"/>
  <c r="C149" i="2"/>
  <c r="B150" i="2" l="1"/>
  <c r="F150" i="2"/>
  <c r="A151" i="2"/>
  <c r="C150" i="2"/>
  <c r="B151" i="2" l="1"/>
  <c r="F151" i="2"/>
  <c r="A152" i="2"/>
  <c r="C151" i="2"/>
  <c r="B152" i="2" l="1"/>
  <c r="F152" i="2"/>
  <c r="A153" i="2"/>
  <c r="C152" i="2"/>
  <c r="B153" i="2" l="1"/>
  <c r="F153" i="2"/>
  <c r="A154" i="2"/>
  <c r="C153" i="2"/>
  <c r="B154" i="2" l="1"/>
  <c r="F154" i="2"/>
  <c r="A155" i="2"/>
  <c r="C154" i="2"/>
  <c r="B155" i="2" l="1"/>
  <c r="F155" i="2"/>
  <c r="A156" i="2"/>
  <c r="C155" i="2"/>
  <c r="B156" i="2" l="1"/>
  <c r="F156" i="2"/>
  <c r="A157" i="2"/>
  <c r="C156" i="2"/>
  <c r="B157" i="2" l="1"/>
  <c r="F157" i="2"/>
  <c r="A158" i="2"/>
  <c r="C157" i="2"/>
  <c r="B158" i="2" l="1"/>
  <c r="F158" i="2"/>
  <c r="A159" i="2"/>
  <c r="C158" i="2"/>
  <c r="B159" i="2" l="1"/>
  <c r="F159" i="2"/>
  <c r="A160" i="2"/>
  <c r="C159" i="2"/>
  <c r="B160" i="2" l="1"/>
  <c r="F160" i="2"/>
  <c r="A161" i="2"/>
  <c r="C160" i="2"/>
  <c r="B161" i="2" l="1"/>
  <c r="F161" i="2"/>
  <c r="A162" i="2"/>
  <c r="C161" i="2"/>
  <c r="B162" i="2" l="1"/>
  <c r="F162" i="2"/>
  <c r="A163" i="2"/>
  <c r="C162" i="2"/>
  <c r="B163" i="2" l="1"/>
  <c r="F163" i="2"/>
  <c r="A164" i="2"/>
  <c r="C163" i="2"/>
  <c r="B164" i="2" l="1"/>
  <c r="F164" i="2"/>
  <c r="A165" i="2"/>
  <c r="C164" i="2"/>
  <c r="B165" i="2" l="1"/>
  <c r="F165" i="2"/>
  <c r="A166" i="2"/>
  <c r="C165" i="2"/>
  <c r="B166" i="2" l="1"/>
  <c r="F166" i="2"/>
  <c r="A167" i="2"/>
  <c r="C166" i="2"/>
  <c r="B167" i="2" l="1"/>
  <c r="F167" i="2"/>
  <c r="A168" i="2"/>
  <c r="C167" i="2"/>
  <c r="B168" i="2" l="1"/>
  <c r="F168" i="2"/>
  <c r="A169" i="2"/>
  <c r="C168" i="2"/>
  <c r="B169" i="2" l="1"/>
  <c r="F169" i="2"/>
  <c r="A170" i="2"/>
  <c r="C169" i="2"/>
  <c r="B170" i="2" l="1"/>
  <c r="F170" i="2"/>
  <c r="A171" i="2"/>
  <c r="C170" i="2"/>
  <c r="B171" i="2" l="1"/>
  <c r="F171" i="2"/>
  <c r="A172" i="2"/>
  <c r="C171" i="2"/>
  <c r="B172" i="2" l="1"/>
  <c r="F172" i="2"/>
  <c r="A173" i="2"/>
  <c r="C172" i="2"/>
  <c r="B173" i="2" l="1"/>
  <c r="F173" i="2"/>
  <c r="A174" i="2"/>
  <c r="C173" i="2"/>
  <c r="B174" i="2" l="1"/>
  <c r="F174" i="2"/>
  <c r="A175" i="2"/>
  <c r="C174" i="2"/>
  <c r="B175" i="2" l="1"/>
  <c r="F175" i="2"/>
  <c r="A176" i="2"/>
  <c r="C175" i="2"/>
  <c r="B176" i="2" l="1"/>
  <c r="F176" i="2"/>
  <c r="A177" i="2"/>
  <c r="C176" i="2"/>
  <c r="B177" i="2" l="1"/>
  <c r="F177" i="2"/>
  <c r="A178" i="2"/>
  <c r="C177" i="2"/>
  <c r="B178" i="2" l="1"/>
  <c r="F178" i="2"/>
  <c r="A179" i="2"/>
  <c r="C178" i="2"/>
  <c r="B179" i="2" l="1"/>
  <c r="F179" i="2"/>
  <c r="A180" i="2"/>
  <c r="C179" i="2"/>
  <c r="B180" i="2" l="1"/>
  <c r="F180" i="2"/>
  <c r="A181" i="2"/>
  <c r="C180" i="2"/>
  <c r="B181" i="2" l="1"/>
  <c r="F181" i="2"/>
  <c r="A182" i="2"/>
  <c r="C181" i="2"/>
  <c r="B182" i="2" l="1"/>
  <c r="F182" i="2"/>
  <c r="A183" i="2"/>
  <c r="C182" i="2"/>
  <c r="B183" i="2" l="1"/>
  <c r="F183" i="2"/>
  <c r="A184" i="2"/>
  <c r="C183" i="2"/>
  <c r="B184" i="2" l="1"/>
  <c r="F184" i="2"/>
  <c r="A185" i="2"/>
  <c r="C184" i="2"/>
  <c r="B185" i="2" l="1"/>
  <c r="F185" i="2"/>
  <c r="A186" i="2"/>
  <c r="C185" i="2"/>
  <c r="B186" i="2" l="1"/>
  <c r="F186" i="2"/>
  <c r="A187" i="2"/>
  <c r="C186" i="2"/>
  <c r="B187" i="2" l="1"/>
  <c r="F187" i="2"/>
  <c r="A188" i="2"/>
  <c r="C187" i="2"/>
  <c r="B188" i="2" l="1"/>
  <c r="F188" i="2"/>
  <c r="A189" i="2"/>
  <c r="C188" i="2"/>
  <c r="B189" i="2" l="1"/>
  <c r="F189" i="2"/>
  <c r="A190" i="2"/>
  <c r="C189" i="2"/>
  <c r="B190" i="2" l="1"/>
  <c r="F190" i="2"/>
  <c r="A191" i="2"/>
  <c r="C190" i="2"/>
  <c r="B191" i="2" l="1"/>
  <c r="F191" i="2"/>
  <c r="A192" i="2"/>
  <c r="C191" i="2"/>
  <c r="B192" i="2" l="1"/>
  <c r="F192" i="2"/>
  <c r="A193" i="2"/>
  <c r="C192" i="2"/>
  <c r="B193" i="2" l="1"/>
  <c r="F193" i="2"/>
  <c r="A194" i="2"/>
  <c r="C193" i="2"/>
  <c r="B194" i="2" l="1"/>
  <c r="F194" i="2"/>
  <c r="A195" i="2"/>
  <c r="C194" i="2"/>
  <c r="B195" i="2" l="1"/>
  <c r="F195" i="2"/>
  <c r="A196" i="2"/>
  <c r="C195" i="2"/>
  <c r="B196" i="2" l="1"/>
  <c r="F196" i="2"/>
  <c r="A197" i="2"/>
  <c r="C196" i="2"/>
  <c r="B197" i="2" l="1"/>
  <c r="F197" i="2"/>
  <c r="A198" i="2"/>
  <c r="C197" i="2"/>
  <c r="B198" i="2" l="1"/>
  <c r="F198" i="2"/>
  <c r="A199" i="2"/>
  <c r="C198" i="2"/>
  <c r="B199" i="2" l="1"/>
  <c r="F199" i="2"/>
  <c r="A200" i="2"/>
  <c r="C199" i="2"/>
  <c r="B200" i="2" l="1"/>
  <c r="F200" i="2"/>
  <c r="A201" i="2"/>
  <c r="C200" i="2"/>
  <c r="B201" i="2" l="1"/>
  <c r="F201" i="2"/>
  <c r="A202" i="2"/>
  <c r="C201" i="2"/>
  <c r="B202" i="2" l="1"/>
  <c r="F202" i="2"/>
  <c r="A203" i="2"/>
  <c r="C202" i="2"/>
  <c r="B203" i="2" l="1"/>
  <c r="F203" i="2"/>
  <c r="C203" i="2"/>
  <c r="L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<sst xmlns="http://schemas.openxmlformats.org/spreadsheetml/2006/main" count="102" uniqueCount="44">
  <si>
    <t>x</t>
  </si>
  <si>
    <t>Baixa</t>
  </si>
  <si>
    <t>Média</t>
  </si>
  <si>
    <t>Alta</t>
  </si>
  <si>
    <t>Temperatura</t>
  </si>
  <si>
    <t>Muito Alta</t>
  </si>
  <si>
    <t>Velocidade do Ventilador</t>
  </si>
  <si>
    <t>Interval</t>
  </si>
  <si>
    <t>Mediana</t>
  </si>
  <si>
    <t>a-crescente_ma</t>
  </si>
  <si>
    <t>c-crescente_ma</t>
  </si>
  <si>
    <t>Ajuste Curva</t>
  </si>
  <si>
    <t>Umidade</t>
  </si>
  <si>
    <t>Parado</t>
  </si>
  <si>
    <t>a-decrescente_parado</t>
  </si>
  <si>
    <t>c-decrescente_parado</t>
  </si>
  <si>
    <t>a-trapezoidal_baixa</t>
  </si>
  <si>
    <t>b-trapezoidal_baixa</t>
  </si>
  <si>
    <t>c-trapezoidal_baixa</t>
  </si>
  <si>
    <t>d-trapezoidal_baixa</t>
  </si>
  <si>
    <t>a-trapezoidal_media</t>
  </si>
  <si>
    <t>b-trapezoidal_media</t>
  </si>
  <si>
    <t>c-trapezoidal_media</t>
  </si>
  <si>
    <t>d-trapezoidal_media</t>
  </si>
  <si>
    <t>a-trapezoidal_alto</t>
  </si>
  <si>
    <t>b-trapezoidal_alto</t>
  </si>
  <si>
    <t>c-trapezoidal_alto</t>
  </si>
  <si>
    <t>d-trapezoidal_alto</t>
  </si>
  <si>
    <t>Velocidade_média</t>
  </si>
  <si>
    <t>Velocidade_alta</t>
  </si>
  <si>
    <t>Velocidade_muito</t>
  </si>
  <si>
    <t>alta</t>
  </si>
  <si>
    <t>Desvio Padrão</t>
  </si>
  <si>
    <t>Velocidade</t>
  </si>
  <si>
    <t>Ambiente</t>
  </si>
  <si>
    <t># Regra 1: Temperatura Baixa -&gt; Ventilador Parado.</t>
  </si>
  <si>
    <t># Regra 2: Temperatura Média e Umidade Baixa -&gt; Velocidade Baixa.</t>
  </si>
  <si>
    <t># Regra 3: Temperatura Média e Umidade Média  -&gt; Velocidade Média.</t>
  </si>
  <si>
    <t># Regra 4: Temperatura Média   e Umidade Alta -&gt; Velocidade Alta.</t>
  </si>
  <si>
    <t># Regra 5: Temperatura Alta e Umidade Baixa -&gt; Velocidade Média.</t>
  </si>
  <si>
    <t># Regra 6: Temperatura Alta e Umidade Média -&gt; Velocidade Alta</t>
  </si>
  <si>
    <t># Regra 7: Temperatura Alta e Umidade Alta -&gt; Velocidade Muito Alto.</t>
  </si>
  <si>
    <t>Parâmetros de Aplicação às Regras</t>
  </si>
  <si>
    <t>Desfuzificar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</si>
</sst>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2" fontId="0" fillId="0" borderId="0" xfId="0" applyNumberFormat="1"/>
    <xf numFmtId="0" fontId="0" fillId="5" borderId="2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1" xfId="0" applyFill="1" applyBorder="1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11" fontId="0" fillId="0" borderId="0" xfId="0" applyNumberFormat="1"/>
    <xf numFmtId="164" fontId="1" fillId="0" borderId="0" xfId="0" applyNumberFormat="1" applyFont="1" applyAlignment="1">
      <alignment horizontal="left" vertical="center"/>
    </xf>
    <xf numFmtId="164" fontId="0" fillId="0" borderId="0" xfId="0" applyNumberFormat="1"/>
    <xf numFmtId="0" fontId="0" fillId="6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'Antecendete Temperatura'!$B$2</c:f>
              <c:strCache>
                <c:ptCount val="1"/>
                <c:pt idx="0">
                  <c:v>Baixa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'Antecendete Temperatura'!$A$3:$A$93</c:f>
              <c:numCache>
                <c:formatCode>General</c:formatCode>
                <c:ptCount val="91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  <c:pt idx="4">
                  <c:v>8</c:v>
                </c:pt>
                <c:pt idx="5">
                  <c:v>8.5</c:v>
                </c:pt>
                <c:pt idx="6">
                  <c:v>9</c:v>
                </c:pt>
                <c:pt idx="7">
                  <c:v>9.5</c:v>
                </c:pt>
                <c:pt idx="8">
                  <c:v>10</c:v>
                </c:pt>
                <c:pt idx="9">
                  <c:v>10.5</c:v>
                </c:pt>
                <c:pt idx="10">
                  <c:v>11</c:v>
                </c:pt>
                <c:pt idx="11">
                  <c:v>11.5</c:v>
                </c:pt>
                <c:pt idx="12">
                  <c:v>12</c:v>
                </c:pt>
                <c:pt idx="13">
                  <c:v>12.5</c:v>
                </c:pt>
                <c:pt idx="14">
                  <c:v>13</c:v>
                </c:pt>
                <c:pt idx="15">
                  <c:v>13.5</c:v>
                </c:pt>
                <c:pt idx="16">
                  <c:v>14</c:v>
                </c:pt>
                <c:pt idx="17">
                  <c:v>14.5</c:v>
                </c:pt>
                <c:pt idx="18">
                  <c:v>15</c:v>
                </c:pt>
                <c:pt idx="19">
                  <c:v>15.5</c:v>
                </c:pt>
                <c:pt idx="20">
                  <c:v>16</c:v>
                </c:pt>
                <c:pt idx="21">
                  <c:v>16.5</c:v>
                </c:pt>
                <c:pt idx="22">
                  <c:v>17</c:v>
                </c:pt>
                <c:pt idx="23">
                  <c:v>17.5</c:v>
                </c:pt>
                <c:pt idx="24">
                  <c:v>18</c:v>
                </c:pt>
                <c:pt idx="25">
                  <c:v>18.5</c:v>
                </c:pt>
                <c:pt idx="26">
                  <c:v>19</c:v>
                </c:pt>
                <c:pt idx="27">
                  <c:v>19.5</c:v>
                </c:pt>
                <c:pt idx="28">
                  <c:v>20</c:v>
                </c:pt>
                <c:pt idx="29">
                  <c:v>20.5</c:v>
                </c:pt>
                <c:pt idx="30">
                  <c:v>21</c:v>
                </c:pt>
                <c:pt idx="31">
                  <c:v>21.5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23.5</c:v>
                </c:pt>
                <c:pt idx="36">
                  <c:v>24</c:v>
                </c:pt>
                <c:pt idx="37">
                  <c:v>24.5</c:v>
                </c:pt>
                <c:pt idx="38">
                  <c:v>25</c:v>
                </c:pt>
                <c:pt idx="39">
                  <c:v>25.5</c:v>
                </c:pt>
                <c:pt idx="40">
                  <c:v>26</c:v>
                </c:pt>
                <c:pt idx="41">
                  <c:v>26.5</c:v>
                </c:pt>
                <c:pt idx="42">
                  <c:v>27</c:v>
                </c:pt>
                <c:pt idx="43">
                  <c:v>27.5</c:v>
                </c:pt>
                <c:pt idx="44">
                  <c:v>28</c:v>
                </c:pt>
                <c:pt idx="45">
                  <c:v>28.5</c:v>
                </c:pt>
                <c:pt idx="46">
                  <c:v>29</c:v>
                </c:pt>
                <c:pt idx="47">
                  <c:v>29.5</c:v>
                </c:pt>
                <c:pt idx="48">
                  <c:v>30</c:v>
                </c:pt>
                <c:pt idx="49">
                  <c:v>30.5</c:v>
                </c:pt>
                <c:pt idx="50">
                  <c:v>31</c:v>
                </c:pt>
                <c:pt idx="51">
                  <c:v>31.5</c:v>
                </c:pt>
                <c:pt idx="52">
                  <c:v>32</c:v>
                </c:pt>
                <c:pt idx="53">
                  <c:v>32.5</c:v>
                </c:pt>
                <c:pt idx="54">
                  <c:v>33</c:v>
                </c:pt>
                <c:pt idx="55">
                  <c:v>33.5</c:v>
                </c:pt>
                <c:pt idx="56">
                  <c:v>34</c:v>
                </c:pt>
                <c:pt idx="57">
                  <c:v>34.5</c:v>
                </c:pt>
                <c:pt idx="58">
                  <c:v>35</c:v>
                </c:pt>
                <c:pt idx="59">
                  <c:v>35.5</c:v>
                </c:pt>
                <c:pt idx="60">
                  <c:v>36</c:v>
                </c:pt>
                <c:pt idx="61">
                  <c:v>36.5</c:v>
                </c:pt>
                <c:pt idx="62">
                  <c:v>37</c:v>
                </c:pt>
                <c:pt idx="63">
                  <c:v>37.5</c:v>
                </c:pt>
                <c:pt idx="64">
                  <c:v>38</c:v>
                </c:pt>
                <c:pt idx="65">
                  <c:v>38.5</c:v>
                </c:pt>
                <c:pt idx="66">
                  <c:v>39</c:v>
                </c:pt>
                <c:pt idx="67">
                  <c:v>39.5</c:v>
                </c:pt>
                <c:pt idx="68">
                  <c:v>40</c:v>
                </c:pt>
                <c:pt idx="69">
                  <c:v>40.5</c:v>
                </c:pt>
                <c:pt idx="70">
                  <c:v>41</c:v>
                </c:pt>
                <c:pt idx="71">
                  <c:v>41.5</c:v>
                </c:pt>
                <c:pt idx="72">
                  <c:v>42</c:v>
                </c:pt>
                <c:pt idx="73">
                  <c:v>42.5</c:v>
                </c:pt>
                <c:pt idx="74">
                  <c:v>43</c:v>
                </c:pt>
                <c:pt idx="75">
                  <c:v>43.5</c:v>
                </c:pt>
                <c:pt idx="76">
                  <c:v>44</c:v>
                </c:pt>
                <c:pt idx="77">
                  <c:v>44.5</c:v>
                </c:pt>
                <c:pt idx="78">
                  <c:v>45</c:v>
                </c:pt>
                <c:pt idx="79">
                  <c:v>45.5</c:v>
                </c:pt>
                <c:pt idx="80">
                  <c:v>46</c:v>
                </c:pt>
                <c:pt idx="81">
                  <c:v>46.5</c:v>
                </c:pt>
                <c:pt idx="82">
                  <c:v>47</c:v>
                </c:pt>
                <c:pt idx="83">
                  <c:v>47.5</c:v>
                </c:pt>
                <c:pt idx="84">
                  <c:v>48</c:v>
                </c:pt>
                <c:pt idx="85">
                  <c:v>48.5</c:v>
                </c:pt>
                <c:pt idx="86">
                  <c:v>49</c:v>
                </c:pt>
                <c:pt idx="87">
                  <c:v>49.5</c:v>
                </c:pt>
                <c:pt idx="88">
                  <c:v>50</c:v>
                </c:pt>
                <c:pt idx="89">
                  <c:v>50.5</c:v>
                </c:pt>
                <c:pt idx="90">
                  <c:v>51</c:v>
                </c:pt>
              </c:numCache>
            </c:numRef>
          </c:xVal>
          <c:yVal>
            <c:numRef>
              <c:f>'Antecendete Temperatura'!$B$3:$B$93</c:f>
              <c:numCache>
                <c:formatCode>General</c:formatCode>
                <c:ptCount val="91"/>
                <c:pt idx="0">
                  <c:v>1</c:v>
                </c:pt>
                <c:pt idx="1">
                  <c:v>0.99501247919268232</c:v>
                </c:pt>
                <c:pt idx="2">
                  <c:v>0.98019867330675525</c:v>
                </c:pt>
                <c:pt idx="3">
                  <c:v>0.95599748183309996</c:v>
                </c:pt>
                <c:pt idx="4">
                  <c:v>0.92311634638663576</c:v>
                </c:pt>
                <c:pt idx="5">
                  <c:v>0.88249690258459546</c:v>
                </c:pt>
                <c:pt idx="6">
                  <c:v>0.835270211411272</c:v>
                </c:pt>
                <c:pt idx="7">
                  <c:v>0.78270453824186814</c:v>
                </c:pt>
                <c:pt idx="8">
                  <c:v>0.72614903707369094</c:v>
                </c:pt>
                <c:pt idx="9">
                  <c:v>0.66697681085847438</c:v>
                </c:pt>
                <c:pt idx="10">
                  <c:v>0.60653065971263342</c:v>
                </c:pt>
                <c:pt idx="11">
                  <c:v>0.5460744266397094</c:v>
                </c:pt>
                <c:pt idx="12">
                  <c:v>0.48675225595997168</c:v>
                </c:pt>
                <c:pt idx="13">
                  <c:v>0.42955735821073915</c:v>
                </c:pt>
                <c:pt idx="14">
                  <c:v>0.37531109885139957</c:v>
                </c:pt>
                <c:pt idx="15">
                  <c:v>0.32465246735834974</c:v>
                </c:pt>
                <c:pt idx="16">
                  <c:v>0.27803730045319414</c:v>
                </c:pt>
                <c:pt idx="17">
                  <c:v>0.23574607655586352</c:v>
                </c:pt>
                <c:pt idx="18">
                  <c:v>0.19789869908361465</c:v>
                </c:pt>
                <c:pt idx="19">
                  <c:v>0.1644744565771549</c:v>
                </c:pt>
                <c:pt idx="20">
                  <c:v>0.1353352832366127</c:v>
                </c:pt>
                <c:pt idx="21">
                  <c:v>0.11025052530448522</c:v>
                </c:pt>
                <c:pt idx="22">
                  <c:v>8.8921617459386343E-2</c:v>
                </c:pt>
                <c:pt idx="23">
                  <c:v>7.1005353739636984E-2</c:v>
                </c:pt>
                <c:pt idx="24">
                  <c:v>5.6134762834133725E-2</c:v>
                </c:pt>
                <c:pt idx="25">
                  <c:v>4.393693362340742E-2</c:v>
                </c:pt>
                <c:pt idx="26">
                  <c:v>3.4047454734599344E-2</c:v>
                </c:pt>
                <c:pt idx="27">
                  <c:v>2.6121409853918233E-2</c:v>
                </c:pt>
                <c:pt idx="28">
                  <c:v>1.9841094744370288E-2</c:v>
                </c:pt>
                <c:pt idx="29">
                  <c:v>1.4920786069067842E-2</c:v>
                </c:pt>
                <c:pt idx="30">
                  <c:v>1.1108996538242306E-2</c:v>
                </c:pt>
                <c:pt idx="31">
                  <c:v>8.1887010143740831E-3</c:v>
                </c:pt>
                <c:pt idx="32">
                  <c:v>5.9760228950059427E-3</c:v>
                </c:pt>
                <c:pt idx="33">
                  <c:v>4.3178400076330781E-3</c:v>
                </c:pt>
                <c:pt idx="34">
                  <c:v>3.0887154082367687E-3</c:v>
                </c:pt>
                <c:pt idx="35">
                  <c:v>2.1874911181828851E-3</c:v>
                </c:pt>
                <c:pt idx="36">
                  <c:v>1.533810679324463E-3</c:v>
                </c:pt>
                <c:pt idx="37">
                  <c:v>1.0647662366679205E-3</c:v>
                </c:pt>
                <c:pt idx="38">
                  <c:v>7.3180241888047277E-4</c:v>
                </c:pt>
                <c:pt idx="39">
                  <c:v>4.9795542150327349E-4</c:v>
                </c:pt>
                <c:pt idx="40">
                  <c:v>3.3546262790251185E-4</c:v>
                </c:pt>
                <c:pt idx="41">
                  <c:v>2.2374579372062055E-4</c:v>
                </c:pt>
                <c:pt idx="42">
                  <c:v>1.4774836023203364E-4</c:v>
                </c:pt>
                <c:pt idx="43">
                  <c:v>9.6593413722184009E-5</c:v>
                </c:pt>
                <c:pt idx="44">
                  <c:v>6.252150377482026E-5</c:v>
                </c:pt>
                <c:pt idx="45">
                  <c:v>4.0065297392951069E-5</c:v>
                </c:pt>
                <c:pt idx="46">
                  <c:v>2.5419346516199247E-5</c:v>
                </c:pt>
                <c:pt idx="47">
                  <c:v>1.5966783897804747E-5</c:v>
                </c:pt>
                <c:pt idx="48">
                  <c:v>9.9295043058510811E-6</c:v>
                </c:pt>
                <c:pt idx="49">
                  <c:v>6.1135679663714022E-6</c:v>
                </c:pt>
                <c:pt idx="50">
                  <c:v>3.7266531720786709E-6</c:v>
                </c:pt>
                <c:pt idx="51">
                  <c:v>2.2490559670323425E-6</c:v>
                </c:pt>
                <c:pt idx="52">
                  <c:v>1.3438122776315214E-6</c:v>
                </c:pt>
                <c:pt idx="53">
                  <c:v>7.9493936153491407E-7</c:v>
                </c:pt>
                <c:pt idx="54">
                  <c:v>4.6557157157830866E-7</c:v>
                </c:pt>
                <c:pt idx="55">
                  <c:v>2.6995785033630141E-7</c:v>
                </c:pt>
                <c:pt idx="56">
                  <c:v>1.5497531357028967E-7</c:v>
                </c:pt>
                <c:pt idx="57">
                  <c:v>8.8081791964605571E-8</c:v>
                </c:pt>
                <c:pt idx="58">
                  <c:v>4.9564053191724981E-8</c:v>
                </c:pt>
                <c:pt idx="59">
                  <c:v>2.7612424568280349E-8</c:v>
                </c:pt>
                <c:pt idx="60">
                  <c:v>1.5229979744712629E-8</c:v>
                </c:pt>
                <c:pt idx="61">
                  <c:v>8.3167024568283325E-9</c:v>
                </c:pt>
                <c:pt idx="62">
                  <c:v>4.4963494622808701E-9</c:v>
                </c:pt>
                <c:pt idx="63">
                  <c:v>2.406722436301052E-9</c:v>
                </c:pt>
                <c:pt idx="64">
                  <c:v>1.2754076295260442E-9</c:v>
                </c:pt>
                <c:pt idx="65">
                  <c:v>6.6915860912927816E-10</c:v>
                </c:pt>
                <c:pt idx="66">
                  <c:v>3.475891281239922E-10</c:v>
                </c:pt>
                <c:pt idx="67">
                  <c:v>1.7875588711279812E-10</c:v>
                </c:pt>
                <c:pt idx="68">
                  <c:v>9.1014707644879351E-11</c:v>
                </c:pt>
                <c:pt idx="69">
                  <c:v>4.5879624871392916E-11</c:v>
                </c:pt>
                <c:pt idx="70">
                  <c:v>2.289734845645553E-11</c:v>
                </c:pt>
                <c:pt idx="71">
                  <c:v>1.1313776200065328E-11</c:v>
                </c:pt>
                <c:pt idx="72">
                  <c:v>5.5346100717010135E-12</c:v>
                </c:pt>
                <c:pt idx="73">
                  <c:v>2.680547637312607E-12</c:v>
                </c:pt>
                <c:pt idx="74">
                  <c:v>1.2853372251336503E-12</c:v>
                </c:pt>
                <c:pt idx="75">
                  <c:v>6.1019366776053239E-13</c:v>
                </c:pt>
                <c:pt idx="76">
                  <c:v>2.8679750088880978E-13</c:v>
                </c:pt>
                <c:pt idx="77">
                  <c:v>1.3345660848219891E-13</c:v>
                </c:pt>
                <c:pt idx="78">
                  <c:v>6.1483964127047563E-14</c:v>
                </c:pt>
                <c:pt idx="79">
                  <c:v>2.804404738222797E-14</c:v>
                </c:pt>
                <c:pt idx="80">
                  <c:v>1.2664165549094176E-14</c:v>
                </c:pt>
                <c:pt idx="81">
                  <c:v>5.6619955169489504E-15</c:v>
                </c:pt>
                <c:pt idx="82">
                  <c:v>2.5062218871452745E-15</c:v>
                </c:pt>
                <c:pt idx="83">
                  <c:v>1.0983141298285972E-15</c:v>
                </c:pt>
                <c:pt idx="84">
                  <c:v>4.7653047352990878E-16</c:v>
                </c:pt>
                <c:pt idx="85">
                  <c:v>2.0469717131642043E-16</c:v>
                </c:pt>
                <c:pt idx="86">
                  <c:v>8.7054266222962508E-17</c:v>
                </c:pt>
                <c:pt idx="87">
                  <c:v>3.665433395601045E-17</c:v>
                </c:pt>
                <c:pt idx="88">
                  <c:v>1.5279799682873048E-17</c:v>
                </c:pt>
                <c:pt idx="89">
                  <c:v>6.3061898939864473E-18</c:v>
                </c:pt>
                <c:pt idx="90">
                  <c:v>2.576757109154981E-18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7A-4BB2-A79E-0FB364FEEBAC}"/>
            </c:ext>
          </c:extLst>
        </c:ser>
        <c:ser>
          <c:idx val="1"/>
          <c:order val="1"/>
          <c:tx>
            <c:strRef>
              <c:f>'Antecendete Temperatura'!$C$2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'Antecendete Temperatura'!$A$3:$A$93</c:f>
              <c:numCache>
                <c:formatCode>General</c:formatCode>
                <c:ptCount val="91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  <c:pt idx="4">
                  <c:v>8</c:v>
                </c:pt>
                <c:pt idx="5">
                  <c:v>8.5</c:v>
                </c:pt>
                <c:pt idx="6">
                  <c:v>9</c:v>
                </c:pt>
                <c:pt idx="7">
                  <c:v>9.5</c:v>
                </c:pt>
                <c:pt idx="8">
                  <c:v>10</c:v>
                </c:pt>
                <c:pt idx="9">
                  <c:v>10.5</c:v>
                </c:pt>
                <c:pt idx="10">
                  <c:v>11</c:v>
                </c:pt>
                <c:pt idx="11">
                  <c:v>11.5</c:v>
                </c:pt>
                <c:pt idx="12">
                  <c:v>12</c:v>
                </c:pt>
                <c:pt idx="13">
                  <c:v>12.5</c:v>
                </c:pt>
                <c:pt idx="14">
                  <c:v>13</c:v>
                </c:pt>
                <c:pt idx="15">
                  <c:v>13.5</c:v>
                </c:pt>
                <c:pt idx="16">
                  <c:v>14</c:v>
                </c:pt>
                <c:pt idx="17">
                  <c:v>14.5</c:v>
                </c:pt>
                <c:pt idx="18">
                  <c:v>15</c:v>
                </c:pt>
                <c:pt idx="19">
                  <c:v>15.5</c:v>
                </c:pt>
                <c:pt idx="20">
                  <c:v>16</c:v>
                </c:pt>
                <c:pt idx="21">
                  <c:v>16.5</c:v>
                </c:pt>
                <c:pt idx="22">
                  <c:v>17</c:v>
                </c:pt>
                <c:pt idx="23">
                  <c:v>17.5</c:v>
                </c:pt>
                <c:pt idx="24">
                  <c:v>18</c:v>
                </c:pt>
                <c:pt idx="25">
                  <c:v>18.5</c:v>
                </c:pt>
                <c:pt idx="26">
                  <c:v>19</c:v>
                </c:pt>
                <c:pt idx="27">
                  <c:v>19.5</c:v>
                </c:pt>
                <c:pt idx="28">
                  <c:v>20</c:v>
                </c:pt>
                <c:pt idx="29">
                  <c:v>20.5</c:v>
                </c:pt>
                <c:pt idx="30">
                  <c:v>21</c:v>
                </c:pt>
                <c:pt idx="31">
                  <c:v>21.5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23.5</c:v>
                </c:pt>
                <c:pt idx="36">
                  <c:v>24</c:v>
                </c:pt>
                <c:pt idx="37">
                  <c:v>24.5</c:v>
                </c:pt>
                <c:pt idx="38">
                  <c:v>25</c:v>
                </c:pt>
                <c:pt idx="39">
                  <c:v>25.5</c:v>
                </c:pt>
                <c:pt idx="40">
                  <c:v>26</c:v>
                </c:pt>
                <c:pt idx="41">
                  <c:v>26.5</c:v>
                </c:pt>
                <c:pt idx="42">
                  <c:v>27</c:v>
                </c:pt>
                <c:pt idx="43">
                  <c:v>27.5</c:v>
                </c:pt>
                <c:pt idx="44">
                  <c:v>28</c:v>
                </c:pt>
                <c:pt idx="45">
                  <c:v>28.5</c:v>
                </c:pt>
                <c:pt idx="46">
                  <c:v>29</c:v>
                </c:pt>
                <c:pt idx="47">
                  <c:v>29.5</c:v>
                </c:pt>
                <c:pt idx="48">
                  <c:v>30</c:v>
                </c:pt>
                <c:pt idx="49">
                  <c:v>30.5</c:v>
                </c:pt>
                <c:pt idx="50">
                  <c:v>31</c:v>
                </c:pt>
                <c:pt idx="51">
                  <c:v>31.5</c:v>
                </c:pt>
                <c:pt idx="52">
                  <c:v>32</c:v>
                </c:pt>
                <c:pt idx="53">
                  <c:v>32.5</c:v>
                </c:pt>
                <c:pt idx="54">
                  <c:v>33</c:v>
                </c:pt>
                <c:pt idx="55">
                  <c:v>33.5</c:v>
                </c:pt>
                <c:pt idx="56">
                  <c:v>34</c:v>
                </c:pt>
                <c:pt idx="57">
                  <c:v>34.5</c:v>
                </c:pt>
                <c:pt idx="58">
                  <c:v>35</c:v>
                </c:pt>
                <c:pt idx="59">
                  <c:v>35.5</c:v>
                </c:pt>
                <c:pt idx="60">
                  <c:v>36</c:v>
                </c:pt>
                <c:pt idx="61">
                  <c:v>36.5</c:v>
                </c:pt>
                <c:pt idx="62">
                  <c:v>37</c:v>
                </c:pt>
                <c:pt idx="63">
                  <c:v>37.5</c:v>
                </c:pt>
                <c:pt idx="64">
                  <c:v>38</c:v>
                </c:pt>
                <c:pt idx="65">
                  <c:v>38.5</c:v>
                </c:pt>
                <c:pt idx="66">
                  <c:v>39</c:v>
                </c:pt>
                <c:pt idx="67">
                  <c:v>39.5</c:v>
                </c:pt>
                <c:pt idx="68">
                  <c:v>40</c:v>
                </c:pt>
                <c:pt idx="69">
                  <c:v>40.5</c:v>
                </c:pt>
                <c:pt idx="70">
                  <c:v>41</c:v>
                </c:pt>
                <c:pt idx="71">
                  <c:v>41.5</c:v>
                </c:pt>
                <c:pt idx="72">
                  <c:v>42</c:v>
                </c:pt>
                <c:pt idx="73">
                  <c:v>42.5</c:v>
                </c:pt>
                <c:pt idx="74">
                  <c:v>43</c:v>
                </c:pt>
                <c:pt idx="75">
                  <c:v>43.5</c:v>
                </c:pt>
                <c:pt idx="76">
                  <c:v>44</c:v>
                </c:pt>
                <c:pt idx="77">
                  <c:v>44.5</c:v>
                </c:pt>
                <c:pt idx="78">
                  <c:v>45</c:v>
                </c:pt>
                <c:pt idx="79">
                  <c:v>45.5</c:v>
                </c:pt>
                <c:pt idx="80">
                  <c:v>46</c:v>
                </c:pt>
                <c:pt idx="81">
                  <c:v>46.5</c:v>
                </c:pt>
                <c:pt idx="82">
                  <c:v>47</c:v>
                </c:pt>
                <c:pt idx="83">
                  <c:v>47.5</c:v>
                </c:pt>
                <c:pt idx="84">
                  <c:v>48</c:v>
                </c:pt>
                <c:pt idx="85">
                  <c:v>48.5</c:v>
                </c:pt>
                <c:pt idx="86">
                  <c:v>49</c:v>
                </c:pt>
                <c:pt idx="87">
                  <c:v>49.5</c:v>
                </c:pt>
                <c:pt idx="88">
                  <c:v>50</c:v>
                </c:pt>
                <c:pt idx="89">
                  <c:v>50.5</c:v>
                </c:pt>
                <c:pt idx="90">
                  <c:v>51</c:v>
                </c:pt>
              </c:numCache>
            </c:numRef>
          </c:xVal>
          <c:yVal>
            <c:numRef>
              <c:f>'Antecendete Temperatura'!$C$3:$C$93</c:f>
              <c:numCache>
                <c:formatCode>General</c:formatCode>
                <c:ptCount val="91"/>
                <c:pt idx="0">
                  <c:v>1.4452120129541253E-35</c:v>
                </c:pt>
                <c:pt idx="1">
                  <c:v>9.321630933398905E-34</c:v>
                </c:pt>
                <c:pt idx="2">
                  <c:v>5.3801861600211382E-32</c:v>
                </c:pt>
                <c:pt idx="3">
                  <c:v>2.7787390183170706E-30</c:v>
                </c:pt>
                <c:pt idx="4">
                  <c:v>1.2842313672676012E-28</c:v>
                </c:pt>
                <c:pt idx="5">
                  <c:v>5.3110922496790952E-27</c:v>
                </c:pt>
                <c:pt idx="6">
                  <c:v>1.9654838241636744E-25</c:v>
                </c:pt>
                <c:pt idx="7">
                  <c:v>6.5087885154679006E-24</c:v>
                </c:pt>
                <c:pt idx="8">
                  <c:v>1.9287498479639178E-22</c:v>
                </c:pt>
                <c:pt idx="9">
                  <c:v>5.1144237318037111E-21</c:v>
                </c:pt>
                <c:pt idx="10">
                  <c:v>1.213563668125796E-19</c:v>
                </c:pt>
                <c:pt idx="11">
                  <c:v>2.576757109154981E-18</c:v>
                </c:pt>
                <c:pt idx="12">
                  <c:v>4.8958652645860795E-17</c:v>
                </c:pt>
                <c:pt idx="13">
                  <c:v>8.3239696769811663E-16</c:v>
                </c:pt>
                <c:pt idx="14">
                  <c:v>1.2664165549094176E-14</c:v>
                </c:pt>
                <c:pt idx="15">
                  <c:v>1.724120939035512E-13</c:v>
                </c:pt>
                <c:pt idx="16">
                  <c:v>2.1004092927322525E-12</c:v>
                </c:pt>
                <c:pt idx="17">
                  <c:v>2.289734845645553E-11</c:v>
                </c:pt>
                <c:pt idx="18">
                  <c:v>2.233631436203166E-10</c:v>
                </c:pt>
                <c:pt idx="19">
                  <c:v>1.9497677860172307E-9</c:v>
                </c:pt>
                <c:pt idx="20">
                  <c:v>1.5229979744712629E-8</c:v>
                </c:pt>
                <c:pt idx="21">
                  <c:v>1.0645371411076024E-7</c:v>
                </c:pt>
                <c:pt idx="22">
                  <c:v>6.658361469857315E-7</c:v>
                </c:pt>
                <c:pt idx="23">
                  <c:v>3.7266531720786709E-6</c:v>
                </c:pt>
                <c:pt idx="24">
                  <c:v>1.8664469113520571E-5</c:v>
                </c:pt>
                <c:pt idx="25">
                  <c:v>8.3648347229727524E-5</c:v>
                </c:pt>
                <c:pt idx="26">
                  <c:v>3.3546262790251185E-4</c:v>
                </c:pt>
                <c:pt idx="27">
                  <c:v>1.2038599948282029E-3</c:v>
                </c:pt>
                <c:pt idx="28">
                  <c:v>3.8659201394728076E-3</c:v>
                </c:pt>
                <c:pt idx="29">
                  <c:v>1.1108996538242306E-2</c:v>
                </c:pt>
                <c:pt idx="30">
                  <c:v>2.8565500784550377E-2</c:v>
                </c:pt>
                <c:pt idx="31">
                  <c:v>6.5728528616530474E-2</c:v>
                </c:pt>
                <c:pt idx="32">
                  <c:v>0.1353352832366127</c:v>
                </c:pt>
                <c:pt idx="33">
                  <c:v>0.24935220877729622</c:v>
                </c:pt>
                <c:pt idx="34">
                  <c:v>0.41111229050718745</c:v>
                </c:pt>
                <c:pt idx="35">
                  <c:v>0.60653065971263342</c:v>
                </c:pt>
                <c:pt idx="36">
                  <c:v>0.80073740291680806</c:v>
                </c:pt>
                <c:pt idx="37">
                  <c:v>0.94595946890676541</c:v>
                </c:pt>
                <c:pt idx="38">
                  <c:v>1</c:v>
                </c:pt>
                <c:pt idx="39">
                  <c:v>0.94595946890676541</c:v>
                </c:pt>
                <c:pt idx="40">
                  <c:v>0.80073740291680806</c:v>
                </c:pt>
                <c:pt idx="41">
                  <c:v>0.60653065971263342</c:v>
                </c:pt>
                <c:pt idx="42">
                  <c:v>0.41111229050718745</c:v>
                </c:pt>
                <c:pt idx="43">
                  <c:v>0.24935220877729622</c:v>
                </c:pt>
                <c:pt idx="44">
                  <c:v>0.1353352832366127</c:v>
                </c:pt>
                <c:pt idx="45">
                  <c:v>6.5728528616530474E-2</c:v>
                </c:pt>
                <c:pt idx="46">
                  <c:v>2.8565500784550377E-2</c:v>
                </c:pt>
                <c:pt idx="47">
                  <c:v>1.1108996538242306E-2</c:v>
                </c:pt>
                <c:pt idx="48">
                  <c:v>3.8659201394728076E-3</c:v>
                </c:pt>
                <c:pt idx="49">
                  <c:v>1.2038599948282029E-3</c:v>
                </c:pt>
                <c:pt idx="50">
                  <c:v>3.3546262790251185E-4</c:v>
                </c:pt>
                <c:pt idx="51">
                  <c:v>8.3648347229727524E-5</c:v>
                </c:pt>
                <c:pt idx="52">
                  <c:v>1.8664469113520571E-5</c:v>
                </c:pt>
                <c:pt idx="53">
                  <c:v>3.7266531720786709E-6</c:v>
                </c:pt>
                <c:pt idx="54">
                  <c:v>6.658361469857315E-7</c:v>
                </c:pt>
                <c:pt idx="55">
                  <c:v>1.0645371411076024E-7</c:v>
                </c:pt>
                <c:pt idx="56">
                  <c:v>1.5229979744712629E-8</c:v>
                </c:pt>
                <c:pt idx="57">
                  <c:v>1.9497677860172307E-9</c:v>
                </c:pt>
                <c:pt idx="58">
                  <c:v>2.233631436203166E-10</c:v>
                </c:pt>
                <c:pt idx="59">
                  <c:v>2.289734845645553E-11</c:v>
                </c:pt>
                <c:pt idx="60">
                  <c:v>2.1004092927322525E-12</c:v>
                </c:pt>
                <c:pt idx="61">
                  <c:v>1.724120939035512E-13</c:v>
                </c:pt>
                <c:pt idx="62">
                  <c:v>1.2664165549094176E-14</c:v>
                </c:pt>
                <c:pt idx="63">
                  <c:v>8.3239696769811663E-16</c:v>
                </c:pt>
                <c:pt idx="64">
                  <c:v>4.8958652645860795E-17</c:v>
                </c:pt>
                <c:pt idx="65">
                  <c:v>2.576757109154981E-18</c:v>
                </c:pt>
                <c:pt idx="66">
                  <c:v>1.213563668125796E-19</c:v>
                </c:pt>
                <c:pt idx="67">
                  <c:v>5.1144237318037111E-21</c:v>
                </c:pt>
                <c:pt idx="68">
                  <c:v>1.9287498479639178E-22</c:v>
                </c:pt>
                <c:pt idx="69">
                  <c:v>6.5087885154679006E-24</c:v>
                </c:pt>
                <c:pt idx="70">
                  <c:v>1.9654838241636744E-25</c:v>
                </c:pt>
                <c:pt idx="71">
                  <c:v>5.3110922496790952E-27</c:v>
                </c:pt>
                <c:pt idx="72">
                  <c:v>1.2842313672676012E-28</c:v>
                </c:pt>
                <c:pt idx="73">
                  <c:v>2.7787390183170706E-30</c:v>
                </c:pt>
                <c:pt idx="74">
                  <c:v>5.3801861600211382E-32</c:v>
                </c:pt>
                <c:pt idx="75">
                  <c:v>9.321630933398905E-34</c:v>
                </c:pt>
                <c:pt idx="76">
                  <c:v>1.4452120129541253E-35</c:v>
                </c:pt>
                <c:pt idx="77">
                  <c:v>2.0050087819616541E-37</c:v>
                </c:pt>
                <c:pt idx="78">
                  <c:v>2.4891212533275478E-39</c:v>
                </c:pt>
                <c:pt idx="79">
                  <c:v>2.7651639386481079E-41</c:v>
                </c:pt>
                <c:pt idx="80">
                  <c:v>2.7487850079102147E-43</c:v>
                </c:pt>
                <c:pt idx="81">
                  <c:v>2.4451512024555155E-45</c:v>
                </c:pt>
                <c:pt idx="82">
                  <c:v>1.9463266273143046E-47</c:v>
                </c:pt>
                <c:pt idx="83">
                  <c:v>1.3863432936411706E-49</c:v>
                </c:pt>
                <c:pt idx="84">
                  <c:v>8.8363092174923456E-52</c:v>
                </c:pt>
                <c:pt idx="85">
                  <c:v>5.039832258351181E-54</c:v>
                </c:pt>
                <c:pt idx="86">
                  <c:v>2.5722093726424148E-56</c:v>
                </c:pt>
                <c:pt idx="87">
                  <c:v>1.1747395985334541E-58</c:v>
                </c:pt>
                <c:pt idx="88">
                  <c:v>4.8008922389192647E-61</c:v>
                </c:pt>
                <c:pt idx="89">
                  <c:v>1.7556880978548265E-63</c:v>
                </c:pt>
                <c:pt idx="90">
                  <c:v>5.7453677152304811E-66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7A-4BB2-A79E-0FB364FEEBAC}"/>
            </c:ext>
          </c:extLst>
        </c:ser>
        <c:ser>
          <c:idx val="2"/>
          <c:order val="2"/>
          <c:tx>
            <c:strRef>
              <c:f>'Antecendete Temperatura'!$D$2</c:f>
              <c:strCache>
                <c:ptCount val="1"/>
                <c:pt idx="0">
                  <c:v>Alta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'Antecendete Temperatura'!$A$3:$A$93</c:f>
              <c:numCache>
                <c:formatCode>General</c:formatCode>
                <c:ptCount val="91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  <c:pt idx="4">
                  <c:v>8</c:v>
                </c:pt>
                <c:pt idx="5">
                  <c:v>8.5</c:v>
                </c:pt>
                <c:pt idx="6">
                  <c:v>9</c:v>
                </c:pt>
                <c:pt idx="7">
                  <c:v>9.5</c:v>
                </c:pt>
                <c:pt idx="8">
                  <c:v>10</c:v>
                </c:pt>
                <c:pt idx="9">
                  <c:v>10.5</c:v>
                </c:pt>
                <c:pt idx="10">
                  <c:v>11</c:v>
                </c:pt>
                <c:pt idx="11">
                  <c:v>11.5</c:v>
                </c:pt>
                <c:pt idx="12">
                  <c:v>12</c:v>
                </c:pt>
                <c:pt idx="13">
                  <c:v>12.5</c:v>
                </c:pt>
                <c:pt idx="14">
                  <c:v>13</c:v>
                </c:pt>
                <c:pt idx="15">
                  <c:v>13.5</c:v>
                </c:pt>
                <c:pt idx="16">
                  <c:v>14</c:v>
                </c:pt>
                <c:pt idx="17">
                  <c:v>14.5</c:v>
                </c:pt>
                <c:pt idx="18">
                  <c:v>15</c:v>
                </c:pt>
                <c:pt idx="19">
                  <c:v>15.5</c:v>
                </c:pt>
                <c:pt idx="20">
                  <c:v>16</c:v>
                </c:pt>
                <c:pt idx="21">
                  <c:v>16.5</c:v>
                </c:pt>
                <c:pt idx="22">
                  <c:v>17</c:v>
                </c:pt>
                <c:pt idx="23">
                  <c:v>17.5</c:v>
                </c:pt>
                <c:pt idx="24">
                  <c:v>18</c:v>
                </c:pt>
                <c:pt idx="25">
                  <c:v>18.5</c:v>
                </c:pt>
                <c:pt idx="26">
                  <c:v>19</c:v>
                </c:pt>
                <c:pt idx="27">
                  <c:v>19.5</c:v>
                </c:pt>
                <c:pt idx="28">
                  <c:v>20</c:v>
                </c:pt>
                <c:pt idx="29">
                  <c:v>20.5</c:v>
                </c:pt>
                <c:pt idx="30">
                  <c:v>21</c:v>
                </c:pt>
                <c:pt idx="31">
                  <c:v>21.5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23.5</c:v>
                </c:pt>
                <c:pt idx="36">
                  <c:v>24</c:v>
                </c:pt>
                <c:pt idx="37">
                  <c:v>24.5</c:v>
                </c:pt>
                <c:pt idx="38">
                  <c:v>25</c:v>
                </c:pt>
                <c:pt idx="39">
                  <c:v>25.5</c:v>
                </c:pt>
                <c:pt idx="40">
                  <c:v>26</c:v>
                </c:pt>
                <c:pt idx="41">
                  <c:v>26.5</c:v>
                </c:pt>
                <c:pt idx="42">
                  <c:v>27</c:v>
                </c:pt>
                <c:pt idx="43">
                  <c:v>27.5</c:v>
                </c:pt>
                <c:pt idx="44">
                  <c:v>28</c:v>
                </c:pt>
                <c:pt idx="45">
                  <c:v>28.5</c:v>
                </c:pt>
                <c:pt idx="46">
                  <c:v>29</c:v>
                </c:pt>
                <c:pt idx="47">
                  <c:v>29.5</c:v>
                </c:pt>
                <c:pt idx="48">
                  <c:v>30</c:v>
                </c:pt>
                <c:pt idx="49">
                  <c:v>30.5</c:v>
                </c:pt>
                <c:pt idx="50">
                  <c:v>31</c:v>
                </c:pt>
                <c:pt idx="51">
                  <c:v>31.5</c:v>
                </c:pt>
                <c:pt idx="52">
                  <c:v>32</c:v>
                </c:pt>
                <c:pt idx="53">
                  <c:v>32.5</c:v>
                </c:pt>
                <c:pt idx="54">
                  <c:v>33</c:v>
                </c:pt>
                <c:pt idx="55">
                  <c:v>33.5</c:v>
                </c:pt>
                <c:pt idx="56">
                  <c:v>34</c:v>
                </c:pt>
                <c:pt idx="57">
                  <c:v>34.5</c:v>
                </c:pt>
                <c:pt idx="58">
                  <c:v>35</c:v>
                </c:pt>
                <c:pt idx="59">
                  <c:v>35.5</c:v>
                </c:pt>
                <c:pt idx="60">
                  <c:v>36</c:v>
                </c:pt>
                <c:pt idx="61">
                  <c:v>36.5</c:v>
                </c:pt>
                <c:pt idx="62">
                  <c:v>37</c:v>
                </c:pt>
                <c:pt idx="63">
                  <c:v>37.5</c:v>
                </c:pt>
                <c:pt idx="64">
                  <c:v>38</c:v>
                </c:pt>
                <c:pt idx="65">
                  <c:v>38.5</c:v>
                </c:pt>
                <c:pt idx="66">
                  <c:v>39</c:v>
                </c:pt>
                <c:pt idx="67">
                  <c:v>39.5</c:v>
                </c:pt>
                <c:pt idx="68">
                  <c:v>40</c:v>
                </c:pt>
                <c:pt idx="69">
                  <c:v>40.5</c:v>
                </c:pt>
                <c:pt idx="70">
                  <c:v>41</c:v>
                </c:pt>
                <c:pt idx="71">
                  <c:v>41.5</c:v>
                </c:pt>
                <c:pt idx="72">
                  <c:v>42</c:v>
                </c:pt>
                <c:pt idx="73">
                  <c:v>42.5</c:v>
                </c:pt>
                <c:pt idx="74">
                  <c:v>43</c:v>
                </c:pt>
                <c:pt idx="75">
                  <c:v>43.5</c:v>
                </c:pt>
                <c:pt idx="76">
                  <c:v>44</c:v>
                </c:pt>
                <c:pt idx="77">
                  <c:v>44.5</c:v>
                </c:pt>
                <c:pt idx="78">
                  <c:v>45</c:v>
                </c:pt>
                <c:pt idx="79">
                  <c:v>45.5</c:v>
                </c:pt>
                <c:pt idx="80">
                  <c:v>46</c:v>
                </c:pt>
                <c:pt idx="81">
                  <c:v>46.5</c:v>
                </c:pt>
                <c:pt idx="82">
                  <c:v>47</c:v>
                </c:pt>
                <c:pt idx="83">
                  <c:v>47.5</c:v>
                </c:pt>
                <c:pt idx="84">
                  <c:v>48</c:v>
                </c:pt>
                <c:pt idx="85">
                  <c:v>48.5</c:v>
                </c:pt>
                <c:pt idx="86">
                  <c:v>49</c:v>
                </c:pt>
                <c:pt idx="87">
                  <c:v>49.5</c:v>
                </c:pt>
                <c:pt idx="88">
                  <c:v>50</c:v>
                </c:pt>
                <c:pt idx="89">
                  <c:v>50.5</c:v>
                </c:pt>
                <c:pt idx="90">
                  <c:v>51</c:v>
                </c:pt>
              </c:numCache>
            </c:numRef>
          </c:xVal>
          <c:yVal>
            <c:numRef>
              <c:f>'Antecendete Temperatura'!$D$3:$D$93</c:f>
              <c:numCache>
                <c:formatCode>General</c:formatCode>
                <c:ptCount val="91"/>
                <c:pt idx="0">
                  <c:v>1.0618371101937938E-9</c:v>
                </c:pt>
                <c:pt idx="1">
                  <c:v>1.6763740944831883E-9</c:v>
                </c:pt>
                <c:pt idx="2">
                  <c:v>2.6331050999142502E-9</c:v>
                </c:pt>
                <c:pt idx="3">
                  <c:v>4.1148087945052611E-9</c:v>
                </c:pt>
                <c:pt idx="4">
                  <c:v>6.3975742697704963E-9</c:v>
                </c:pt>
                <c:pt idx="5">
                  <c:v>9.8961262032718669E-9</c:v>
                </c:pt>
                <c:pt idx="6">
                  <c:v>1.5229979744712629E-8</c:v>
                </c:pt>
                <c:pt idx="7">
                  <c:v>2.3319414293546032E-8</c:v>
                </c:pt>
                <c:pt idx="8">
                  <c:v>3.5523861032527931E-8</c:v>
                </c:pt>
                <c:pt idx="9">
                  <c:v>5.3840229017043767E-8</c:v>
                </c:pt>
                <c:pt idx="10">
                  <c:v>8.118538349144053E-8</c:v>
                </c:pt>
                <c:pt idx="11">
                  <c:v>1.2179599459048434E-7</c:v>
                </c:pt>
                <c:pt idx="12">
                  <c:v>1.8179099965707518E-7</c:v>
                </c:pt>
                <c:pt idx="13">
                  <c:v>2.6995785033630141E-7</c:v>
                </c:pt>
                <c:pt idx="14">
                  <c:v>3.9884463671536694E-7</c:v>
                </c:pt>
                <c:pt idx="15">
                  <c:v>5.8626742435203927E-7</c:v>
                </c:pt>
                <c:pt idx="16">
                  <c:v>8.5737730293367867E-7</c:v>
                </c:pt>
                <c:pt idx="17">
                  <c:v>1.2474766148570112E-6</c:v>
                </c:pt>
                <c:pt idx="18">
                  <c:v>1.8058307984609287E-6</c:v>
                </c:pt>
                <c:pt idx="19">
                  <c:v>2.6007937331346827E-6</c:v>
                </c:pt>
                <c:pt idx="20">
                  <c:v>3.7266531720786709E-6</c:v>
                </c:pt>
                <c:pt idx="21">
                  <c:v>5.3127117628527488E-6</c:v>
                </c:pt>
                <c:pt idx="22">
                  <c:v>7.5352513607829238E-6</c:v>
                </c:pt>
                <c:pt idx="23">
                  <c:v>1.0633186855886996E-5</c:v>
                </c:pt>
                <c:pt idx="24">
                  <c:v>1.4928403298804454E-5</c:v>
                </c:pt>
                <c:pt idx="25">
                  <c:v>2.0851988876891787E-5</c:v>
                </c:pt>
                <c:pt idx="26">
                  <c:v>2.8977827428671099E-5</c:v>
                </c:pt>
                <c:pt idx="27">
                  <c:v>4.0065297392951069E-5</c:v>
                </c:pt>
                <c:pt idx="28">
                  <c:v>5.5113137010524656E-5</c:v>
                </c:pt>
                <c:pt idx="29">
                  <c:v>7.5426873138542783E-5</c:v>
                </c:pt>
                <c:pt idx="30">
                  <c:v>1.0270256461965522E-4</c:v>
                </c:pt>
                <c:pt idx="31">
                  <c:v>1.3912996790190041E-4</c:v>
                </c:pt>
                <c:pt idx="32">
                  <c:v>1.8751857457483846E-4</c:v>
                </c:pt>
                <c:pt idx="33">
                  <c:v>2.5145027388548652E-4</c:v>
                </c:pt>
                <c:pt idx="34">
                  <c:v>3.3546262790251185E-4</c:v>
                </c:pt>
                <c:pt idx="35">
                  <c:v>4.4526687578485673E-4</c:v>
                </c:pt>
                <c:pt idx="36">
                  <c:v>5.8800476273788949E-4</c:v>
                </c:pt>
                <c:pt idx="37">
                  <c:v>7.7254806850167044E-4</c:v>
                </c:pt>
                <c:pt idx="38">
                  <c:v>1.0098442341126815E-3</c:v>
                </c:pt>
                <c:pt idx="39">
                  <c:v>1.3133106952179566E-3</c:v>
                </c:pt>
                <c:pt idx="40">
                  <c:v>1.6992793655526571E-3</c:v>
                </c:pt>
                <c:pt idx="41">
                  <c:v>2.1874911181828851E-3</c:v>
                </c:pt>
                <c:pt idx="42">
                  <c:v>2.8016380348484843E-3</c:v>
                </c:pt>
                <c:pt idx="43">
                  <c:v>3.569948597931887E-3</c:v>
                </c:pt>
                <c:pt idx="44">
                  <c:v>4.5258078667667189E-3</c:v>
                </c:pt>
                <c:pt idx="45">
                  <c:v>5.7084010172793621E-3</c:v>
                </c:pt>
                <c:pt idx="46">
                  <c:v>7.163364470919217E-3</c:v>
                </c:pt>
                <c:pt idx="47">
                  <c:v>8.9434242742491565E-3</c:v>
                </c:pt>
                <c:pt idx="48">
                  <c:v>1.1108996538242306E-2</c:v>
                </c:pt>
                <c:pt idx="49">
                  <c:v>1.3728719779475006E-2</c:v>
                </c:pt>
                <c:pt idx="50">
                  <c:v>1.6879884148789909E-2</c:v>
                </c:pt>
                <c:pt idx="51">
                  <c:v>2.064871806216113E-2</c:v>
                </c:pt>
                <c:pt idx="52">
                  <c:v>2.5130488985274414E-2</c:v>
                </c:pt>
                <c:pt idx="53">
                  <c:v>3.0429372427211904E-2</c:v>
                </c:pt>
                <c:pt idx="54">
                  <c:v>3.6658041953378011E-2</c:v>
                </c:pt>
                <c:pt idx="55">
                  <c:v>4.393693362340742E-2</c:v>
                </c:pt>
                <c:pt idx="56">
                  <c:v>5.239314106982558E-2</c:v>
                </c:pt>
                <c:pt idx="57">
                  <c:v>6.2158902788275912E-2</c:v>
                </c:pt>
                <c:pt idx="58">
                  <c:v>7.3369651368382902E-2</c:v>
                </c:pt>
                <c:pt idx="59">
                  <c:v>8.6161605510843786E-2</c:v>
                </c:pt>
                <c:pt idx="60">
                  <c:v>0.10066889977289777</c:v>
                </c:pt>
                <c:pt idx="61">
                  <c:v>0.11702026392214346</c:v>
                </c:pt>
                <c:pt idx="62">
                  <c:v>0.1353352832366127</c:v>
                </c:pt>
                <c:pt idx="63">
                  <c:v>0.15572029254970435</c:v>
                </c:pt>
                <c:pt idx="64">
                  <c:v>0.17826397958504792</c:v>
                </c:pt>
                <c:pt idx="65">
                  <c:v>0.2030327962511379</c:v>
                </c:pt>
                <c:pt idx="66">
                  <c:v>0.23006629899380907</c:v>
                </c:pt>
                <c:pt idx="67">
                  <c:v>0.25937255983191904</c:v>
                </c:pt>
                <c:pt idx="68">
                  <c:v>0.29092380704614818</c:v>
                </c:pt>
                <c:pt idx="69">
                  <c:v>0.32465246735834974</c:v>
                </c:pt>
                <c:pt idx="70">
                  <c:v>0.36044778859782101</c:v>
                </c:pt>
                <c:pt idx="71">
                  <c:v>0.39815322221381261</c:v>
                </c:pt>
                <c:pt idx="72">
                  <c:v>0.43756473770026921</c:v>
                </c:pt>
                <c:pt idx="73">
                  <c:v>0.47843022549490555</c:v>
                </c:pt>
                <c:pt idx="74">
                  <c:v>0.52045012102070209</c:v>
                </c:pt>
                <c:pt idx="75">
                  <c:v>0.56327935050165345</c:v>
                </c:pt>
                <c:pt idx="76">
                  <c:v>0.60653065971263342</c:v>
                </c:pt>
                <c:pt idx="77">
                  <c:v>0.64977934108595947</c:v>
                </c:pt>
                <c:pt idx="78">
                  <c:v>0.69256932420519768</c:v>
                </c:pt>
                <c:pt idx="79">
                  <c:v>0.73442054166685844</c:v>
                </c:pt>
                <c:pt idx="80">
                  <c:v>0.77483742888324936</c:v>
                </c:pt>
                <c:pt idx="81">
                  <c:v>0.81331836512984568</c:v>
                </c:pt>
                <c:pt idx="82">
                  <c:v>0.84936581656831245</c:v>
                </c:pt>
                <c:pt idx="83">
                  <c:v>0.88249690258459546</c:v>
                </c:pt>
                <c:pt idx="84">
                  <c:v>0.9122540768285452</c:v>
                </c:pt>
                <c:pt idx="85">
                  <c:v>0.93821559571910784</c:v>
                </c:pt>
                <c:pt idx="86">
                  <c:v>0.96000544128547771</c:v>
                </c:pt>
                <c:pt idx="87">
                  <c:v>0.97730237285197818</c:v>
                </c:pt>
                <c:pt idx="88">
                  <c:v>0.98984780337873379</c:v>
                </c:pt>
                <c:pt idx="89">
                  <c:v>0.99745223067928046</c:v>
                </c:pt>
                <c:pt idx="9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7A-4BB2-A79E-0FB364FEE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110968"/>
        <c:axId val="841108808"/>
      </c:scatterChart>
      <c:valAx>
        <c:axId val="841110968"/>
        <c:scaling>
          <c:orientation val="minMax"/>
          <c:max val="5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1108808"/>
        <c:crosses val="autoZero"/>
        <c:crossBetween val="midCat"/>
        <c:majorUnit val="5"/>
      </c:valAx>
      <c:valAx>
        <c:axId val="84110880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111096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Umidade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'Antecedente Umidade'!$B$2</c:f>
              <c:strCache>
                <c:ptCount val="1"/>
                <c:pt idx="0">
                  <c:v>Baixa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'Antecedente Umidade'!$A$3:$A$167</c:f>
              <c:numCache>
                <c:formatCode>General</c:formatCode>
                <c:ptCount val="165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  <c:pt idx="10">
                  <c:v>16</c:v>
                </c:pt>
                <c:pt idx="11">
                  <c:v>16.5</c:v>
                </c:pt>
                <c:pt idx="12">
                  <c:v>17</c:v>
                </c:pt>
                <c:pt idx="13">
                  <c:v>17.5</c:v>
                </c:pt>
                <c:pt idx="14">
                  <c:v>18</c:v>
                </c:pt>
                <c:pt idx="15">
                  <c:v>18.5</c:v>
                </c:pt>
                <c:pt idx="16">
                  <c:v>19</c:v>
                </c:pt>
                <c:pt idx="17">
                  <c:v>19.5</c:v>
                </c:pt>
                <c:pt idx="18">
                  <c:v>20</c:v>
                </c:pt>
                <c:pt idx="19">
                  <c:v>20.5</c:v>
                </c:pt>
                <c:pt idx="20">
                  <c:v>21</c:v>
                </c:pt>
                <c:pt idx="21">
                  <c:v>21.5</c:v>
                </c:pt>
                <c:pt idx="22">
                  <c:v>22</c:v>
                </c:pt>
                <c:pt idx="23">
                  <c:v>22.5</c:v>
                </c:pt>
                <c:pt idx="24">
                  <c:v>23</c:v>
                </c:pt>
                <c:pt idx="25">
                  <c:v>23.5</c:v>
                </c:pt>
                <c:pt idx="26">
                  <c:v>24</c:v>
                </c:pt>
                <c:pt idx="27">
                  <c:v>24.5</c:v>
                </c:pt>
                <c:pt idx="28">
                  <c:v>25</c:v>
                </c:pt>
                <c:pt idx="29">
                  <c:v>25.5</c:v>
                </c:pt>
                <c:pt idx="30">
                  <c:v>26</c:v>
                </c:pt>
                <c:pt idx="31">
                  <c:v>26.5</c:v>
                </c:pt>
                <c:pt idx="32">
                  <c:v>27</c:v>
                </c:pt>
                <c:pt idx="33">
                  <c:v>27.5</c:v>
                </c:pt>
                <c:pt idx="34">
                  <c:v>28</c:v>
                </c:pt>
                <c:pt idx="35">
                  <c:v>28.5</c:v>
                </c:pt>
                <c:pt idx="36">
                  <c:v>29</c:v>
                </c:pt>
                <c:pt idx="37">
                  <c:v>29.5</c:v>
                </c:pt>
                <c:pt idx="38">
                  <c:v>30</c:v>
                </c:pt>
                <c:pt idx="39">
                  <c:v>30.5</c:v>
                </c:pt>
                <c:pt idx="40">
                  <c:v>31</c:v>
                </c:pt>
                <c:pt idx="41">
                  <c:v>31.5</c:v>
                </c:pt>
                <c:pt idx="42">
                  <c:v>32</c:v>
                </c:pt>
                <c:pt idx="43">
                  <c:v>32.5</c:v>
                </c:pt>
                <c:pt idx="44">
                  <c:v>33</c:v>
                </c:pt>
                <c:pt idx="45">
                  <c:v>33.5</c:v>
                </c:pt>
                <c:pt idx="46">
                  <c:v>34</c:v>
                </c:pt>
                <c:pt idx="47">
                  <c:v>34.5</c:v>
                </c:pt>
                <c:pt idx="48">
                  <c:v>35</c:v>
                </c:pt>
                <c:pt idx="49">
                  <c:v>35.5</c:v>
                </c:pt>
                <c:pt idx="50">
                  <c:v>36</c:v>
                </c:pt>
                <c:pt idx="51">
                  <c:v>36.5</c:v>
                </c:pt>
                <c:pt idx="52">
                  <c:v>37</c:v>
                </c:pt>
                <c:pt idx="53">
                  <c:v>37.5</c:v>
                </c:pt>
                <c:pt idx="54">
                  <c:v>38</c:v>
                </c:pt>
                <c:pt idx="55">
                  <c:v>38.5</c:v>
                </c:pt>
                <c:pt idx="56">
                  <c:v>39</c:v>
                </c:pt>
                <c:pt idx="57">
                  <c:v>39.5</c:v>
                </c:pt>
                <c:pt idx="58">
                  <c:v>40</c:v>
                </c:pt>
                <c:pt idx="59">
                  <c:v>40.5</c:v>
                </c:pt>
                <c:pt idx="60">
                  <c:v>41</c:v>
                </c:pt>
                <c:pt idx="61">
                  <c:v>41.5</c:v>
                </c:pt>
                <c:pt idx="62">
                  <c:v>42</c:v>
                </c:pt>
                <c:pt idx="63">
                  <c:v>42.5</c:v>
                </c:pt>
                <c:pt idx="64">
                  <c:v>43</c:v>
                </c:pt>
                <c:pt idx="65">
                  <c:v>43.5</c:v>
                </c:pt>
                <c:pt idx="66">
                  <c:v>44</c:v>
                </c:pt>
                <c:pt idx="67">
                  <c:v>44.5</c:v>
                </c:pt>
                <c:pt idx="68">
                  <c:v>45</c:v>
                </c:pt>
                <c:pt idx="69">
                  <c:v>45.5</c:v>
                </c:pt>
                <c:pt idx="70">
                  <c:v>46</c:v>
                </c:pt>
                <c:pt idx="71">
                  <c:v>46.5</c:v>
                </c:pt>
                <c:pt idx="72">
                  <c:v>47</c:v>
                </c:pt>
                <c:pt idx="73">
                  <c:v>47.5</c:v>
                </c:pt>
                <c:pt idx="74">
                  <c:v>48</c:v>
                </c:pt>
                <c:pt idx="75">
                  <c:v>48.5</c:v>
                </c:pt>
                <c:pt idx="76">
                  <c:v>49</c:v>
                </c:pt>
                <c:pt idx="77">
                  <c:v>49.5</c:v>
                </c:pt>
                <c:pt idx="78">
                  <c:v>50</c:v>
                </c:pt>
                <c:pt idx="79">
                  <c:v>50.5</c:v>
                </c:pt>
                <c:pt idx="80">
                  <c:v>51</c:v>
                </c:pt>
                <c:pt idx="81">
                  <c:v>51.5</c:v>
                </c:pt>
                <c:pt idx="82">
                  <c:v>52</c:v>
                </c:pt>
                <c:pt idx="83">
                  <c:v>52.5</c:v>
                </c:pt>
                <c:pt idx="84">
                  <c:v>53</c:v>
                </c:pt>
                <c:pt idx="85">
                  <c:v>53.5</c:v>
                </c:pt>
                <c:pt idx="86">
                  <c:v>54</c:v>
                </c:pt>
                <c:pt idx="87">
                  <c:v>54.5</c:v>
                </c:pt>
                <c:pt idx="88">
                  <c:v>55</c:v>
                </c:pt>
                <c:pt idx="89">
                  <c:v>55.5</c:v>
                </c:pt>
                <c:pt idx="90">
                  <c:v>56</c:v>
                </c:pt>
                <c:pt idx="91">
                  <c:v>56.5</c:v>
                </c:pt>
                <c:pt idx="92">
                  <c:v>57</c:v>
                </c:pt>
                <c:pt idx="93">
                  <c:v>57.5</c:v>
                </c:pt>
                <c:pt idx="94">
                  <c:v>58</c:v>
                </c:pt>
                <c:pt idx="95">
                  <c:v>58.5</c:v>
                </c:pt>
                <c:pt idx="96">
                  <c:v>59</c:v>
                </c:pt>
                <c:pt idx="97">
                  <c:v>59.5</c:v>
                </c:pt>
                <c:pt idx="98">
                  <c:v>60</c:v>
                </c:pt>
                <c:pt idx="99">
                  <c:v>60.5</c:v>
                </c:pt>
                <c:pt idx="100">
                  <c:v>61</c:v>
                </c:pt>
                <c:pt idx="101">
                  <c:v>61.5</c:v>
                </c:pt>
                <c:pt idx="102">
                  <c:v>62</c:v>
                </c:pt>
                <c:pt idx="103">
                  <c:v>62.5</c:v>
                </c:pt>
                <c:pt idx="104">
                  <c:v>63</c:v>
                </c:pt>
                <c:pt idx="105">
                  <c:v>63.5</c:v>
                </c:pt>
                <c:pt idx="106">
                  <c:v>64</c:v>
                </c:pt>
                <c:pt idx="107">
                  <c:v>64.5</c:v>
                </c:pt>
                <c:pt idx="108">
                  <c:v>65</c:v>
                </c:pt>
                <c:pt idx="109">
                  <c:v>65.5</c:v>
                </c:pt>
                <c:pt idx="110">
                  <c:v>66</c:v>
                </c:pt>
                <c:pt idx="111">
                  <c:v>66.5</c:v>
                </c:pt>
                <c:pt idx="112">
                  <c:v>67</c:v>
                </c:pt>
                <c:pt idx="113">
                  <c:v>67.5</c:v>
                </c:pt>
                <c:pt idx="114">
                  <c:v>68</c:v>
                </c:pt>
                <c:pt idx="115">
                  <c:v>68.5</c:v>
                </c:pt>
                <c:pt idx="116">
                  <c:v>69</c:v>
                </c:pt>
                <c:pt idx="117">
                  <c:v>69.5</c:v>
                </c:pt>
                <c:pt idx="118">
                  <c:v>70</c:v>
                </c:pt>
                <c:pt idx="119">
                  <c:v>70.5</c:v>
                </c:pt>
                <c:pt idx="120">
                  <c:v>71</c:v>
                </c:pt>
                <c:pt idx="121">
                  <c:v>71.5</c:v>
                </c:pt>
                <c:pt idx="122">
                  <c:v>72</c:v>
                </c:pt>
                <c:pt idx="123">
                  <c:v>72.5</c:v>
                </c:pt>
                <c:pt idx="124">
                  <c:v>73</c:v>
                </c:pt>
                <c:pt idx="125">
                  <c:v>73.5</c:v>
                </c:pt>
                <c:pt idx="126">
                  <c:v>74</c:v>
                </c:pt>
                <c:pt idx="127">
                  <c:v>74.5</c:v>
                </c:pt>
                <c:pt idx="128">
                  <c:v>75</c:v>
                </c:pt>
                <c:pt idx="129">
                  <c:v>75.5</c:v>
                </c:pt>
                <c:pt idx="130">
                  <c:v>76</c:v>
                </c:pt>
                <c:pt idx="131">
                  <c:v>76.5</c:v>
                </c:pt>
                <c:pt idx="132">
                  <c:v>77</c:v>
                </c:pt>
                <c:pt idx="133">
                  <c:v>77.5</c:v>
                </c:pt>
                <c:pt idx="134">
                  <c:v>78</c:v>
                </c:pt>
                <c:pt idx="135">
                  <c:v>78.5</c:v>
                </c:pt>
                <c:pt idx="136">
                  <c:v>79</c:v>
                </c:pt>
                <c:pt idx="137">
                  <c:v>79.5</c:v>
                </c:pt>
                <c:pt idx="138">
                  <c:v>80</c:v>
                </c:pt>
                <c:pt idx="139">
                  <c:v>80.5</c:v>
                </c:pt>
                <c:pt idx="140">
                  <c:v>81</c:v>
                </c:pt>
                <c:pt idx="141">
                  <c:v>81.5</c:v>
                </c:pt>
                <c:pt idx="142">
                  <c:v>82</c:v>
                </c:pt>
                <c:pt idx="143">
                  <c:v>82.5</c:v>
                </c:pt>
                <c:pt idx="144">
                  <c:v>83</c:v>
                </c:pt>
                <c:pt idx="145">
                  <c:v>83.5</c:v>
                </c:pt>
                <c:pt idx="146">
                  <c:v>84</c:v>
                </c:pt>
                <c:pt idx="147">
                  <c:v>84.5</c:v>
                </c:pt>
                <c:pt idx="148">
                  <c:v>85</c:v>
                </c:pt>
                <c:pt idx="149">
                  <c:v>85.5</c:v>
                </c:pt>
                <c:pt idx="150">
                  <c:v>86</c:v>
                </c:pt>
                <c:pt idx="151">
                  <c:v>86.5</c:v>
                </c:pt>
                <c:pt idx="152">
                  <c:v>87</c:v>
                </c:pt>
                <c:pt idx="153">
                  <c:v>87.5</c:v>
                </c:pt>
                <c:pt idx="154">
                  <c:v>88</c:v>
                </c:pt>
                <c:pt idx="155">
                  <c:v>88.5</c:v>
                </c:pt>
                <c:pt idx="156">
                  <c:v>89</c:v>
                </c:pt>
                <c:pt idx="157">
                  <c:v>89.5</c:v>
                </c:pt>
                <c:pt idx="158">
                  <c:v>90</c:v>
                </c:pt>
                <c:pt idx="159">
                  <c:v>90.5</c:v>
                </c:pt>
                <c:pt idx="160">
                  <c:v>91</c:v>
                </c:pt>
                <c:pt idx="161">
                  <c:v>91.5</c:v>
                </c:pt>
                <c:pt idx="162">
                  <c:v>92</c:v>
                </c:pt>
                <c:pt idx="163">
                  <c:v>92.5</c:v>
                </c:pt>
                <c:pt idx="164">
                  <c:v>93</c:v>
                </c:pt>
              </c:numCache>
            </c:numRef>
          </c:xVal>
          <c:yVal>
            <c:numRef>
              <c:f>'Antecedente Umidade'!$B$3:$B$167</c:f>
              <c:numCache>
                <c:formatCode>General</c:formatCode>
                <c:ptCount val="165"/>
                <c:pt idx="0">
                  <c:v>1</c:v>
                </c:pt>
                <c:pt idx="1">
                  <c:v>0.99804878110747552</c:v>
                </c:pt>
                <c:pt idx="2">
                  <c:v>0.99221793826024351</c:v>
                </c:pt>
                <c:pt idx="3">
                  <c:v>0.98257546895790038</c:v>
                </c:pt>
                <c:pt idx="4">
                  <c:v>0.96923323447634413</c:v>
                </c:pt>
                <c:pt idx="5">
                  <c:v>0.9523447998951764</c:v>
                </c:pt>
                <c:pt idx="6">
                  <c:v>0.93210249235952758</c:v>
                </c:pt>
                <c:pt idx="7">
                  <c:v>0.90873375636107012</c:v>
                </c:pt>
                <c:pt idx="8">
                  <c:v>0.88249690258459546</c:v>
                </c:pt>
                <c:pt idx="9">
                  <c:v>0.85367636134514768</c:v>
                </c:pt>
                <c:pt idx="10">
                  <c:v>0.82257756239866464</c:v>
                </c:pt>
                <c:pt idx="11">
                  <c:v>0.7895215696607879</c:v>
                </c:pt>
                <c:pt idx="12">
                  <c:v>0.75483960198900735</c:v>
                </c:pt>
                <c:pt idx="13">
                  <c:v>0.71886756970917576</c:v>
                </c:pt>
                <c:pt idx="14">
                  <c:v>0.68194075119034814</c:v>
                </c:pt>
                <c:pt idx="15">
                  <c:v>0.64438872482519527</c:v>
                </c:pt>
                <c:pt idx="16">
                  <c:v>0.60653065971263342</c:v>
                </c:pt>
                <c:pt idx="17">
                  <c:v>0.56867105371867199</c:v>
                </c:pt>
                <c:pt idx="18">
                  <c:v>0.53109599103534522</c:v>
                </c:pt>
                <c:pt idx="19">
                  <c:v>0.49406997353163834</c:v>
                </c:pt>
                <c:pt idx="20">
                  <c:v>0.45783336177161427</c:v>
                </c:pt>
                <c:pt idx="21">
                  <c:v>0.42260044322318879</c:v>
                </c:pt>
                <c:pt idx="22">
                  <c:v>0.38855812751236413</c:v>
                </c:pt>
                <c:pt idx="23">
                  <c:v>0.35586525214213843</c:v>
                </c:pt>
                <c:pt idx="24">
                  <c:v>0.32465246735834974</c:v>
                </c:pt>
                <c:pt idx="25">
                  <c:v>0.29502265617444284</c:v>
                </c:pt>
                <c:pt idx="26">
                  <c:v>0.26705183522634335</c:v>
                </c:pt>
                <c:pt idx="27">
                  <c:v>0.24079047427224856</c:v>
                </c:pt>
                <c:pt idx="28">
                  <c:v>0.21626516682988731</c:v>
                </c:pt>
                <c:pt idx="29">
                  <c:v>0.19348058160704673</c:v>
                </c:pt>
                <c:pt idx="30">
                  <c:v>0.17242162389375282</c:v>
                </c:pt>
                <c:pt idx="31">
                  <c:v>0.15305573773635817</c:v>
                </c:pt>
                <c:pt idx="32">
                  <c:v>0.1353352832366127</c:v>
                </c:pt>
                <c:pt idx="33">
                  <c:v>0.11919992840264731</c:v>
                </c:pt>
                <c:pt idx="34">
                  <c:v>0.10457900128900145</c:v>
                </c:pt>
                <c:pt idx="35">
                  <c:v>9.139375535604724E-2</c:v>
                </c:pt>
                <c:pt idx="36">
                  <c:v>7.9559508718227687E-2</c:v>
                </c:pt>
                <c:pt idx="37">
                  <c:v>6.8987625917239406E-2</c:v>
                </c:pt>
                <c:pt idx="38">
                  <c:v>5.9587318761986086E-2</c:v>
                </c:pt>
                <c:pt idx="39">
                  <c:v>5.1267250370657748E-2</c:v>
                </c:pt>
                <c:pt idx="40">
                  <c:v>4.393693362340742E-2</c:v>
                </c:pt>
                <c:pt idx="41">
                  <c:v>3.7507921624293721E-2</c:v>
                </c:pt>
                <c:pt idx="42">
                  <c:v>3.1894793362157101E-2</c:v>
                </c:pt>
                <c:pt idx="43">
                  <c:v>2.7015942480265117E-2</c:v>
                </c:pt>
                <c:pt idx="44">
                  <c:v>2.2794180883612344E-2</c:v>
                </c:pt>
                <c:pt idx="45">
                  <c:v>1.9157171837129137E-2</c:v>
                </c:pt>
                <c:pt idx="46">
                  <c:v>1.6037709275350549E-2</c:v>
                </c:pt>
                <c:pt idx="47">
                  <c:v>1.3373861317024633E-2</c:v>
                </c:pt>
                <c:pt idx="48">
                  <c:v>1.1108996538242306E-2</c:v>
                </c:pt>
                <c:pt idx="49">
                  <c:v>9.1917114992283409E-3</c:v>
                </c:pt>
                <c:pt idx="50">
                  <c:v>7.5756774442599355E-3</c:v>
                </c:pt>
                <c:pt idx="51">
                  <c:v>6.219423104531864E-3</c:v>
                </c:pt>
                <c:pt idx="52">
                  <c:v>5.0860692310127006E-3</c:v>
                </c:pt>
                <c:pt idx="53">
                  <c:v>4.1430289633455518E-3</c:v>
                </c:pt>
                <c:pt idx="54">
                  <c:v>3.3616864879322562E-3</c:v>
                </c:pt>
                <c:pt idx="55">
                  <c:v>2.7170647293235837E-3</c:v>
                </c:pt>
                <c:pt idx="56">
                  <c:v>2.1874911181828851E-3</c:v>
                </c:pt>
                <c:pt idx="57">
                  <c:v>1.754268838696971E-3</c:v>
                </c:pt>
                <c:pt idx="58">
                  <c:v>1.4013594188853921E-3</c:v>
                </c:pt>
                <c:pt idx="59">
                  <c:v>1.115081118163711E-3</c:v>
                </c:pt>
                <c:pt idx="60">
                  <c:v>8.8382630693504996E-4</c:v>
                </c:pt>
                <c:pt idx="61">
                  <c:v>6.9779993315885794E-4</c:v>
                </c:pt>
                <c:pt idx="62">
                  <c:v>5.4878023343204877E-4</c:v>
                </c:pt>
                <c:pt idx="63">
                  <c:v>4.2990206759270223E-4</c:v>
                </c:pt>
                <c:pt idx="64">
                  <c:v>3.3546262790251185E-4</c:v>
                </c:pt>
                <c:pt idx="65">
                  <c:v>2.6074878466882681E-4</c:v>
                </c:pt>
                <c:pt idx="66">
                  <c:v>2.0188496560091579E-4</c:v>
                </c:pt>
                <c:pt idx="67">
                  <c:v>1.5570021083729959E-4</c:v>
                </c:pt>
                <c:pt idx="68">
                  <c:v>1.1961288358102437E-4</c:v>
                </c:pt>
                <c:pt idx="69">
                  <c:v>9.1531432050003753E-5</c:v>
                </c:pt>
                <c:pt idx="70">
                  <c:v>6.9769577195997096E-5</c:v>
                </c:pt>
                <c:pt idx="71">
                  <c:v>5.2974328747957843E-5</c:v>
                </c:pt>
                <c:pt idx="72">
                  <c:v>4.0065297392951069E-5</c:v>
                </c:pt>
                <c:pt idx="73">
                  <c:v>3.0183862672235959E-5</c:v>
                </c:pt>
                <c:pt idx="74">
                  <c:v>2.2650865383229311E-5</c:v>
                </c:pt>
                <c:pt idx="75">
                  <c:v>1.6931612436129992E-5</c:v>
                </c:pt>
                <c:pt idx="76">
                  <c:v>1.2607105177048523E-5</c:v>
                </c:pt>
                <c:pt idx="77">
                  <c:v>9.3505244530634548E-6</c:v>
                </c:pt>
                <c:pt idx="78">
                  <c:v>6.908123638278764E-6</c:v>
                </c:pt>
                <c:pt idx="79">
                  <c:v>5.0837919651313061E-6</c:v>
                </c:pt>
                <c:pt idx="80">
                  <c:v>3.7266531720786709E-6</c:v>
                </c:pt>
                <c:pt idx="81">
                  <c:v>2.7211577495495476E-6</c:v>
                </c:pt>
                <c:pt idx="82">
                  <c:v>1.9792105596701347E-6</c:v>
                </c:pt>
                <c:pt idx="83">
                  <c:v>1.4339493674822389E-6</c:v>
                </c:pt>
                <c:pt idx="84">
                  <c:v>1.0348542111093753E-6</c:v>
                </c:pt>
                <c:pt idx="85">
                  <c:v>7.43923131743503E-7</c:v>
                </c:pt>
                <c:pt idx="86">
                  <c:v>5.3269729550146122E-7</c:v>
                </c:pt>
                <c:pt idx="87">
                  <c:v>3.7995875674420025E-7</c:v>
                </c:pt>
                <c:pt idx="88">
                  <c:v>2.6995785033630141E-7</c:v>
                </c:pt>
                <c:pt idx="89">
                  <c:v>1.9105526121756312E-7</c:v>
                </c:pt>
                <c:pt idx="90">
                  <c:v>1.3468696888087105E-7</c:v>
                </c:pt>
                <c:pt idx="91">
                  <c:v>9.4579212599305513E-8</c:v>
                </c:pt>
                <c:pt idx="92">
                  <c:v>6.6156016376977008E-8</c:v>
                </c:pt>
                <c:pt idx="93">
                  <c:v>4.6094226887123826E-8</c:v>
                </c:pt>
                <c:pt idx="94">
                  <c:v>3.1990959170068971E-8</c:v>
                </c:pt>
                <c:pt idx="95">
                  <c:v>2.2116251758271483E-8</c:v>
                </c:pt>
                <c:pt idx="96">
                  <c:v>1.5229979744712629E-8</c:v>
                </c:pt>
                <c:pt idx="97">
                  <c:v>1.0446977602607107E-8</c:v>
                </c:pt>
                <c:pt idx="98">
                  <c:v>7.1381478429193703E-9</c:v>
                </c:pt>
                <c:pt idx="99">
                  <c:v>4.8582957706814893E-9</c:v>
                </c:pt>
                <c:pt idx="100">
                  <c:v>3.2937141103060809E-9</c:v>
                </c:pt>
                <c:pt idx="101">
                  <c:v>2.2242898851719218E-9</c:v>
                </c:pt>
                <c:pt idx="102">
                  <c:v>1.496237071043946E-9</c:v>
                </c:pt>
                <c:pt idx="103">
                  <c:v>1.0025659984995679E-9</c:v>
                </c:pt>
                <c:pt idx="104">
                  <c:v>6.6915860912927816E-10</c:v>
                </c:pt>
                <c:pt idx="105">
                  <c:v>4.4488596501293526E-10</c:v>
                </c:pt>
                <c:pt idx="106">
                  <c:v>2.9462654816188007E-10</c:v>
                </c:pt>
                <c:pt idx="107">
                  <c:v>1.9435628414264594E-10</c:v>
                </c:pt>
                <c:pt idx="108">
                  <c:v>1.2771115545128334E-10</c:v>
                </c:pt>
                <c:pt idx="109">
                  <c:v>8.3591596184469144E-11</c:v>
                </c:pt>
                <c:pt idx="110">
                  <c:v>5.450043132884139E-11</c:v>
                </c:pt>
                <c:pt idx="111">
                  <c:v>3.539490881206376E-11</c:v>
                </c:pt>
                <c:pt idx="112">
                  <c:v>2.289734845645553E-11</c:v>
                </c:pt>
                <c:pt idx="113">
                  <c:v>1.4754793173733531E-11</c:v>
                </c:pt>
                <c:pt idx="114">
                  <c:v>9.4707548717629508E-12</c:v>
                </c:pt>
                <c:pt idx="115">
                  <c:v>6.0553549177082059E-12</c:v>
                </c:pt>
                <c:pt idx="116">
                  <c:v>3.8565427284697242E-12</c:v>
                </c:pt>
                <c:pt idx="117">
                  <c:v>2.4465845504985464E-12</c:v>
                </c:pt>
                <c:pt idx="118">
                  <c:v>1.5460582323667661E-12</c:v>
                </c:pt>
                <c:pt idx="119">
                  <c:v>9.7318409707001767E-13</c:v>
                </c:pt>
                <c:pt idx="120">
                  <c:v>6.1019366776053239E-13</c:v>
                </c:pt>
                <c:pt idx="121">
                  <c:v>3.8110436820499906E-13</c:v>
                </c:pt>
                <c:pt idx="122">
                  <c:v>2.3709570896493411E-13</c:v>
                </c:pt>
                <c:pt idx="123">
                  <c:v>1.4692882265798147E-13</c:v>
                </c:pt>
                <c:pt idx="124">
                  <c:v>9.0697191770990923E-14</c:v>
                </c:pt>
                <c:pt idx="125">
                  <c:v>5.5767890791115274E-14</c:v>
                </c:pt>
                <c:pt idx="126">
                  <c:v>3.4156875390741648E-14</c:v>
                </c:pt>
                <c:pt idx="127">
                  <c:v>2.0838938292097451E-14</c:v>
                </c:pt>
                <c:pt idx="128">
                  <c:v>1.2664165549094176E-14</c:v>
                </c:pt>
                <c:pt idx="129">
                  <c:v>7.6662169735029809E-15</c:v>
                </c:pt>
                <c:pt idx="130">
                  <c:v>4.6226304054837065E-15</c:v>
                </c:pt>
                <c:pt idx="131">
                  <c:v>2.7765197915488259E-15</c:v>
                </c:pt>
                <c:pt idx="132">
                  <c:v>1.661177012699743E-15</c:v>
                </c:pt>
                <c:pt idx="133">
                  <c:v>9.8999861970750711E-16</c:v>
                </c:pt>
                <c:pt idx="134">
                  <c:v>5.8770150467508386E-16</c:v>
                </c:pt>
                <c:pt idx="135">
                  <c:v>3.4752220036018662E-16</c:v>
                </c:pt>
                <c:pt idx="136">
                  <c:v>2.0469717131642043E-16</c:v>
                </c:pt>
                <c:pt idx="137">
                  <c:v>1.2010045875968301E-16</c:v>
                </c:pt>
                <c:pt idx="138">
                  <c:v>7.0190935158162659E-17</c:v>
                </c:pt>
                <c:pt idx="139">
                  <c:v>4.0862123120464395E-17</c:v>
                </c:pt>
                <c:pt idx="140">
                  <c:v>2.3695417473401759E-17</c:v>
                </c:pt>
                <c:pt idx="141">
                  <c:v>1.36870967902032E-17</c:v>
                </c:pt>
                <c:pt idx="142">
                  <c:v>7.8752046674609225E-18</c:v>
                </c:pt>
                <c:pt idx="143">
                  <c:v>4.5135254703695861E-18</c:v>
                </c:pt>
                <c:pt idx="144">
                  <c:v>2.576757109154981E-18</c:v>
                </c:pt>
                <c:pt idx="145">
                  <c:v>1.4653271804402422E-18</c:v>
                </c:pt>
                <c:pt idx="146">
                  <c:v>8.3004046521635588E-19</c:v>
                </c:pt>
                <c:pt idx="147">
                  <c:v>4.6834669731039755E-19</c:v>
                </c:pt>
                <c:pt idx="148">
                  <c:v>2.632323106842264E-19</c:v>
                </c:pt>
                <c:pt idx="149">
                  <c:v>1.4737182690560296E-19</c:v>
                </c:pt>
                <c:pt idx="150">
                  <c:v>8.2185135540967404E-20</c:v>
                </c:pt>
                <c:pt idx="151">
                  <c:v>4.5653662227962802E-20</c:v>
                </c:pt>
                <c:pt idx="152">
                  <c:v>2.5261637809256925E-20</c:v>
                </c:pt>
                <c:pt idx="153">
                  <c:v>1.3923580308083602E-20</c:v>
                </c:pt>
                <c:pt idx="154">
                  <c:v>7.6444084030522292E-21</c:v>
                </c:pt>
                <c:pt idx="155">
                  <c:v>4.1806169355170355E-21</c:v>
                </c:pt>
                <c:pt idx="156">
                  <c:v>2.2774057196530822E-21</c:v>
                </c:pt>
                <c:pt idx="157">
                  <c:v>1.2357880056679096E-21</c:v>
                </c:pt>
                <c:pt idx="158">
                  <c:v>6.6796096209879242E-22</c:v>
                </c:pt>
                <c:pt idx="159">
                  <c:v>3.5963481249673517E-22</c:v>
                </c:pt>
                <c:pt idx="160">
                  <c:v>1.9287498479639178E-22</c:v>
                </c:pt>
                <c:pt idx="161">
                  <c:v>1.0303709889822967E-22</c:v>
                </c:pt>
                <c:pt idx="162">
                  <c:v>5.4829574654697493E-23</c:v>
                </c:pt>
                <c:pt idx="163">
                  <c:v>2.9062948249202244E-23</c:v>
                </c:pt>
                <c:pt idx="164">
                  <c:v>1.5345039034436564E-23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4B-47E8-9054-6EBC6C58ED19}"/>
            </c:ext>
          </c:extLst>
        </c:ser>
        <c:ser>
          <c:idx val="1"/>
          <c:order val="1"/>
          <c:tx>
            <c:strRef>
              <c:f>'Antecedente Umidade'!$C$2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'Antecedente Umidade'!$A$3:$A$167</c:f>
              <c:numCache>
                <c:formatCode>General</c:formatCode>
                <c:ptCount val="165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  <c:pt idx="10">
                  <c:v>16</c:v>
                </c:pt>
                <c:pt idx="11">
                  <c:v>16.5</c:v>
                </c:pt>
                <c:pt idx="12">
                  <c:v>17</c:v>
                </c:pt>
                <c:pt idx="13">
                  <c:v>17.5</c:v>
                </c:pt>
                <c:pt idx="14">
                  <c:v>18</c:v>
                </c:pt>
                <c:pt idx="15">
                  <c:v>18.5</c:v>
                </c:pt>
                <c:pt idx="16">
                  <c:v>19</c:v>
                </c:pt>
                <c:pt idx="17">
                  <c:v>19.5</c:v>
                </c:pt>
                <c:pt idx="18">
                  <c:v>20</c:v>
                </c:pt>
                <c:pt idx="19">
                  <c:v>20.5</c:v>
                </c:pt>
                <c:pt idx="20">
                  <c:v>21</c:v>
                </c:pt>
                <c:pt idx="21">
                  <c:v>21.5</c:v>
                </c:pt>
                <c:pt idx="22">
                  <c:v>22</c:v>
                </c:pt>
                <c:pt idx="23">
                  <c:v>22.5</c:v>
                </c:pt>
                <c:pt idx="24">
                  <c:v>23</c:v>
                </c:pt>
                <c:pt idx="25">
                  <c:v>23.5</c:v>
                </c:pt>
                <c:pt idx="26">
                  <c:v>24</c:v>
                </c:pt>
                <c:pt idx="27">
                  <c:v>24.5</c:v>
                </c:pt>
                <c:pt idx="28">
                  <c:v>25</c:v>
                </c:pt>
                <c:pt idx="29">
                  <c:v>25.5</c:v>
                </c:pt>
                <c:pt idx="30">
                  <c:v>26</c:v>
                </c:pt>
                <c:pt idx="31">
                  <c:v>26.5</c:v>
                </c:pt>
                <c:pt idx="32">
                  <c:v>27</c:v>
                </c:pt>
                <c:pt idx="33">
                  <c:v>27.5</c:v>
                </c:pt>
                <c:pt idx="34">
                  <c:v>28</c:v>
                </c:pt>
                <c:pt idx="35">
                  <c:v>28.5</c:v>
                </c:pt>
                <c:pt idx="36">
                  <c:v>29</c:v>
                </c:pt>
                <c:pt idx="37">
                  <c:v>29.5</c:v>
                </c:pt>
                <c:pt idx="38">
                  <c:v>30</c:v>
                </c:pt>
                <c:pt idx="39">
                  <c:v>30.5</c:v>
                </c:pt>
                <c:pt idx="40">
                  <c:v>31</c:v>
                </c:pt>
                <c:pt idx="41">
                  <c:v>31.5</c:v>
                </c:pt>
                <c:pt idx="42">
                  <c:v>32</c:v>
                </c:pt>
                <c:pt idx="43">
                  <c:v>32.5</c:v>
                </c:pt>
                <c:pt idx="44">
                  <c:v>33</c:v>
                </c:pt>
                <c:pt idx="45">
                  <c:v>33.5</c:v>
                </c:pt>
                <c:pt idx="46">
                  <c:v>34</c:v>
                </c:pt>
                <c:pt idx="47">
                  <c:v>34.5</c:v>
                </c:pt>
                <c:pt idx="48">
                  <c:v>35</c:v>
                </c:pt>
                <c:pt idx="49">
                  <c:v>35.5</c:v>
                </c:pt>
                <c:pt idx="50">
                  <c:v>36</c:v>
                </c:pt>
                <c:pt idx="51">
                  <c:v>36.5</c:v>
                </c:pt>
                <c:pt idx="52">
                  <c:v>37</c:v>
                </c:pt>
                <c:pt idx="53">
                  <c:v>37.5</c:v>
                </c:pt>
                <c:pt idx="54">
                  <c:v>38</c:v>
                </c:pt>
                <c:pt idx="55">
                  <c:v>38.5</c:v>
                </c:pt>
                <c:pt idx="56">
                  <c:v>39</c:v>
                </c:pt>
                <c:pt idx="57">
                  <c:v>39.5</c:v>
                </c:pt>
                <c:pt idx="58">
                  <c:v>40</c:v>
                </c:pt>
                <c:pt idx="59">
                  <c:v>40.5</c:v>
                </c:pt>
                <c:pt idx="60">
                  <c:v>41</c:v>
                </c:pt>
                <c:pt idx="61">
                  <c:v>41.5</c:v>
                </c:pt>
                <c:pt idx="62">
                  <c:v>42</c:v>
                </c:pt>
                <c:pt idx="63">
                  <c:v>42.5</c:v>
                </c:pt>
                <c:pt idx="64">
                  <c:v>43</c:v>
                </c:pt>
                <c:pt idx="65">
                  <c:v>43.5</c:v>
                </c:pt>
                <c:pt idx="66">
                  <c:v>44</c:v>
                </c:pt>
                <c:pt idx="67">
                  <c:v>44.5</c:v>
                </c:pt>
                <c:pt idx="68">
                  <c:v>45</c:v>
                </c:pt>
                <c:pt idx="69">
                  <c:v>45.5</c:v>
                </c:pt>
                <c:pt idx="70">
                  <c:v>46</c:v>
                </c:pt>
                <c:pt idx="71">
                  <c:v>46.5</c:v>
                </c:pt>
                <c:pt idx="72">
                  <c:v>47</c:v>
                </c:pt>
                <c:pt idx="73">
                  <c:v>47.5</c:v>
                </c:pt>
                <c:pt idx="74">
                  <c:v>48</c:v>
                </c:pt>
                <c:pt idx="75">
                  <c:v>48.5</c:v>
                </c:pt>
                <c:pt idx="76">
                  <c:v>49</c:v>
                </c:pt>
                <c:pt idx="77">
                  <c:v>49.5</c:v>
                </c:pt>
                <c:pt idx="78">
                  <c:v>50</c:v>
                </c:pt>
                <c:pt idx="79">
                  <c:v>50.5</c:v>
                </c:pt>
                <c:pt idx="80">
                  <c:v>51</c:v>
                </c:pt>
                <c:pt idx="81">
                  <c:v>51.5</c:v>
                </c:pt>
                <c:pt idx="82">
                  <c:v>52</c:v>
                </c:pt>
                <c:pt idx="83">
                  <c:v>52.5</c:v>
                </c:pt>
                <c:pt idx="84">
                  <c:v>53</c:v>
                </c:pt>
                <c:pt idx="85">
                  <c:v>53.5</c:v>
                </c:pt>
                <c:pt idx="86">
                  <c:v>54</c:v>
                </c:pt>
                <c:pt idx="87">
                  <c:v>54.5</c:v>
                </c:pt>
                <c:pt idx="88">
                  <c:v>55</c:v>
                </c:pt>
                <c:pt idx="89">
                  <c:v>55.5</c:v>
                </c:pt>
                <c:pt idx="90">
                  <c:v>56</c:v>
                </c:pt>
                <c:pt idx="91">
                  <c:v>56.5</c:v>
                </c:pt>
                <c:pt idx="92">
                  <c:v>57</c:v>
                </c:pt>
                <c:pt idx="93">
                  <c:v>57.5</c:v>
                </c:pt>
                <c:pt idx="94">
                  <c:v>58</c:v>
                </c:pt>
                <c:pt idx="95">
                  <c:v>58.5</c:v>
                </c:pt>
                <c:pt idx="96">
                  <c:v>59</c:v>
                </c:pt>
                <c:pt idx="97">
                  <c:v>59.5</c:v>
                </c:pt>
                <c:pt idx="98">
                  <c:v>60</c:v>
                </c:pt>
                <c:pt idx="99">
                  <c:v>60.5</c:v>
                </c:pt>
                <c:pt idx="100">
                  <c:v>61</c:v>
                </c:pt>
                <c:pt idx="101">
                  <c:v>61.5</c:v>
                </c:pt>
                <c:pt idx="102">
                  <c:v>62</c:v>
                </c:pt>
                <c:pt idx="103">
                  <c:v>62.5</c:v>
                </c:pt>
                <c:pt idx="104">
                  <c:v>63</c:v>
                </c:pt>
                <c:pt idx="105">
                  <c:v>63.5</c:v>
                </c:pt>
                <c:pt idx="106">
                  <c:v>64</c:v>
                </c:pt>
                <c:pt idx="107">
                  <c:v>64.5</c:v>
                </c:pt>
                <c:pt idx="108">
                  <c:v>65</c:v>
                </c:pt>
                <c:pt idx="109">
                  <c:v>65.5</c:v>
                </c:pt>
                <c:pt idx="110">
                  <c:v>66</c:v>
                </c:pt>
                <c:pt idx="111">
                  <c:v>66.5</c:v>
                </c:pt>
                <c:pt idx="112">
                  <c:v>67</c:v>
                </c:pt>
                <c:pt idx="113">
                  <c:v>67.5</c:v>
                </c:pt>
                <c:pt idx="114">
                  <c:v>68</c:v>
                </c:pt>
                <c:pt idx="115">
                  <c:v>68.5</c:v>
                </c:pt>
                <c:pt idx="116">
                  <c:v>69</c:v>
                </c:pt>
                <c:pt idx="117">
                  <c:v>69.5</c:v>
                </c:pt>
                <c:pt idx="118">
                  <c:v>70</c:v>
                </c:pt>
                <c:pt idx="119">
                  <c:v>70.5</c:v>
                </c:pt>
                <c:pt idx="120">
                  <c:v>71</c:v>
                </c:pt>
                <c:pt idx="121">
                  <c:v>71.5</c:v>
                </c:pt>
                <c:pt idx="122">
                  <c:v>72</c:v>
                </c:pt>
                <c:pt idx="123">
                  <c:v>72.5</c:v>
                </c:pt>
                <c:pt idx="124">
                  <c:v>73</c:v>
                </c:pt>
                <c:pt idx="125">
                  <c:v>73.5</c:v>
                </c:pt>
                <c:pt idx="126">
                  <c:v>74</c:v>
                </c:pt>
                <c:pt idx="127">
                  <c:v>74.5</c:v>
                </c:pt>
                <c:pt idx="128">
                  <c:v>75</c:v>
                </c:pt>
                <c:pt idx="129">
                  <c:v>75.5</c:v>
                </c:pt>
                <c:pt idx="130">
                  <c:v>76</c:v>
                </c:pt>
                <c:pt idx="131">
                  <c:v>76.5</c:v>
                </c:pt>
                <c:pt idx="132">
                  <c:v>77</c:v>
                </c:pt>
                <c:pt idx="133">
                  <c:v>77.5</c:v>
                </c:pt>
                <c:pt idx="134">
                  <c:v>78</c:v>
                </c:pt>
                <c:pt idx="135">
                  <c:v>78.5</c:v>
                </c:pt>
                <c:pt idx="136">
                  <c:v>79</c:v>
                </c:pt>
                <c:pt idx="137">
                  <c:v>79.5</c:v>
                </c:pt>
                <c:pt idx="138">
                  <c:v>80</c:v>
                </c:pt>
                <c:pt idx="139">
                  <c:v>80.5</c:v>
                </c:pt>
                <c:pt idx="140">
                  <c:v>81</c:v>
                </c:pt>
                <c:pt idx="141">
                  <c:v>81.5</c:v>
                </c:pt>
                <c:pt idx="142">
                  <c:v>82</c:v>
                </c:pt>
                <c:pt idx="143">
                  <c:v>82.5</c:v>
                </c:pt>
                <c:pt idx="144">
                  <c:v>83</c:v>
                </c:pt>
                <c:pt idx="145">
                  <c:v>83.5</c:v>
                </c:pt>
                <c:pt idx="146">
                  <c:v>84</c:v>
                </c:pt>
                <c:pt idx="147">
                  <c:v>84.5</c:v>
                </c:pt>
                <c:pt idx="148">
                  <c:v>85</c:v>
                </c:pt>
                <c:pt idx="149">
                  <c:v>85.5</c:v>
                </c:pt>
                <c:pt idx="150">
                  <c:v>86</c:v>
                </c:pt>
                <c:pt idx="151">
                  <c:v>86.5</c:v>
                </c:pt>
                <c:pt idx="152">
                  <c:v>87</c:v>
                </c:pt>
                <c:pt idx="153">
                  <c:v>87.5</c:v>
                </c:pt>
                <c:pt idx="154">
                  <c:v>88</c:v>
                </c:pt>
                <c:pt idx="155">
                  <c:v>88.5</c:v>
                </c:pt>
                <c:pt idx="156">
                  <c:v>89</c:v>
                </c:pt>
                <c:pt idx="157">
                  <c:v>89.5</c:v>
                </c:pt>
                <c:pt idx="158">
                  <c:v>90</c:v>
                </c:pt>
                <c:pt idx="159">
                  <c:v>90.5</c:v>
                </c:pt>
                <c:pt idx="160">
                  <c:v>91</c:v>
                </c:pt>
                <c:pt idx="161">
                  <c:v>91.5</c:v>
                </c:pt>
                <c:pt idx="162">
                  <c:v>92</c:v>
                </c:pt>
                <c:pt idx="163">
                  <c:v>92.5</c:v>
                </c:pt>
                <c:pt idx="164">
                  <c:v>93</c:v>
                </c:pt>
              </c:numCache>
            </c:numRef>
          </c:xVal>
          <c:yVal>
            <c:numRef>
              <c:f>'Antecedente Umidade'!$C$3:$C$167</c:f>
              <c:numCache>
                <c:formatCode>General</c:formatCode>
                <c:ptCount val="165"/>
                <c:pt idx="0">
                  <c:v>6.908123638278764E-6</c:v>
                </c:pt>
                <c:pt idx="1">
                  <c:v>9.3505244530634548E-6</c:v>
                </c:pt>
                <c:pt idx="2">
                  <c:v>1.2607105177048523E-5</c:v>
                </c:pt>
                <c:pt idx="3">
                  <c:v>1.6931612436129992E-5</c:v>
                </c:pt>
                <c:pt idx="4">
                  <c:v>2.2650865383229311E-5</c:v>
                </c:pt>
                <c:pt idx="5">
                  <c:v>3.0183862672235959E-5</c:v>
                </c:pt>
                <c:pt idx="6">
                  <c:v>4.0065297392951069E-5</c:v>
                </c:pt>
                <c:pt idx="7">
                  <c:v>5.2974328747957843E-5</c:v>
                </c:pt>
                <c:pt idx="8">
                  <c:v>6.9769577195997096E-5</c:v>
                </c:pt>
                <c:pt idx="9">
                  <c:v>9.1531432050003753E-5</c:v>
                </c:pt>
                <c:pt idx="10">
                  <c:v>1.1961288358102437E-4</c:v>
                </c:pt>
                <c:pt idx="11">
                  <c:v>1.5570021083729959E-4</c:v>
                </c:pt>
                <c:pt idx="12">
                  <c:v>2.0188496560091579E-4</c:v>
                </c:pt>
                <c:pt idx="13">
                  <c:v>2.6074878466882681E-4</c:v>
                </c:pt>
                <c:pt idx="14">
                  <c:v>3.3546262790251185E-4</c:v>
                </c:pt>
                <c:pt idx="15">
                  <c:v>4.2990206759270223E-4</c:v>
                </c:pt>
                <c:pt idx="16">
                  <c:v>5.4878023343204877E-4</c:v>
                </c:pt>
                <c:pt idx="17">
                  <c:v>6.9779993315885794E-4</c:v>
                </c:pt>
                <c:pt idx="18">
                  <c:v>8.8382630693504996E-4</c:v>
                </c:pt>
                <c:pt idx="19">
                  <c:v>1.115081118163711E-3</c:v>
                </c:pt>
                <c:pt idx="20">
                  <c:v>1.4013594188853921E-3</c:v>
                </c:pt>
                <c:pt idx="21">
                  <c:v>1.754268838696971E-3</c:v>
                </c:pt>
                <c:pt idx="22">
                  <c:v>2.1874911181828851E-3</c:v>
                </c:pt>
                <c:pt idx="23">
                  <c:v>2.7170647293235837E-3</c:v>
                </c:pt>
                <c:pt idx="24">
                  <c:v>3.3616864879322562E-3</c:v>
                </c:pt>
                <c:pt idx="25">
                  <c:v>4.1430289633455518E-3</c:v>
                </c:pt>
                <c:pt idx="26">
                  <c:v>5.0860692310127006E-3</c:v>
                </c:pt>
                <c:pt idx="27">
                  <c:v>6.219423104531864E-3</c:v>
                </c:pt>
                <c:pt idx="28">
                  <c:v>7.5756774442599355E-3</c:v>
                </c:pt>
                <c:pt idx="29">
                  <c:v>9.1917114992283409E-3</c:v>
                </c:pt>
                <c:pt idx="30">
                  <c:v>1.1108996538242306E-2</c:v>
                </c:pt>
                <c:pt idx="31">
                  <c:v>1.3373861317024633E-2</c:v>
                </c:pt>
                <c:pt idx="32">
                  <c:v>1.6037709275350549E-2</c:v>
                </c:pt>
                <c:pt idx="33">
                  <c:v>1.9157171837129137E-2</c:v>
                </c:pt>
                <c:pt idx="34">
                  <c:v>2.2794180883612344E-2</c:v>
                </c:pt>
                <c:pt idx="35">
                  <c:v>2.7015942480265117E-2</c:v>
                </c:pt>
                <c:pt idx="36">
                  <c:v>3.1894793362157101E-2</c:v>
                </c:pt>
                <c:pt idx="37">
                  <c:v>3.7507921624293721E-2</c:v>
                </c:pt>
                <c:pt idx="38">
                  <c:v>4.393693362340742E-2</c:v>
                </c:pt>
                <c:pt idx="39">
                  <c:v>5.1267250370657748E-2</c:v>
                </c:pt>
                <c:pt idx="40">
                  <c:v>5.9587318761986086E-2</c:v>
                </c:pt>
                <c:pt idx="41">
                  <c:v>6.8987625917239406E-2</c:v>
                </c:pt>
                <c:pt idx="42">
                  <c:v>7.9559508718227687E-2</c:v>
                </c:pt>
                <c:pt idx="43">
                  <c:v>9.139375535604724E-2</c:v>
                </c:pt>
                <c:pt idx="44">
                  <c:v>0.10457900128900145</c:v>
                </c:pt>
                <c:pt idx="45">
                  <c:v>0.11919992840264731</c:v>
                </c:pt>
                <c:pt idx="46">
                  <c:v>0.1353352832366127</c:v>
                </c:pt>
                <c:pt idx="47">
                  <c:v>0.15305573773635817</c:v>
                </c:pt>
                <c:pt idx="48">
                  <c:v>0.17242162389375282</c:v>
                </c:pt>
                <c:pt idx="49">
                  <c:v>0.19348058160704673</c:v>
                </c:pt>
                <c:pt idx="50">
                  <c:v>0.21626516682988731</c:v>
                </c:pt>
                <c:pt idx="51">
                  <c:v>0.24079047427224856</c:v>
                </c:pt>
                <c:pt idx="52">
                  <c:v>0.26705183522634335</c:v>
                </c:pt>
                <c:pt idx="53">
                  <c:v>0.29502265617444284</c:v>
                </c:pt>
                <c:pt idx="54">
                  <c:v>0.32465246735834974</c:v>
                </c:pt>
                <c:pt idx="55">
                  <c:v>0.35586525214213843</c:v>
                </c:pt>
                <c:pt idx="56">
                  <c:v>0.38855812751236413</c:v>
                </c:pt>
                <c:pt idx="57">
                  <c:v>0.42260044322318879</c:v>
                </c:pt>
                <c:pt idx="58">
                  <c:v>0.45783336177161427</c:v>
                </c:pt>
                <c:pt idx="59">
                  <c:v>0.49406997353163834</c:v>
                </c:pt>
                <c:pt idx="60">
                  <c:v>0.53109599103534522</c:v>
                </c:pt>
                <c:pt idx="61">
                  <c:v>0.56867105371867199</c:v>
                </c:pt>
                <c:pt idx="62">
                  <c:v>0.60653065971263342</c:v>
                </c:pt>
                <c:pt idx="63">
                  <c:v>0.64438872482519527</c:v>
                </c:pt>
                <c:pt idx="64">
                  <c:v>0.68194075119034814</c:v>
                </c:pt>
                <c:pt idx="65">
                  <c:v>0.71886756970917576</c:v>
                </c:pt>
                <c:pt idx="66">
                  <c:v>0.75483960198900735</c:v>
                </c:pt>
                <c:pt idx="67">
                  <c:v>0.7895215696607879</c:v>
                </c:pt>
                <c:pt idx="68">
                  <c:v>0.82257756239866464</c:v>
                </c:pt>
                <c:pt idx="69">
                  <c:v>0.85367636134514768</c:v>
                </c:pt>
                <c:pt idx="70">
                  <c:v>0.88249690258459546</c:v>
                </c:pt>
                <c:pt idx="71">
                  <c:v>0.90873375636107012</c:v>
                </c:pt>
                <c:pt idx="72">
                  <c:v>0.93210249235952758</c:v>
                </c:pt>
                <c:pt idx="73">
                  <c:v>0.9523447998951764</c:v>
                </c:pt>
                <c:pt idx="74">
                  <c:v>0.96923323447634413</c:v>
                </c:pt>
                <c:pt idx="75">
                  <c:v>0.98257546895790038</c:v>
                </c:pt>
                <c:pt idx="76">
                  <c:v>0.99221793826024351</c:v>
                </c:pt>
                <c:pt idx="77">
                  <c:v>0.99804878110747552</c:v>
                </c:pt>
                <c:pt idx="78">
                  <c:v>1</c:v>
                </c:pt>
                <c:pt idx="79">
                  <c:v>0.99804878110747552</c:v>
                </c:pt>
                <c:pt idx="80">
                  <c:v>0.99221793826024351</c:v>
                </c:pt>
                <c:pt idx="81">
                  <c:v>0.98257546895790038</c:v>
                </c:pt>
                <c:pt idx="82">
                  <c:v>0.96923323447634413</c:v>
                </c:pt>
                <c:pt idx="83">
                  <c:v>0.9523447998951764</c:v>
                </c:pt>
                <c:pt idx="84">
                  <c:v>0.93210249235952758</c:v>
                </c:pt>
                <c:pt idx="85">
                  <c:v>0.90873375636107012</c:v>
                </c:pt>
                <c:pt idx="86">
                  <c:v>0.88249690258459546</c:v>
                </c:pt>
                <c:pt idx="87">
                  <c:v>0.85367636134514768</c:v>
                </c:pt>
                <c:pt idx="88">
                  <c:v>0.82257756239866464</c:v>
                </c:pt>
                <c:pt idx="89">
                  <c:v>0.7895215696607879</c:v>
                </c:pt>
                <c:pt idx="90">
                  <c:v>0.75483960198900735</c:v>
                </c:pt>
                <c:pt idx="91">
                  <c:v>0.71886756970917576</c:v>
                </c:pt>
                <c:pt idx="92">
                  <c:v>0.68194075119034814</c:v>
                </c:pt>
                <c:pt idx="93">
                  <c:v>0.64438872482519527</c:v>
                </c:pt>
                <c:pt idx="94">
                  <c:v>0.60653065971263342</c:v>
                </c:pt>
                <c:pt idx="95">
                  <c:v>0.56867105371867199</c:v>
                </c:pt>
                <c:pt idx="96">
                  <c:v>0.53109599103534522</c:v>
                </c:pt>
                <c:pt idx="97">
                  <c:v>0.49406997353163834</c:v>
                </c:pt>
                <c:pt idx="98">
                  <c:v>0.45783336177161427</c:v>
                </c:pt>
                <c:pt idx="99">
                  <c:v>0.42260044322318879</c:v>
                </c:pt>
                <c:pt idx="100">
                  <c:v>0.38855812751236413</c:v>
                </c:pt>
                <c:pt idx="101">
                  <c:v>0.35586525214213843</c:v>
                </c:pt>
                <c:pt idx="102">
                  <c:v>0.32465246735834974</c:v>
                </c:pt>
                <c:pt idx="103">
                  <c:v>0.29502265617444284</c:v>
                </c:pt>
                <c:pt idx="104">
                  <c:v>0.26705183522634335</c:v>
                </c:pt>
                <c:pt idx="105">
                  <c:v>0.24079047427224856</c:v>
                </c:pt>
                <c:pt idx="106">
                  <c:v>0.21626516682988731</c:v>
                </c:pt>
                <c:pt idx="107">
                  <c:v>0.19348058160704673</c:v>
                </c:pt>
                <c:pt idx="108">
                  <c:v>0.17242162389375282</c:v>
                </c:pt>
                <c:pt idx="109">
                  <c:v>0.15305573773635817</c:v>
                </c:pt>
                <c:pt idx="110">
                  <c:v>0.1353352832366127</c:v>
                </c:pt>
                <c:pt idx="111">
                  <c:v>0.11919992840264731</c:v>
                </c:pt>
                <c:pt idx="112">
                  <c:v>0.10457900128900145</c:v>
                </c:pt>
                <c:pt idx="113">
                  <c:v>9.139375535604724E-2</c:v>
                </c:pt>
                <c:pt idx="114">
                  <c:v>7.9559508718227687E-2</c:v>
                </c:pt>
                <c:pt idx="115">
                  <c:v>6.8987625917239406E-2</c:v>
                </c:pt>
                <c:pt idx="116">
                  <c:v>5.9587318761986086E-2</c:v>
                </c:pt>
                <c:pt idx="117">
                  <c:v>5.1267250370657748E-2</c:v>
                </c:pt>
                <c:pt idx="118">
                  <c:v>4.393693362340742E-2</c:v>
                </c:pt>
                <c:pt idx="119">
                  <c:v>3.7507921624293721E-2</c:v>
                </c:pt>
                <c:pt idx="120">
                  <c:v>3.1894793362157101E-2</c:v>
                </c:pt>
                <c:pt idx="121">
                  <c:v>2.7015942480265117E-2</c:v>
                </c:pt>
                <c:pt idx="122">
                  <c:v>2.2794180883612344E-2</c:v>
                </c:pt>
                <c:pt idx="123">
                  <c:v>1.9157171837129137E-2</c:v>
                </c:pt>
                <c:pt idx="124">
                  <c:v>1.6037709275350549E-2</c:v>
                </c:pt>
                <c:pt idx="125">
                  <c:v>1.3373861317024633E-2</c:v>
                </c:pt>
                <c:pt idx="126">
                  <c:v>1.1108996538242306E-2</c:v>
                </c:pt>
                <c:pt idx="127">
                  <c:v>9.1917114992283409E-3</c:v>
                </c:pt>
                <c:pt idx="128">
                  <c:v>7.5756774442599355E-3</c:v>
                </c:pt>
                <c:pt idx="129">
                  <c:v>6.219423104531864E-3</c:v>
                </c:pt>
                <c:pt idx="130">
                  <c:v>5.0860692310127006E-3</c:v>
                </c:pt>
                <c:pt idx="131">
                  <c:v>4.1430289633455518E-3</c:v>
                </c:pt>
                <c:pt idx="132">
                  <c:v>3.3616864879322562E-3</c:v>
                </c:pt>
                <c:pt idx="133">
                  <c:v>2.7170647293235837E-3</c:v>
                </c:pt>
                <c:pt idx="134">
                  <c:v>2.1874911181828851E-3</c:v>
                </c:pt>
                <c:pt idx="135">
                  <c:v>1.754268838696971E-3</c:v>
                </c:pt>
                <c:pt idx="136">
                  <c:v>1.4013594188853921E-3</c:v>
                </c:pt>
                <c:pt idx="137">
                  <c:v>1.115081118163711E-3</c:v>
                </c:pt>
                <c:pt idx="138">
                  <c:v>8.8382630693504996E-4</c:v>
                </c:pt>
                <c:pt idx="139">
                  <c:v>6.9779993315885794E-4</c:v>
                </c:pt>
                <c:pt idx="140">
                  <c:v>5.4878023343204877E-4</c:v>
                </c:pt>
                <c:pt idx="141">
                  <c:v>4.2990206759270223E-4</c:v>
                </c:pt>
                <c:pt idx="142">
                  <c:v>3.3546262790251185E-4</c:v>
                </c:pt>
                <c:pt idx="143">
                  <c:v>2.6074878466882681E-4</c:v>
                </c:pt>
                <c:pt idx="144">
                  <c:v>2.0188496560091579E-4</c:v>
                </c:pt>
                <c:pt idx="145">
                  <c:v>1.5570021083729959E-4</c:v>
                </c:pt>
                <c:pt idx="146">
                  <c:v>1.1961288358102437E-4</c:v>
                </c:pt>
                <c:pt idx="147">
                  <c:v>9.1531432050003753E-5</c:v>
                </c:pt>
                <c:pt idx="148">
                  <c:v>6.9769577195997096E-5</c:v>
                </c:pt>
                <c:pt idx="149">
                  <c:v>5.2974328747957843E-5</c:v>
                </c:pt>
                <c:pt idx="150">
                  <c:v>4.0065297392951069E-5</c:v>
                </c:pt>
                <c:pt idx="151">
                  <c:v>3.0183862672235959E-5</c:v>
                </c:pt>
                <c:pt idx="152">
                  <c:v>2.2650865383229311E-5</c:v>
                </c:pt>
                <c:pt idx="153">
                  <c:v>1.6931612436129992E-5</c:v>
                </c:pt>
                <c:pt idx="154">
                  <c:v>1.2607105177048523E-5</c:v>
                </c:pt>
                <c:pt idx="155">
                  <c:v>9.3505244530634548E-6</c:v>
                </c:pt>
                <c:pt idx="156">
                  <c:v>6.908123638278764E-6</c:v>
                </c:pt>
                <c:pt idx="157">
                  <c:v>5.0837919651313061E-6</c:v>
                </c:pt>
                <c:pt idx="158">
                  <c:v>3.7266531720786709E-6</c:v>
                </c:pt>
                <c:pt idx="159">
                  <c:v>2.7211577495495476E-6</c:v>
                </c:pt>
                <c:pt idx="160">
                  <c:v>1.9792105596701347E-6</c:v>
                </c:pt>
                <c:pt idx="161">
                  <c:v>1.4339493674822389E-6</c:v>
                </c:pt>
                <c:pt idx="162">
                  <c:v>1.0348542111093753E-6</c:v>
                </c:pt>
                <c:pt idx="163">
                  <c:v>7.43923131743503E-7</c:v>
                </c:pt>
                <c:pt idx="164">
                  <c:v>5.3269729550146122E-7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4B-47E8-9054-6EBC6C58ED19}"/>
            </c:ext>
          </c:extLst>
        </c:ser>
        <c:ser>
          <c:idx val="2"/>
          <c:order val="2"/>
          <c:tx>
            <c:strRef>
              <c:f>'Antecedente Umidade'!$D$2</c:f>
              <c:strCache>
                <c:ptCount val="1"/>
                <c:pt idx="0">
                  <c:v>Alta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'Antecedente Umidade'!$A$3:$A$167</c:f>
              <c:numCache>
                <c:formatCode>General</c:formatCode>
                <c:ptCount val="165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  <c:pt idx="10">
                  <c:v>16</c:v>
                </c:pt>
                <c:pt idx="11">
                  <c:v>16.5</c:v>
                </c:pt>
                <c:pt idx="12">
                  <c:v>17</c:v>
                </c:pt>
                <c:pt idx="13">
                  <c:v>17.5</c:v>
                </c:pt>
                <c:pt idx="14">
                  <c:v>18</c:v>
                </c:pt>
                <c:pt idx="15">
                  <c:v>18.5</c:v>
                </c:pt>
                <c:pt idx="16">
                  <c:v>19</c:v>
                </c:pt>
                <c:pt idx="17">
                  <c:v>19.5</c:v>
                </c:pt>
                <c:pt idx="18">
                  <c:v>20</c:v>
                </c:pt>
                <c:pt idx="19">
                  <c:v>20.5</c:v>
                </c:pt>
                <c:pt idx="20">
                  <c:v>21</c:v>
                </c:pt>
                <c:pt idx="21">
                  <c:v>21.5</c:v>
                </c:pt>
                <c:pt idx="22">
                  <c:v>22</c:v>
                </c:pt>
                <c:pt idx="23">
                  <c:v>22.5</c:v>
                </c:pt>
                <c:pt idx="24">
                  <c:v>23</c:v>
                </c:pt>
                <c:pt idx="25">
                  <c:v>23.5</c:v>
                </c:pt>
                <c:pt idx="26">
                  <c:v>24</c:v>
                </c:pt>
                <c:pt idx="27">
                  <c:v>24.5</c:v>
                </c:pt>
                <c:pt idx="28">
                  <c:v>25</c:v>
                </c:pt>
                <c:pt idx="29">
                  <c:v>25.5</c:v>
                </c:pt>
                <c:pt idx="30">
                  <c:v>26</c:v>
                </c:pt>
                <c:pt idx="31">
                  <c:v>26.5</c:v>
                </c:pt>
                <c:pt idx="32">
                  <c:v>27</c:v>
                </c:pt>
                <c:pt idx="33">
                  <c:v>27.5</c:v>
                </c:pt>
                <c:pt idx="34">
                  <c:v>28</c:v>
                </c:pt>
                <c:pt idx="35">
                  <c:v>28.5</c:v>
                </c:pt>
                <c:pt idx="36">
                  <c:v>29</c:v>
                </c:pt>
                <c:pt idx="37">
                  <c:v>29.5</c:v>
                </c:pt>
                <c:pt idx="38">
                  <c:v>30</c:v>
                </c:pt>
                <c:pt idx="39">
                  <c:v>30.5</c:v>
                </c:pt>
                <c:pt idx="40">
                  <c:v>31</c:v>
                </c:pt>
                <c:pt idx="41">
                  <c:v>31.5</c:v>
                </c:pt>
                <c:pt idx="42">
                  <c:v>32</c:v>
                </c:pt>
                <c:pt idx="43">
                  <c:v>32.5</c:v>
                </c:pt>
                <c:pt idx="44">
                  <c:v>33</c:v>
                </c:pt>
                <c:pt idx="45">
                  <c:v>33.5</c:v>
                </c:pt>
                <c:pt idx="46">
                  <c:v>34</c:v>
                </c:pt>
                <c:pt idx="47">
                  <c:v>34.5</c:v>
                </c:pt>
                <c:pt idx="48">
                  <c:v>35</c:v>
                </c:pt>
                <c:pt idx="49">
                  <c:v>35.5</c:v>
                </c:pt>
                <c:pt idx="50">
                  <c:v>36</c:v>
                </c:pt>
                <c:pt idx="51">
                  <c:v>36.5</c:v>
                </c:pt>
                <c:pt idx="52">
                  <c:v>37</c:v>
                </c:pt>
                <c:pt idx="53">
                  <c:v>37.5</c:v>
                </c:pt>
                <c:pt idx="54">
                  <c:v>38</c:v>
                </c:pt>
                <c:pt idx="55">
                  <c:v>38.5</c:v>
                </c:pt>
                <c:pt idx="56">
                  <c:v>39</c:v>
                </c:pt>
                <c:pt idx="57">
                  <c:v>39.5</c:v>
                </c:pt>
                <c:pt idx="58">
                  <c:v>40</c:v>
                </c:pt>
                <c:pt idx="59">
                  <c:v>40.5</c:v>
                </c:pt>
                <c:pt idx="60">
                  <c:v>41</c:v>
                </c:pt>
                <c:pt idx="61">
                  <c:v>41.5</c:v>
                </c:pt>
                <c:pt idx="62">
                  <c:v>42</c:v>
                </c:pt>
                <c:pt idx="63">
                  <c:v>42.5</c:v>
                </c:pt>
                <c:pt idx="64">
                  <c:v>43</c:v>
                </c:pt>
                <c:pt idx="65">
                  <c:v>43.5</c:v>
                </c:pt>
                <c:pt idx="66">
                  <c:v>44</c:v>
                </c:pt>
                <c:pt idx="67">
                  <c:v>44.5</c:v>
                </c:pt>
                <c:pt idx="68">
                  <c:v>45</c:v>
                </c:pt>
                <c:pt idx="69">
                  <c:v>45.5</c:v>
                </c:pt>
                <c:pt idx="70">
                  <c:v>46</c:v>
                </c:pt>
                <c:pt idx="71">
                  <c:v>46.5</c:v>
                </c:pt>
                <c:pt idx="72">
                  <c:v>47</c:v>
                </c:pt>
                <c:pt idx="73">
                  <c:v>47.5</c:v>
                </c:pt>
                <c:pt idx="74">
                  <c:v>48</c:v>
                </c:pt>
                <c:pt idx="75">
                  <c:v>48.5</c:v>
                </c:pt>
                <c:pt idx="76">
                  <c:v>49</c:v>
                </c:pt>
                <c:pt idx="77">
                  <c:v>49.5</c:v>
                </c:pt>
                <c:pt idx="78">
                  <c:v>50</c:v>
                </c:pt>
                <c:pt idx="79">
                  <c:v>50.5</c:v>
                </c:pt>
                <c:pt idx="80">
                  <c:v>51</c:v>
                </c:pt>
                <c:pt idx="81">
                  <c:v>51.5</c:v>
                </c:pt>
                <c:pt idx="82">
                  <c:v>52</c:v>
                </c:pt>
                <c:pt idx="83">
                  <c:v>52.5</c:v>
                </c:pt>
                <c:pt idx="84">
                  <c:v>53</c:v>
                </c:pt>
                <c:pt idx="85">
                  <c:v>53.5</c:v>
                </c:pt>
                <c:pt idx="86">
                  <c:v>54</c:v>
                </c:pt>
                <c:pt idx="87">
                  <c:v>54.5</c:v>
                </c:pt>
                <c:pt idx="88">
                  <c:v>55</c:v>
                </c:pt>
                <c:pt idx="89">
                  <c:v>55.5</c:v>
                </c:pt>
                <c:pt idx="90">
                  <c:v>56</c:v>
                </c:pt>
                <c:pt idx="91">
                  <c:v>56.5</c:v>
                </c:pt>
                <c:pt idx="92">
                  <c:v>57</c:v>
                </c:pt>
                <c:pt idx="93">
                  <c:v>57.5</c:v>
                </c:pt>
                <c:pt idx="94">
                  <c:v>58</c:v>
                </c:pt>
                <c:pt idx="95">
                  <c:v>58.5</c:v>
                </c:pt>
                <c:pt idx="96">
                  <c:v>59</c:v>
                </c:pt>
                <c:pt idx="97">
                  <c:v>59.5</c:v>
                </c:pt>
                <c:pt idx="98">
                  <c:v>60</c:v>
                </c:pt>
                <c:pt idx="99">
                  <c:v>60.5</c:v>
                </c:pt>
                <c:pt idx="100">
                  <c:v>61</c:v>
                </c:pt>
                <c:pt idx="101">
                  <c:v>61.5</c:v>
                </c:pt>
                <c:pt idx="102">
                  <c:v>62</c:v>
                </c:pt>
                <c:pt idx="103">
                  <c:v>62.5</c:v>
                </c:pt>
                <c:pt idx="104">
                  <c:v>63</c:v>
                </c:pt>
                <c:pt idx="105">
                  <c:v>63.5</c:v>
                </c:pt>
                <c:pt idx="106">
                  <c:v>64</c:v>
                </c:pt>
                <c:pt idx="107">
                  <c:v>64.5</c:v>
                </c:pt>
                <c:pt idx="108">
                  <c:v>65</c:v>
                </c:pt>
                <c:pt idx="109">
                  <c:v>65.5</c:v>
                </c:pt>
                <c:pt idx="110">
                  <c:v>66</c:v>
                </c:pt>
                <c:pt idx="111">
                  <c:v>66.5</c:v>
                </c:pt>
                <c:pt idx="112">
                  <c:v>67</c:v>
                </c:pt>
                <c:pt idx="113">
                  <c:v>67.5</c:v>
                </c:pt>
                <c:pt idx="114">
                  <c:v>68</c:v>
                </c:pt>
                <c:pt idx="115">
                  <c:v>68.5</c:v>
                </c:pt>
                <c:pt idx="116">
                  <c:v>69</c:v>
                </c:pt>
                <c:pt idx="117">
                  <c:v>69.5</c:v>
                </c:pt>
                <c:pt idx="118">
                  <c:v>70</c:v>
                </c:pt>
                <c:pt idx="119">
                  <c:v>70.5</c:v>
                </c:pt>
                <c:pt idx="120">
                  <c:v>71</c:v>
                </c:pt>
                <c:pt idx="121">
                  <c:v>71.5</c:v>
                </c:pt>
                <c:pt idx="122">
                  <c:v>72</c:v>
                </c:pt>
                <c:pt idx="123">
                  <c:v>72.5</c:v>
                </c:pt>
                <c:pt idx="124">
                  <c:v>73</c:v>
                </c:pt>
                <c:pt idx="125">
                  <c:v>73.5</c:v>
                </c:pt>
                <c:pt idx="126">
                  <c:v>74</c:v>
                </c:pt>
                <c:pt idx="127">
                  <c:v>74.5</c:v>
                </c:pt>
                <c:pt idx="128">
                  <c:v>75</c:v>
                </c:pt>
                <c:pt idx="129">
                  <c:v>75.5</c:v>
                </c:pt>
                <c:pt idx="130">
                  <c:v>76</c:v>
                </c:pt>
                <c:pt idx="131">
                  <c:v>76.5</c:v>
                </c:pt>
                <c:pt idx="132">
                  <c:v>77</c:v>
                </c:pt>
                <c:pt idx="133">
                  <c:v>77.5</c:v>
                </c:pt>
                <c:pt idx="134">
                  <c:v>78</c:v>
                </c:pt>
                <c:pt idx="135">
                  <c:v>78.5</c:v>
                </c:pt>
                <c:pt idx="136">
                  <c:v>79</c:v>
                </c:pt>
                <c:pt idx="137">
                  <c:v>79.5</c:v>
                </c:pt>
                <c:pt idx="138">
                  <c:v>80</c:v>
                </c:pt>
                <c:pt idx="139">
                  <c:v>80.5</c:v>
                </c:pt>
                <c:pt idx="140">
                  <c:v>81</c:v>
                </c:pt>
                <c:pt idx="141">
                  <c:v>81.5</c:v>
                </c:pt>
                <c:pt idx="142">
                  <c:v>82</c:v>
                </c:pt>
                <c:pt idx="143">
                  <c:v>82.5</c:v>
                </c:pt>
                <c:pt idx="144">
                  <c:v>83</c:v>
                </c:pt>
                <c:pt idx="145">
                  <c:v>83.5</c:v>
                </c:pt>
                <c:pt idx="146">
                  <c:v>84</c:v>
                </c:pt>
                <c:pt idx="147">
                  <c:v>84.5</c:v>
                </c:pt>
                <c:pt idx="148">
                  <c:v>85</c:v>
                </c:pt>
                <c:pt idx="149">
                  <c:v>85.5</c:v>
                </c:pt>
                <c:pt idx="150">
                  <c:v>86</c:v>
                </c:pt>
                <c:pt idx="151">
                  <c:v>86.5</c:v>
                </c:pt>
                <c:pt idx="152">
                  <c:v>87</c:v>
                </c:pt>
                <c:pt idx="153">
                  <c:v>87.5</c:v>
                </c:pt>
                <c:pt idx="154">
                  <c:v>88</c:v>
                </c:pt>
                <c:pt idx="155">
                  <c:v>88.5</c:v>
                </c:pt>
                <c:pt idx="156">
                  <c:v>89</c:v>
                </c:pt>
                <c:pt idx="157">
                  <c:v>89.5</c:v>
                </c:pt>
                <c:pt idx="158">
                  <c:v>90</c:v>
                </c:pt>
                <c:pt idx="159">
                  <c:v>90.5</c:v>
                </c:pt>
                <c:pt idx="160">
                  <c:v>91</c:v>
                </c:pt>
                <c:pt idx="161">
                  <c:v>91.5</c:v>
                </c:pt>
                <c:pt idx="162">
                  <c:v>92</c:v>
                </c:pt>
                <c:pt idx="163">
                  <c:v>92.5</c:v>
                </c:pt>
                <c:pt idx="164">
                  <c:v>93</c:v>
                </c:pt>
              </c:numCache>
            </c:numRef>
          </c:xVal>
          <c:yVal>
            <c:numRef>
              <c:f>'Antecedente Umidade'!$D$3:$D$167</c:f>
              <c:numCache>
                <c:formatCode>General</c:formatCode>
                <c:ptCount val="165"/>
                <c:pt idx="0">
                  <c:v>1.5345039034436564E-23</c:v>
                </c:pt>
                <c:pt idx="1">
                  <c:v>2.9062948249202244E-23</c:v>
                </c:pt>
                <c:pt idx="2">
                  <c:v>5.4829574654697493E-23</c:v>
                </c:pt>
                <c:pt idx="3">
                  <c:v>1.0303709889822967E-22</c:v>
                </c:pt>
                <c:pt idx="4">
                  <c:v>1.9287498479639178E-22</c:v>
                </c:pt>
                <c:pt idx="5">
                  <c:v>3.5963481249673517E-22</c:v>
                </c:pt>
                <c:pt idx="6">
                  <c:v>6.6796096209879242E-22</c:v>
                </c:pt>
                <c:pt idx="7">
                  <c:v>1.2357880056679096E-21</c:v>
                </c:pt>
                <c:pt idx="8">
                  <c:v>2.2774057196530822E-21</c:v>
                </c:pt>
                <c:pt idx="9">
                  <c:v>4.1806169355170355E-21</c:v>
                </c:pt>
                <c:pt idx="10">
                  <c:v>7.6444084030522292E-21</c:v>
                </c:pt>
                <c:pt idx="11">
                  <c:v>1.3923580308083602E-20</c:v>
                </c:pt>
                <c:pt idx="12">
                  <c:v>2.5261637809256925E-20</c:v>
                </c:pt>
                <c:pt idx="13">
                  <c:v>4.5653662227962802E-20</c:v>
                </c:pt>
                <c:pt idx="14">
                  <c:v>8.2185135540967404E-20</c:v>
                </c:pt>
                <c:pt idx="15">
                  <c:v>1.4737182690560296E-19</c:v>
                </c:pt>
                <c:pt idx="16">
                  <c:v>2.632323106842264E-19</c:v>
                </c:pt>
                <c:pt idx="17">
                  <c:v>4.6834669731039755E-19</c:v>
                </c:pt>
                <c:pt idx="18">
                  <c:v>8.3004046521635588E-19</c:v>
                </c:pt>
                <c:pt idx="19">
                  <c:v>1.4653271804402422E-18</c:v>
                </c:pt>
                <c:pt idx="20">
                  <c:v>2.576757109154981E-18</c:v>
                </c:pt>
                <c:pt idx="21">
                  <c:v>4.5135254703695861E-18</c:v>
                </c:pt>
                <c:pt idx="22">
                  <c:v>7.8752046674609225E-18</c:v>
                </c:pt>
                <c:pt idx="23">
                  <c:v>1.36870967902032E-17</c:v>
                </c:pt>
                <c:pt idx="24">
                  <c:v>2.3695417473401759E-17</c:v>
                </c:pt>
                <c:pt idx="25">
                  <c:v>4.0862123120464395E-17</c:v>
                </c:pt>
                <c:pt idx="26">
                  <c:v>7.0190935158162659E-17</c:v>
                </c:pt>
                <c:pt idx="27">
                  <c:v>1.2010045875968301E-16</c:v>
                </c:pt>
                <c:pt idx="28">
                  <c:v>2.0469717131642043E-16</c:v>
                </c:pt>
                <c:pt idx="29">
                  <c:v>3.4752220036018662E-16</c:v>
                </c:pt>
                <c:pt idx="30">
                  <c:v>5.8770150467508386E-16</c:v>
                </c:pt>
                <c:pt idx="31">
                  <c:v>9.8999861970750711E-16</c:v>
                </c:pt>
                <c:pt idx="32">
                  <c:v>1.661177012699743E-15</c:v>
                </c:pt>
                <c:pt idx="33">
                  <c:v>2.7765197915488259E-15</c:v>
                </c:pt>
                <c:pt idx="34">
                  <c:v>4.6226304054837065E-15</c:v>
                </c:pt>
                <c:pt idx="35">
                  <c:v>7.6662169735029809E-15</c:v>
                </c:pt>
                <c:pt idx="36">
                  <c:v>1.2664165549094176E-14</c:v>
                </c:pt>
                <c:pt idx="37">
                  <c:v>2.0838938292097451E-14</c:v>
                </c:pt>
                <c:pt idx="38">
                  <c:v>3.4156875390741648E-14</c:v>
                </c:pt>
                <c:pt idx="39">
                  <c:v>5.5767890791115274E-14</c:v>
                </c:pt>
                <c:pt idx="40">
                  <c:v>9.0697191770990923E-14</c:v>
                </c:pt>
                <c:pt idx="41">
                  <c:v>1.4692882265798147E-13</c:v>
                </c:pt>
                <c:pt idx="42">
                  <c:v>2.3709570896493411E-13</c:v>
                </c:pt>
                <c:pt idx="43">
                  <c:v>3.8110436820499906E-13</c:v>
                </c:pt>
                <c:pt idx="44">
                  <c:v>6.1019366776053239E-13</c:v>
                </c:pt>
                <c:pt idx="45">
                  <c:v>9.7318409707001767E-13</c:v>
                </c:pt>
                <c:pt idx="46">
                  <c:v>1.5460582323667661E-12</c:v>
                </c:pt>
                <c:pt idx="47">
                  <c:v>2.4465845504985464E-12</c:v>
                </c:pt>
                <c:pt idx="48">
                  <c:v>3.8565427284697242E-12</c:v>
                </c:pt>
                <c:pt idx="49">
                  <c:v>6.0553549177082059E-12</c:v>
                </c:pt>
                <c:pt idx="50">
                  <c:v>9.4707548717629508E-12</c:v>
                </c:pt>
                <c:pt idx="51">
                  <c:v>1.4754793173733531E-11</c:v>
                </c:pt>
                <c:pt idx="52">
                  <c:v>2.289734845645553E-11</c:v>
                </c:pt>
                <c:pt idx="53">
                  <c:v>3.539490881206376E-11</c:v>
                </c:pt>
                <c:pt idx="54">
                  <c:v>5.450043132884139E-11</c:v>
                </c:pt>
                <c:pt idx="55">
                  <c:v>8.3591596184469144E-11</c:v>
                </c:pt>
                <c:pt idx="56">
                  <c:v>1.2771115545128334E-10</c:v>
                </c:pt>
                <c:pt idx="57">
                  <c:v>1.9435628414264594E-10</c:v>
                </c:pt>
                <c:pt idx="58">
                  <c:v>2.9462654816188007E-10</c:v>
                </c:pt>
                <c:pt idx="59">
                  <c:v>4.4488596501293526E-10</c:v>
                </c:pt>
                <c:pt idx="60">
                  <c:v>6.6915860912927816E-10</c:v>
                </c:pt>
                <c:pt idx="61">
                  <c:v>1.0025659984995679E-9</c:v>
                </c:pt>
                <c:pt idx="62">
                  <c:v>1.496237071043946E-9</c:v>
                </c:pt>
                <c:pt idx="63">
                  <c:v>2.2242898851719218E-9</c:v>
                </c:pt>
                <c:pt idx="64">
                  <c:v>3.2937141103060809E-9</c:v>
                </c:pt>
                <c:pt idx="65">
                  <c:v>4.8582957706814893E-9</c:v>
                </c:pt>
                <c:pt idx="66">
                  <c:v>7.1381478429193703E-9</c:v>
                </c:pt>
                <c:pt idx="67">
                  <c:v>1.0446977602607107E-8</c:v>
                </c:pt>
                <c:pt idx="68">
                  <c:v>1.5229979744712629E-8</c:v>
                </c:pt>
                <c:pt idx="69">
                  <c:v>2.2116251758271483E-8</c:v>
                </c:pt>
                <c:pt idx="70">
                  <c:v>3.1990959170068971E-8</c:v>
                </c:pt>
                <c:pt idx="71">
                  <c:v>4.6094226887123826E-8</c:v>
                </c:pt>
                <c:pt idx="72">
                  <c:v>6.6156016376977008E-8</c:v>
                </c:pt>
                <c:pt idx="73">
                  <c:v>9.4579212599305513E-8</c:v>
                </c:pt>
                <c:pt idx="74">
                  <c:v>1.3468696888087105E-7</c:v>
                </c:pt>
                <c:pt idx="75">
                  <c:v>1.9105526121756312E-7</c:v>
                </c:pt>
                <c:pt idx="76">
                  <c:v>2.6995785033630141E-7</c:v>
                </c:pt>
                <c:pt idx="77">
                  <c:v>3.7995875674420025E-7</c:v>
                </c:pt>
                <c:pt idx="78">
                  <c:v>5.3269729550146122E-7</c:v>
                </c:pt>
                <c:pt idx="79">
                  <c:v>7.43923131743503E-7</c:v>
                </c:pt>
                <c:pt idx="80">
                  <c:v>1.0348542111093753E-6</c:v>
                </c:pt>
                <c:pt idx="81">
                  <c:v>1.4339493674822389E-6</c:v>
                </c:pt>
                <c:pt idx="82">
                  <c:v>1.9792105596701347E-6</c:v>
                </c:pt>
                <c:pt idx="83">
                  <c:v>2.7211577495495476E-6</c:v>
                </c:pt>
                <c:pt idx="84">
                  <c:v>3.7266531720786709E-6</c:v>
                </c:pt>
                <c:pt idx="85">
                  <c:v>5.0837919651313061E-6</c:v>
                </c:pt>
                <c:pt idx="86">
                  <c:v>6.908123638278764E-6</c:v>
                </c:pt>
                <c:pt idx="87">
                  <c:v>9.3505244530634548E-6</c:v>
                </c:pt>
                <c:pt idx="88">
                  <c:v>1.2607105177048523E-5</c:v>
                </c:pt>
                <c:pt idx="89">
                  <c:v>1.6931612436129992E-5</c:v>
                </c:pt>
                <c:pt idx="90">
                  <c:v>2.2650865383229311E-5</c:v>
                </c:pt>
                <c:pt idx="91">
                  <c:v>3.0183862672235959E-5</c:v>
                </c:pt>
                <c:pt idx="92">
                  <c:v>4.0065297392951069E-5</c:v>
                </c:pt>
                <c:pt idx="93">
                  <c:v>5.2974328747957843E-5</c:v>
                </c:pt>
                <c:pt idx="94">
                  <c:v>6.9769577195997096E-5</c:v>
                </c:pt>
                <c:pt idx="95">
                  <c:v>9.1531432050003753E-5</c:v>
                </c:pt>
                <c:pt idx="96">
                  <c:v>1.1961288358102437E-4</c:v>
                </c:pt>
                <c:pt idx="97">
                  <c:v>1.5570021083729959E-4</c:v>
                </c:pt>
                <c:pt idx="98">
                  <c:v>2.0188496560091579E-4</c:v>
                </c:pt>
                <c:pt idx="99">
                  <c:v>2.6074878466882681E-4</c:v>
                </c:pt>
                <c:pt idx="100">
                  <c:v>3.3546262790251185E-4</c:v>
                </c:pt>
                <c:pt idx="101">
                  <c:v>4.2990206759270223E-4</c:v>
                </c:pt>
                <c:pt idx="102">
                  <c:v>5.4878023343204877E-4</c:v>
                </c:pt>
                <c:pt idx="103">
                  <c:v>6.9779993315885794E-4</c:v>
                </c:pt>
                <c:pt idx="104">
                  <c:v>8.8382630693504996E-4</c:v>
                </c:pt>
                <c:pt idx="105">
                  <c:v>1.115081118163711E-3</c:v>
                </c:pt>
                <c:pt idx="106">
                  <c:v>1.4013594188853921E-3</c:v>
                </c:pt>
                <c:pt idx="107">
                  <c:v>1.754268838696971E-3</c:v>
                </c:pt>
                <c:pt idx="108">
                  <c:v>2.1874911181828851E-3</c:v>
                </c:pt>
                <c:pt idx="109">
                  <c:v>2.7170647293235837E-3</c:v>
                </c:pt>
                <c:pt idx="110">
                  <c:v>3.3616864879322562E-3</c:v>
                </c:pt>
                <c:pt idx="111">
                  <c:v>4.1430289633455518E-3</c:v>
                </c:pt>
                <c:pt idx="112">
                  <c:v>5.0860692310127006E-3</c:v>
                </c:pt>
                <c:pt idx="113">
                  <c:v>6.219423104531864E-3</c:v>
                </c:pt>
                <c:pt idx="114">
                  <c:v>7.5756774442599355E-3</c:v>
                </c:pt>
                <c:pt idx="115">
                  <c:v>9.1917114992283409E-3</c:v>
                </c:pt>
                <c:pt idx="116">
                  <c:v>1.1108996538242306E-2</c:v>
                </c:pt>
                <c:pt idx="117">
                  <c:v>1.3373861317024633E-2</c:v>
                </c:pt>
                <c:pt idx="118">
                  <c:v>1.6037709275350549E-2</c:v>
                </c:pt>
                <c:pt idx="119">
                  <c:v>1.9157171837129137E-2</c:v>
                </c:pt>
                <c:pt idx="120">
                  <c:v>2.2794180883612344E-2</c:v>
                </c:pt>
                <c:pt idx="121">
                  <c:v>2.7015942480265117E-2</c:v>
                </c:pt>
                <c:pt idx="122">
                  <c:v>3.1894793362157101E-2</c:v>
                </c:pt>
                <c:pt idx="123">
                  <c:v>3.7507921624293721E-2</c:v>
                </c:pt>
                <c:pt idx="124">
                  <c:v>4.393693362340742E-2</c:v>
                </c:pt>
                <c:pt idx="125">
                  <c:v>5.1267250370657748E-2</c:v>
                </c:pt>
                <c:pt idx="126">
                  <c:v>5.9587318761986086E-2</c:v>
                </c:pt>
                <c:pt idx="127">
                  <c:v>6.8987625917239406E-2</c:v>
                </c:pt>
                <c:pt idx="128">
                  <c:v>7.9559508718227687E-2</c:v>
                </c:pt>
                <c:pt idx="129">
                  <c:v>9.139375535604724E-2</c:v>
                </c:pt>
                <c:pt idx="130">
                  <c:v>0.10457900128900145</c:v>
                </c:pt>
                <c:pt idx="131">
                  <c:v>0.11919992840264731</c:v>
                </c:pt>
                <c:pt idx="132">
                  <c:v>0.1353352832366127</c:v>
                </c:pt>
                <c:pt idx="133">
                  <c:v>0.15305573773635817</c:v>
                </c:pt>
                <c:pt idx="134">
                  <c:v>0.17242162389375282</c:v>
                </c:pt>
                <c:pt idx="135">
                  <c:v>0.19348058160704673</c:v>
                </c:pt>
                <c:pt idx="136">
                  <c:v>0.21626516682988731</c:v>
                </c:pt>
                <c:pt idx="137">
                  <c:v>0.24079047427224856</c:v>
                </c:pt>
                <c:pt idx="138">
                  <c:v>0.26705183522634335</c:v>
                </c:pt>
                <c:pt idx="139">
                  <c:v>0.29502265617444284</c:v>
                </c:pt>
                <c:pt idx="140">
                  <c:v>0.32465246735834974</c:v>
                </c:pt>
                <c:pt idx="141">
                  <c:v>0.35586525214213843</c:v>
                </c:pt>
                <c:pt idx="142">
                  <c:v>0.38855812751236413</c:v>
                </c:pt>
                <c:pt idx="143">
                  <c:v>0.42260044322318879</c:v>
                </c:pt>
                <c:pt idx="144">
                  <c:v>0.45783336177161427</c:v>
                </c:pt>
                <c:pt idx="145">
                  <c:v>0.49406997353163834</c:v>
                </c:pt>
                <c:pt idx="146">
                  <c:v>0.53109599103534522</c:v>
                </c:pt>
                <c:pt idx="147">
                  <c:v>0.56867105371867199</c:v>
                </c:pt>
                <c:pt idx="148">
                  <c:v>0.60653065971263342</c:v>
                </c:pt>
                <c:pt idx="149">
                  <c:v>0.64438872482519527</c:v>
                </c:pt>
                <c:pt idx="150">
                  <c:v>0.68194075119034814</c:v>
                </c:pt>
                <c:pt idx="151">
                  <c:v>0.71886756970917576</c:v>
                </c:pt>
                <c:pt idx="152">
                  <c:v>0.75483960198900735</c:v>
                </c:pt>
                <c:pt idx="153">
                  <c:v>0.7895215696607879</c:v>
                </c:pt>
                <c:pt idx="154">
                  <c:v>0.82257756239866464</c:v>
                </c:pt>
                <c:pt idx="155">
                  <c:v>0.85367636134514768</c:v>
                </c:pt>
                <c:pt idx="156">
                  <c:v>0.88249690258459546</c:v>
                </c:pt>
                <c:pt idx="157">
                  <c:v>0.90873375636107012</c:v>
                </c:pt>
                <c:pt idx="158">
                  <c:v>0.93210249235952758</c:v>
                </c:pt>
                <c:pt idx="159">
                  <c:v>0.9523447998951764</c:v>
                </c:pt>
                <c:pt idx="160">
                  <c:v>0.96923323447634413</c:v>
                </c:pt>
                <c:pt idx="161">
                  <c:v>0.98257546895790038</c:v>
                </c:pt>
                <c:pt idx="162">
                  <c:v>0.99221793826024351</c:v>
                </c:pt>
                <c:pt idx="163">
                  <c:v>0.99804878110747552</c:v>
                </c:pt>
                <c:pt idx="16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4B-47E8-9054-6EBC6C58E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938352"/>
        <c:axId val="589940152"/>
      </c:scatterChart>
      <c:valAx>
        <c:axId val="589938352"/>
        <c:scaling>
          <c:orientation val="minMax"/>
          <c:max val="93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9940152"/>
        <c:crosses val="autoZero"/>
        <c:crossBetween val="midCat"/>
      </c:valAx>
      <c:valAx>
        <c:axId val="589940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993835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Velocidade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Consequente!$B$2</c:f>
              <c:strCache>
                <c:ptCount val="1"/>
                <c:pt idx="0">
                  <c:v>Parado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Consequente!$A$3:$A$203</c:f>
              <c:numCache>
                <c:formatCode>General</c:formatCode>
                <c:ptCount val="2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</c:numCache>
            </c:numRef>
          </c:xVal>
          <c:yVal>
            <c:numRef>
              <c:f>Consequente!$B$3:$B$203</c:f>
              <c:numCache>
                <c:formatCode>General</c:formatCode>
                <c:ptCount val="2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0.89999999999999991</c:v>
                </c:pt>
                <c:pt idx="17">
                  <c:v>0.79999999999999982</c:v>
                </c:pt>
                <c:pt idx="18">
                  <c:v>0.69999999999999973</c:v>
                </c:pt>
                <c:pt idx="19">
                  <c:v>0.59999999999999964</c:v>
                </c:pt>
                <c:pt idx="20">
                  <c:v>0.49999999999999961</c:v>
                </c:pt>
                <c:pt idx="21">
                  <c:v>0.39999999999999952</c:v>
                </c:pt>
                <c:pt idx="22">
                  <c:v>0.29999999999999943</c:v>
                </c:pt>
                <c:pt idx="23">
                  <c:v>0.19999999999999934</c:v>
                </c:pt>
                <c:pt idx="24">
                  <c:v>9.9999999999999256E-2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57-4EEE-BB61-5D04A1E51014}"/>
            </c:ext>
          </c:extLst>
        </c:ser>
        <c:ser>
          <c:idx val="1"/>
          <c:order val="1"/>
          <c:tx>
            <c:strRef>
              <c:f>Consequente!$C$2</c:f>
              <c:strCache>
                <c:ptCount val="1"/>
                <c:pt idx="0">
                  <c:v>Baixa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Consequente!$A$3:$A$203</c:f>
              <c:numCache>
                <c:formatCode>General</c:formatCode>
                <c:ptCount val="2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</c:numCache>
            </c:numRef>
          </c:xVal>
          <c:yVal>
            <c:numRef>
              <c:f>Consequente!$C$3:$C$203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0.10000000000000009</c:v>
                </c:pt>
                <c:pt idx="17">
                  <c:v>0.20000000000000018</c:v>
                </c:pt>
                <c:pt idx="18">
                  <c:v>0.30000000000000027</c:v>
                </c:pt>
                <c:pt idx="19">
                  <c:v>0.40000000000000036</c:v>
                </c:pt>
                <c:pt idx="20">
                  <c:v>0.50000000000000044</c:v>
                </c:pt>
                <c:pt idx="21">
                  <c:v>0.60000000000000053</c:v>
                </c:pt>
                <c:pt idx="22">
                  <c:v>0.70000000000000062</c:v>
                </c:pt>
                <c:pt idx="23">
                  <c:v>0.80000000000000071</c:v>
                </c:pt>
                <c:pt idx="24">
                  <c:v>0.9000000000000008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0.99999999999999833</c:v>
                </c:pt>
                <c:pt idx="41">
                  <c:v>0.89999999999999825</c:v>
                </c:pt>
                <c:pt idx="42">
                  <c:v>0.79999999999999816</c:v>
                </c:pt>
                <c:pt idx="43">
                  <c:v>0.69999999999999796</c:v>
                </c:pt>
                <c:pt idx="44">
                  <c:v>0.59999999999999787</c:v>
                </c:pt>
                <c:pt idx="45">
                  <c:v>0.49999999999999778</c:v>
                </c:pt>
                <c:pt idx="46">
                  <c:v>0.39999999999999769</c:v>
                </c:pt>
                <c:pt idx="47">
                  <c:v>0.29999999999999755</c:v>
                </c:pt>
                <c:pt idx="48">
                  <c:v>0.19999999999999746</c:v>
                </c:pt>
                <c:pt idx="49">
                  <c:v>9.9999999999997341E-2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57-4EEE-BB61-5D04A1E51014}"/>
            </c:ext>
          </c:extLst>
        </c:ser>
        <c:ser>
          <c:idx val="2"/>
          <c:order val="2"/>
          <c:tx>
            <c:strRef>
              <c:f>Consequente!$D$2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Consequente!$A$3:$A$203</c:f>
              <c:numCache>
                <c:formatCode>General</c:formatCode>
                <c:ptCount val="2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</c:numCache>
            </c:numRef>
          </c:xVal>
          <c:yVal>
            <c:numRef>
              <c:f>Consequente!$D$3:$D$203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1.1102230246251563E-15</c:v>
                </c:pt>
                <c:pt idx="41">
                  <c:v>6.6666666666667831E-2</c:v>
                </c:pt>
                <c:pt idx="42">
                  <c:v>0.13333333333333455</c:v>
                </c:pt>
                <c:pt idx="43">
                  <c:v>0.20000000000000126</c:v>
                </c:pt>
                <c:pt idx="44">
                  <c:v>0.266666666666668</c:v>
                </c:pt>
                <c:pt idx="45">
                  <c:v>0.3333333333333347</c:v>
                </c:pt>
                <c:pt idx="46">
                  <c:v>0.40000000000000141</c:v>
                </c:pt>
                <c:pt idx="47">
                  <c:v>0.46666666666666812</c:v>
                </c:pt>
                <c:pt idx="48">
                  <c:v>0.53333333333333488</c:v>
                </c:pt>
                <c:pt idx="49">
                  <c:v>0.60000000000000153</c:v>
                </c:pt>
                <c:pt idx="50">
                  <c:v>0.66666666666666785</c:v>
                </c:pt>
                <c:pt idx="51">
                  <c:v>0.73333333333333461</c:v>
                </c:pt>
                <c:pt idx="52">
                  <c:v>0.80000000000000138</c:v>
                </c:pt>
                <c:pt idx="53">
                  <c:v>0.86666666666666803</c:v>
                </c:pt>
                <c:pt idx="54">
                  <c:v>0.93333333333333479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0.99999999999999778</c:v>
                </c:pt>
                <c:pt idx="81">
                  <c:v>0.94999999999999774</c:v>
                </c:pt>
                <c:pt idx="82">
                  <c:v>0.89999999999999769</c:v>
                </c:pt>
                <c:pt idx="83">
                  <c:v>0.84999999999999765</c:v>
                </c:pt>
                <c:pt idx="84">
                  <c:v>0.7999999999999976</c:v>
                </c:pt>
                <c:pt idx="85">
                  <c:v>0.74999999999999745</c:v>
                </c:pt>
                <c:pt idx="86">
                  <c:v>0.6999999999999974</c:v>
                </c:pt>
                <c:pt idx="87">
                  <c:v>0.64999999999999736</c:v>
                </c:pt>
                <c:pt idx="88">
                  <c:v>0.59999999999999731</c:v>
                </c:pt>
                <c:pt idx="89">
                  <c:v>0.54999999999999727</c:v>
                </c:pt>
                <c:pt idx="90">
                  <c:v>0.49999999999999722</c:v>
                </c:pt>
                <c:pt idx="91">
                  <c:v>0.44999999999999718</c:v>
                </c:pt>
                <c:pt idx="92">
                  <c:v>0.39999999999999714</c:v>
                </c:pt>
                <c:pt idx="93">
                  <c:v>0.34999999999999704</c:v>
                </c:pt>
                <c:pt idx="94">
                  <c:v>0.29999999999999699</c:v>
                </c:pt>
                <c:pt idx="95">
                  <c:v>0.24999999999999695</c:v>
                </c:pt>
                <c:pt idx="96">
                  <c:v>0.1999999999999969</c:v>
                </c:pt>
                <c:pt idx="97">
                  <c:v>0.14999999999999683</c:v>
                </c:pt>
                <c:pt idx="98">
                  <c:v>9.9999999999996786E-2</c:v>
                </c:pt>
                <c:pt idx="99">
                  <c:v>4.9999999999996728E-2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57-4EEE-BB61-5D04A1E51014}"/>
            </c:ext>
          </c:extLst>
        </c:ser>
        <c:ser>
          <c:idx val="4"/>
          <c:order val="3"/>
          <c:tx>
            <c:strRef>
              <c:f>Consequente!$E$2</c:f>
              <c:strCache>
                <c:ptCount val="1"/>
                <c:pt idx="0">
                  <c:v>Alta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Consequente!$A$3:$A$203</c:f>
              <c:numCache>
                <c:formatCode>General</c:formatCode>
                <c:ptCount val="2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</c:numCache>
            </c:numRef>
          </c:xVal>
          <c:yVal>
            <c:numRef>
              <c:f>Consequente!$E$3:$E$203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2.2204460492503143E-15</c:v>
                </c:pt>
                <c:pt idx="91">
                  <c:v>4.0000000000002277E-2</c:v>
                </c:pt>
                <c:pt idx="92">
                  <c:v>8.0000000000002333E-2</c:v>
                </c:pt>
                <c:pt idx="93">
                  <c:v>0.12000000000000238</c:v>
                </c:pt>
                <c:pt idx="94">
                  <c:v>0.16000000000000245</c:v>
                </c:pt>
                <c:pt idx="95">
                  <c:v>0.20000000000000248</c:v>
                </c:pt>
                <c:pt idx="96">
                  <c:v>0.24000000000000254</c:v>
                </c:pt>
                <c:pt idx="97">
                  <c:v>0.28000000000000258</c:v>
                </c:pt>
                <c:pt idx="98">
                  <c:v>0.32000000000000267</c:v>
                </c:pt>
                <c:pt idx="99">
                  <c:v>0.36000000000000271</c:v>
                </c:pt>
                <c:pt idx="100">
                  <c:v>0.40000000000000274</c:v>
                </c:pt>
                <c:pt idx="101">
                  <c:v>0.44000000000000283</c:v>
                </c:pt>
                <c:pt idx="102">
                  <c:v>0.48000000000000287</c:v>
                </c:pt>
                <c:pt idx="103">
                  <c:v>0.5200000000000029</c:v>
                </c:pt>
                <c:pt idx="104">
                  <c:v>0.56000000000000294</c:v>
                </c:pt>
                <c:pt idx="105">
                  <c:v>0.60000000000000298</c:v>
                </c:pt>
                <c:pt idx="106">
                  <c:v>0.64000000000000312</c:v>
                </c:pt>
                <c:pt idx="107">
                  <c:v>0.68000000000000316</c:v>
                </c:pt>
                <c:pt idx="108">
                  <c:v>0.72000000000000319</c:v>
                </c:pt>
                <c:pt idx="109">
                  <c:v>0.76000000000000323</c:v>
                </c:pt>
                <c:pt idx="110">
                  <c:v>0.80000000000000326</c:v>
                </c:pt>
                <c:pt idx="111">
                  <c:v>0.8400000000000033</c:v>
                </c:pt>
                <c:pt idx="112">
                  <c:v>0.88000000000000345</c:v>
                </c:pt>
                <c:pt idx="113">
                  <c:v>0.92000000000000348</c:v>
                </c:pt>
                <c:pt idx="114">
                  <c:v>0.96000000000000352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0.99999999999999445</c:v>
                </c:pt>
                <c:pt idx="141">
                  <c:v>0.9499999999999944</c:v>
                </c:pt>
                <c:pt idx="142">
                  <c:v>0.89999999999999447</c:v>
                </c:pt>
                <c:pt idx="143">
                  <c:v>0.84999999999999443</c:v>
                </c:pt>
                <c:pt idx="144">
                  <c:v>0.79999999999999449</c:v>
                </c:pt>
                <c:pt idx="145">
                  <c:v>0.74999999999999445</c:v>
                </c:pt>
                <c:pt idx="146">
                  <c:v>0.6999999999999944</c:v>
                </c:pt>
                <c:pt idx="147">
                  <c:v>0.64999999999999447</c:v>
                </c:pt>
                <c:pt idx="148">
                  <c:v>0.59999999999999443</c:v>
                </c:pt>
                <c:pt idx="149">
                  <c:v>0.54999999999999449</c:v>
                </c:pt>
                <c:pt idx="150">
                  <c:v>0.49999999999999445</c:v>
                </c:pt>
                <c:pt idx="151">
                  <c:v>0.44999999999999446</c:v>
                </c:pt>
                <c:pt idx="152">
                  <c:v>0.39999999999999447</c:v>
                </c:pt>
                <c:pt idx="153">
                  <c:v>0.34999999999999443</c:v>
                </c:pt>
                <c:pt idx="154">
                  <c:v>0.29999999999999444</c:v>
                </c:pt>
                <c:pt idx="155">
                  <c:v>0.24999999999999445</c:v>
                </c:pt>
                <c:pt idx="156">
                  <c:v>0.19999999999999446</c:v>
                </c:pt>
                <c:pt idx="157">
                  <c:v>0.14999999999999444</c:v>
                </c:pt>
                <c:pt idx="158">
                  <c:v>9.9999999999994454E-2</c:v>
                </c:pt>
                <c:pt idx="159">
                  <c:v>4.9999999999994452E-2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02-4187-920F-7B03CB89D870}"/>
            </c:ext>
          </c:extLst>
        </c:ser>
        <c:ser>
          <c:idx val="3"/>
          <c:order val="4"/>
          <c:tx>
            <c:strRef>
              <c:f>Consequente!$F$2</c:f>
              <c:strCache>
                <c:ptCount val="1"/>
                <c:pt idx="0">
                  <c:v>Muito Alta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Consequente!$A$3:$A$203</c:f>
              <c:numCache>
                <c:formatCode>General</c:formatCode>
                <c:ptCount val="2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</c:numCache>
            </c:numRef>
          </c:xVal>
          <c:yVal>
            <c:numRef>
              <c:f>Consequente!$F$3:$F$203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4.4408920985006262E-15</c:v>
                </c:pt>
                <c:pt idx="151">
                  <c:v>4.0000000000004476E-2</c:v>
                </c:pt>
                <c:pt idx="152">
                  <c:v>8.0000000000004512E-2</c:v>
                </c:pt>
                <c:pt idx="153">
                  <c:v>0.12000000000000455</c:v>
                </c:pt>
                <c:pt idx="154">
                  <c:v>0.16000000000000458</c:v>
                </c:pt>
                <c:pt idx="155">
                  <c:v>0.20000000000000462</c:v>
                </c:pt>
                <c:pt idx="156">
                  <c:v>0.24000000000000465</c:v>
                </c:pt>
                <c:pt idx="157">
                  <c:v>0.28000000000000469</c:v>
                </c:pt>
                <c:pt idx="158">
                  <c:v>0.32000000000000473</c:v>
                </c:pt>
                <c:pt idx="159">
                  <c:v>0.36000000000000476</c:v>
                </c:pt>
                <c:pt idx="160">
                  <c:v>0.4000000000000048</c:v>
                </c:pt>
                <c:pt idx="161">
                  <c:v>0.44000000000000483</c:v>
                </c:pt>
                <c:pt idx="162">
                  <c:v>0.48000000000000487</c:v>
                </c:pt>
                <c:pt idx="163">
                  <c:v>0.5200000000000049</c:v>
                </c:pt>
                <c:pt idx="164">
                  <c:v>0.56000000000000494</c:v>
                </c:pt>
                <c:pt idx="165">
                  <c:v>0.60000000000000497</c:v>
                </c:pt>
                <c:pt idx="166">
                  <c:v>0.64000000000000501</c:v>
                </c:pt>
                <c:pt idx="167">
                  <c:v>0.68000000000000504</c:v>
                </c:pt>
                <c:pt idx="168">
                  <c:v>0.72000000000000508</c:v>
                </c:pt>
                <c:pt idx="169">
                  <c:v>0.76000000000000512</c:v>
                </c:pt>
                <c:pt idx="170">
                  <c:v>0.80000000000000515</c:v>
                </c:pt>
                <c:pt idx="171">
                  <c:v>0.84000000000000519</c:v>
                </c:pt>
                <c:pt idx="172">
                  <c:v>0.88000000000000522</c:v>
                </c:pt>
                <c:pt idx="173">
                  <c:v>0.92000000000000526</c:v>
                </c:pt>
                <c:pt idx="174">
                  <c:v>0.96000000000000529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57-4EEE-BB61-5D04A1E51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179160"/>
        <c:axId val="335175920"/>
      </c:scatterChart>
      <c:valAx>
        <c:axId val="335179160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5175920"/>
        <c:crosses val="autoZero"/>
        <c:crossBetween val="midCat"/>
      </c:valAx>
      <c:valAx>
        <c:axId val="3351759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5179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Umidade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'Fuzzy Set From Python'!$O$2</c:f>
              <c:strCache>
                <c:ptCount val="1"/>
                <c:pt idx="0">
                  <c:v>Baixa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'Fuzzy Set From Python'!$N$3:$N$167</c:f>
              <c:numCache>
                <c:formatCode>General</c:formatCode>
                <c:ptCount val="165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  <c:pt idx="10">
                  <c:v>16</c:v>
                </c:pt>
                <c:pt idx="11">
                  <c:v>16.5</c:v>
                </c:pt>
                <c:pt idx="12">
                  <c:v>17</c:v>
                </c:pt>
                <c:pt idx="13">
                  <c:v>17.5</c:v>
                </c:pt>
                <c:pt idx="14">
                  <c:v>18</c:v>
                </c:pt>
                <c:pt idx="15">
                  <c:v>18.5</c:v>
                </c:pt>
                <c:pt idx="16">
                  <c:v>19</c:v>
                </c:pt>
                <c:pt idx="17">
                  <c:v>19.5</c:v>
                </c:pt>
                <c:pt idx="18">
                  <c:v>20</c:v>
                </c:pt>
                <c:pt idx="19">
                  <c:v>20.5</c:v>
                </c:pt>
                <c:pt idx="20">
                  <c:v>21</c:v>
                </c:pt>
                <c:pt idx="21">
                  <c:v>21.5</c:v>
                </c:pt>
                <c:pt idx="22">
                  <c:v>22</c:v>
                </c:pt>
                <c:pt idx="23">
                  <c:v>22.5</c:v>
                </c:pt>
                <c:pt idx="24">
                  <c:v>23</c:v>
                </c:pt>
                <c:pt idx="25">
                  <c:v>23.5</c:v>
                </c:pt>
                <c:pt idx="26">
                  <c:v>24</c:v>
                </c:pt>
                <c:pt idx="27">
                  <c:v>24.5</c:v>
                </c:pt>
                <c:pt idx="28">
                  <c:v>25</c:v>
                </c:pt>
                <c:pt idx="29">
                  <c:v>25.5</c:v>
                </c:pt>
                <c:pt idx="30">
                  <c:v>26</c:v>
                </c:pt>
                <c:pt idx="31">
                  <c:v>26.5</c:v>
                </c:pt>
                <c:pt idx="32">
                  <c:v>27</c:v>
                </c:pt>
                <c:pt idx="33">
                  <c:v>27.5</c:v>
                </c:pt>
                <c:pt idx="34">
                  <c:v>28</c:v>
                </c:pt>
                <c:pt idx="35">
                  <c:v>28.5</c:v>
                </c:pt>
                <c:pt idx="36">
                  <c:v>29</c:v>
                </c:pt>
                <c:pt idx="37">
                  <c:v>29.5</c:v>
                </c:pt>
                <c:pt idx="38">
                  <c:v>30</c:v>
                </c:pt>
                <c:pt idx="39">
                  <c:v>30.5</c:v>
                </c:pt>
                <c:pt idx="40">
                  <c:v>31</c:v>
                </c:pt>
                <c:pt idx="41">
                  <c:v>31.5</c:v>
                </c:pt>
                <c:pt idx="42">
                  <c:v>32</c:v>
                </c:pt>
                <c:pt idx="43">
                  <c:v>32.5</c:v>
                </c:pt>
                <c:pt idx="44">
                  <c:v>33</c:v>
                </c:pt>
                <c:pt idx="45">
                  <c:v>33.5</c:v>
                </c:pt>
                <c:pt idx="46">
                  <c:v>34</c:v>
                </c:pt>
                <c:pt idx="47">
                  <c:v>34.5</c:v>
                </c:pt>
                <c:pt idx="48">
                  <c:v>35</c:v>
                </c:pt>
                <c:pt idx="49">
                  <c:v>35.5</c:v>
                </c:pt>
                <c:pt idx="50">
                  <c:v>36</c:v>
                </c:pt>
                <c:pt idx="51">
                  <c:v>36.5</c:v>
                </c:pt>
                <c:pt idx="52">
                  <c:v>37</c:v>
                </c:pt>
                <c:pt idx="53">
                  <c:v>37.5</c:v>
                </c:pt>
                <c:pt idx="54">
                  <c:v>38</c:v>
                </c:pt>
                <c:pt idx="55">
                  <c:v>38.5</c:v>
                </c:pt>
                <c:pt idx="56">
                  <c:v>39</c:v>
                </c:pt>
                <c:pt idx="57">
                  <c:v>39.5</c:v>
                </c:pt>
                <c:pt idx="58">
                  <c:v>40</c:v>
                </c:pt>
                <c:pt idx="59">
                  <c:v>40.5</c:v>
                </c:pt>
                <c:pt idx="60">
                  <c:v>41</c:v>
                </c:pt>
                <c:pt idx="61">
                  <c:v>41.5</c:v>
                </c:pt>
                <c:pt idx="62">
                  <c:v>42</c:v>
                </c:pt>
                <c:pt idx="63">
                  <c:v>42.5</c:v>
                </c:pt>
                <c:pt idx="64">
                  <c:v>43</c:v>
                </c:pt>
                <c:pt idx="65">
                  <c:v>43.5</c:v>
                </c:pt>
                <c:pt idx="66">
                  <c:v>44</c:v>
                </c:pt>
                <c:pt idx="67">
                  <c:v>44.5</c:v>
                </c:pt>
                <c:pt idx="68">
                  <c:v>45</c:v>
                </c:pt>
                <c:pt idx="69">
                  <c:v>45.5</c:v>
                </c:pt>
                <c:pt idx="70">
                  <c:v>46</c:v>
                </c:pt>
                <c:pt idx="71">
                  <c:v>46.5</c:v>
                </c:pt>
                <c:pt idx="72">
                  <c:v>47</c:v>
                </c:pt>
                <c:pt idx="73">
                  <c:v>47.5</c:v>
                </c:pt>
                <c:pt idx="74">
                  <c:v>48</c:v>
                </c:pt>
                <c:pt idx="75">
                  <c:v>48.5</c:v>
                </c:pt>
                <c:pt idx="76">
                  <c:v>49</c:v>
                </c:pt>
                <c:pt idx="77">
                  <c:v>49.5</c:v>
                </c:pt>
                <c:pt idx="78">
                  <c:v>50</c:v>
                </c:pt>
                <c:pt idx="79">
                  <c:v>50.5</c:v>
                </c:pt>
                <c:pt idx="80">
                  <c:v>51</c:v>
                </c:pt>
                <c:pt idx="81">
                  <c:v>51.5</c:v>
                </c:pt>
                <c:pt idx="82">
                  <c:v>52</c:v>
                </c:pt>
                <c:pt idx="83">
                  <c:v>52.5</c:v>
                </c:pt>
                <c:pt idx="84">
                  <c:v>53</c:v>
                </c:pt>
                <c:pt idx="85">
                  <c:v>53.5</c:v>
                </c:pt>
                <c:pt idx="86">
                  <c:v>54</c:v>
                </c:pt>
                <c:pt idx="87">
                  <c:v>54.5</c:v>
                </c:pt>
                <c:pt idx="88">
                  <c:v>55</c:v>
                </c:pt>
                <c:pt idx="89">
                  <c:v>55.5</c:v>
                </c:pt>
                <c:pt idx="90">
                  <c:v>56</c:v>
                </c:pt>
                <c:pt idx="91">
                  <c:v>56.5</c:v>
                </c:pt>
                <c:pt idx="92">
                  <c:v>57</c:v>
                </c:pt>
                <c:pt idx="93">
                  <c:v>57.5</c:v>
                </c:pt>
                <c:pt idx="94">
                  <c:v>58</c:v>
                </c:pt>
                <c:pt idx="95">
                  <c:v>58.5</c:v>
                </c:pt>
                <c:pt idx="96">
                  <c:v>59</c:v>
                </c:pt>
                <c:pt idx="97">
                  <c:v>59.5</c:v>
                </c:pt>
                <c:pt idx="98">
                  <c:v>60</c:v>
                </c:pt>
                <c:pt idx="99">
                  <c:v>60.5</c:v>
                </c:pt>
                <c:pt idx="100">
                  <c:v>61</c:v>
                </c:pt>
                <c:pt idx="101">
                  <c:v>61.5</c:v>
                </c:pt>
                <c:pt idx="102">
                  <c:v>62</c:v>
                </c:pt>
                <c:pt idx="103">
                  <c:v>62.5</c:v>
                </c:pt>
                <c:pt idx="104">
                  <c:v>63</c:v>
                </c:pt>
                <c:pt idx="105">
                  <c:v>63.5</c:v>
                </c:pt>
                <c:pt idx="106">
                  <c:v>64</c:v>
                </c:pt>
                <c:pt idx="107">
                  <c:v>64.5</c:v>
                </c:pt>
                <c:pt idx="108">
                  <c:v>65</c:v>
                </c:pt>
                <c:pt idx="109">
                  <c:v>65.5</c:v>
                </c:pt>
                <c:pt idx="110">
                  <c:v>66</c:v>
                </c:pt>
                <c:pt idx="111">
                  <c:v>66.5</c:v>
                </c:pt>
                <c:pt idx="112">
                  <c:v>67</c:v>
                </c:pt>
                <c:pt idx="113">
                  <c:v>67.5</c:v>
                </c:pt>
                <c:pt idx="114">
                  <c:v>68</c:v>
                </c:pt>
                <c:pt idx="115">
                  <c:v>68.5</c:v>
                </c:pt>
                <c:pt idx="116">
                  <c:v>69</c:v>
                </c:pt>
                <c:pt idx="117">
                  <c:v>69.5</c:v>
                </c:pt>
                <c:pt idx="118">
                  <c:v>70</c:v>
                </c:pt>
                <c:pt idx="119">
                  <c:v>70.5</c:v>
                </c:pt>
                <c:pt idx="120">
                  <c:v>71</c:v>
                </c:pt>
                <c:pt idx="121">
                  <c:v>71.5</c:v>
                </c:pt>
                <c:pt idx="122">
                  <c:v>72</c:v>
                </c:pt>
                <c:pt idx="123">
                  <c:v>72.5</c:v>
                </c:pt>
                <c:pt idx="124">
                  <c:v>73</c:v>
                </c:pt>
                <c:pt idx="125">
                  <c:v>73.5</c:v>
                </c:pt>
                <c:pt idx="126">
                  <c:v>74</c:v>
                </c:pt>
                <c:pt idx="127">
                  <c:v>74.5</c:v>
                </c:pt>
                <c:pt idx="128">
                  <c:v>75</c:v>
                </c:pt>
                <c:pt idx="129">
                  <c:v>75.5</c:v>
                </c:pt>
                <c:pt idx="130">
                  <c:v>76</c:v>
                </c:pt>
                <c:pt idx="131">
                  <c:v>76.5</c:v>
                </c:pt>
                <c:pt idx="132">
                  <c:v>77</c:v>
                </c:pt>
                <c:pt idx="133">
                  <c:v>77.5</c:v>
                </c:pt>
                <c:pt idx="134">
                  <c:v>78</c:v>
                </c:pt>
                <c:pt idx="135">
                  <c:v>78.5</c:v>
                </c:pt>
                <c:pt idx="136">
                  <c:v>79</c:v>
                </c:pt>
                <c:pt idx="137">
                  <c:v>79.5</c:v>
                </c:pt>
                <c:pt idx="138">
                  <c:v>80</c:v>
                </c:pt>
                <c:pt idx="139">
                  <c:v>80.5</c:v>
                </c:pt>
                <c:pt idx="140">
                  <c:v>81</c:v>
                </c:pt>
                <c:pt idx="141">
                  <c:v>81.5</c:v>
                </c:pt>
                <c:pt idx="142">
                  <c:v>82</c:v>
                </c:pt>
                <c:pt idx="143">
                  <c:v>82.5</c:v>
                </c:pt>
                <c:pt idx="144">
                  <c:v>83</c:v>
                </c:pt>
                <c:pt idx="145">
                  <c:v>83.5</c:v>
                </c:pt>
                <c:pt idx="146">
                  <c:v>84</c:v>
                </c:pt>
                <c:pt idx="147">
                  <c:v>84.5</c:v>
                </c:pt>
                <c:pt idx="148">
                  <c:v>85</c:v>
                </c:pt>
                <c:pt idx="149">
                  <c:v>85.5</c:v>
                </c:pt>
                <c:pt idx="150">
                  <c:v>86</c:v>
                </c:pt>
                <c:pt idx="151">
                  <c:v>86.5</c:v>
                </c:pt>
                <c:pt idx="152">
                  <c:v>87</c:v>
                </c:pt>
                <c:pt idx="153">
                  <c:v>87.5</c:v>
                </c:pt>
                <c:pt idx="154">
                  <c:v>88</c:v>
                </c:pt>
                <c:pt idx="155">
                  <c:v>88.5</c:v>
                </c:pt>
                <c:pt idx="156">
                  <c:v>89</c:v>
                </c:pt>
                <c:pt idx="157">
                  <c:v>89.5</c:v>
                </c:pt>
                <c:pt idx="158">
                  <c:v>90</c:v>
                </c:pt>
                <c:pt idx="159">
                  <c:v>90.5</c:v>
                </c:pt>
                <c:pt idx="160">
                  <c:v>91</c:v>
                </c:pt>
                <c:pt idx="161">
                  <c:v>91.5</c:v>
                </c:pt>
                <c:pt idx="162">
                  <c:v>92</c:v>
                </c:pt>
                <c:pt idx="163">
                  <c:v>92.5</c:v>
                </c:pt>
                <c:pt idx="164">
                  <c:v>93</c:v>
                </c:pt>
              </c:numCache>
            </c:numRef>
          </c:xVal>
          <c:yVal>
            <c:numRef>
              <c:f>'Fuzzy Set From Python'!$O$3:$O$167</c:f>
              <c:numCache>
                <c:formatCode>General</c:formatCode>
                <c:ptCount val="165"/>
                <c:pt idx="0">
                  <c:v>1</c:v>
                </c:pt>
                <c:pt idx="1">
                  <c:v>0.99804878100000005</c:v>
                </c:pt>
                <c:pt idx="2">
                  <c:v>0.99221793800000002</c:v>
                </c:pt>
                <c:pt idx="3">
                  <c:v>0.98257546900000003</c:v>
                </c:pt>
                <c:pt idx="4">
                  <c:v>0.96923323400000005</c:v>
                </c:pt>
                <c:pt idx="5">
                  <c:v>0.95234479999999999</c:v>
                </c:pt>
                <c:pt idx="6">
                  <c:v>0.93210249199999995</c:v>
                </c:pt>
                <c:pt idx="7">
                  <c:v>0.90873375599999995</c:v>
                </c:pt>
                <c:pt idx="8">
                  <c:v>0.88249690300000005</c:v>
                </c:pt>
                <c:pt idx="9">
                  <c:v>0.85367636099999999</c:v>
                </c:pt>
                <c:pt idx="10">
                  <c:v>0.82257756199999998</c:v>
                </c:pt>
                <c:pt idx="11">
                  <c:v>0.78952157000000001</c:v>
                </c:pt>
                <c:pt idx="12">
                  <c:v>0.754839602</c:v>
                </c:pt>
                <c:pt idx="13">
                  <c:v>0.71886757000000001</c:v>
                </c:pt>
                <c:pt idx="14">
                  <c:v>0.68194075099999996</c:v>
                </c:pt>
                <c:pt idx="15">
                  <c:v>0.644388725</c:v>
                </c:pt>
                <c:pt idx="16">
                  <c:v>0.60653066</c:v>
                </c:pt>
                <c:pt idx="17">
                  <c:v>0.56867105399999995</c:v>
                </c:pt>
                <c:pt idx="18">
                  <c:v>0.53109599100000005</c:v>
                </c:pt>
                <c:pt idx="19">
                  <c:v>0.49406997400000002</c:v>
                </c:pt>
                <c:pt idx="20">
                  <c:v>0.45783336200000002</c:v>
                </c:pt>
                <c:pt idx="21">
                  <c:v>0.42260044299999999</c:v>
                </c:pt>
                <c:pt idx="22">
                  <c:v>0.388558128</c:v>
                </c:pt>
                <c:pt idx="23">
                  <c:v>0.35586525200000002</c:v>
                </c:pt>
                <c:pt idx="24">
                  <c:v>0.324652467</c:v>
                </c:pt>
                <c:pt idx="25">
                  <c:v>0.29502265599999999</c:v>
                </c:pt>
                <c:pt idx="26">
                  <c:v>0.26705183500000002</c:v>
                </c:pt>
                <c:pt idx="27">
                  <c:v>0.240790474</c:v>
                </c:pt>
                <c:pt idx="28">
                  <c:v>0.21626516700000001</c:v>
                </c:pt>
                <c:pt idx="29">
                  <c:v>0.19348058200000001</c:v>
                </c:pt>
                <c:pt idx="30">
                  <c:v>0.172421624</c:v>
                </c:pt>
                <c:pt idx="31">
                  <c:v>0.153055738</c:v>
                </c:pt>
                <c:pt idx="32">
                  <c:v>0.135335283</c:v>
                </c:pt>
                <c:pt idx="33">
                  <c:v>0.119199928</c:v>
                </c:pt>
                <c:pt idx="34">
                  <c:v>0.104579001</c:v>
                </c:pt>
                <c:pt idx="35">
                  <c:v>9.1393755399999999E-2</c:v>
                </c:pt>
                <c:pt idx="36">
                  <c:v>7.9559508700000003E-2</c:v>
                </c:pt>
                <c:pt idx="37">
                  <c:v>6.8987625900000002E-2</c:v>
                </c:pt>
                <c:pt idx="38">
                  <c:v>5.9587318799999997E-2</c:v>
                </c:pt>
                <c:pt idx="39">
                  <c:v>5.1267250399999999E-2</c:v>
                </c:pt>
                <c:pt idx="40">
                  <c:v>4.3936933599999999E-2</c:v>
                </c:pt>
                <c:pt idx="41">
                  <c:v>3.7507921600000001E-2</c:v>
                </c:pt>
                <c:pt idx="42">
                  <c:v>3.1894793400000003E-2</c:v>
                </c:pt>
                <c:pt idx="43">
                  <c:v>2.7015942500000001E-2</c:v>
                </c:pt>
                <c:pt idx="44">
                  <c:v>2.2794180899999999E-2</c:v>
                </c:pt>
                <c:pt idx="45">
                  <c:v>1.9157171800000001E-2</c:v>
                </c:pt>
                <c:pt idx="46">
                  <c:v>1.6037709300000001E-2</c:v>
                </c:pt>
                <c:pt idx="47">
                  <c:v>1.33738613E-2</c:v>
                </c:pt>
                <c:pt idx="48">
                  <c:v>1.1108996499999999E-2</c:v>
                </c:pt>
                <c:pt idx="49">
                  <c:v>9.1917114999999997E-3</c:v>
                </c:pt>
                <c:pt idx="50">
                  <c:v>7.5756774400000003E-3</c:v>
                </c:pt>
                <c:pt idx="51">
                  <c:v>6.2194231000000004E-3</c:v>
                </c:pt>
                <c:pt idx="52">
                  <c:v>5.0860692300000003E-3</c:v>
                </c:pt>
                <c:pt idx="53">
                  <c:v>4.1430289599999996E-3</c:v>
                </c:pt>
                <c:pt idx="54">
                  <c:v>3.3616864899999998E-3</c:v>
                </c:pt>
                <c:pt idx="55">
                  <c:v>2.7170647300000001E-3</c:v>
                </c:pt>
                <c:pt idx="56">
                  <c:v>2.1874911200000001E-3</c:v>
                </c:pt>
                <c:pt idx="57">
                  <c:v>1.7542688399999999E-3</c:v>
                </c:pt>
                <c:pt idx="58">
                  <c:v>1.4013594200000001E-3</c:v>
                </c:pt>
                <c:pt idx="59">
                  <c:v>1.1150811199999999E-3</c:v>
                </c:pt>
                <c:pt idx="60">
                  <c:v>8.8382630699999996E-4</c:v>
                </c:pt>
                <c:pt idx="61">
                  <c:v>6.9779993299999999E-4</c:v>
                </c:pt>
                <c:pt idx="62">
                  <c:v>5.4878023299999995E-4</c:v>
                </c:pt>
                <c:pt idx="63">
                  <c:v>4.2990206800000002E-4</c:v>
                </c:pt>
                <c:pt idx="64">
                  <c:v>3.3546262800000001E-4</c:v>
                </c:pt>
                <c:pt idx="65">
                  <c:v>2.60748785E-4</c:v>
                </c:pt>
                <c:pt idx="66">
                  <c:v>2.0188496600000001E-4</c:v>
                </c:pt>
                <c:pt idx="67">
                  <c:v>1.5570021099999999E-4</c:v>
                </c:pt>
                <c:pt idx="68">
                  <c:v>1.19612884E-4</c:v>
                </c:pt>
                <c:pt idx="69">
                  <c:v>9.1531432100000002E-5</c:v>
                </c:pt>
                <c:pt idx="70">
                  <c:v>6.9769577199999997E-5</c:v>
                </c:pt>
                <c:pt idx="71">
                  <c:v>5.2974328700000003E-5</c:v>
                </c:pt>
                <c:pt idx="72">
                  <c:v>4.0065297400000002E-5</c:v>
                </c:pt>
                <c:pt idx="73">
                  <c:v>3.0183862700000001E-5</c:v>
                </c:pt>
                <c:pt idx="74">
                  <c:v>2.2650865400000001E-5</c:v>
                </c:pt>
                <c:pt idx="75">
                  <c:v>1.6931612400000002E-5</c:v>
                </c:pt>
                <c:pt idx="76">
                  <c:v>1.26071052E-5</c:v>
                </c:pt>
                <c:pt idx="77">
                  <c:v>9.3505244499999992E-6</c:v>
                </c:pt>
                <c:pt idx="78">
                  <c:v>6.9081236400000002E-6</c:v>
                </c:pt>
                <c:pt idx="79">
                  <c:v>5.0837919699999998E-6</c:v>
                </c:pt>
                <c:pt idx="80">
                  <c:v>3.72665317E-6</c:v>
                </c:pt>
                <c:pt idx="81">
                  <c:v>2.7211577500000001E-6</c:v>
                </c:pt>
                <c:pt idx="82">
                  <c:v>1.9792105599999998E-6</c:v>
                </c:pt>
                <c:pt idx="83">
                  <c:v>1.4339493700000001E-6</c:v>
                </c:pt>
                <c:pt idx="84">
                  <c:v>1.03485421E-6</c:v>
                </c:pt>
                <c:pt idx="85">
                  <c:v>7.4392313200000004E-7</c:v>
                </c:pt>
                <c:pt idx="86">
                  <c:v>5.3269729600000004E-7</c:v>
                </c:pt>
                <c:pt idx="87">
                  <c:v>3.7995875700000001E-7</c:v>
                </c:pt>
                <c:pt idx="88">
                  <c:v>2.6995785E-7</c:v>
                </c:pt>
                <c:pt idx="89">
                  <c:v>1.9105526100000001E-7</c:v>
                </c:pt>
                <c:pt idx="90">
                  <c:v>1.3468696899999999E-7</c:v>
                </c:pt>
                <c:pt idx="91">
                  <c:v>9.4579212600000001E-8</c:v>
                </c:pt>
                <c:pt idx="92">
                  <c:v>6.6156016399999999E-8</c:v>
                </c:pt>
                <c:pt idx="93">
                  <c:v>4.6094226899999997E-8</c:v>
                </c:pt>
                <c:pt idx="94">
                  <c:v>3.1990959199999999E-8</c:v>
                </c:pt>
                <c:pt idx="95">
                  <c:v>2.2116251799999999E-8</c:v>
                </c:pt>
                <c:pt idx="96">
                  <c:v>1.52299797E-8</c:v>
                </c:pt>
                <c:pt idx="97">
                  <c:v>1.04469776E-8</c:v>
                </c:pt>
                <c:pt idx="98">
                  <c:v>7.1381478400000001E-9</c:v>
                </c:pt>
                <c:pt idx="99">
                  <c:v>4.85829577E-9</c:v>
                </c:pt>
                <c:pt idx="100">
                  <c:v>3.2937141100000001E-9</c:v>
                </c:pt>
                <c:pt idx="101">
                  <c:v>2.2242898900000001E-9</c:v>
                </c:pt>
                <c:pt idx="102">
                  <c:v>1.49623707E-9</c:v>
                </c:pt>
                <c:pt idx="103">
                  <c:v>1.0025659999999999E-9</c:v>
                </c:pt>
                <c:pt idx="104">
                  <c:v>6.6915860899999996E-10</c:v>
                </c:pt>
                <c:pt idx="105">
                  <c:v>4.4488596500000002E-10</c:v>
                </c:pt>
                <c:pt idx="106">
                  <c:v>2.9462654799999999E-10</c:v>
                </c:pt>
                <c:pt idx="107">
                  <c:v>1.9435628399999999E-10</c:v>
                </c:pt>
                <c:pt idx="108">
                  <c:v>1.2771115499999999E-10</c:v>
                </c:pt>
                <c:pt idx="109">
                  <c:v>8.3591596200000003E-11</c:v>
                </c:pt>
                <c:pt idx="110">
                  <c:v>5.4500431299999999E-11</c:v>
                </c:pt>
                <c:pt idx="111">
                  <c:v>3.5394908799999997E-11</c:v>
                </c:pt>
                <c:pt idx="112">
                  <c:v>2.2897348500000001E-11</c:v>
                </c:pt>
                <c:pt idx="113">
                  <c:v>1.4754793199999999E-11</c:v>
                </c:pt>
                <c:pt idx="114">
                  <c:v>9.4707548699999995E-12</c:v>
                </c:pt>
                <c:pt idx="115">
                  <c:v>6.0553549200000002E-12</c:v>
                </c:pt>
                <c:pt idx="116">
                  <c:v>3.8565427300000002E-12</c:v>
                </c:pt>
                <c:pt idx="117">
                  <c:v>2.4465845500000001E-12</c:v>
                </c:pt>
                <c:pt idx="118">
                  <c:v>1.54605823E-12</c:v>
                </c:pt>
                <c:pt idx="119">
                  <c:v>9.7318409699999994E-13</c:v>
                </c:pt>
                <c:pt idx="120">
                  <c:v>6.1019366799999997E-13</c:v>
                </c:pt>
                <c:pt idx="121">
                  <c:v>3.8110436799999998E-13</c:v>
                </c:pt>
                <c:pt idx="122">
                  <c:v>2.3709570899999998E-13</c:v>
                </c:pt>
                <c:pt idx="123">
                  <c:v>1.46928823E-13</c:v>
                </c:pt>
                <c:pt idx="124">
                  <c:v>9.0697191800000002E-14</c:v>
                </c:pt>
                <c:pt idx="125">
                  <c:v>5.57678908E-14</c:v>
                </c:pt>
                <c:pt idx="126">
                  <c:v>3.4156875399999997E-14</c:v>
                </c:pt>
                <c:pt idx="127">
                  <c:v>2.0838938300000001E-14</c:v>
                </c:pt>
                <c:pt idx="128">
                  <c:v>1.2664165499999999E-14</c:v>
                </c:pt>
                <c:pt idx="129">
                  <c:v>7.6662169699999999E-15</c:v>
                </c:pt>
                <c:pt idx="130">
                  <c:v>4.6226304099999999E-15</c:v>
                </c:pt>
                <c:pt idx="131">
                  <c:v>2.77651979E-15</c:v>
                </c:pt>
                <c:pt idx="132">
                  <c:v>1.6611770100000001E-15</c:v>
                </c:pt>
                <c:pt idx="133">
                  <c:v>9.8999861999999997E-16</c:v>
                </c:pt>
                <c:pt idx="134">
                  <c:v>5.8770150499999999E-16</c:v>
                </c:pt>
                <c:pt idx="135">
                  <c:v>3.4752220000000002E-16</c:v>
                </c:pt>
                <c:pt idx="136">
                  <c:v>2.0469717099999999E-16</c:v>
                </c:pt>
                <c:pt idx="137">
                  <c:v>1.2010045899999999E-16</c:v>
                </c:pt>
                <c:pt idx="138">
                  <c:v>7.0190935199999996E-17</c:v>
                </c:pt>
                <c:pt idx="139">
                  <c:v>4.0862123099999999E-17</c:v>
                </c:pt>
                <c:pt idx="140">
                  <c:v>2.3695417500000001E-17</c:v>
                </c:pt>
                <c:pt idx="141">
                  <c:v>1.3687096799999999E-17</c:v>
                </c:pt>
                <c:pt idx="142">
                  <c:v>7.8752046699999992E-18</c:v>
                </c:pt>
                <c:pt idx="143">
                  <c:v>4.5135254700000001E-18</c:v>
                </c:pt>
                <c:pt idx="144">
                  <c:v>2.5767571100000001E-18</c:v>
                </c:pt>
                <c:pt idx="145">
                  <c:v>1.46532718E-18</c:v>
                </c:pt>
                <c:pt idx="146">
                  <c:v>8.3004046499999999E-19</c:v>
                </c:pt>
                <c:pt idx="147">
                  <c:v>4.6834669700000004E-19</c:v>
                </c:pt>
                <c:pt idx="148">
                  <c:v>2.63232311E-19</c:v>
                </c:pt>
                <c:pt idx="149">
                  <c:v>1.4737182700000001E-19</c:v>
                </c:pt>
                <c:pt idx="150">
                  <c:v>8.2185135499999997E-20</c:v>
                </c:pt>
                <c:pt idx="151">
                  <c:v>4.5653662200000002E-20</c:v>
                </c:pt>
                <c:pt idx="152">
                  <c:v>2.52616378E-20</c:v>
                </c:pt>
                <c:pt idx="153">
                  <c:v>1.3923580299999999E-20</c:v>
                </c:pt>
                <c:pt idx="154">
                  <c:v>7.6444084000000004E-21</c:v>
                </c:pt>
                <c:pt idx="155">
                  <c:v>4.1806169400000001E-21</c:v>
                </c:pt>
                <c:pt idx="156">
                  <c:v>2.2774057200000002E-21</c:v>
                </c:pt>
                <c:pt idx="157">
                  <c:v>1.2357880099999999E-21</c:v>
                </c:pt>
                <c:pt idx="158">
                  <c:v>6.6796096200000002E-22</c:v>
                </c:pt>
                <c:pt idx="159">
                  <c:v>3.5963481199999999E-22</c:v>
                </c:pt>
                <c:pt idx="160">
                  <c:v>1.92874985E-22</c:v>
                </c:pt>
                <c:pt idx="161">
                  <c:v>1.03037099E-22</c:v>
                </c:pt>
                <c:pt idx="162">
                  <c:v>5.4829574699999999E-23</c:v>
                </c:pt>
                <c:pt idx="163">
                  <c:v>2.90629482E-23</c:v>
                </c:pt>
                <c:pt idx="164">
                  <c:v>1.5345039000000001E-15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54-4C1D-B0A5-8A1DE32B6009}"/>
            </c:ext>
          </c:extLst>
        </c:ser>
        <c:ser>
          <c:idx val="1"/>
          <c:order val="1"/>
          <c:tx>
            <c:strRef>
              <c:f>'Fuzzy Set From Python'!$P$2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'Fuzzy Set From Python'!$N$3:$N$167</c:f>
              <c:numCache>
                <c:formatCode>General</c:formatCode>
                <c:ptCount val="165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  <c:pt idx="10">
                  <c:v>16</c:v>
                </c:pt>
                <c:pt idx="11">
                  <c:v>16.5</c:v>
                </c:pt>
                <c:pt idx="12">
                  <c:v>17</c:v>
                </c:pt>
                <c:pt idx="13">
                  <c:v>17.5</c:v>
                </c:pt>
                <c:pt idx="14">
                  <c:v>18</c:v>
                </c:pt>
                <c:pt idx="15">
                  <c:v>18.5</c:v>
                </c:pt>
                <c:pt idx="16">
                  <c:v>19</c:v>
                </c:pt>
                <c:pt idx="17">
                  <c:v>19.5</c:v>
                </c:pt>
                <c:pt idx="18">
                  <c:v>20</c:v>
                </c:pt>
                <c:pt idx="19">
                  <c:v>20.5</c:v>
                </c:pt>
                <c:pt idx="20">
                  <c:v>21</c:v>
                </c:pt>
                <c:pt idx="21">
                  <c:v>21.5</c:v>
                </c:pt>
                <c:pt idx="22">
                  <c:v>22</c:v>
                </c:pt>
                <c:pt idx="23">
                  <c:v>22.5</c:v>
                </c:pt>
                <c:pt idx="24">
                  <c:v>23</c:v>
                </c:pt>
                <c:pt idx="25">
                  <c:v>23.5</c:v>
                </c:pt>
                <c:pt idx="26">
                  <c:v>24</c:v>
                </c:pt>
                <c:pt idx="27">
                  <c:v>24.5</c:v>
                </c:pt>
                <c:pt idx="28">
                  <c:v>25</c:v>
                </c:pt>
                <c:pt idx="29">
                  <c:v>25.5</c:v>
                </c:pt>
                <c:pt idx="30">
                  <c:v>26</c:v>
                </c:pt>
                <c:pt idx="31">
                  <c:v>26.5</c:v>
                </c:pt>
                <c:pt idx="32">
                  <c:v>27</c:v>
                </c:pt>
                <c:pt idx="33">
                  <c:v>27.5</c:v>
                </c:pt>
                <c:pt idx="34">
                  <c:v>28</c:v>
                </c:pt>
                <c:pt idx="35">
                  <c:v>28.5</c:v>
                </c:pt>
                <c:pt idx="36">
                  <c:v>29</c:v>
                </c:pt>
                <c:pt idx="37">
                  <c:v>29.5</c:v>
                </c:pt>
                <c:pt idx="38">
                  <c:v>30</c:v>
                </c:pt>
                <c:pt idx="39">
                  <c:v>30.5</c:v>
                </c:pt>
                <c:pt idx="40">
                  <c:v>31</c:v>
                </c:pt>
                <c:pt idx="41">
                  <c:v>31.5</c:v>
                </c:pt>
                <c:pt idx="42">
                  <c:v>32</c:v>
                </c:pt>
                <c:pt idx="43">
                  <c:v>32.5</c:v>
                </c:pt>
                <c:pt idx="44">
                  <c:v>33</c:v>
                </c:pt>
                <c:pt idx="45">
                  <c:v>33.5</c:v>
                </c:pt>
                <c:pt idx="46">
                  <c:v>34</c:v>
                </c:pt>
                <c:pt idx="47">
                  <c:v>34.5</c:v>
                </c:pt>
                <c:pt idx="48">
                  <c:v>35</c:v>
                </c:pt>
                <c:pt idx="49">
                  <c:v>35.5</c:v>
                </c:pt>
                <c:pt idx="50">
                  <c:v>36</c:v>
                </c:pt>
                <c:pt idx="51">
                  <c:v>36.5</c:v>
                </c:pt>
                <c:pt idx="52">
                  <c:v>37</c:v>
                </c:pt>
                <c:pt idx="53">
                  <c:v>37.5</c:v>
                </c:pt>
                <c:pt idx="54">
                  <c:v>38</c:v>
                </c:pt>
                <c:pt idx="55">
                  <c:v>38.5</c:v>
                </c:pt>
                <c:pt idx="56">
                  <c:v>39</c:v>
                </c:pt>
                <c:pt idx="57">
                  <c:v>39.5</c:v>
                </c:pt>
                <c:pt idx="58">
                  <c:v>40</c:v>
                </c:pt>
                <c:pt idx="59">
                  <c:v>40.5</c:v>
                </c:pt>
                <c:pt idx="60">
                  <c:v>41</c:v>
                </c:pt>
                <c:pt idx="61">
                  <c:v>41.5</c:v>
                </c:pt>
                <c:pt idx="62">
                  <c:v>42</c:v>
                </c:pt>
                <c:pt idx="63">
                  <c:v>42.5</c:v>
                </c:pt>
                <c:pt idx="64">
                  <c:v>43</c:v>
                </c:pt>
                <c:pt idx="65">
                  <c:v>43.5</c:v>
                </c:pt>
                <c:pt idx="66">
                  <c:v>44</c:v>
                </c:pt>
                <c:pt idx="67">
                  <c:v>44.5</c:v>
                </c:pt>
                <c:pt idx="68">
                  <c:v>45</c:v>
                </c:pt>
                <c:pt idx="69">
                  <c:v>45.5</c:v>
                </c:pt>
                <c:pt idx="70">
                  <c:v>46</c:v>
                </c:pt>
                <c:pt idx="71">
                  <c:v>46.5</c:v>
                </c:pt>
                <c:pt idx="72">
                  <c:v>47</c:v>
                </c:pt>
                <c:pt idx="73">
                  <c:v>47.5</c:v>
                </c:pt>
                <c:pt idx="74">
                  <c:v>48</c:v>
                </c:pt>
                <c:pt idx="75">
                  <c:v>48.5</c:v>
                </c:pt>
                <c:pt idx="76">
                  <c:v>49</c:v>
                </c:pt>
                <c:pt idx="77">
                  <c:v>49.5</c:v>
                </c:pt>
                <c:pt idx="78">
                  <c:v>50</c:v>
                </c:pt>
                <c:pt idx="79">
                  <c:v>50.5</c:v>
                </c:pt>
                <c:pt idx="80">
                  <c:v>51</c:v>
                </c:pt>
                <c:pt idx="81">
                  <c:v>51.5</c:v>
                </c:pt>
                <c:pt idx="82">
                  <c:v>52</c:v>
                </c:pt>
                <c:pt idx="83">
                  <c:v>52.5</c:v>
                </c:pt>
                <c:pt idx="84">
                  <c:v>53</c:v>
                </c:pt>
                <c:pt idx="85">
                  <c:v>53.5</c:v>
                </c:pt>
                <c:pt idx="86">
                  <c:v>54</c:v>
                </c:pt>
                <c:pt idx="87">
                  <c:v>54.5</c:v>
                </c:pt>
                <c:pt idx="88">
                  <c:v>55</c:v>
                </c:pt>
                <c:pt idx="89">
                  <c:v>55.5</c:v>
                </c:pt>
                <c:pt idx="90">
                  <c:v>56</c:v>
                </c:pt>
                <c:pt idx="91">
                  <c:v>56.5</c:v>
                </c:pt>
                <c:pt idx="92">
                  <c:v>57</c:v>
                </c:pt>
                <c:pt idx="93">
                  <c:v>57.5</c:v>
                </c:pt>
                <c:pt idx="94">
                  <c:v>58</c:v>
                </c:pt>
                <c:pt idx="95">
                  <c:v>58.5</c:v>
                </c:pt>
                <c:pt idx="96">
                  <c:v>59</c:v>
                </c:pt>
                <c:pt idx="97">
                  <c:v>59.5</c:v>
                </c:pt>
                <c:pt idx="98">
                  <c:v>60</c:v>
                </c:pt>
                <c:pt idx="99">
                  <c:v>60.5</c:v>
                </c:pt>
                <c:pt idx="100">
                  <c:v>61</c:v>
                </c:pt>
                <c:pt idx="101">
                  <c:v>61.5</c:v>
                </c:pt>
                <c:pt idx="102">
                  <c:v>62</c:v>
                </c:pt>
                <c:pt idx="103">
                  <c:v>62.5</c:v>
                </c:pt>
                <c:pt idx="104">
                  <c:v>63</c:v>
                </c:pt>
                <c:pt idx="105">
                  <c:v>63.5</c:v>
                </c:pt>
                <c:pt idx="106">
                  <c:v>64</c:v>
                </c:pt>
                <c:pt idx="107">
                  <c:v>64.5</c:v>
                </c:pt>
                <c:pt idx="108">
                  <c:v>65</c:v>
                </c:pt>
                <c:pt idx="109">
                  <c:v>65.5</c:v>
                </c:pt>
                <c:pt idx="110">
                  <c:v>66</c:v>
                </c:pt>
                <c:pt idx="111">
                  <c:v>66.5</c:v>
                </c:pt>
                <c:pt idx="112">
                  <c:v>67</c:v>
                </c:pt>
                <c:pt idx="113">
                  <c:v>67.5</c:v>
                </c:pt>
                <c:pt idx="114">
                  <c:v>68</c:v>
                </c:pt>
                <c:pt idx="115">
                  <c:v>68.5</c:v>
                </c:pt>
                <c:pt idx="116">
                  <c:v>69</c:v>
                </c:pt>
                <c:pt idx="117">
                  <c:v>69.5</c:v>
                </c:pt>
                <c:pt idx="118">
                  <c:v>70</c:v>
                </c:pt>
                <c:pt idx="119">
                  <c:v>70.5</c:v>
                </c:pt>
                <c:pt idx="120">
                  <c:v>71</c:v>
                </c:pt>
                <c:pt idx="121">
                  <c:v>71.5</c:v>
                </c:pt>
                <c:pt idx="122">
                  <c:v>72</c:v>
                </c:pt>
                <c:pt idx="123">
                  <c:v>72.5</c:v>
                </c:pt>
                <c:pt idx="124">
                  <c:v>73</c:v>
                </c:pt>
                <c:pt idx="125">
                  <c:v>73.5</c:v>
                </c:pt>
                <c:pt idx="126">
                  <c:v>74</c:v>
                </c:pt>
                <c:pt idx="127">
                  <c:v>74.5</c:v>
                </c:pt>
                <c:pt idx="128">
                  <c:v>75</c:v>
                </c:pt>
                <c:pt idx="129">
                  <c:v>75.5</c:v>
                </c:pt>
                <c:pt idx="130">
                  <c:v>76</c:v>
                </c:pt>
                <c:pt idx="131">
                  <c:v>76.5</c:v>
                </c:pt>
                <c:pt idx="132">
                  <c:v>77</c:v>
                </c:pt>
                <c:pt idx="133">
                  <c:v>77.5</c:v>
                </c:pt>
                <c:pt idx="134">
                  <c:v>78</c:v>
                </c:pt>
                <c:pt idx="135">
                  <c:v>78.5</c:v>
                </c:pt>
                <c:pt idx="136">
                  <c:v>79</c:v>
                </c:pt>
                <c:pt idx="137">
                  <c:v>79.5</c:v>
                </c:pt>
                <c:pt idx="138">
                  <c:v>80</c:v>
                </c:pt>
                <c:pt idx="139">
                  <c:v>80.5</c:v>
                </c:pt>
                <c:pt idx="140">
                  <c:v>81</c:v>
                </c:pt>
                <c:pt idx="141">
                  <c:v>81.5</c:v>
                </c:pt>
                <c:pt idx="142">
                  <c:v>82</c:v>
                </c:pt>
                <c:pt idx="143">
                  <c:v>82.5</c:v>
                </c:pt>
                <c:pt idx="144">
                  <c:v>83</c:v>
                </c:pt>
                <c:pt idx="145">
                  <c:v>83.5</c:v>
                </c:pt>
                <c:pt idx="146">
                  <c:v>84</c:v>
                </c:pt>
                <c:pt idx="147">
                  <c:v>84.5</c:v>
                </c:pt>
                <c:pt idx="148">
                  <c:v>85</c:v>
                </c:pt>
                <c:pt idx="149">
                  <c:v>85.5</c:v>
                </c:pt>
                <c:pt idx="150">
                  <c:v>86</c:v>
                </c:pt>
                <c:pt idx="151">
                  <c:v>86.5</c:v>
                </c:pt>
                <c:pt idx="152">
                  <c:v>87</c:v>
                </c:pt>
                <c:pt idx="153">
                  <c:v>87.5</c:v>
                </c:pt>
                <c:pt idx="154">
                  <c:v>88</c:v>
                </c:pt>
                <c:pt idx="155">
                  <c:v>88.5</c:v>
                </c:pt>
                <c:pt idx="156">
                  <c:v>89</c:v>
                </c:pt>
                <c:pt idx="157">
                  <c:v>89.5</c:v>
                </c:pt>
                <c:pt idx="158">
                  <c:v>90</c:v>
                </c:pt>
                <c:pt idx="159">
                  <c:v>90.5</c:v>
                </c:pt>
                <c:pt idx="160">
                  <c:v>91</c:v>
                </c:pt>
                <c:pt idx="161">
                  <c:v>91.5</c:v>
                </c:pt>
                <c:pt idx="162">
                  <c:v>92</c:v>
                </c:pt>
                <c:pt idx="163">
                  <c:v>92.5</c:v>
                </c:pt>
                <c:pt idx="164">
                  <c:v>93</c:v>
                </c:pt>
              </c:numCache>
            </c:numRef>
          </c:xVal>
          <c:yVal>
            <c:numRef>
              <c:f>'Fuzzy Set From Python'!$P$3:$P$167</c:f>
              <c:numCache>
                <c:formatCode>General</c:formatCode>
                <c:ptCount val="165"/>
                <c:pt idx="0">
                  <c:v>6.9081236400000002E-6</c:v>
                </c:pt>
                <c:pt idx="1">
                  <c:v>9.3505244499999992E-6</c:v>
                </c:pt>
                <c:pt idx="2">
                  <c:v>1.26071052E-5</c:v>
                </c:pt>
                <c:pt idx="3">
                  <c:v>1.6931612400000002E-5</c:v>
                </c:pt>
                <c:pt idx="4">
                  <c:v>2.2650865400000001E-5</c:v>
                </c:pt>
                <c:pt idx="5">
                  <c:v>3.0183862700000001E-5</c:v>
                </c:pt>
                <c:pt idx="6">
                  <c:v>4.0065297400000002E-5</c:v>
                </c:pt>
                <c:pt idx="7">
                  <c:v>5.2974328700000003E-5</c:v>
                </c:pt>
                <c:pt idx="8">
                  <c:v>6.9769577199999997E-5</c:v>
                </c:pt>
                <c:pt idx="9">
                  <c:v>9.1531432100000002E-5</c:v>
                </c:pt>
                <c:pt idx="10">
                  <c:v>1.19612884E-4</c:v>
                </c:pt>
                <c:pt idx="11">
                  <c:v>1.5570021099999999E-4</c:v>
                </c:pt>
                <c:pt idx="12">
                  <c:v>2.0188496600000001E-4</c:v>
                </c:pt>
                <c:pt idx="13">
                  <c:v>2.60748785E-4</c:v>
                </c:pt>
                <c:pt idx="14">
                  <c:v>3.3546262800000001E-4</c:v>
                </c:pt>
                <c:pt idx="15">
                  <c:v>4.2990206800000002E-4</c:v>
                </c:pt>
                <c:pt idx="16">
                  <c:v>5.4878023299999995E-4</c:v>
                </c:pt>
                <c:pt idx="17">
                  <c:v>6.9779993299999999E-4</c:v>
                </c:pt>
                <c:pt idx="18">
                  <c:v>8.8382630699999996E-4</c:v>
                </c:pt>
                <c:pt idx="19">
                  <c:v>1.1150811199999999E-3</c:v>
                </c:pt>
                <c:pt idx="20">
                  <c:v>1.4013594200000001E-3</c:v>
                </c:pt>
                <c:pt idx="21">
                  <c:v>1.7542688399999999E-3</c:v>
                </c:pt>
                <c:pt idx="22">
                  <c:v>2.1874911200000001E-3</c:v>
                </c:pt>
                <c:pt idx="23">
                  <c:v>2.7170647300000001E-3</c:v>
                </c:pt>
                <c:pt idx="24">
                  <c:v>3.3616864899999998E-3</c:v>
                </c:pt>
                <c:pt idx="25">
                  <c:v>4.1430289599999996E-3</c:v>
                </c:pt>
                <c:pt idx="26">
                  <c:v>5.0860692300000003E-3</c:v>
                </c:pt>
                <c:pt idx="27">
                  <c:v>6.2194231000000004E-3</c:v>
                </c:pt>
                <c:pt idx="28">
                  <c:v>7.5756774400000003E-3</c:v>
                </c:pt>
                <c:pt idx="29">
                  <c:v>9.1917114999999997E-3</c:v>
                </c:pt>
                <c:pt idx="30">
                  <c:v>1.1108996499999999E-2</c:v>
                </c:pt>
                <c:pt idx="31">
                  <c:v>1.33738613E-2</c:v>
                </c:pt>
                <c:pt idx="32">
                  <c:v>1.6037709300000001E-2</c:v>
                </c:pt>
                <c:pt idx="33">
                  <c:v>1.9157171800000001E-2</c:v>
                </c:pt>
                <c:pt idx="34">
                  <c:v>2.2794180899999999E-2</c:v>
                </c:pt>
                <c:pt idx="35">
                  <c:v>2.7015942500000001E-2</c:v>
                </c:pt>
                <c:pt idx="36">
                  <c:v>3.1894793400000003E-2</c:v>
                </c:pt>
                <c:pt idx="37">
                  <c:v>3.7507921600000001E-2</c:v>
                </c:pt>
                <c:pt idx="38">
                  <c:v>4.3936933599999999E-2</c:v>
                </c:pt>
                <c:pt idx="39">
                  <c:v>5.1267250399999999E-2</c:v>
                </c:pt>
                <c:pt idx="40">
                  <c:v>5.9587318799999997E-2</c:v>
                </c:pt>
                <c:pt idx="41">
                  <c:v>6.8987625900000002E-2</c:v>
                </c:pt>
                <c:pt idx="42">
                  <c:v>7.9559508700000003E-2</c:v>
                </c:pt>
                <c:pt idx="43">
                  <c:v>9.1393755399999999E-2</c:v>
                </c:pt>
                <c:pt idx="44">
                  <c:v>0.104579001</c:v>
                </c:pt>
                <c:pt idx="45">
                  <c:v>0.119199928</c:v>
                </c:pt>
                <c:pt idx="46">
                  <c:v>0.135335283</c:v>
                </c:pt>
                <c:pt idx="47">
                  <c:v>0.153055738</c:v>
                </c:pt>
                <c:pt idx="48">
                  <c:v>0.172421624</c:v>
                </c:pt>
                <c:pt idx="49">
                  <c:v>0.19348058200000001</c:v>
                </c:pt>
                <c:pt idx="50">
                  <c:v>0.21626516700000001</c:v>
                </c:pt>
                <c:pt idx="51">
                  <c:v>0.240790474</c:v>
                </c:pt>
                <c:pt idx="52">
                  <c:v>0.26705183500000002</c:v>
                </c:pt>
                <c:pt idx="53">
                  <c:v>0.29502265599999999</c:v>
                </c:pt>
                <c:pt idx="54">
                  <c:v>0.324652467</c:v>
                </c:pt>
                <c:pt idx="55">
                  <c:v>0.35586525200000002</c:v>
                </c:pt>
                <c:pt idx="56">
                  <c:v>0.388558128</c:v>
                </c:pt>
                <c:pt idx="57">
                  <c:v>0.42260044299999999</c:v>
                </c:pt>
                <c:pt idx="58">
                  <c:v>0.45783336200000002</c:v>
                </c:pt>
                <c:pt idx="59">
                  <c:v>0.49406997400000002</c:v>
                </c:pt>
                <c:pt idx="60">
                  <c:v>0.53109599100000005</c:v>
                </c:pt>
                <c:pt idx="61">
                  <c:v>0.56867105399999995</c:v>
                </c:pt>
                <c:pt idx="62">
                  <c:v>0.60653066</c:v>
                </c:pt>
                <c:pt idx="63">
                  <c:v>0.644388725</c:v>
                </c:pt>
                <c:pt idx="64">
                  <c:v>0.68194075099999996</c:v>
                </c:pt>
                <c:pt idx="65">
                  <c:v>0.71886757000000001</c:v>
                </c:pt>
                <c:pt idx="66">
                  <c:v>0.754839602</c:v>
                </c:pt>
                <c:pt idx="67">
                  <c:v>0.78952157000000001</c:v>
                </c:pt>
                <c:pt idx="68">
                  <c:v>0.82257756199999998</c:v>
                </c:pt>
                <c:pt idx="69">
                  <c:v>0.85367636099999999</c:v>
                </c:pt>
                <c:pt idx="70">
                  <c:v>0.88249690300000005</c:v>
                </c:pt>
                <c:pt idx="71">
                  <c:v>0.90873375599999995</c:v>
                </c:pt>
                <c:pt idx="72">
                  <c:v>0.93210249199999995</c:v>
                </c:pt>
                <c:pt idx="73">
                  <c:v>0.95234479999999999</c:v>
                </c:pt>
                <c:pt idx="74">
                  <c:v>0.96923323400000005</c:v>
                </c:pt>
                <c:pt idx="75">
                  <c:v>0.98257546900000003</c:v>
                </c:pt>
                <c:pt idx="76">
                  <c:v>0.99221793800000002</c:v>
                </c:pt>
                <c:pt idx="77">
                  <c:v>0.99804878100000005</c:v>
                </c:pt>
                <c:pt idx="78">
                  <c:v>1</c:v>
                </c:pt>
                <c:pt idx="79">
                  <c:v>0.99804878100000005</c:v>
                </c:pt>
                <c:pt idx="80">
                  <c:v>0.99221793800000002</c:v>
                </c:pt>
                <c:pt idx="81">
                  <c:v>0.98257546900000003</c:v>
                </c:pt>
                <c:pt idx="82">
                  <c:v>0.96923323400000005</c:v>
                </c:pt>
                <c:pt idx="83">
                  <c:v>0.95234479999999999</c:v>
                </c:pt>
                <c:pt idx="84">
                  <c:v>0.93210249199999995</c:v>
                </c:pt>
                <c:pt idx="85">
                  <c:v>0.90873375599999995</c:v>
                </c:pt>
                <c:pt idx="86">
                  <c:v>0.88249690300000005</c:v>
                </c:pt>
                <c:pt idx="87">
                  <c:v>0.85367636099999999</c:v>
                </c:pt>
                <c:pt idx="88">
                  <c:v>0.82257756199999998</c:v>
                </c:pt>
                <c:pt idx="89">
                  <c:v>0.78952157000000001</c:v>
                </c:pt>
                <c:pt idx="90">
                  <c:v>0.754839602</c:v>
                </c:pt>
                <c:pt idx="91">
                  <c:v>0.71886757000000001</c:v>
                </c:pt>
                <c:pt idx="92">
                  <c:v>0.68194075099999996</c:v>
                </c:pt>
                <c:pt idx="93">
                  <c:v>0.644388725</c:v>
                </c:pt>
                <c:pt idx="94">
                  <c:v>0.60653066</c:v>
                </c:pt>
                <c:pt idx="95">
                  <c:v>0.56867105399999995</c:v>
                </c:pt>
                <c:pt idx="96">
                  <c:v>0.53109599100000005</c:v>
                </c:pt>
                <c:pt idx="97">
                  <c:v>0.49406997400000002</c:v>
                </c:pt>
                <c:pt idx="98">
                  <c:v>0.45783336200000002</c:v>
                </c:pt>
                <c:pt idx="99">
                  <c:v>0.42260044299999999</c:v>
                </c:pt>
                <c:pt idx="100">
                  <c:v>0.388558128</c:v>
                </c:pt>
                <c:pt idx="101">
                  <c:v>0.35586525200000002</c:v>
                </c:pt>
                <c:pt idx="102">
                  <c:v>0.324652467</c:v>
                </c:pt>
                <c:pt idx="103">
                  <c:v>0.29502265599999999</c:v>
                </c:pt>
                <c:pt idx="104">
                  <c:v>0.26705183500000002</c:v>
                </c:pt>
                <c:pt idx="105">
                  <c:v>0.240790474</c:v>
                </c:pt>
                <c:pt idx="106">
                  <c:v>0.21626516700000001</c:v>
                </c:pt>
                <c:pt idx="107">
                  <c:v>0.19348058200000001</c:v>
                </c:pt>
                <c:pt idx="108">
                  <c:v>0.172421624</c:v>
                </c:pt>
                <c:pt idx="109">
                  <c:v>0.153055738</c:v>
                </c:pt>
                <c:pt idx="110">
                  <c:v>0.135335283</c:v>
                </c:pt>
                <c:pt idx="111">
                  <c:v>0.119199928</c:v>
                </c:pt>
                <c:pt idx="112">
                  <c:v>0.104579001</c:v>
                </c:pt>
                <c:pt idx="113">
                  <c:v>9.1393755399999999E-2</c:v>
                </c:pt>
                <c:pt idx="114">
                  <c:v>7.9559508700000003E-2</c:v>
                </c:pt>
                <c:pt idx="115">
                  <c:v>6.8987625900000002E-2</c:v>
                </c:pt>
                <c:pt idx="116">
                  <c:v>5.9587318799999997E-2</c:v>
                </c:pt>
                <c:pt idx="117">
                  <c:v>5.1267250399999999E-2</c:v>
                </c:pt>
                <c:pt idx="118">
                  <c:v>4.3936933599999999E-2</c:v>
                </c:pt>
                <c:pt idx="119">
                  <c:v>3.7507921600000001E-2</c:v>
                </c:pt>
                <c:pt idx="120">
                  <c:v>3.1894793400000003E-2</c:v>
                </c:pt>
                <c:pt idx="121">
                  <c:v>2.7015942500000001E-2</c:v>
                </c:pt>
                <c:pt idx="122">
                  <c:v>2.2794180899999999E-2</c:v>
                </c:pt>
                <c:pt idx="123">
                  <c:v>1.9157171800000001E-2</c:v>
                </c:pt>
                <c:pt idx="124">
                  <c:v>1.6037709300000001E-2</c:v>
                </c:pt>
                <c:pt idx="125">
                  <c:v>1.33738613E-2</c:v>
                </c:pt>
                <c:pt idx="126">
                  <c:v>1.1108996499999999E-2</c:v>
                </c:pt>
                <c:pt idx="127">
                  <c:v>9.1917114999999997E-3</c:v>
                </c:pt>
                <c:pt idx="128">
                  <c:v>7.5756774400000003E-3</c:v>
                </c:pt>
                <c:pt idx="129">
                  <c:v>6.2194231000000004E-3</c:v>
                </c:pt>
                <c:pt idx="130">
                  <c:v>5.0860692300000003E-3</c:v>
                </c:pt>
                <c:pt idx="131">
                  <c:v>4.1430289599999996E-3</c:v>
                </c:pt>
                <c:pt idx="132">
                  <c:v>3.3616864899999998E-3</c:v>
                </c:pt>
                <c:pt idx="133">
                  <c:v>2.7170647300000001E-3</c:v>
                </c:pt>
                <c:pt idx="134">
                  <c:v>2.1874911200000001E-3</c:v>
                </c:pt>
                <c:pt idx="135">
                  <c:v>1.7542688399999999E-3</c:v>
                </c:pt>
                <c:pt idx="136">
                  <c:v>1.4013594200000001E-3</c:v>
                </c:pt>
                <c:pt idx="137">
                  <c:v>1.1150811199999999E-3</c:v>
                </c:pt>
                <c:pt idx="138">
                  <c:v>8.8382630699999996E-4</c:v>
                </c:pt>
                <c:pt idx="139">
                  <c:v>6.9779993299999999E-4</c:v>
                </c:pt>
                <c:pt idx="140">
                  <c:v>5.4878023299999995E-4</c:v>
                </c:pt>
                <c:pt idx="141">
                  <c:v>4.2990206800000002E-4</c:v>
                </c:pt>
                <c:pt idx="142">
                  <c:v>3.3546262800000001E-4</c:v>
                </c:pt>
                <c:pt idx="143">
                  <c:v>2.60748785E-4</c:v>
                </c:pt>
                <c:pt idx="144">
                  <c:v>2.0188496600000001E-4</c:v>
                </c:pt>
                <c:pt idx="145">
                  <c:v>1.5570021099999999E-4</c:v>
                </c:pt>
                <c:pt idx="146">
                  <c:v>1.19612884E-4</c:v>
                </c:pt>
                <c:pt idx="147">
                  <c:v>9.1531432100000002E-5</c:v>
                </c:pt>
                <c:pt idx="148">
                  <c:v>6.9769577199999997E-5</c:v>
                </c:pt>
                <c:pt idx="149">
                  <c:v>5.2974328700000003E-5</c:v>
                </c:pt>
                <c:pt idx="150">
                  <c:v>4.0065297400000002E-5</c:v>
                </c:pt>
                <c:pt idx="151">
                  <c:v>3.0183862700000001E-5</c:v>
                </c:pt>
                <c:pt idx="152">
                  <c:v>2.2650865400000001E-5</c:v>
                </c:pt>
                <c:pt idx="153">
                  <c:v>1.6931612400000002E-5</c:v>
                </c:pt>
                <c:pt idx="154">
                  <c:v>1.26071052E-5</c:v>
                </c:pt>
                <c:pt idx="155">
                  <c:v>9.3505244499999992E-6</c:v>
                </c:pt>
                <c:pt idx="156">
                  <c:v>6.9081236400000002E-6</c:v>
                </c:pt>
                <c:pt idx="157">
                  <c:v>5.0837919699999998E-6</c:v>
                </c:pt>
                <c:pt idx="158">
                  <c:v>3.72665317E-6</c:v>
                </c:pt>
                <c:pt idx="159">
                  <c:v>2.7211577500000001E-6</c:v>
                </c:pt>
                <c:pt idx="160">
                  <c:v>1.9792105599999998E-6</c:v>
                </c:pt>
                <c:pt idx="161">
                  <c:v>1.4339493700000001E-6</c:v>
                </c:pt>
                <c:pt idx="162">
                  <c:v>1.03485421E-6</c:v>
                </c:pt>
                <c:pt idx="163">
                  <c:v>7.4392313200000004E-7</c:v>
                </c:pt>
                <c:pt idx="164" formatCode="0.00E+00">
                  <c:v>5.3269729600000004E-7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54-4C1D-B0A5-8A1DE32B6009}"/>
            </c:ext>
          </c:extLst>
        </c:ser>
        <c:ser>
          <c:idx val="2"/>
          <c:order val="2"/>
          <c:tx>
            <c:strRef>
              <c:f>'Fuzzy Set From Python'!$Q$2</c:f>
              <c:strCache>
                <c:ptCount val="1"/>
                <c:pt idx="0">
                  <c:v>Alta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'Fuzzy Set From Python'!$N$3:$N$167</c:f>
              <c:numCache>
                <c:formatCode>General</c:formatCode>
                <c:ptCount val="165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12.5</c:v>
                </c:pt>
                <c:pt idx="4">
                  <c:v>13</c:v>
                </c:pt>
                <c:pt idx="5">
                  <c:v>13.5</c:v>
                </c:pt>
                <c:pt idx="6">
                  <c:v>14</c:v>
                </c:pt>
                <c:pt idx="7">
                  <c:v>14.5</c:v>
                </c:pt>
                <c:pt idx="8">
                  <c:v>15</c:v>
                </c:pt>
                <c:pt idx="9">
                  <c:v>15.5</c:v>
                </c:pt>
                <c:pt idx="10">
                  <c:v>16</c:v>
                </c:pt>
                <c:pt idx="11">
                  <c:v>16.5</c:v>
                </c:pt>
                <c:pt idx="12">
                  <c:v>17</c:v>
                </c:pt>
                <c:pt idx="13">
                  <c:v>17.5</c:v>
                </c:pt>
                <c:pt idx="14">
                  <c:v>18</c:v>
                </c:pt>
                <c:pt idx="15">
                  <c:v>18.5</c:v>
                </c:pt>
                <c:pt idx="16">
                  <c:v>19</c:v>
                </c:pt>
                <c:pt idx="17">
                  <c:v>19.5</c:v>
                </c:pt>
                <c:pt idx="18">
                  <c:v>20</c:v>
                </c:pt>
                <c:pt idx="19">
                  <c:v>20.5</c:v>
                </c:pt>
                <c:pt idx="20">
                  <c:v>21</c:v>
                </c:pt>
                <c:pt idx="21">
                  <c:v>21.5</c:v>
                </c:pt>
                <c:pt idx="22">
                  <c:v>22</c:v>
                </c:pt>
                <c:pt idx="23">
                  <c:v>22.5</c:v>
                </c:pt>
                <c:pt idx="24">
                  <c:v>23</c:v>
                </c:pt>
                <c:pt idx="25">
                  <c:v>23.5</c:v>
                </c:pt>
                <c:pt idx="26">
                  <c:v>24</c:v>
                </c:pt>
                <c:pt idx="27">
                  <c:v>24.5</c:v>
                </c:pt>
                <c:pt idx="28">
                  <c:v>25</c:v>
                </c:pt>
                <c:pt idx="29">
                  <c:v>25.5</c:v>
                </c:pt>
                <c:pt idx="30">
                  <c:v>26</c:v>
                </c:pt>
                <c:pt idx="31">
                  <c:v>26.5</c:v>
                </c:pt>
                <c:pt idx="32">
                  <c:v>27</c:v>
                </c:pt>
                <c:pt idx="33">
                  <c:v>27.5</c:v>
                </c:pt>
                <c:pt idx="34">
                  <c:v>28</c:v>
                </c:pt>
                <c:pt idx="35">
                  <c:v>28.5</c:v>
                </c:pt>
                <c:pt idx="36">
                  <c:v>29</c:v>
                </c:pt>
                <c:pt idx="37">
                  <c:v>29.5</c:v>
                </c:pt>
                <c:pt idx="38">
                  <c:v>30</c:v>
                </c:pt>
                <c:pt idx="39">
                  <c:v>30.5</c:v>
                </c:pt>
                <c:pt idx="40">
                  <c:v>31</c:v>
                </c:pt>
                <c:pt idx="41">
                  <c:v>31.5</c:v>
                </c:pt>
                <c:pt idx="42">
                  <c:v>32</c:v>
                </c:pt>
                <c:pt idx="43">
                  <c:v>32.5</c:v>
                </c:pt>
                <c:pt idx="44">
                  <c:v>33</c:v>
                </c:pt>
                <c:pt idx="45">
                  <c:v>33.5</c:v>
                </c:pt>
                <c:pt idx="46">
                  <c:v>34</c:v>
                </c:pt>
                <c:pt idx="47">
                  <c:v>34.5</c:v>
                </c:pt>
                <c:pt idx="48">
                  <c:v>35</c:v>
                </c:pt>
                <c:pt idx="49">
                  <c:v>35.5</c:v>
                </c:pt>
                <c:pt idx="50">
                  <c:v>36</c:v>
                </c:pt>
                <c:pt idx="51">
                  <c:v>36.5</c:v>
                </c:pt>
                <c:pt idx="52">
                  <c:v>37</c:v>
                </c:pt>
                <c:pt idx="53">
                  <c:v>37.5</c:v>
                </c:pt>
                <c:pt idx="54">
                  <c:v>38</c:v>
                </c:pt>
                <c:pt idx="55">
                  <c:v>38.5</c:v>
                </c:pt>
                <c:pt idx="56">
                  <c:v>39</c:v>
                </c:pt>
                <c:pt idx="57">
                  <c:v>39.5</c:v>
                </c:pt>
                <c:pt idx="58">
                  <c:v>40</c:v>
                </c:pt>
                <c:pt idx="59">
                  <c:v>40.5</c:v>
                </c:pt>
                <c:pt idx="60">
                  <c:v>41</c:v>
                </c:pt>
                <c:pt idx="61">
                  <c:v>41.5</c:v>
                </c:pt>
                <c:pt idx="62">
                  <c:v>42</c:v>
                </c:pt>
                <c:pt idx="63">
                  <c:v>42.5</c:v>
                </c:pt>
                <c:pt idx="64">
                  <c:v>43</c:v>
                </c:pt>
                <c:pt idx="65">
                  <c:v>43.5</c:v>
                </c:pt>
                <c:pt idx="66">
                  <c:v>44</c:v>
                </c:pt>
                <c:pt idx="67">
                  <c:v>44.5</c:v>
                </c:pt>
                <c:pt idx="68">
                  <c:v>45</c:v>
                </c:pt>
                <c:pt idx="69">
                  <c:v>45.5</c:v>
                </c:pt>
                <c:pt idx="70">
                  <c:v>46</c:v>
                </c:pt>
                <c:pt idx="71">
                  <c:v>46.5</c:v>
                </c:pt>
                <c:pt idx="72">
                  <c:v>47</c:v>
                </c:pt>
                <c:pt idx="73">
                  <c:v>47.5</c:v>
                </c:pt>
                <c:pt idx="74">
                  <c:v>48</c:v>
                </c:pt>
                <c:pt idx="75">
                  <c:v>48.5</c:v>
                </c:pt>
                <c:pt idx="76">
                  <c:v>49</c:v>
                </c:pt>
                <c:pt idx="77">
                  <c:v>49.5</c:v>
                </c:pt>
                <c:pt idx="78">
                  <c:v>50</c:v>
                </c:pt>
                <c:pt idx="79">
                  <c:v>50.5</c:v>
                </c:pt>
                <c:pt idx="80">
                  <c:v>51</c:v>
                </c:pt>
                <c:pt idx="81">
                  <c:v>51.5</c:v>
                </c:pt>
                <c:pt idx="82">
                  <c:v>52</c:v>
                </c:pt>
                <c:pt idx="83">
                  <c:v>52.5</c:v>
                </c:pt>
                <c:pt idx="84">
                  <c:v>53</c:v>
                </c:pt>
                <c:pt idx="85">
                  <c:v>53.5</c:v>
                </c:pt>
                <c:pt idx="86">
                  <c:v>54</c:v>
                </c:pt>
                <c:pt idx="87">
                  <c:v>54.5</c:v>
                </c:pt>
                <c:pt idx="88">
                  <c:v>55</c:v>
                </c:pt>
                <c:pt idx="89">
                  <c:v>55.5</c:v>
                </c:pt>
                <c:pt idx="90">
                  <c:v>56</c:v>
                </c:pt>
                <c:pt idx="91">
                  <c:v>56.5</c:v>
                </c:pt>
                <c:pt idx="92">
                  <c:v>57</c:v>
                </c:pt>
                <c:pt idx="93">
                  <c:v>57.5</c:v>
                </c:pt>
                <c:pt idx="94">
                  <c:v>58</c:v>
                </c:pt>
                <c:pt idx="95">
                  <c:v>58.5</c:v>
                </c:pt>
                <c:pt idx="96">
                  <c:v>59</c:v>
                </c:pt>
                <c:pt idx="97">
                  <c:v>59.5</c:v>
                </c:pt>
                <c:pt idx="98">
                  <c:v>60</c:v>
                </c:pt>
                <c:pt idx="99">
                  <c:v>60.5</c:v>
                </c:pt>
                <c:pt idx="100">
                  <c:v>61</c:v>
                </c:pt>
                <c:pt idx="101">
                  <c:v>61.5</c:v>
                </c:pt>
                <c:pt idx="102">
                  <c:v>62</c:v>
                </c:pt>
                <c:pt idx="103">
                  <c:v>62.5</c:v>
                </c:pt>
                <c:pt idx="104">
                  <c:v>63</c:v>
                </c:pt>
                <c:pt idx="105">
                  <c:v>63.5</c:v>
                </c:pt>
                <c:pt idx="106">
                  <c:v>64</c:v>
                </c:pt>
                <c:pt idx="107">
                  <c:v>64.5</c:v>
                </c:pt>
                <c:pt idx="108">
                  <c:v>65</c:v>
                </c:pt>
                <c:pt idx="109">
                  <c:v>65.5</c:v>
                </c:pt>
                <c:pt idx="110">
                  <c:v>66</c:v>
                </c:pt>
                <c:pt idx="111">
                  <c:v>66.5</c:v>
                </c:pt>
                <c:pt idx="112">
                  <c:v>67</c:v>
                </c:pt>
                <c:pt idx="113">
                  <c:v>67.5</c:v>
                </c:pt>
                <c:pt idx="114">
                  <c:v>68</c:v>
                </c:pt>
                <c:pt idx="115">
                  <c:v>68.5</c:v>
                </c:pt>
                <c:pt idx="116">
                  <c:v>69</c:v>
                </c:pt>
                <c:pt idx="117">
                  <c:v>69.5</c:v>
                </c:pt>
                <c:pt idx="118">
                  <c:v>70</c:v>
                </c:pt>
                <c:pt idx="119">
                  <c:v>70.5</c:v>
                </c:pt>
                <c:pt idx="120">
                  <c:v>71</c:v>
                </c:pt>
                <c:pt idx="121">
                  <c:v>71.5</c:v>
                </c:pt>
                <c:pt idx="122">
                  <c:v>72</c:v>
                </c:pt>
                <c:pt idx="123">
                  <c:v>72.5</c:v>
                </c:pt>
                <c:pt idx="124">
                  <c:v>73</c:v>
                </c:pt>
                <c:pt idx="125">
                  <c:v>73.5</c:v>
                </c:pt>
                <c:pt idx="126">
                  <c:v>74</c:v>
                </c:pt>
                <c:pt idx="127">
                  <c:v>74.5</c:v>
                </c:pt>
                <c:pt idx="128">
                  <c:v>75</c:v>
                </c:pt>
                <c:pt idx="129">
                  <c:v>75.5</c:v>
                </c:pt>
                <c:pt idx="130">
                  <c:v>76</c:v>
                </c:pt>
                <c:pt idx="131">
                  <c:v>76.5</c:v>
                </c:pt>
                <c:pt idx="132">
                  <c:v>77</c:v>
                </c:pt>
                <c:pt idx="133">
                  <c:v>77.5</c:v>
                </c:pt>
                <c:pt idx="134">
                  <c:v>78</c:v>
                </c:pt>
                <c:pt idx="135">
                  <c:v>78.5</c:v>
                </c:pt>
                <c:pt idx="136">
                  <c:v>79</c:v>
                </c:pt>
                <c:pt idx="137">
                  <c:v>79.5</c:v>
                </c:pt>
                <c:pt idx="138">
                  <c:v>80</c:v>
                </c:pt>
                <c:pt idx="139">
                  <c:v>80.5</c:v>
                </c:pt>
                <c:pt idx="140">
                  <c:v>81</c:v>
                </c:pt>
                <c:pt idx="141">
                  <c:v>81.5</c:v>
                </c:pt>
                <c:pt idx="142">
                  <c:v>82</c:v>
                </c:pt>
                <c:pt idx="143">
                  <c:v>82.5</c:v>
                </c:pt>
                <c:pt idx="144">
                  <c:v>83</c:v>
                </c:pt>
                <c:pt idx="145">
                  <c:v>83.5</c:v>
                </c:pt>
                <c:pt idx="146">
                  <c:v>84</c:v>
                </c:pt>
                <c:pt idx="147">
                  <c:v>84.5</c:v>
                </c:pt>
                <c:pt idx="148">
                  <c:v>85</c:v>
                </c:pt>
                <c:pt idx="149">
                  <c:v>85.5</c:v>
                </c:pt>
                <c:pt idx="150">
                  <c:v>86</c:v>
                </c:pt>
                <c:pt idx="151">
                  <c:v>86.5</c:v>
                </c:pt>
                <c:pt idx="152">
                  <c:v>87</c:v>
                </c:pt>
                <c:pt idx="153">
                  <c:v>87.5</c:v>
                </c:pt>
                <c:pt idx="154">
                  <c:v>88</c:v>
                </c:pt>
                <c:pt idx="155">
                  <c:v>88.5</c:v>
                </c:pt>
                <c:pt idx="156">
                  <c:v>89</c:v>
                </c:pt>
                <c:pt idx="157">
                  <c:v>89.5</c:v>
                </c:pt>
                <c:pt idx="158">
                  <c:v>90</c:v>
                </c:pt>
                <c:pt idx="159">
                  <c:v>90.5</c:v>
                </c:pt>
                <c:pt idx="160">
                  <c:v>91</c:v>
                </c:pt>
                <c:pt idx="161">
                  <c:v>91.5</c:v>
                </c:pt>
                <c:pt idx="162">
                  <c:v>92</c:v>
                </c:pt>
                <c:pt idx="163">
                  <c:v>92.5</c:v>
                </c:pt>
                <c:pt idx="164">
                  <c:v>93</c:v>
                </c:pt>
              </c:numCache>
            </c:numRef>
          </c:xVal>
          <c:yVal>
            <c:numRef>
              <c:f>'Fuzzy Set From Python'!$Q$3:$Q$167</c:f>
              <c:numCache>
                <c:formatCode>General</c:formatCode>
                <c:ptCount val="165"/>
                <c:pt idx="0">
                  <c:v>1.5345039000000001E-23</c:v>
                </c:pt>
                <c:pt idx="1">
                  <c:v>2.90629482E-23</c:v>
                </c:pt>
                <c:pt idx="2">
                  <c:v>5.4829574699999999E-23</c:v>
                </c:pt>
                <c:pt idx="3">
                  <c:v>1.03037099E-22</c:v>
                </c:pt>
                <c:pt idx="4">
                  <c:v>1.92874985E-22</c:v>
                </c:pt>
                <c:pt idx="5">
                  <c:v>3.5963481199999999E-22</c:v>
                </c:pt>
                <c:pt idx="6">
                  <c:v>6.6796096200000002E-22</c:v>
                </c:pt>
                <c:pt idx="7">
                  <c:v>1.2357880099999999E-21</c:v>
                </c:pt>
                <c:pt idx="8">
                  <c:v>2.2774057200000002E-21</c:v>
                </c:pt>
                <c:pt idx="9">
                  <c:v>4.1806169400000001E-21</c:v>
                </c:pt>
                <c:pt idx="10">
                  <c:v>7.6444084000000004E-21</c:v>
                </c:pt>
                <c:pt idx="11">
                  <c:v>1.3923580299999999E-20</c:v>
                </c:pt>
                <c:pt idx="12">
                  <c:v>2.52616378E-20</c:v>
                </c:pt>
                <c:pt idx="13">
                  <c:v>4.5653662200000002E-20</c:v>
                </c:pt>
                <c:pt idx="14">
                  <c:v>8.2185135499999997E-20</c:v>
                </c:pt>
                <c:pt idx="15">
                  <c:v>1.4737182700000001E-19</c:v>
                </c:pt>
                <c:pt idx="16">
                  <c:v>2.63232311E-19</c:v>
                </c:pt>
                <c:pt idx="17">
                  <c:v>4.6834669700000004E-19</c:v>
                </c:pt>
                <c:pt idx="18">
                  <c:v>8.3004046499999999E-19</c:v>
                </c:pt>
                <c:pt idx="19">
                  <c:v>1.46532718E-18</c:v>
                </c:pt>
                <c:pt idx="20">
                  <c:v>2.5767571100000001E-18</c:v>
                </c:pt>
                <c:pt idx="21">
                  <c:v>4.5135254700000001E-18</c:v>
                </c:pt>
                <c:pt idx="22">
                  <c:v>7.8752046699999992E-18</c:v>
                </c:pt>
                <c:pt idx="23">
                  <c:v>1.3687096799999999E-17</c:v>
                </c:pt>
                <c:pt idx="24">
                  <c:v>2.3695417500000001E-17</c:v>
                </c:pt>
                <c:pt idx="25">
                  <c:v>4.0862123099999999E-17</c:v>
                </c:pt>
                <c:pt idx="26">
                  <c:v>7.0190935199999996E-17</c:v>
                </c:pt>
                <c:pt idx="27">
                  <c:v>1.2010045899999999E-16</c:v>
                </c:pt>
                <c:pt idx="28">
                  <c:v>2.0469717099999999E-16</c:v>
                </c:pt>
                <c:pt idx="29">
                  <c:v>3.4752220000000002E-16</c:v>
                </c:pt>
                <c:pt idx="30">
                  <c:v>5.8770150499999999E-16</c:v>
                </c:pt>
                <c:pt idx="31">
                  <c:v>9.8999861999999997E-16</c:v>
                </c:pt>
                <c:pt idx="32">
                  <c:v>1.6611770100000001E-15</c:v>
                </c:pt>
                <c:pt idx="33">
                  <c:v>2.77651979E-15</c:v>
                </c:pt>
                <c:pt idx="34">
                  <c:v>4.6226304099999999E-15</c:v>
                </c:pt>
                <c:pt idx="35">
                  <c:v>7.6662169699999999E-15</c:v>
                </c:pt>
                <c:pt idx="36">
                  <c:v>1.2664165499999999E-14</c:v>
                </c:pt>
                <c:pt idx="37">
                  <c:v>2.0838938300000001E-14</c:v>
                </c:pt>
                <c:pt idx="38">
                  <c:v>3.4156875399999997E-14</c:v>
                </c:pt>
                <c:pt idx="39">
                  <c:v>5.57678908E-14</c:v>
                </c:pt>
                <c:pt idx="40">
                  <c:v>9.0697191800000002E-14</c:v>
                </c:pt>
                <c:pt idx="41">
                  <c:v>1.46928823E-13</c:v>
                </c:pt>
                <c:pt idx="42">
                  <c:v>2.3709570899999998E-13</c:v>
                </c:pt>
                <c:pt idx="43">
                  <c:v>3.8110436799999998E-13</c:v>
                </c:pt>
                <c:pt idx="44">
                  <c:v>6.1019366799999997E-13</c:v>
                </c:pt>
                <c:pt idx="45">
                  <c:v>9.7318409699999994E-13</c:v>
                </c:pt>
                <c:pt idx="46">
                  <c:v>1.54605823E-12</c:v>
                </c:pt>
                <c:pt idx="47">
                  <c:v>2.4465845500000001E-12</c:v>
                </c:pt>
                <c:pt idx="48">
                  <c:v>3.8565427300000002E-12</c:v>
                </c:pt>
                <c:pt idx="49">
                  <c:v>6.0553549200000002E-12</c:v>
                </c:pt>
                <c:pt idx="50">
                  <c:v>9.4707548699999995E-12</c:v>
                </c:pt>
                <c:pt idx="51">
                  <c:v>1.4754793199999999E-11</c:v>
                </c:pt>
                <c:pt idx="52">
                  <c:v>2.2897348500000001E-11</c:v>
                </c:pt>
                <c:pt idx="53">
                  <c:v>3.5394908799999997E-11</c:v>
                </c:pt>
                <c:pt idx="54">
                  <c:v>5.4500431299999999E-11</c:v>
                </c:pt>
                <c:pt idx="55">
                  <c:v>8.3591596200000003E-11</c:v>
                </c:pt>
                <c:pt idx="56">
                  <c:v>1.2771115499999999E-10</c:v>
                </c:pt>
                <c:pt idx="57">
                  <c:v>1.9435628399999999E-10</c:v>
                </c:pt>
                <c:pt idx="58">
                  <c:v>2.9462654799999999E-10</c:v>
                </c:pt>
                <c:pt idx="59">
                  <c:v>4.4488596500000002E-10</c:v>
                </c:pt>
                <c:pt idx="60">
                  <c:v>6.6915860899999996E-10</c:v>
                </c:pt>
                <c:pt idx="61">
                  <c:v>1.0025659999999999E-9</c:v>
                </c:pt>
                <c:pt idx="62">
                  <c:v>1.49623707E-9</c:v>
                </c:pt>
                <c:pt idx="63">
                  <c:v>2.2242898900000001E-9</c:v>
                </c:pt>
                <c:pt idx="64">
                  <c:v>3.2937141100000001E-9</c:v>
                </c:pt>
                <c:pt idx="65">
                  <c:v>4.85829577E-9</c:v>
                </c:pt>
                <c:pt idx="66">
                  <c:v>7.1381478400000001E-9</c:v>
                </c:pt>
                <c:pt idx="67">
                  <c:v>1.04469776E-8</c:v>
                </c:pt>
                <c:pt idx="68">
                  <c:v>1.52299797E-8</c:v>
                </c:pt>
                <c:pt idx="69">
                  <c:v>2.2116251799999999E-8</c:v>
                </c:pt>
                <c:pt idx="70">
                  <c:v>3.1990959199999999E-8</c:v>
                </c:pt>
                <c:pt idx="71">
                  <c:v>4.6094226899999997E-8</c:v>
                </c:pt>
                <c:pt idx="72">
                  <c:v>6.6156016399999999E-8</c:v>
                </c:pt>
                <c:pt idx="73">
                  <c:v>9.4579212600000001E-8</c:v>
                </c:pt>
                <c:pt idx="74">
                  <c:v>1.3468696899999999E-7</c:v>
                </c:pt>
                <c:pt idx="75">
                  <c:v>1.9105526100000001E-7</c:v>
                </c:pt>
                <c:pt idx="76">
                  <c:v>2.6995785E-7</c:v>
                </c:pt>
                <c:pt idx="77">
                  <c:v>3.7995875700000001E-7</c:v>
                </c:pt>
                <c:pt idx="78">
                  <c:v>5.3269729600000004E-7</c:v>
                </c:pt>
                <c:pt idx="79">
                  <c:v>7.4392313200000004E-7</c:v>
                </c:pt>
                <c:pt idx="80">
                  <c:v>1.03485421E-6</c:v>
                </c:pt>
                <c:pt idx="81">
                  <c:v>1.4339493700000001E-6</c:v>
                </c:pt>
                <c:pt idx="82">
                  <c:v>1.9792105599999998E-6</c:v>
                </c:pt>
                <c:pt idx="83">
                  <c:v>2.7211577500000001E-6</c:v>
                </c:pt>
                <c:pt idx="84">
                  <c:v>3.72665317E-6</c:v>
                </c:pt>
                <c:pt idx="85">
                  <c:v>5.0837919699999998E-6</c:v>
                </c:pt>
                <c:pt idx="86">
                  <c:v>6.9081236400000002E-6</c:v>
                </c:pt>
                <c:pt idx="87">
                  <c:v>9.3505244499999992E-6</c:v>
                </c:pt>
                <c:pt idx="88">
                  <c:v>1.26071052E-5</c:v>
                </c:pt>
                <c:pt idx="89">
                  <c:v>1.6931612400000002E-5</c:v>
                </c:pt>
                <c:pt idx="90">
                  <c:v>2.2650865400000001E-5</c:v>
                </c:pt>
                <c:pt idx="91">
                  <c:v>3.0183862700000001E-5</c:v>
                </c:pt>
                <c:pt idx="92">
                  <c:v>4.0065297400000002E-5</c:v>
                </c:pt>
                <c:pt idx="93">
                  <c:v>5.2974328700000003E-5</c:v>
                </c:pt>
                <c:pt idx="94">
                  <c:v>6.9769577199999997E-5</c:v>
                </c:pt>
                <c:pt idx="95">
                  <c:v>9.1531432100000002E-5</c:v>
                </c:pt>
                <c:pt idx="96">
                  <c:v>1.19612884E-4</c:v>
                </c:pt>
                <c:pt idx="97">
                  <c:v>1.5570021099999999E-4</c:v>
                </c:pt>
                <c:pt idx="98">
                  <c:v>2.0188496600000001E-4</c:v>
                </c:pt>
                <c:pt idx="99">
                  <c:v>2.60748785E-4</c:v>
                </c:pt>
                <c:pt idx="100">
                  <c:v>3.3546262800000001E-4</c:v>
                </c:pt>
                <c:pt idx="101">
                  <c:v>4.2990206800000002E-4</c:v>
                </c:pt>
                <c:pt idx="102">
                  <c:v>5.4878023299999995E-4</c:v>
                </c:pt>
                <c:pt idx="103">
                  <c:v>6.9779993299999999E-4</c:v>
                </c:pt>
                <c:pt idx="104">
                  <c:v>8.8382630699999996E-4</c:v>
                </c:pt>
                <c:pt idx="105">
                  <c:v>1.1150811199999999E-3</c:v>
                </c:pt>
                <c:pt idx="106">
                  <c:v>1.4013594200000001E-3</c:v>
                </c:pt>
                <c:pt idx="107">
                  <c:v>1.7542688399999999E-3</c:v>
                </c:pt>
                <c:pt idx="108">
                  <c:v>2.1874911200000001E-3</c:v>
                </c:pt>
                <c:pt idx="109">
                  <c:v>2.7170647300000001E-3</c:v>
                </c:pt>
                <c:pt idx="110">
                  <c:v>3.3616864899999998E-3</c:v>
                </c:pt>
                <c:pt idx="111">
                  <c:v>4.1430289599999996E-3</c:v>
                </c:pt>
                <c:pt idx="112">
                  <c:v>5.0860692300000003E-3</c:v>
                </c:pt>
                <c:pt idx="113">
                  <c:v>6.2194231000000004E-3</c:v>
                </c:pt>
                <c:pt idx="114">
                  <c:v>7.5756774400000003E-3</c:v>
                </c:pt>
                <c:pt idx="115">
                  <c:v>9.1917114999999997E-3</c:v>
                </c:pt>
                <c:pt idx="116">
                  <c:v>1.1108996499999999E-2</c:v>
                </c:pt>
                <c:pt idx="117">
                  <c:v>1.33738613E-2</c:v>
                </c:pt>
                <c:pt idx="118">
                  <c:v>1.6037709300000001E-2</c:v>
                </c:pt>
                <c:pt idx="119">
                  <c:v>1.9157171800000001E-2</c:v>
                </c:pt>
                <c:pt idx="120">
                  <c:v>2.2794180899999999E-2</c:v>
                </c:pt>
                <c:pt idx="121">
                  <c:v>2.7015942500000001E-2</c:v>
                </c:pt>
                <c:pt idx="122">
                  <c:v>3.1894793400000003E-2</c:v>
                </c:pt>
                <c:pt idx="123">
                  <c:v>3.7507921600000001E-2</c:v>
                </c:pt>
                <c:pt idx="124">
                  <c:v>4.3936933599999999E-2</c:v>
                </c:pt>
                <c:pt idx="125">
                  <c:v>5.1267250399999999E-2</c:v>
                </c:pt>
                <c:pt idx="126">
                  <c:v>5.9587318799999997E-2</c:v>
                </c:pt>
                <c:pt idx="127">
                  <c:v>6.8987625900000002E-2</c:v>
                </c:pt>
                <c:pt idx="128">
                  <c:v>7.9559508700000003E-2</c:v>
                </c:pt>
                <c:pt idx="129">
                  <c:v>9.1393755399999999E-2</c:v>
                </c:pt>
                <c:pt idx="130">
                  <c:v>0.104579001</c:v>
                </c:pt>
                <c:pt idx="131">
                  <c:v>0.119199928</c:v>
                </c:pt>
                <c:pt idx="132">
                  <c:v>0.135335283</c:v>
                </c:pt>
                <c:pt idx="133">
                  <c:v>0.153055738</c:v>
                </c:pt>
                <c:pt idx="134">
                  <c:v>0.172421624</c:v>
                </c:pt>
                <c:pt idx="135">
                  <c:v>0.19348058200000001</c:v>
                </c:pt>
                <c:pt idx="136">
                  <c:v>0.21626516700000001</c:v>
                </c:pt>
                <c:pt idx="137">
                  <c:v>0.240790474</c:v>
                </c:pt>
                <c:pt idx="138">
                  <c:v>0.26705183500000002</c:v>
                </c:pt>
                <c:pt idx="139">
                  <c:v>0.29502265599999999</c:v>
                </c:pt>
                <c:pt idx="140">
                  <c:v>0.324652467</c:v>
                </c:pt>
                <c:pt idx="141">
                  <c:v>0.35586525200000002</c:v>
                </c:pt>
                <c:pt idx="142">
                  <c:v>0.388558128</c:v>
                </c:pt>
                <c:pt idx="143">
                  <c:v>0.42260044299999999</c:v>
                </c:pt>
                <c:pt idx="144">
                  <c:v>0.45783336200000002</c:v>
                </c:pt>
                <c:pt idx="145">
                  <c:v>0.49406997400000002</c:v>
                </c:pt>
                <c:pt idx="146">
                  <c:v>0.53109599100000005</c:v>
                </c:pt>
                <c:pt idx="147">
                  <c:v>0.56867105399999995</c:v>
                </c:pt>
                <c:pt idx="148">
                  <c:v>0.60653066</c:v>
                </c:pt>
                <c:pt idx="149">
                  <c:v>0.644388725</c:v>
                </c:pt>
                <c:pt idx="150">
                  <c:v>0.68194075099999996</c:v>
                </c:pt>
                <c:pt idx="151">
                  <c:v>0.71886757000000001</c:v>
                </c:pt>
                <c:pt idx="152">
                  <c:v>0.754839602</c:v>
                </c:pt>
                <c:pt idx="153">
                  <c:v>0.78952157000000001</c:v>
                </c:pt>
                <c:pt idx="154">
                  <c:v>0.82257756199999998</c:v>
                </c:pt>
                <c:pt idx="155">
                  <c:v>0.85367636099999999</c:v>
                </c:pt>
                <c:pt idx="156">
                  <c:v>0.88249690300000005</c:v>
                </c:pt>
                <c:pt idx="157">
                  <c:v>0.90873375599999995</c:v>
                </c:pt>
                <c:pt idx="158">
                  <c:v>0.93210249199999995</c:v>
                </c:pt>
                <c:pt idx="159">
                  <c:v>0.95234479999999999</c:v>
                </c:pt>
                <c:pt idx="160">
                  <c:v>0.96923323400000005</c:v>
                </c:pt>
                <c:pt idx="161">
                  <c:v>0.98257546900000003</c:v>
                </c:pt>
                <c:pt idx="162">
                  <c:v>0.99221793800000002</c:v>
                </c:pt>
                <c:pt idx="163">
                  <c:v>0.99804878100000005</c:v>
                </c:pt>
                <c:pt idx="16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54-4C1D-B0A5-8A1DE32B6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349712"/>
        <c:axId val="494347912"/>
      </c:scatterChart>
      <c:valAx>
        <c:axId val="494349712"/>
        <c:scaling>
          <c:orientation val="minMax"/>
          <c:max val="9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347912"/>
        <c:crosses val="autoZero"/>
        <c:crossBetween val="midCat"/>
      </c:valAx>
      <c:valAx>
        <c:axId val="4943479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349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'Fuzzy Set From Python'!$B$2</c:f>
              <c:strCache>
                <c:ptCount val="1"/>
                <c:pt idx="0">
                  <c:v>Baixa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'Fuzzy Set From Python'!$A$3:$A$93</c:f>
              <c:numCache>
                <c:formatCode>General</c:formatCode>
                <c:ptCount val="91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  <c:pt idx="4">
                  <c:v>8</c:v>
                </c:pt>
                <c:pt idx="5">
                  <c:v>8.5</c:v>
                </c:pt>
                <c:pt idx="6">
                  <c:v>9</c:v>
                </c:pt>
                <c:pt idx="7">
                  <c:v>9.5</c:v>
                </c:pt>
                <c:pt idx="8">
                  <c:v>10</c:v>
                </c:pt>
                <c:pt idx="9">
                  <c:v>10.5</c:v>
                </c:pt>
                <c:pt idx="10">
                  <c:v>11</c:v>
                </c:pt>
                <c:pt idx="11">
                  <c:v>11.5</c:v>
                </c:pt>
                <c:pt idx="12">
                  <c:v>12</c:v>
                </c:pt>
                <c:pt idx="13">
                  <c:v>12.5</c:v>
                </c:pt>
                <c:pt idx="14">
                  <c:v>13</c:v>
                </c:pt>
                <c:pt idx="15">
                  <c:v>13.5</c:v>
                </c:pt>
                <c:pt idx="16">
                  <c:v>14</c:v>
                </c:pt>
                <c:pt idx="17">
                  <c:v>14.5</c:v>
                </c:pt>
                <c:pt idx="18">
                  <c:v>15</c:v>
                </c:pt>
                <c:pt idx="19">
                  <c:v>15.5</c:v>
                </c:pt>
                <c:pt idx="20">
                  <c:v>16</c:v>
                </c:pt>
                <c:pt idx="21">
                  <c:v>16.5</c:v>
                </c:pt>
                <c:pt idx="22">
                  <c:v>17</c:v>
                </c:pt>
                <c:pt idx="23">
                  <c:v>17.5</c:v>
                </c:pt>
                <c:pt idx="24">
                  <c:v>18</c:v>
                </c:pt>
                <c:pt idx="25">
                  <c:v>18.5</c:v>
                </c:pt>
                <c:pt idx="26">
                  <c:v>19</c:v>
                </c:pt>
                <c:pt idx="27">
                  <c:v>19.5</c:v>
                </c:pt>
                <c:pt idx="28">
                  <c:v>20</c:v>
                </c:pt>
                <c:pt idx="29">
                  <c:v>20.5</c:v>
                </c:pt>
                <c:pt idx="30">
                  <c:v>21</c:v>
                </c:pt>
                <c:pt idx="31">
                  <c:v>21.5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23.5</c:v>
                </c:pt>
                <c:pt idx="36">
                  <c:v>24</c:v>
                </c:pt>
                <c:pt idx="37">
                  <c:v>24.5</c:v>
                </c:pt>
                <c:pt idx="38">
                  <c:v>25</c:v>
                </c:pt>
                <c:pt idx="39">
                  <c:v>25.5</c:v>
                </c:pt>
                <c:pt idx="40">
                  <c:v>26</c:v>
                </c:pt>
                <c:pt idx="41">
                  <c:v>26.5</c:v>
                </c:pt>
                <c:pt idx="42">
                  <c:v>27</c:v>
                </c:pt>
                <c:pt idx="43">
                  <c:v>27.5</c:v>
                </c:pt>
                <c:pt idx="44">
                  <c:v>28</c:v>
                </c:pt>
                <c:pt idx="45">
                  <c:v>28.5</c:v>
                </c:pt>
                <c:pt idx="46">
                  <c:v>29</c:v>
                </c:pt>
                <c:pt idx="47">
                  <c:v>29.5</c:v>
                </c:pt>
                <c:pt idx="48">
                  <c:v>30</c:v>
                </c:pt>
                <c:pt idx="49">
                  <c:v>30.5</c:v>
                </c:pt>
                <c:pt idx="50">
                  <c:v>31</c:v>
                </c:pt>
                <c:pt idx="51">
                  <c:v>31.5</c:v>
                </c:pt>
                <c:pt idx="52">
                  <c:v>32</c:v>
                </c:pt>
                <c:pt idx="53">
                  <c:v>32.5</c:v>
                </c:pt>
                <c:pt idx="54">
                  <c:v>33</c:v>
                </c:pt>
                <c:pt idx="55">
                  <c:v>33.5</c:v>
                </c:pt>
                <c:pt idx="56">
                  <c:v>34</c:v>
                </c:pt>
                <c:pt idx="57">
                  <c:v>34.5</c:v>
                </c:pt>
                <c:pt idx="58">
                  <c:v>35</c:v>
                </c:pt>
                <c:pt idx="59">
                  <c:v>35.5</c:v>
                </c:pt>
                <c:pt idx="60">
                  <c:v>36</c:v>
                </c:pt>
                <c:pt idx="61">
                  <c:v>36.5</c:v>
                </c:pt>
                <c:pt idx="62">
                  <c:v>37</c:v>
                </c:pt>
                <c:pt idx="63">
                  <c:v>37.5</c:v>
                </c:pt>
                <c:pt idx="64">
                  <c:v>38</c:v>
                </c:pt>
                <c:pt idx="65">
                  <c:v>38.5</c:v>
                </c:pt>
                <c:pt idx="66">
                  <c:v>39</c:v>
                </c:pt>
                <c:pt idx="67">
                  <c:v>39.5</c:v>
                </c:pt>
                <c:pt idx="68">
                  <c:v>40</c:v>
                </c:pt>
                <c:pt idx="69">
                  <c:v>40.5</c:v>
                </c:pt>
                <c:pt idx="70">
                  <c:v>41</c:v>
                </c:pt>
                <c:pt idx="71">
                  <c:v>41.5</c:v>
                </c:pt>
                <c:pt idx="72">
                  <c:v>42</c:v>
                </c:pt>
                <c:pt idx="73">
                  <c:v>42.5</c:v>
                </c:pt>
                <c:pt idx="74">
                  <c:v>43</c:v>
                </c:pt>
                <c:pt idx="75">
                  <c:v>43.5</c:v>
                </c:pt>
                <c:pt idx="76">
                  <c:v>44</c:v>
                </c:pt>
                <c:pt idx="77">
                  <c:v>44.5</c:v>
                </c:pt>
                <c:pt idx="78">
                  <c:v>45</c:v>
                </c:pt>
                <c:pt idx="79">
                  <c:v>45.5</c:v>
                </c:pt>
                <c:pt idx="80">
                  <c:v>46</c:v>
                </c:pt>
                <c:pt idx="81">
                  <c:v>46.5</c:v>
                </c:pt>
                <c:pt idx="82">
                  <c:v>47</c:v>
                </c:pt>
                <c:pt idx="83">
                  <c:v>47.5</c:v>
                </c:pt>
                <c:pt idx="84">
                  <c:v>48</c:v>
                </c:pt>
                <c:pt idx="85">
                  <c:v>48.5</c:v>
                </c:pt>
                <c:pt idx="86">
                  <c:v>49</c:v>
                </c:pt>
                <c:pt idx="87">
                  <c:v>49.5</c:v>
                </c:pt>
                <c:pt idx="88">
                  <c:v>50</c:v>
                </c:pt>
                <c:pt idx="89">
                  <c:v>50.5</c:v>
                </c:pt>
                <c:pt idx="90">
                  <c:v>51</c:v>
                </c:pt>
              </c:numCache>
            </c:numRef>
          </c:xVal>
          <c:yVal>
            <c:numRef>
              <c:f>'Fuzzy Set From Python'!$B$3:$B$93</c:f>
              <c:numCache>
                <c:formatCode>General</c:formatCode>
                <c:ptCount val="91"/>
                <c:pt idx="0">
                  <c:v>1</c:v>
                </c:pt>
                <c:pt idx="1">
                  <c:v>0.99501247900000001</c:v>
                </c:pt>
                <c:pt idx="2">
                  <c:v>0.98019867299999996</c:v>
                </c:pt>
                <c:pt idx="3">
                  <c:v>0.95599748200000001</c:v>
                </c:pt>
                <c:pt idx="4">
                  <c:v>0.92311634600000003</c:v>
                </c:pt>
                <c:pt idx="5">
                  <c:v>0.88249690300000005</c:v>
                </c:pt>
                <c:pt idx="6">
                  <c:v>0.83527021099999998</c:v>
                </c:pt>
                <c:pt idx="7">
                  <c:v>0.78270453799999995</c:v>
                </c:pt>
                <c:pt idx="8">
                  <c:v>0.726149037</c:v>
                </c:pt>
                <c:pt idx="9">
                  <c:v>0.66697681099999995</c:v>
                </c:pt>
                <c:pt idx="10">
                  <c:v>0.60653066</c:v>
                </c:pt>
                <c:pt idx="11">
                  <c:v>0.54607442699999997</c:v>
                </c:pt>
                <c:pt idx="12">
                  <c:v>0.48675225599999999</c:v>
                </c:pt>
                <c:pt idx="13">
                  <c:v>0.429557358</c:v>
                </c:pt>
                <c:pt idx="14">
                  <c:v>0.37531109899999998</c:v>
                </c:pt>
                <c:pt idx="15">
                  <c:v>0.324652467</c:v>
                </c:pt>
                <c:pt idx="16">
                  <c:v>0.27803729999999999</c:v>
                </c:pt>
                <c:pt idx="17">
                  <c:v>0.235746077</c:v>
                </c:pt>
                <c:pt idx="18">
                  <c:v>0.19789869900000001</c:v>
                </c:pt>
                <c:pt idx="19">
                  <c:v>0.16447445699999999</c:v>
                </c:pt>
                <c:pt idx="20">
                  <c:v>0.135335283</c:v>
                </c:pt>
                <c:pt idx="21">
                  <c:v>0.110250525</c:v>
                </c:pt>
                <c:pt idx="22">
                  <c:v>8.8921617499999994E-2</c:v>
                </c:pt>
                <c:pt idx="23">
                  <c:v>7.1005353699999996E-2</c:v>
                </c:pt>
                <c:pt idx="24">
                  <c:v>5.6134762800000002E-2</c:v>
                </c:pt>
                <c:pt idx="25">
                  <c:v>4.3936933599999999E-2</c:v>
                </c:pt>
                <c:pt idx="26">
                  <c:v>3.40474547E-2</c:v>
                </c:pt>
                <c:pt idx="27">
                  <c:v>2.61214099E-2</c:v>
                </c:pt>
                <c:pt idx="28">
                  <c:v>1.9841094699999999E-2</c:v>
                </c:pt>
                <c:pt idx="29">
                  <c:v>1.49207861E-2</c:v>
                </c:pt>
                <c:pt idx="30">
                  <c:v>1.1108996499999999E-2</c:v>
                </c:pt>
                <c:pt idx="31">
                  <c:v>8.1887010100000004E-3</c:v>
                </c:pt>
                <c:pt idx="32">
                  <c:v>5.9760229E-3</c:v>
                </c:pt>
                <c:pt idx="33">
                  <c:v>4.3178400099999998E-3</c:v>
                </c:pt>
                <c:pt idx="34">
                  <c:v>3.0887154099999998E-3</c:v>
                </c:pt>
                <c:pt idx="35">
                  <c:v>2.1874911200000001E-3</c:v>
                </c:pt>
                <c:pt idx="36">
                  <c:v>1.5338106799999999E-3</c:v>
                </c:pt>
                <c:pt idx="37">
                  <c:v>1.0647662400000001E-3</c:v>
                </c:pt>
                <c:pt idx="38">
                  <c:v>7.3180241899999999E-4</c:v>
                </c:pt>
                <c:pt idx="39">
                  <c:v>4.9795542199999995E-4</c:v>
                </c:pt>
                <c:pt idx="40">
                  <c:v>3.3546262800000001E-4</c:v>
                </c:pt>
                <c:pt idx="41">
                  <c:v>2.2374579399999999E-4</c:v>
                </c:pt>
                <c:pt idx="42">
                  <c:v>1.4774836000000001E-4</c:v>
                </c:pt>
                <c:pt idx="43">
                  <c:v>9.6593413699999999E-5</c:v>
                </c:pt>
                <c:pt idx="44">
                  <c:v>6.2521503800000002E-5</c:v>
                </c:pt>
                <c:pt idx="45">
                  <c:v>4.0065297400000002E-5</c:v>
                </c:pt>
                <c:pt idx="46">
                  <c:v>2.54193465E-5</c:v>
                </c:pt>
                <c:pt idx="47">
                  <c:v>1.5966783899999999E-5</c:v>
                </c:pt>
                <c:pt idx="48">
                  <c:v>9.9295043099999993E-6</c:v>
                </c:pt>
                <c:pt idx="49">
                  <c:v>6.1135679699999999E-6</c:v>
                </c:pt>
                <c:pt idx="50">
                  <c:v>3.72665317E-6</c:v>
                </c:pt>
                <c:pt idx="51">
                  <c:v>2.2490559699999999E-6</c:v>
                </c:pt>
                <c:pt idx="52">
                  <c:v>1.34381228E-6</c:v>
                </c:pt>
                <c:pt idx="53">
                  <c:v>7.9493936199999996E-7</c:v>
                </c:pt>
                <c:pt idx="54">
                  <c:v>4.6557157199999999E-7</c:v>
                </c:pt>
                <c:pt idx="55">
                  <c:v>2.6995785E-7</c:v>
                </c:pt>
                <c:pt idx="56">
                  <c:v>1.54975314E-7</c:v>
                </c:pt>
                <c:pt idx="57">
                  <c:v>8.8081791999999994E-8</c:v>
                </c:pt>
                <c:pt idx="58">
                  <c:v>4.9564053199999997E-8</c:v>
                </c:pt>
                <c:pt idx="59">
                  <c:v>2.7612424599999999E-8</c:v>
                </c:pt>
                <c:pt idx="60">
                  <c:v>1.52299797E-8</c:v>
                </c:pt>
                <c:pt idx="61">
                  <c:v>8.3167024599999994E-9</c:v>
                </c:pt>
                <c:pt idx="62">
                  <c:v>4.4963494599999998E-9</c:v>
                </c:pt>
                <c:pt idx="63">
                  <c:v>2.4067224399999998E-9</c:v>
                </c:pt>
                <c:pt idx="64">
                  <c:v>1.27540763E-9</c:v>
                </c:pt>
                <c:pt idx="65">
                  <c:v>6.6915860899999996E-10</c:v>
                </c:pt>
                <c:pt idx="66">
                  <c:v>3.47589128E-10</c:v>
                </c:pt>
                <c:pt idx="67">
                  <c:v>1.78755887E-10</c:v>
                </c:pt>
                <c:pt idx="68">
                  <c:v>9.1014707599999995E-11</c:v>
                </c:pt>
                <c:pt idx="69">
                  <c:v>4.5879624900000001E-11</c:v>
                </c:pt>
                <c:pt idx="70">
                  <c:v>2.2897348500000001E-11</c:v>
                </c:pt>
                <c:pt idx="71">
                  <c:v>1.13137762E-11</c:v>
                </c:pt>
                <c:pt idx="72">
                  <c:v>5.5346100699999998E-12</c:v>
                </c:pt>
                <c:pt idx="73">
                  <c:v>2.6805476400000001E-12</c:v>
                </c:pt>
                <c:pt idx="74">
                  <c:v>1.2853372299999999E-12</c:v>
                </c:pt>
                <c:pt idx="75">
                  <c:v>6.1019366799999997E-13</c:v>
                </c:pt>
                <c:pt idx="76">
                  <c:v>2.8679750099999999E-13</c:v>
                </c:pt>
                <c:pt idx="77">
                  <c:v>1.33456608E-13</c:v>
                </c:pt>
                <c:pt idx="78">
                  <c:v>6.1483964099999997E-14</c:v>
                </c:pt>
                <c:pt idx="79">
                  <c:v>2.80440474E-14</c:v>
                </c:pt>
                <c:pt idx="80">
                  <c:v>1.2664165499999999E-14</c:v>
                </c:pt>
                <c:pt idx="81">
                  <c:v>5.6619955200000001E-15</c:v>
                </c:pt>
                <c:pt idx="82">
                  <c:v>2.50622189E-15</c:v>
                </c:pt>
                <c:pt idx="83">
                  <c:v>1.0983141299999999E-15</c:v>
                </c:pt>
                <c:pt idx="84">
                  <c:v>4.7653047399999997E-16</c:v>
                </c:pt>
                <c:pt idx="85">
                  <c:v>2.0469717099999999E-16</c:v>
                </c:pt>
                <c:pt idx="86">
                  <c:v>8.70542662E-17</c:v>
                </c:pt>
                <c:pt idx="87">
                  <c:v>3.6654334000000003E-17</c:v>
                </c:pt>
                <c:pt idx="88">
                  <c:v>1.5279799700000001E-17</c:v>
                </c:pt>
                <c:pt idx="89">
                  <c:v>6.3061898900000003E-18</c:v>
                </c:pt>
                <c:pt idx="90">
                  <c:v>2.5767571100000001E-18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0E-4C70-BD21-F76B3BF23BC6}"/>
            </c:ext>
          </c:extLst>
        </c:ser>
        <c:ser>
          <c:idx val="1"/>
          <c:order val="1"/>
          <c:tx>
            <c:strRef>
              <c:f>'Fuzzy Set From Python'!$C$2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'Fuzzy Set From Python'!$A$3:$A$93</c:f>
              <c:numCache>
                <c:formatCode>General</c:formatCode>
                <c:ptCount val="91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  <c:pt idx="4">
                  <c:v>8</c:v>
                </c:pt>
                <c:pt idx="5">
                  <c:v>8.5</c:v>
                </c:pt>
                <c:pt idx="6">
                  <c:v>9</c:v>
                </c:pt>
                <c:pt idx="7">
                  <c:v>9.5</c:v>
                </c:pt>
                <c:pt idx="8">
                  <c:v>10</c:v>
                </c:pt>
                <c:pt idx="9">
                  <c:v>10.5</c:v>
                </c:pt>
                <c:pt idx="10">
                  <c:v>11</c:v>
                </c:pt>
                <c:pt idx="11">
                  <c:v>11.5</c:v>
                </c:pt>
                <c:pt idx="12">
                  <c:v>12</c:v>
                </c:pt>
                <c:pt idx="13">
                  <c:v>12.5</c:v>
                </c:pt>
                <c:pt idx="14">
                  <c:v>13</c:v>
                </c:pt>
                <c:pt idx="15">
                  <c:v>13.5</c:v>
                </c:pt>
                <c:pt idx="16">
                  <c:v>14</c:v>
                </c:pt>
                <c:pt idx="17">
                  <c:v>14.5</c:v>
                </c:pt>
                <c:pt idx="18">
                  <c:v>15</c:v>
                </c:pt>
                <c:pt idx="19">
                  <c:v>15.5</c:v>
                </c:pt>
                <c:pt idx="20">
                  <c:v>16</c:v>
                </c:pt>
                <c:pt idx="21">
                  <c:v>16.5</c:v>
                </c:pt>
                <c:pt idx="22">
                  <c:v>17</c:v>
                </c:pt>
                <c:pt idx="23">
                  <c:v>17.5</c:v>
                </c:pt>
                <c:pt idx="24">
                  <c:v>18</c:v>
                </c:pt>
                <c:pt idx="25">
                  <c:v>18.5</c:v>
                </c:pt>
                <c:pt idx="26">
                  <c:v>19</c:v>
                </c:pt>
                <c:pt idx="27">
                  <c:v>19.5</c:v>
                </c:pt>
                <c:pt idx="28">
                  <c:v>20</c:v>
                </c:pt>
                <c:pt idx="29">
                  <c:v>20.5</c:v>
                </c:pt>
                <c:pt idx="30">
                  <c:v>21</c:v>
                </c:pt>
                <c:pt idx="31">
                  <c:v>21.5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23.5</c:v>
                </c:pt>
                <c:pt idx="36">
                  <c:v>24</c:v>
                </c:pt>
                <c:pt idx="37">
                  <c:v>24.5</c:v>
                </c:pt>
                <c:pt idx="38">
                  <c:v>25</c:v>
                </c:pt>
                <c:pt idx="39">
                  <c:v>25.5</c:v>
                </c:pt>
                <c:pt idx="40">
                  <c:v>26</c:v>
                </c:pt>
                <c:pt idx="41">
                  <c:v>26.5</c:v>
                </c:pt>
                <c:pt idx="42">
                  <c:v>27</c:v>
                </c:pt>
                <c:pt idx="43">
                  <c:v>27.5</c:v>
                </c:pt>
                <c:pt idx="44">
                  <c:v>28</c:v>
                </c:pt>
                <c:pt idx="45">
                  <c:v>28.5</c:v>
                </c:pt>
                <c:pt idx="46">
                  <c:v>29</c:v>
                </c:pt>
                <c:pt idx="47">
                  <c:v>29.5</c:v>
                </c:pt>
                <c:pt idx="48">
                  <c:v>30</c:v>
                </c:pt>
                <c:pt idx="49">
                  <c:v>30.5</c:v>
                </c:pt>
                <c:pt idx="50">
                  <c:v>31</c:v>
                </c:pt>
                <c:pt idx="51">
                  <c:v>31.5</c:v>
                </c:pt>
                <c:pt idx="52">
                  <c:v>32</c:v>
                </c:pt>
                <c:pt idx="53">
                  <c:v>32.5</c:v>
                </c:pt>
                <c:pt idx="54">
                  <c:v>33</c:v>
                </c:pt>
                <c:pt idx="55">
                  <c:v>33.5</c:v>
                </c:pt>
                <c:pt idx="56">
                  <c:v>34</c:v>
                </c:pt>
                <c:pt idx="57">
                  <c:v>34.5</c:v>
                </c:pt>
                <c:pt idx="58">
                  <c:v>35</c:v>
                </c:pt>
                <c:pt idx="59">
                  <c:v>35.5</c:v>
                </c:pt>
                <c:pt idx="60">
                  <c:v>36</c:v>
                </c:pt>
                <c:pt idx="61">
                  <c:v>36.5</c:v>
                </c:pt>
                <c:pt idx="62">
                  <c:v>37</c:v>
                </c:pt>
                <c:pt idx="63">
                  <c:v>37.5</c:v>
                </c:pt>
                <c:pt idx="64">
                  <c:v>38</c:v>
                </c:pt>
                <c:pt idx="65">
                  <c:v>38.5</c:v>
                </c:pt>
                <c:pt idx="66">
                  <c:v>39</c:v>
                </c:pt>
                <c:pt idx="67">
                  <c:v>39.5</c:v>
                </c:pt>
                <c:pt idx="68">
                  <c:v>40</c:v>
                </c:pt>
                <c:pt idx="69">
                  <c:v>40.5</c:v>
                </c:pt>
                <c:pt idx="70">
                  <c:v>41</c:v>
                </c:pt>
                <c:pt idx="71">
                  <c:v>41.5</c:v>
                </c:pt>
                <c:pt idx="72">
                  <c:v>42</c:v>
                </c:pt>
                <c:pt idx="73">
                  <c:v>42.5</c:v>
                </c:pt>
                <c:pt idx="74">
                  <c:v>43</c:v>
                </c:pt>
                <c:pt idx="75">
                  <c:v>43.5</c:v>
                </c:pt>
                <c:pt idx="76">
                  <c:v>44</c:v>
                </c:pt>
                <c:pt idx="77">
                  <c:v>44.5</c:v>
                </c:pt>
                <c:pt idx="78">
                  <c:v>45</c:v>
                </c:pt>
                <c:pt idx="79">
                  <c:v>45.5</c:v>
                </c:pt>
                <c:pt idx="80">
                  <c:v>46</c:v>
                </c:pt>
                <c:pt idx="81">
                  <c:v>46.5</c:v>
                </c:pt>
                <c:pt idx="82">
                  <c:v>47</c:v>
                </c:pt>
                <c:pt idx="83">
                  <c:v>47.5</c:v>
                </c:pt>
                <c:pt idx="84">
                  <c:v>48</c:v>
                </c:pt>
                <c:pt idx="85">
                  <c:v>48.5</c:v>
                </c:pt>
                <c:pt idx="86">
                  <c:v>49</c:v>
                </c:pt>
                <c:pt idx="87">
                  <c:v>49.5</c:v>
                </c:pt>
                <c:pt idx="88">
                  <c:v>50</c:v>
                </c:pt>
                <c:pt idx="89">
                  <c:v>50.5</c:v>
                </c:pt>
                <c:pt idx="90">
                  <c:v>51</c:v>
                </c:pt>
              </c:numCache>
            </c:numRef>
          </c:xVal>
          <c:yVal>
            <c:numRef>
              <c:f>'Fuzzy Set From Python'!$C$3:$C$93</c:f>
              <c:numCache>
                <c:formatCode>General</c:formatCode>
                <c:ptCount val="91"/>
                <c:pt idx="0">
                  <c:v>1.4452120099999999E-35</c:v>
                </c:pt>
                <c:pt idx="1">
                  <c:v>9.3216309300000001E-34</c:v>
                </c:pt>
                <c:pt idx="2">
                  <c:v>5.3801861600000005E-32</c:v>
                </c:pt>
                <c:pt idx="3">
                  <c:v>2.7787390199999999E-30</c:v>
                </c:pt>
                <c:pt idx="4">
                  <c:v>1.28423137E-28</c:v>
                </c:pt>
                <c:pt idx="5">
                  <c:v>5.31109225E-27</c:v>
                </c:pt>
                <c:pt idx="6">
                  <c:v>1.9654838199999999E-25</c:v>
                </c:pt>
                <c:pt idx="7">
                  <c:v>6.5087885199999999E-24</c:v>
                </c:pt>
                <c:pt idx="8">
                  <c:v>1.92874985E-22</c:v>
                </c:pt>
                <c:pt idx="9">
                  <c:v>5.1144237300000002E-21</c:v>
                </c:pt>
                <c:pt idx="10">
                  <c:v>1.21356367E-19</c:v>
                </c:pt>
                <c:pt idx="11">
                  <c:v>2.5767571100000001E-18</c:v>
                </c:pt>
                <c:pt idx="12">
                  <c:v>4.8958652600000003E-17</c:v>
                </c:pt>
                <c:pt idx="13">
                  <c:v>8.3239696799999999E-16</c:v>
                </c:pt>
                <c:pt idx="14">
                  <c:v>1.2664165499999999E-14</c:v>
                </c:pt>
                <c:pt idx="15">
                  <c:v>1.7241209400000001E-13</c:v>
                </c:pt>
                <c:pt idx="16">
                  <c:v>2.1004092899999998E-12</c:v>
                </c:pt>
                <c:pt idx="17">
                  <c:v>2.2897348500000001E-11</c:v>
                </c:pt>
                <c:pt idx="18">
                  <c:v>2.23363144E-10</c:v>
                </c:pt>
                <c:pt idx="19">
                  <c:v>1.9497677899999999E-9</c:v>
                </c:pt>
                <c:pt idx="20">
                  <c:v>1.52299797E-8</c:v>
                </c:pt>
                <c:pt idx="21">
                  <c:v>1.06453714E-7</c:v>
                </c:pt>
                <c:pt idx="22">
                  <c:v>6.6583614699999998E-7</c:v>
                </c:pt>
                <c:pt idx="23">
                  <c:v>3.72665317E-6</c:v>
                </c:pt>
                <c:pt idx="24">
                  <c:v>1.8664469100000001E-5</c:v>
                </c:pt>
                <c:pt idx="25">
                  <c:v>8.3648347200000002E-5</c:v>
                </c:pt>
                <c:pt idx="26">
                  <c:v>3.3546262800000001E-4</c:v>
                </c:pt>
                <c:pt idx="27">
                  <c:v>1.20385999E-3</c:v>
                </c:pt>
                <c:pt idx="28">
                  <c:v>3.86592014E-3</c:v>
                </c:pt>
                <c:pt idx="29">
                  <c:v>1.1108996499999999E-2</c:v>
                </c:pt>
                <c:pt idx="30">
                  <c:v>2.8565500800000001E-2</c:v>
                </c:pt>
                <c:pt idx="31">
                  <c:v>6.5728528600000002E-2</c:v>
                </c:pt>
                <c:pt idx="32">
                  <c:v>0.135335283</c:v>
                </c:pt>
                <c:pt idx="33">
                  <c:v>0.24935220899999999</c:v>
                </c:pt>
                <c:pt idx="34">
                  <c:v>0.41111229100000002</c:v>
                </c:pt>
                <c:pt idx="35">
                  <c:v>0.60653066</c:v>
                </c:pt>
                <c:pt idx="36">
                  <c:v>0.80073740299999996</c:v>
                </c:pt>
                <c:pt idx="37">
                  <c:v>0.94595946900000005</c:v>
                </c:pt>
                <c:pt idx="38">
                  <c:v>1</c:v>
                </c:pt>
                <c:pt idx="39">
                  <c:v>0.94595946900000005</c:v>
                </c:pt>
                <c:pt idx="40">
                  <c:v>0.80073740299999996</c:v>
                </c:pt>
                <c:pt idx="41">
                  <c:v>0.60653066</c:v>
                </c:pt>
                <c:pt idx="42">
                  <c:v>0.41111229100000002</c:v>
                </c:pt>
                <c:pt idx="43">
                  <c:v>0.24935220899999999</c:v>
                </c:pt>
                <c:pt idx="44">
                  <c:v>0.135335283</c:v>
                </c:pt>
                <c:pt idx="45">
                  <c:v>6.5728528600000002E-2</c:v>
                </c:pt>
                <c:pt idx="46">
                  <c:v>2.8565500800000001E-2</c:v>
                </c:pt>
                <c:pt idx="47">
                  <c:v>1.1108996499999999E-2</c:v>
                </c:pt>
                <c:pt idx="48">
                  <c:v>3.86592014E-3</c:v>
                </c:pt>
                <c:pt idx="49">
                  <c:v>1.20385999E-3</c:v>
                </c:pt>
                <c:pt idx="50">
                  <c:v>3.3546262800000001E-4</c:v>
                </c:pt>
                <c:pt idx="51">
                  <c:v>8.3648347200000002E-5</c:v>
                </c:pt>
                <c:pt idx="52">
                  <c:v>1.8664469100000001E-5</c:v>
                </c:pt>
                <c:pt idx="53">
                  <c:v>3.72665317E-6</c:v>
                </c:pt>
                <c:pt idx="54">
                  <c:v>6.6583614699999998E-7</c:v>
                </c:pt>
                <c:pt idx="55">
                  <c:v>1.06453714E-7</c:v>
                </c:pt>
                <c:pt idx="56">
                  <c:v>1.52299797E-8</c:v>
                </c:pt>
                <c:pt idx="57">
                  <c:v>1.9497677899999999E-9</c:v>
                </c:pt>
                <c:pt idx="58">
                  <c:v>2.23363144E-10</c:v>
                </c:pt>
                <c:pt idx="59">
                  <c:v>2.2897348500000001E-11</c:v>
                </c:pt>
                <c:pt idx="60">
                  <c:v>2.1004092899999998E-12</c:v>
                </c:pt>
                <c:pt idx="61">
                  <c:v>1.7241209400000001E-13</c:v>
                </c:pt>
                <c:pt idx="62">
                  <c:v>1.2664165499999999E-14</c:v>
                </c:pt>
                <c:pt idx="63">
                  <c:v>8.3239696799999999E-16</c:v>
                </c:pt>
                <c:pt idx="64">
                  <c:v>4.8958652600000003E-17</c:v>
                </c:pt>
                <c:pt idx="65">
                  <c:v>2.5767571100000001E-18</c:v>
                </c:pt>
                <c:pt idx="66">
                  <c:v>1.21356367E-19</c:v>
                </c:pt>
                <c:pt idx="67">
                  <c:v>5.1144237300000002E-21</c:v>
                </c:pt>
                <c:pt idx="68">
                  <c:v>1.92874985E-22</c:v>
                </c:pt>
                <c:pt idx="69">
                  <c:v>6.5087885199999999E-24</c:v>
                </c:pt>
                <c:pt idx="70">
                  <c:v>1.9654838199999999E-25</c:v>
                </c:pt>
                <c:pt idx="71">
                  <c:v>5.31109225E-27</c:v>
                </c:pt>
                <c:pt idx="72">
                  <c:v>1.28423137E-28</c:v>
                </c:pt>
                <c:pt idx="73">
                  <c:v>2.7787390199999999E-30</c:v>
                </c:pt>
                <c:pt idx="74">
                  <c:v>5.3801861600000005E-32</c:v>
                </c:pt>
                <c:pt idx="75">
                  <c:v>9.3216309300000001E-34</c:v>
                </c:pt>
                <c:pt idx="76">
                  <c:v>1.4452120099999999E-35</c:v>
                </c:pt>
                <c:pt idx="77">
                  <c:v>2.0050087800000001E-37</c:v>
                </c:pt>
                <c:pt idx="78">
                  <c:v>2.4891212500000001E-39</c:v>
                </c:pt>
                <c:pt idx="79">
                  <c:v>2.7651639400000001E-41</c:v>
                </c:pt>
                <c:pt idx="80">
                  <c:v>2.7487850100000001E-43</c:v>
                </c:pt>
                <c:pt idx="81">
                  <c:v>2.4451511999999999E-45</c:v>
                </c:pt>
                <c:pt idx="82">
                  <c:v>1.94632663E-47</c:v>
                </c:pt>
                <c:pt idx="83">
                  <c:v>1.38634329E-49</c:v>
                </c:pt>
                <c:pt idx="84">
                  <c:v>8.8363092200000004E-52</c:v>
                </c:pt>
                <c:pt idx="85">
                  <c:v>5.0398322600000002E-54</c:v>
                </c:pt>
                <c:pt idx="86">
                  <c:v>2.5722093699999998E-56</c:v>
                </c:pt>
                <c:pt idx="87">
                  <c:v>1.1747396000000001E-58</c:v>
                </c:pt>
                <c:pt idx="88">
                  <c:v>4.8008922400000003E-61</c:v>
                </c:pt>
                <c:pt idx="89">
                  <c:v>1.7556881E-63</c:v>
                </c:pt>
                <c:pt idx="90">
                  <c:v>5.7453677200000002E-66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0E-4C70-BD21-F76B3BF23BC6}"/>
            </c:ext>
          </c:extLst>
        </c:ser>
        <c:ser>
          <c:idx val="2"/>
          <c:order val="2"/>
          <c:tx>
            <c:strRef>
              <c:f>'Fuzzy Set From Python'!$D$2</c:f>
              <c:strCache>
                <c:ptCount val="1"/>
                <c:pt idx="0">
                  <c:v>Alta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'Fuzzy Set From Python'!$A$3:$A$93</c:f>
              <c:numCache>
                <c:formatCode>General</c:formatCode>
                <c:ptCount val="91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  <c:pt idx="4">
                  <c:v>8</c:v>
                </c:pt>
                <c:pt idx="5">
                  <c:v>8.5</c:v>
                </c:pt>
                <c:pt idx="6">
                  <c:v>9</c:v>
                </c:pt>
                <c:pt idx="7">
                  <c:v>9.5</c:v>
                </c:pt>
                <c:pt idx="8">
                  <c:v>10</c:v>
                </c:pt>
                <c:pt idx="9">
                  <c:v>10.5</c:v>
                </c:pt>
                <c:pt idx="10">
                  <c:v>11</c:v>
                </c:pt>
                <c:pt idx="11">
                  <c:v>11.5</c:v>
                </c:pt>
                <c:pt idx="12">
                  <c:v>12</c:v>
                </c:pt>
                <c:pt idx="13">
                  <c:v>12.5</c:v>
                </c:pt>
                <c:pt idx="14">
                  <c:v>13</c:v>
                </c:pt>
                <c:pt idx="15">
                  <c:v>13.5</c:v>
                </c:pt>
                <c:pt idx="16">
                  <c:v>14</c:v>
                </c:pt>
                <c:pt idx="17">
                  <c:v>14.5</c:v>
                </c:pt>
                <c:pt idx="18">
                  <c:v>15</c:v>
                </c:pt>
                <c:pt idx="19">
                  <c:v>15.5</c:v>
                </c:pt>
                <c:pt idx="20">
                  <c:v>16</c:v>
                </c:pt>
                <c:pt idx="21">
                  <c:v>16.5</c:v>
                </c:pt>
                <c:pt idx="22">
                  <c:v>17</c:v>
                </c:pt>
                <c:pt idx="23">
                  <c:v>17.5</c:v>
                </c:pt>
                <c:pt idx="24">
                  <c:v>18</c:v>
                </c:pt>
                <c:pt idx="25">
                  <c:v>18.5</c:v>
                </c:pt>
                <c:pt idx="26">
                  <c:v>19</c:v>
                </c:pt>
                <c:pt idx="27">
                  <c:v>19.5</c:v>
                </c:pt>
                <c:pt idx="28">
                  <c:v>20</c:v>
                </c:pt>
                <c:pt idx="29">
                  <c:v>20.5</c:v>
                </c:pt>
                <c:pt idx="30">
                  <c:v>21</c:v>
                </c:pt>
                <c:pt idx="31">
                  <c:v>21.5</c:v>
                </c:pt>
                <c:pt idx="32">
                  <c:v>22</c:v>
                </c:pt>
                <c:pt idx="33">
                  <c:v>22.5</c:v>
                </c:pt>
                <c:pt idx="34">
                  <c:v>23</c:v>
                </c:pt>
                <c:pt idx="35">
                  <c:v>23.5</c:v>
                </c:pt>
                <c:pt idx="36">
                  <c:v>24</c:v>
                </c:pt>
                <c:pt idx="37">
                  <c:v>24.5</c:v>
                </c:pt>
                <c:pt idx="38">
                  <c:v>25</c:v>
                </c:pt>
                <c:pt idx="39">
                  <c:v>25.5</c:v>
                </c:pt>
                <c:pt idx="40">
                  <c:v>26</c:v>
                </c:pt>
                <c:pt idx="41">
                  <c:v>26.5</c:v>
                </c:pt>
                <c:pt idx="42">
                  <c:v>27</c:v>
                </c:pt>
                <c:pt idx="43">
                  <c:v>27.5</c:v>
                </c:pt>
                <c:pt idx="44">
                  <c:v>28</c:v>
                </c:pt>
                <c:pt idx="45">
                  <c:v>28.5</c:v>
                </c:pt>
                <c:pt idx="46">
                  <c:v>29</c:v>
                </c:pt>
                <c:pt idx="47">
                  <c:v>29.5</c:v>
                </c:pt>
                <c:pt idx="48">
                  <c:v>30</c:v>
                </c:pt>
                <c:pt idx="49">
                  <c:v>30.5</c:v>
                </c:pt>
                <c:pt idx="50">
                  <c:v>31</c:v>
                </c:pt>
                <c:pt idx="51">
                  <c:v>31.5</c:v>
                </c:pt>
                <c:pt idx="52">
                  <c:v>32</c:v>
                </c:pt>
                <c:pt idx="53">
                  <c:v>32.5</c:v>
                </c:pt>
                <c:pt idx="54">
                  <c:v>33</c:v>
                </c:pt>
                <c:pt idx="55">
                  <c:v>33.5</c:v>
                </c:pt>
                <c:pt idx="56">
                  <c:v>34</c:v>
                </c:pt>
                <c:pt idx="57">
                  <c:v>34.5</c:v>
                </c:pt>
                <c:pt idx="58">
                  <c:v>35</c:v>
                </c:pt>
                <c:pt idx="59">
                  <c:v>35.5</c:v>
                </c:pt>
                <c:pt idx="60">
                  <c:v>36</c:v>
                </c:pt>
                <c:pt idx="61">
                  <c:v>36.5</c:v>
                </c:pt>
                <c:pt idx="62">
                  <c:v>37</c:v>
                </c:pt>
                <c:pt idx="63">
                  <c:v>37.5</c:v>
                </c:pt>
                <c:pt idx="64">
                  <c:v>38</c:v>
                </c:pt>
                <c:pt idx="65">
                  <c:v>38.5</c:v>
                </c:pt>
                <c:pt idx="66">
                  <c:v>39</c:v>
                </c:pt>
                <c:pt idx="67">
                  <c:v>39.5</c:v>
                </c:pt>
                <c:pt idx="68">
                  <c:v>40</c:v>
                </c:pt>
                <c:pt idx="69">
                  <c:v>40.5</c:v>
                </c:pt>
                <c:pt idx="70">
                  <c:v>41</c:v>
                </c:pt>
                <c:pt idx="71">
                  <c:v>41.5</c:v>
                </c:pt>
                <c:pt idx="72">
                  <c:v>42</c:v>
                </c:pt>
                <c:pt idx="73">
                  <c:v>42.5</c:v>
                </c:pt>
                <c:pt idx="74">
                  <c:v>43</c:v>
                </c:pt>
                <c:pt idx="75">
                  <c:v>43.5</c:v>
                </c:pt>
                <c:pt idx="76">
                  <c:v>44</c:v>
                </c:pt>
                <c:pt idx="77">
                  <c:v>44.5</c:v>
                </c:pt>
                <c:pt idx="78">
                  <c:v>45</c:v>
                </c:pt>
                <c:pt idx="79">
                  <c:v>45.5</c:v>
                </c:pt>
                <c:pt idx="80">
                  <c:v>46</c:v>
                </c:pt>
                <c:pt idx="81">
                  <c:v>46.5</c:v>
                </c:pt>
                <c:pt idx="82">
                  <c:v>47</c:v>
                </c:pt>
                <c:pt idx="83">
                  <c:v>47.5</c:v>
                </c:pt>
                <c:pt idx="84">
                  <c:v>48</c:v>
                </c:pt>
                <c:pt idx="85">
                  <c:v>48.5</c:v>
                </c:pt>
                <c:pt idx="86">
                  <c:v>49</c:v>
                </c:pt>
                <c:pt idx="87">
                  <c:v>49.5</c:v>
                </c:pt>
                <c:pt idx="88">
                  <c:v>50</c:v>
                </c:pt>
                <c:pt idx="89">
                  <c:v>50.5</c:v>
                </c:pt>
                <c:pt idx="90">
                  <c:v>51</c:v>
                </c:pt>
              </c:numCache>
            </c:numRef>
          </c:xVal>
          <c:yVal>
            <c:numRef>
              <c:f>'Fuzzy Set From Python'!$D$3:$D$93</c:f>
              <c:numCache>
                <c:formatCode>General</c:formatCode>
                <c:ptCount val="91"/>
                <c:pt idx="0">
                  <c:v>1.0618371100000001E-9</c:v>
                </c:pt>
                <c:pt idx="1">
                  <c:v>1.6763740900000001E-9</c:v>
                </c:pt>
                <c:pt idx="2">
                  <c:v>2.6331050999999999E-9</c:v>
                </c:pt>
                <c:pt idx="3">
                  <c:v>4.1148087900000004E-9</c:v>
                </c:pt>
                <c:pt idx="4">
                  <c:v>6.3975742700000001E-9</c:v>
                </c:pt>
                <c:pt idx="5">
                  <c:v>9.8961262000000003E-9</c:v>
                </c:pt>
                <c:pt idx="6">
                  <c:v>1.52299797E-8</c:v>
                </c:pt>
                <c:pt idx="7">
                  <c:v>2.33194143E-8</c:v>
                </c:pt>
                <c:pt idx="8">
                  <c:v>3.5523861E-8</c:v>
                </c:pt>
                <c:pt idx="9">
                  <c:v>5.3840229000000001E-8</c:v>
                </c:pt>
                <c:pt idx="10">
                  <c:v>8.1185383499999997E-8</c:v>
                </c:pt>
                <c:pt idx="11">
                  <c:v>1.21795995E-7</c:v>
                </c:pt>
                <c:pt idx="12">
                  <c:v>1.8179099999999999E-7</c:v>
                </c:pt>
                <c:pt idx="13">
                  <c:v>2.6995785E-7</c:v>
                </c:pt>
                <c:pt idx="14">
                  <c:v>3.9884463699999998E-7</c:v>
                </c:pt>
                <c:pt idx="15">
                  <c:v>5.8626742399999999E-7</c:v>
                </c:pt>
                <c:pt idx="16">
                  <c:v>8.5737730299999998E-7</c:v>
                </c:pt>
                <c:pt idx="17">
                  <c:v>1.24747661E-6</c:v>
                </c:pt>
                <c:pt idx="18">
                  <c:v>1.8058308000000001E-6</c:v>
                </c:pt>
                <c:pt idx="19">
                  <c:v>2.6007937300000001E-6</c:v>
                </c:pt>
                <c:pt idx="20">
                  <c:v>3.72665317E-6</c:v>
                </c:pt>
                <c:pt idx="21">
                  <c:v>5.3127117600000003E-6</c:v>
                </c:pt>
                <c:pt idx="22">
                  <c:v>7.5352513600000003E-6</c:v>
                </c:pt>
                <c:pt idx="23">
                  <c:v>1.06331869E-5</c:v>
                </c:pt>
                <c:pt idx="24">
                  <c:v>1.4928403300000001E-5</c:v>
                </c:pt>
                <c:pt idx="25">
                  <c:v>2.0851988900000001E-5</c:v>
                </c:pt>
                <c:pt idx="26">
                  <c:v>2.8977827399999999E-5</c:v>
                </c:pt>
                <c:pt idx="27">
                  <c:v>4.0065297400000002E-5</c:v>
                </c:pt>
                <c:pt idx="28">
                  <c:v>5.5113137E-5</c:v>
                </c:pt>
                <c:pt idx="29">
                  <c:v>7.5426873100000006E-5</c:v>
                </c:pt>
                <c:pt idx="30">
                  <c:v>1.02702565E-4</c:v>
                </c:pt>
                <c:pt idx="31">
                  <c:v>1.39129968E-4</c:v>
                </c:pt>
                <c:pt idx="32">
                  <c:v>1.87518575E-4</c:v>
                </c:pt>
                <c:pt idx="33">
                  <c:v>2.51450274E-4</c:v>
                </c:pt>
                <c:pt idx="34">
                  <c:v>3.3546262800000001E-4</c:v>
                </c:pt>
                <c:pt idx="35">
                  <c:v>4.4526687600000001E-4</c:v>
                </c:pt>
                <c:pt idx="36">
                  <c:v>5.8800476300000003E-4</c:v>
                </c:pt>
                <c:pt idx="37">
                  <c:v>7.7254806900000001E-4</c:v>
                </c:pt>
                <c:pt idx="38">
                  <c:v>1.0098442299999999E-3</c:v>
                </c:pt>
                <c:pt idx="39">
                  <c:v>1.3133107000000001E-3</c:v>
                </c:pt>
                <c:pt idx="40">
                  <c:v>1.69927937E-3</c:v>
                </c:pt>
                <c:pt idx="41">
                  <c:v>2.1874911200000001E-3</c:v>
                </c:pt>
                <c:pt idx="42">
                  <c:v>2.8016380299999998E-3</c:v>
                </c:pt>
                <c:pt idx="43">
                  <c:v>3.5699486000000001E-3</c:v>
                </c:pt>
                <c:pt idx="44">
                  <c:v>4.5258078699999997E-3</c:v>
                </c:pt>
                <c:pt idx="45">
                  <c:v>5.70840102E-3</c:v>
                </c:pt>
                <c:pt idx="46">
                  <c:v>7.16336447E-3</c:v>
                </c:pt>
                <c:pt idx="47">
                  <c:v>8.94342427E-3</c:v>
                </c:pt>
                <c:pt idx="48">
                  <c:v>1.1108996499999999E-2</c:v>
                </c:pt>
                <c:pt idx="49">
                  <c:v>1.3728719800000001E-2</c:v>
                </c:pt>
                <c:pt idx="50">
                  <c:v>1.6879884099999999E-2</c:v>
                </c:pt>
                <c:pt idx="51">
                  <c:v>2.0648718100000001E-2</c:v>
                </c:pt>
                <c:pt idx="52">
                  <c:v>2.5130488999999999E-2</c:v>
                </c:pt>
                <c:pt idx="53">
                  <c:v>3.0429372400000002E-2</c:v>
                </c:pt>
                <c:pt idx="54">
                  <c:v>3.6658042000000002E-2</c:v>
                </c:pt>
                <c:pt idx="55">
                  <c:v>4.3936933599999999E-2</c:v>
                </c:pt>
                <c:pt idx="56">
                  <c:v>5.2393141099999999E-2</c:v>
                </c:pt>
                <c:pt idx="57">
                  <c:v>6.2158902799999999E-2</c:v>
                </c:pt>
                <c:pt idx="58">
                  <c:v>7.3369651399999999E-2</c:v>
                </c:pt>
                <c:pt idx="59">
                  <c:v>8.6161605500000002E-2</c:v>
                </c:pt>
                <c:pt idx="60">
                  <c:v>0.10066890000000001</c:v>
                </c:pt>
                <c:pt idx="61">
                  <c:v>0.117020264</c:v>
                </c:pt>
                <c:pt idx="62">
                  <c:v>0.135335283</c:v>
                </c:pt>
                <c:pt idx="63">
                  <c:v>0.15572029300000001</c:v>
                </c:pt>
                <c:pt idx="64">
                  <c:v>0.17826397999999999</c:v>
                </c:pt>
                <c:pt idx="65">
                  <c:v>0.20303279599999999</c:v>
                </c:pt>
                <c:pt idx="66">
                  <c:v>0.230066299</c:v>
                </c:pt>
                <c:pt idx="67">
                  <c:v>0.25937255999999997</c:v>
                </c:pt>
                <c:pt idx="68">
                  <c:v>0.29092380699999998</c:v>
                </c:pt>
                <c:pt idx="69">
                  <c:v>0.324652467</c:v>
                </c:pt>
                <c:pt idx="70">
                  <c:v>0.36044778900000002</c:v>
                </c:pt>
                <c:pt idx="71">
                  <c:v>0.39815322199999997</c:v>
                </c:pt>
                <c:pt idx="72">
                  <c:v>0.43756473800000001</c:v>
                </c:pt>
                <c:pt idx="73">
                  <c:v>0.47843022499999999</c:v>
                </c:pt>
                <c:pt idx="74">
                  <c:v>0.52045012099999999</c:v>
                </c:pt>
                <c:pt idx="75">
                  <c:v>0.56327935100000004</c:v>
                </c:pt>
                <c:pt idx="76">
                  <c:v>0.60653066</c:v>
                </c:pt>
                <c:pt idx="77">
                  <c:v>0.64977934100000001</c:v>
                </c:pt>
                <c:pt idx="78">
                  <c:v>0.69256932400000004</c:v>
                </c:pt>
                <c:pt idx="79">
                  <c:v>0.73442054199999995</c:v>
                </c:pt>
                <c:pt idx="80">
                  <c:v>0.77483742899999997</c:v>
                </c:pt>
                <c:pt idx="81">
                  <c:v>0.81331836499999999</c:v>
                </c:pt>
                <c:pt idx="82">
                  <c:v>0.84936581700000002</c:v>
                </c:pt>
                <c:pt idx="83">
                  <c:v>0.88249690300000005</c:v>
                </c:pt>
                <c:pt idx="84">
                  <c:v>0.91225407700000005</c:v>
                </c:pt>
                <c:pt idx="85">
                  <c:v>0.93821559600000004</c:v>
                </c:pt>
                <c:pt idx="86">
                  <c:v>0.96000544099999996</c:v>
                </c:pt>
                <c:pt idx="87">
                  <c:v>0.977302373</c:v>
                </c:pt>
                <c:pt idx="88">
                  <c:v>0.98984780299999997</c:v>
                </c:pt>
                <c:pt idx="89">
                  <c:v>0.99745223100000002</c:v>
                </c:pt>
                <c:pt idx="9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0E-4C70-BD21-F76B3BF23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275448"/>
        <c:axId val="888272208"/>
      </c:scatterChart>
      <c:valAx>
        <c:axId val="888275448"/>
        <c:scaling>
          <c:orientation val="minMax"/>
          <c:max val="5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8272208"/>
        <c:crosses val="autoZero"/>
        <c:crossBetween val="midCat"/>
      </c:valAx>
      <c:valAx>
        <c:axId val="88827220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82754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Velocidade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'Fuzzy Set From Python'!$AD$2</c:f>
              <c:strCache>
                <c:ptCount val="1"/>
                <c:pt idx="0">
                  <c:v>Parado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'Fuzzy Set From Python'!$AC$3:$AC$203</c:f>
              <c:numCache>
                <c:formatCode>General</c:formatCode>
                <c:ptCount val="2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</c:numCache>
            </c:numRef>
          </c:xVal>
          <c:yVal>
            <c:numRef>
              <c:f>'Fuzzy Set From Python'!$AD$3:$AD$203</c:f>
              <c:numCache>
                <c:formatCode>General</c:formatCode>
                <c:ptCount val="2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</c:v>
                </c:pt>
                <c:pt idx="17">
                  <c:v>0.8</c:v>
                </c:pt>
                <c:pt idx="18">
                  <c:v>0.7</c:v>
                </c:pt>
                <c:pt idx="19">
                  <c:v>0.6</c:v>
                </c:pt>
                <c:pt idx="20">
                  <c:v>0.5</c:v>
                </c:pt>
                <c:pt idx="21">
                  <c:v>0.4</c:v>
                </c:pt>
                <c:pt idx="22">
                  <c:v>0.3</c:v>
                </c:pt>
                <c:pt idx="23">
                  <c:v>0.2</c:v>
                </c:pt>
                <c:pt idx="24">
                  <c:v>0.1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81-4A40-82A0-D434F44FFD78}"/>
            </c:ext>
          </c:extLst>
        </c:ser>
        <c:ser>
          <c:idx val="1"/>
          <c:order val="1"/>
          <c:tx>
            <c:strRef>
              <c:f>'Fuzzy Set From Python'!$AE$2</c:f>
              <c:strCache>
                <c:ptCount val="1"/>
                <c:pt idx="0">
                  <c:v>Baixa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'Fuzzy Set From Python'!$AC$3:$AC$203</c:f>
              <c:numCache>
                <c:formatCode>General</c:formatCode>
                <c:ptCount val="2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</c:numCache>
            </c:numRef>
          </c:xVal>
          <c:yVal>
            <c:numRef>
              <c:f>'Fuzzy Set From Python'!$AE$3:$AE$203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  <c:pt idx="21">
                  <c:v>0.6</c:v>
                </c:pt>
                <c:pt idx="22">
                  <c:v>0.7</c:v>
                </c:pt>
                <c:pt idx="23">
                  <c:v>0.8</c:v>
                </c:pt>
                <c:pt idx="24">
                  <c:v>0.9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0.9</c:v>
                </c:pt>
                <c:pt idx="42">
                  <c:v>0.8</c:v>
                </c:pt>
                <c:pt idx="43">
                  <c:v>0.7</c:v>
                </c:pt>
                <c:pt idx="44">
                  <c:v>0.6</c:v>
                </c:pt>
                <c:pt idx="45">
                  <c:v>0.5</c:v>
                </c:pt>
                <c:pt idx="46">
                  <c:v>0.4</c:v>
                </c:pt>
                <c:pt idx="47">
                  <c:v>0.3</c:v>
                </c:pt>
                <c:pt idx="48">
                  <c:v>0.2</c:v>
                </c:pt>
                <c:pt idx="49">
                  <c:v>0.1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681-4A40-82A0-D434F44FFD78}"/>
            </c:ext>
          </c:extLst>
        </c:ser>
        <c:ser>
          <c:idx val="2"/>
          <c:order val="2"/>
          <c:tx>
            <c:strRef>
              <c:f>'Fuzzy Set From Python'!$AF$2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'Fuzzy Set From Python'!$AC$3:$AC$203</c:f>
              <c:numCache>
                <c:formatCode>General</c:formatCode>
                <c:ptCount val="2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</c:numCache>
            </c:numRef>
          </c:xVal>
          <c:yVal>
            <c:numRef>
              <c:f>'Fuzzy Set From Python'!$AF$3:$AF$203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6.6666669999999997E-2</c:v>
                </c:pt>
                <c:pt idx="42">
                  <c:v>0.13333333</c:v>
                </c:pt>
                <c:pt idx="43">
                  <c:v>0.2</c:v>
                </c:pt>
                <c:pt idx="44">
                  <c:v>0.26666666999999999</c:v>
                </c:pt>
                <c:pt idx="45">
                  <c:v>0.33333332999999998</c:v>
                </c:pt>
                <c:pt idx="46">
                  <c:v>0.4</c:v>
                </c:pt>
                <c:pt idx="47">
                  <c:v>0.46666667000000001</c:v>
                </c:pt>
                <c:pt idx="48">
                  <c:v>0.53333333000000005</c:v>
                </c:pt>
                <c:pt idx="49">
                  <c:v>0.6</c:v>
                </c:pt>
                <c:pt idx="50">
                  <c:v>0.66666667000000002</c:v>
                </c:pt>
                <c:pt idx="51">
                  <c:v>0.73333333000000001</c:v>
                </c:pt>
                <c:pt idx="52">
                  <c:v>0.8</c:v>
                </c:pt>
                <c:pt idx="53">
                  <c:v>0.86666666999999997</c:v>
                </c:pt>
                <c:pt idx="54">
                  <c:v>0.93333332999999996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0.95</c:v>
                </c:pt>
                <c:pt idx="82">
                  <c:v>0.9</c:v>
                </c:pt>
                <c:pt idx="83">
                  <c:v>0.85</c:v>
                </c:pt>
                <c:pt idx="84">
                  <c:v>0.8</c:v>
                </c:pt>
                <c:pt idx="85">
                  <c:v>0.75</c:v>
                </c:pt>
                <c:pt idx="86">
                  <c:v>0.7</c:v>
                </c:pt>
                <c:pt idx="87">
                  <c:v>0.65</c:v>
                </c:pt>
                <c:pt idx="88">
                  <c:v>0.6</c:v>
                </c:pt>
                <c:pt idx="89">
                  <c:v>0.55000000000000004</c:v>
                </c:pt>
                <c:pt idx="90">
                  <c:v>0.5</c:v>
                </c:pt>
                <c:pt idx="91">
                  <c:v>0.45</c:v>
                </c:pt>
                <c:pt idx="92">
                  <c:v>0.4</c:v>
                </c:pt>
                <c:pt idx="93">
                  <c:v>0.35</c:v>
                </c:pt>
                <c:pt idx="94">
                  <c:v>0.3</c:v>
                </c:pt>
                <c:pt idx="95">
                  <c:v>0.25</c:v>
                </c:pt>
                <c:pt idx="96">
                  <c:v>0.2</c:v>
                </c:pt>
                <c:pt idx="97">
                  <c:v>0.15</c:v>
                </c:pt>
                <c:pt idx="98">
                  <c:v>0.1</c:v>
                </c:pt>
                <c:pt idx="99">
                  <c:v>0.05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681-4A40-82A0-D434F44FFD78}"/>
            </c:ext>
          </c:extLst>
        </c:ser>
        <c:ser>
          <c:idx val="3"/>
          <c:order val="3"/>
          <c:tx>
            <c:strRef>
              <c:f>'Fuzzy Set From Python'!$AG$2</c:f>
              <c:strCache>
                <c:ptCount val="1"/>
                <c:pt idx="0">
                  <c:v>Alta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'Fuzzy Set From Python'!$AC$3:$AC$203</c:f>
              <c:numCache>
                <c:formatCode>General</c:formatCode>
                <c:ptCount val="2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</c:numCache>
            </c:numRef>
          </c:xVal>
          <c:yVal>
            <c:numRef>
              <c:f>'Fuzzy Set From Python'!$AG$3:$AG$203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0.04</c:v>
                </c:pt>
                <c:pt idx="92">
                  <c:v>0.08</c:v>
                </c:pt>
                <c:pt idx="93">
                  <c:v>0.12</c:v>
                </c:pt>
                <c:pt idx="94">
                  <c:v>0.16</c:v>
                </c:pt>
                <c:pt idx="95">
                  <c:v>0.2</c:v>
                </c:pt>
                <c:pt idx="96">
                  <c:v>0.24</c:v>
                </c:pt>
                <c:pt idx="97">
                  <c:v>0.28000000000000003</c:v>
                </c:pt>
                <c:pt idx="98">
                  <c:v>0.32</c:v>
                </c:pt>
                <c:pt idx="99">
                  <c:v>0.36</c:v>
                </c:pt>
                <c:pt idx="100">
                  <c:v>0.4</c:v>
                </c:pt>
                <c:pt idx="101">
                  <c:v>0.44</c:v>
                </c:pt>
                <c:pt idx="102">
                  <c:v>0.48</c:v>
                </c:pt>
                <c:pt idx="103">
                  <c:v>0.52</c:v>
                </c:pt>
                <c:pt idx="104">
                  <c:v>0.56000000000000005</c:v>
                </c:pt>
                <c:pt idx="105">
                  <c:v>0.6</c:v>
                </c:pt>
                <c:pt idx="106">
                  <c:v>0.64</c:v>
                </c:pt>
                <c:pt idx="107">
                  <c:v>0.68</c:v>
                </c:pt>
                <c:pt idx="108">
                  <c:v>0.72</c:v>
                </c:pt>
                <c:pt idx="109">
                  <c:v>0.76</c:v>
                </c:pt>
                <c:pt idx="110">
                  <c:v>0.8</c:v>
                </c:pt>
                <c:pt idx="111">
                  <c:v>0.84</c:v>
                </c:pt>
                <c:pt idx="112">
                  <c:v>0.88</c:v>
                </c:pt>
                <c:pt idx="113">
                  <c:v>0.92</c:v>
                </c:pt>
                <c:pt idx="114">
                  <c:v>0.96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0.95</c:v>
                </c:pt>
                <c:pt idx="142">
                  <c:v>0.9</c:v>
                </c:pt>
                <c:pt idx="143">
                  <c:v>0.85</c:v>
                </c:pt>
                <c:pt idx="144">
                  <c:v>0.8</c:v>
                </c:pt>
                <c:pt idx="145">
                  <c:v>0.75</c:v>
                </c:pt>
                <c:pt idx="146">
                  <c:v>0.7</c:v>
                </c:pt>
                <c:pt idx="147">
                  <c:v>0.65</c:v>
                </c:pt>
                <c:pt idx="148">
                  <c:v>0.6</c:v>
                </c:pt>
                <c:pt idx="149">
                  <c:v>0.55000000000000004</c:v>
                </c:pt>
                <c:pt idx="150">
                  <c:v>0.5</c:v>
                </c:pt>
                <c:pt idx="151">
                  <c:v>0.45</c:v>
                </c:pt>
                <c:pt idx="152">
                  <c:v>0.4</c:v>
                </c:pt>
                <c:pt idx="153">
                  <c:v>0.35</c:v>
                </c:pt>
                <c:pt idx="154">
                  <c:v>0.3</c:v>
                </c:pt>
                <c:pt idx="155">
                  <c:v>0.25</c:v>
                </c:pt>
                <c:pt idx="156">
                  <c:v>0.2</c:v>
                </c:pt>
                <c:pt idx="157">
                  <c:v>0.15</c:v>
                </c:pt>
                <c:pt idx="158">
                  <c:v>0.1</c:v>
                </c:pt>
                <c:pt idx="159">
                  <c:v>0.05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681-4A40-82A0-D434F44FFD78}"/>
            </c:ext>
          </c:extLst>
        </c:ser>
        <c:ser>
          <c:idx val="4"/>
          <c:order val="4"/>
          <c:tx>
            <c:strRef>
              <c:f>'Fuzzy Set From Python'!$AH$2</c:f>
              <c:strCache>
                <c:ptCount val="1"/>
                <c:pt idx="0">
                  <c:v>Muito Alta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'Fuzzy Set From Python'!$AC$3:$AC$203</c:f>
              <c:numCache>
                <c:formatCode>General</c:formatCode>
                <c:ptCount val="2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</c:numCache>
            </c:numRef>
          </c:xVal>
          <c:yVal>
            <c:numRef>
              <c:f>'Fuzzy Set From Python'!$AH$3:$AH$203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0.04</c:v>
                </c:pt>
                <c:pt idx="152">
                  <c:v>0.08</c:v>
                </c:pt>
                <c:pt idx="153">
                  <c:v>0.12</c:v>
                </c:pt>
                <c:pt idx="154">
                  <c:v>0.16</c:v>
                </c:pt>
                <c:pt idx="155">
                  <c:v>0.2</c:v>
                </c:pt>
                <c:pt idx="156">
                  <c:v>0.24</c:v>
                </c:pt>
                <c:pt idx="157">
                  <c:v>0.28000000000000003</c:v>
                </c:pt>
                <c:pt idx="158">
                  <c:v>0.32</c:v>
                </c:pt>
                <c:pt idx="159">
                  <c:v>0.36</c:v>
                </c:pt>
                <c:pt idx="160">
                  <c:v>0.4</c:v>
                </c:pt>
                <c:pt idx="161">
                  <c:v>0.44</c:v>
                </c:pt>
                <c:pt idx="162">
                  <c:v>0.48</c:v>
                </c:pt>
                <c:pt idx="163">
                  <c:v>0.52</c:v>
                </c:pt>
                <c:pt idx="164">
                  <c:v>0.56000000000000005</c:v>
                </c:pt>
                <c:pt idx="165">
                  <c:v>0.6</c:v>
                </c:pt>
                <c:pt idx="166">
                  <c:v>0.64</c:v>
                </c:pt>
                <c:pt idx="167">
                  <c:v>0.68</c:v>
                </c:pt>
                <c:pt idx="168">
                  <c:v>0.72</c:v>
                </c:pt>
                <c:pt idx="169">
                  <c:v>0.76</c:v>
                </c:pt>
                <c:pt idx="170">
                  <c:v>0.8</c:v>
                </c:pt>
                <c:pt idx="171">
                  <c:v>0.84</c:v>
                </c:pt>
                <c:pt idx="172">
                  <c:v>0.88</c:v>
                </c:pt>
                <c:pt idx="173">
                  <c:v>0.92</c:v>
                </c:pt>
                <c:pt idx="174">
                  <c:v>0.96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681-4A40-82A0-D434F44FF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699400"/>
        <c:axId val="885976736"/>
      </c:scatterChart>
      <c:valAx>
        <c:axId val="84669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5976736"/>
        <c:crosses val="autoZero"/>
        <c:crossBetween val="midCat"/>
      </c:valAx>
      <c:valAx>
        <c:axId val="88597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699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9525</xdr:rowOff>
    </xdr:from>
    <xdr:to>
      <xdr:col>11</xdr:col>
      <xdr:colOff>301625</xdr:colOff>
      <xdr:row>18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9DC39D-BB1D-4C84-9EA7-8A5D3070B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606425</xdr:colOff>
      <xdr:row>7</xdr:row>
      <xdr:rowOff>44450</xdr:rowOff>
    </xdr:from>
    <xdr:to>
      <xdr:col>12</xdr:col>
      <xdr:colOff>301625</xdr:colOff>
      <xdr:row>21</xdr:row>
      <xdr:rowOff>120650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7FC3214-570C-4092-B34C-0D9487BDE9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330200</xdr:colOff>
      <xdr:row>1</xdr:row>
      <xdr:rowOff>0</xdr:rowOff>
    </xdr:from>
    <xdr:to>
      <xdr:col>21</xdr:col>
      <xdr:colOff>571500</xdr:colOff>
      <xdr:row>19</xdr:row>
      <xdr:rowOff>127000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38DF2BA-0BFE-424C-8841-99FC25080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</xdr:row>
      <xdr:rowOff>0</xdr:rowOff>
    </xdr:from>
    <xdr:to>
      <xdr:col>26</xdr:col>
      <xdr:colOff>304800</xdr:colOff>
      <xdr:row>16</xdr:row>
      <xdr:rowOff>76200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893BE0F-C720-4A36-8DF6-BE90DDEF8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</xdr:row>
      <xdr:rowOff>0</xdr:rowOff>
    </xdr:from>
    <xdr:to>
      <xdr:col>12</xdr:col>
      <xdr:colOff>304800</xdr:colOff>
      <xdr:row>16</xdr:row>
      <xdr:rowOff>76200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3315B1F-4C89-4719-903F-305BE8AAF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139700</xdr:colOff>
      <xdr:row>1</xdr:row>
      <xdr:rowOff>165100</xdr:rowOff>
    </xdr:from>
    <xdr:to>
      <xdr:col>42</xdr:col>
      <xdr:colOff>444500</xdr:colOff>
      <xdr:row>16</xdr:row>
      <xdr:rowOff>50800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462B109E-3D29-4C2C-9D49-9047249F4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C00B-A21B-4450-B94B-1B8ED5678D4A}">
  <dimension ref="A1:I94"/>
  <sheetViews>
    <sheetView workbookViewId="0">
      <selection activeCell="F12" sqref="F12"/>
    </sheetView>
  </sheetViews>
  <sheetFormatPr defaultRowHeight="15" x14ac:dyDescent="0.25"/>
  <cols>
    <col min="1" max="1" width="9.28515625" bestFit="1" customWidth="1"/>
    <col min="2" max="2" width="12.140625" customWidth="1"/>
    <col min="3" max="4" width="13.42578125" bestFit="1" customWidth="1"/>
    <col min="6" max="6" width="14.28515625" bestFit="1" customWidth="1"/>
  </cols>
  <sheetData>
    <row r="1" spans="1:9" x14ac:dyDescent="0.25">
      <c r="A1" s="28" t="s">
        <v>4</v>
      </c>
      <c r="B1" s="28"/>
      <c r="C1" s="28"/>
      <c r="D1" s="28"/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G2" s="28" t="s">
        <v>4</v>
      </c>
      <c r="H2" s="28"/>
      <c r="I2" s="28"/>
    </row>
    <row r="3" spans="1:9" x14ac:dyDescent="0.25">
      <c r="A3">
        <v>6</v>
      </c>
      <c r="B3">
        <f>EXP(-((A3-media_temp_baixa)^2)/( 2*desviop_temp_baixa^2))</f>
        <v>1</v>
      </c>
      <c r="C3">
        <f>EXP(-((A3-media_temp_media)^2)/(2*desviop_temp_media^2))</f>
        <v>1.4452120129541253E-35</v>
      </c>
      <c r="D3">
        <f>EXP(-((A3-media_temp_alta)^2)/(2*desviop_temp_alta^2))</f>
        <v>1.0618371101937938E-9</v>
      </c>
      <c r="G3" s="4" t="s">
        <v>1</v>
      </c>
      <c r="H3" s="4" t="s">
        <v>2</v>
      </c>
      <c r="I3" s="4" t="s">
        <v>3</v>
      </c>
    </row>
    <row r="4" spans="1:9" x14ac:dyDescent="0.25">
      <c r="A4">
        <v>6.5</v>
      </c>
      <c r="B4">
        <f>EXP(-((A4-media_temp_baixa)^2)/( 2*desviop_temp_baixa^2))</f>
        <v>0.99501247919268232</v>
      </c>
      <c r="C4">
        <f>EXP(-((A4-media_temp_media)^2)/(2*desviop_temp_media^2))</f>
        <v>9.321630933398905E-34</v>
      </c>
      <c r="D4">
        <f>EXP(-((A4-media_temp_alta)^2)/(2*desviop_temp_alta^2))</f>
        <v>1.6763740944831883E-9</v>
      </c>
      <c r="F4" s="2" t="s">
        <v>2</v>
      </c>
      <c r="G4" s="2">
        <v>6</v>
      </c>
      <c r="H4" s="2">
        <v>25</v>
      </c>
      <c r="I4" s="2">
        <v>51</v>
      </c>
    </row>
    <row r="5" spans="1:9" x14ac:dyDescent="0.25">
      <c r="A5">
        <v>7</v>
      </c>
      <c r="B5">
        <f>EXP(-((A5-media_temp_baixa)^2)/( 2*desviop_temp_baixa^2))</f>
        <v>0.98019867330675525</v>
      </c>
      <c r="C5">
        <f>EXP(-((A5-media_temp_media)^2)/(2*desviop_temp_media^2))</f>
        <v>5.3801861600211382E-32</v>
      </c>
      <c r="D5">
        <f>EXP(-((A5-media_temp_alta)^2)/(2*desviop_temp_alta^2))</f>
        <v>2.6331050999142502E-9</v>
      </c>
      <c r="F5" s="2" t="s">
        <v>32</v>
      </c>
      <c r="G5" s="2">
        <v>5</v>
      </c>
      <c r="H5" s="2">
        <v>1.5</v>
      </c>
      <c r="I5" s="2">
        <v>7</v>
      </c>
    </row>
    <row r="6" spans="1:9" x14ac:dyDescent="0.25">
      <c r="A6">
        <v>7.5</v>
      </c>
      <c r="B6">
        <f>EXP(-((A6-media_temp_baixa)^2)/( 2*desviop_temp_baixa^2))</f>
        <v>0.95599748183309996</v>
      </c>
      <c r="C6">
        <f>EXP(-((A6-media_temp_media)^2)/(2*desviop_temp_media^2))</f>
        <v>2.7787390183170706E-30</v>
      </c>
      <c r="D6">
        <f>EXP(-((A6-media_temp_alta)^2)/(2*desviop_temp_alta^2))</f>
        <v>4.1148087945052611E-9</v>
      </c>
    </row>
    <row r="7" spans="1:9" x14ac:dyDescent="0.25">
      <c r="A7">
        <v>8</v>
      </c>
      <c r="B7">
        <f>EXP(-((A7-media_temp_baixa)^2)/( 2*desviop_temp_baixa^2))</f>
        <v>0.92311634638663576</v>
      </c>
      <c r="C7">
        <f>EXP(-((A7-media_temp_media)^2)/(2*desviop_temp_media^2))</f>
        <v>1.2842313672676012E-28</v>
      </c>
      <c r="D7">
        <f>EXP(-((A7-media_temp_alta)^2)/(2*desviop_temp_alta^2))</f>
        <v>6.3975742697704963E-9</v>
      </c>
    </row>
    <row r="8" spans="1:9" x14ac:dyDescent="0.25">
      <c r="A8">
        <v>8.5</v>
      </c>
      <c r="B8">
        <f>EXP(-((A8-media_temp_baixa)^2)/( 2*desviop_temp_baixa^2))</f>
        <v>0.88249690258459546</v>
      </c>
      <c r="C8">
        <f>EXP(-((A8-media_temp_media)^2)/(2*desviop_temp_media^2))</f>
        <v>5.3110922496790952E-27</v>
      </c>
      <c r="D8">
        <f>EXP(-((A8-media_temp_alta)^2)/(2*desviop_temp_alta^2))</f>
        <v>9.8961262032718669E-9</v>
      </c>
    </row>
    <row r="9" spans="1:9" x14ac:dyDescent="0.25">
      <c r="A9">
        <v>9</v>
      </c>
      <c r="B9">
        <f>EXP(-((A9-media_temp_baixa)^2)/( 2*desviop_temp_baixa^2))</f>
        <v>0.835270211411272</v>
      </c>
      <c r="C9">
        <f>EXP(-((A9-media_temp_media)^2)/(2*desviop_temp_media^2))</f>
        <v>1.9654838241636744E-25</v>
      </c>
      <c r="D9">
        <f>EXP(-((A9-media_temp_alta)^2)/(2*desviop_temp_alta^2))</f>
        <v>1.5229979744712629E-8</v>
      </c>
    </row>
    <row r="10" spans="1:9" x14ac:dyDescent="0.25">
      <c r="A10">
        <v>9.5</v>
      </c>
      <c r="B10">
        <f>EXP(-((A10-media_temp_baixa)^2)/( 2*desviop_temp_baixa^2))</f>
        <v>0.78270453824186814</v>
      </c>
      <c r="C10">
        <f>EXP(-((A10-media_temp_media)^2)/(2*desviop_temp_media^2))</f>
        <v>6.5087885154679006E-24</v>
      </c>
      <c r="D10">
        <f>EXP(-((A10-media_temp_alta)^2)/(2*desviop_temp_alta^2))</f>
        <v>2.3319414293546032E-8</v>
      </c>
    </row>
    <row r="11" spans="1:9" x14ac:dyDescent="0.25">
      <c r="A11">
        <v>10</v>
      </c>
      <c r="B11">
        <f>EXP(-((A11-media_temp_baixa)^2)/( 2*desviop_temp_baixa^2))</f>
        <v>0.72614903707369094</v>
      </c>
      <c r="C11">
        <f>EXP(-((A11-media_temp_media)^2)/(2*desviop_temp_media^2))</f>
        <v>1.9287498479639178E-22</v>
      </c>
      <c r="D11">
        <f>EXP(-((A11-media_temp_alta)^2)/(2*desviop_temp_alta^2))</f>
        <v>3.5523861032527931E-8</v>
      </c>
    </row>
    <row r="12" spans="1:9" x14ac:dyDescent="0.25">
      <c r="A12">
        <v>10.5</v>
      </c>
      <c r="B12">
        <f>EXP(-((A12-media_temp_baixa)^2)/( 2*desviop_temp_baixa^2))</f>
        <v>0.66697681085847438</v>
      </c>
      <c r="C12">
        <f>EXP(-((A12-media_temp_media)^2)/(2*desviop_temp_media^2))</f>
        <v>5.1144237318037111E-21</v>
      </c>
      <c r="D12">
        <f>EXP(-((A12-media_temp_alta)^2)/(2*desviop_temp_alta^2))</f>
        <v>5.3840229017043767E-8</v>
      </c>
    </row>
    <row r="13" spans="1:9" x14ac:dyDescent="0.25">
      <c r="A13">
        <v>11</v>
      </c>
      <c r="B13">
        <f>EXP(-((A13-media_temp_baixa)^2)/( 2*desviop_temp_baixa^2))</f>
        <v>0.60653065971263342</v>
      </c>
      <c r="C13">
        <f>EXP(-((A13-media_temp_media)^2)/(2*desviop_temp_media^2))</f>
        <v>1.213563668125796E-19</v>
      </c>
      <c r="D13">
        <f>EXP(-((A13-media_temp_alta)^2)/(2*desviop_temp_alta^2))</f>
        <v>8.118538349144053E-8</v>
      </c>
    </row>
    <row r="14" spans="1:9" x14ac:dyDescent="0.25">
      <c r="A14">
        <v>11.5</v>
      </c>
      <c r="B14">
        <f>EXP(-((A14-media_temp_baixa)^2)/( 2*desviop_temp_baixa^2))</f>
        <v>0.5460744266397094</v>
      </c>
      <c r="C14">
        <f>EXP(-((A14-media_temp_media)^2)/(2*desviop_temp_media^2))</f>
        <v>2.576757109154981E-18</v>
      </c>
      <c r="D14">
        <f>EXP(-((A14-media_temp_alta)^2)/(2*desviop_temp_alta^2))</f>
        <v>1.2179599459048434E-7</v>
      </c>
    </row>
    <row r="15" spans="1:9" x14ac:dyDescent="0.25">
      <c r="A15">
        <v>12</v>
      </c>
      <c r="B15">
        <f>EXP(-((A15-media_temp_baixa)^2)/( 2*desviop_temp_baixa^2))</f>
        <v>0.48675225595997168</v>
      </c>
      <c r="C15">
        <f>EXP(-((A15-media_temp_media)^2)/(2*desviop_temp_media^2))</f>
        <v>4.8958652645860795E-17</v>
      </c>
      <c r="D15">
        <f>EXP(-((A15-media_temp_alta)^2)/(2*desviop_temp_alta^2))</f>
        <v>1.8179099965707518E-7</v>
      </c>
    </row>
    <row r="16" spans="1:9" x14ac:dyDescent="0.25">
      <c r="A16">
        <v>12.5</v>
      </c>
      <c r="B16">
        <f>EXP(-((A16-media_temp_baixa)^2)/( 2*desviop_temp_baixa^2))</f>
        <v>0.42955735821073915</v>
      </c>
      <c r="C16">
        <f>EXP(-((A16-media_temp_media)^2)/(2*desviop_temp_media^2))</f>
        <v>8.3239696769811663E-16</v>
      </c>
      <c r="D16">
        <f>EXP(-((A16-media_temp_alta)^2)/(2*desviop_temp_alta^2))</f>
        <v>2.6995785033630141E-7</v>
      </c>
    </row>
    <row r="17" spans="1:4" x14ac:dyDescent="0.25">
      <c r="A17">
        <v>13</v>
      </c>
      <c r="B17">
        <f>EXP(-((A17-media_temp_baixa)^2)/( 2*desviop_temp_baixa^2))</f>
        <v>0.37531109885139957</v>
      </c>
      <c r="C17">
        <f>EXP(-((A17-media_temp_media)^2)/(2*desviop_temp_media^2))</f>
        <v>1.2664165549094176E-14</v>
      </c>
      <c r="D17">
        <f>EXP(-((A17-media_temp_alta)^2)/(2*desviop_temp_alta^2))</f>
        <v>3.9884463671536694E-7</v>
      </c>
    </row>
    <row r="18" spans="1:4" x14ac:dyDescent="0.25">
      <c r="A18">
        <v>13.5</v>
      </c>
      <c r="B18">
        <f>EXP(-((A18-media_temp_baixa)^2)/( 2*desviop_temp_baixa^2))</f>
        <v>0.32465246735834974</v>
      </c>
      <c r="C18">
        <f>EXP(-((A18-media_temp_media)^2)/(2*desviop_temp_media^2))</f>
        <v>1.724120939035512E-13</v>
      </c>
      <c r="D18">
        <f>EXP(-((A18-media_temp_alta)^2)/(2*desviop_temp_alta^2))</f>
        <v>5.8626742435203927E-7</v>
      </c>
    </row>
    <row r="19" spans="1:4" x14ac:dyDescent="0.25">
      <c r="A19">
        <v>14</v>
      </c>
      <c r="B19">
        <f>EXP(-((A19-media_temp_baixa)^2)/( 2*desviop_temp_baixa^2))</f>
        <v>0.27803730045319414</v>
      </c>
      <c r="C19">
        <f>EXP(-((A19-media_temp_media)^2)/(2*desviop_temp_media^2))</f>
        <v>2.1004092927322525E-12</v>
      </c>
      <c r="D19">
        <f>EXP(-((A19-media_temp_alta)^2)/(2*desviop_temp_alta^2))</f>
        <v>8.5737730293367867E-7</v>
      </c>
    </row>
    <row r="20" spans="1:4" x14ac:dyDescent="0.25">
      <c r="A20">
        <v>14.5</v>
      </c>
      <c r="B20">
        <f>EXP(-((A20-media_temp_baixa)^2)/( 2*desviop_temp_baixa^2))</f>
        <v>0.23574607655586352</v>
      </c>
      <c r="C20">
        <f>EXP(-((A20-media_temp_media)^2)/(2*desviop_temp_media^2))</f>
        <v>2.289734845645553E-11</v>
      </c>
      <c r="D20">
        <f>EXP(-((A20-media_temp_alta)^2)/(2*desviop_temp_alta^2))</f>
        <v>1.2474766148570112E-6</v>
      </c>
    </row>
    <row r="21" spans="1:4" x14ac:dyDescent="0.25">
      <c r="A21">
        <v>15</v>
      </c>
      <c r="B21">
        <f>EXP(-((A21-media_temp_baixa)^2)/( 2*desviop_temp_baixa^2))</f>
        <v>0.19789869908361465</v>
      </c>
      <c r="C21">
        <f>EXP(-((A21-media_temp_media)^2)/(2*desviop_temp_media^2))</f>
        <v>2.233631436203166E-10</v>
      </c>
      <c r="D21">
        <f>EXP(-((A21-media_temp_alta)^2)/(2*desviop_temp_alta^2))</f>
        <v>1.8058307984609287E-6</v>
      </c>
    </row>
    <row r="22" spans="1:4" x14ac:dyDescent="0.25">
      <c r="A22">
        <v>15.5</v>
      </c>
      <c r="B22">
        <f>EXP(-((A22-media_temp_baixa)^2)/( 2*desviop_temp_baixa^2))</f>
        <v>0.1644744565771549</v>
      </c>
      <c r="C22">
        <f>EXP(-((A22-media_temp_media)^2)/(2*desviop_temp_media^2))</f>
        <v>1.9497677860172307E-9</v>
      </c>
      <c r="D22">
        <f>EXP(-((A22-media_temp_alta)^2)/(2*desviop_temp_alta^2))</f>
        <v>2.6007937331346827E-6</v>
      </c>
    </row>
    <row r="23" spans="1:4" x14ac:dyDescent="0.25">
      <c r="A23">
        <v>16</v>
      </c>
      <c r="B23">
        <f>EXP(-((A23-media_temp_baixa)^2)/( 2*desviop_temp_baixa^2))</f>
        <v>0.1353352832366127</v>
      </c>
      <c r="C23">
        <f>EXP(-((A23-media_temp_media)^2)/(2*desviop_temp_media^2))</f>
        <v>1.5229979744712629E-8</v>
      </c>
      <c r="D23">
        <f>EXP(-((A23-media_temp_alta)^2)/(2*desviop_temp_alta^2))</f>
        <v>3.7266531720786709E-6</v>
      </c>
    </row>
    <row r="24" spans="1:4" x14ac:dyDescent="0.25">
      <c r="A24">
        <v>16.5</v>
      </c>
      <c r="B24">
        <f>EXP(-((A24-media_temp_baixa)^2)/( 2*desviop_temp_baixa^2))</f>
        <v>0.11025052530448522</v>
      </c>
      <c r="C24">
        <f>EXP(-((A24-media_temp_media)^2)/(2*desviop_temp_media^2))</f>
        <v>1.0645371411076024E-7</v>
      </c>
      <c r="D24">
        <f>EXP(-((A24-media_temp_alta)^2)/(2*desviop_temp_alta^2))</f>
        <v>5.3127117628527488E-6</v>
      </c>
    </row>
    <row r="25" spans="1:4" x14ac:dyDescent="0.25">
      <c r="A25">
        <v>17</v>
      </c>
      <c r="B25">
        <f>EXP(-((A25-media_temp_baixa)^2)/( 2*desviop_temp_baixa^2))</f>
        <v>8.8921617459386343E-2</v>
      </c>
      <c r="C25">
        <f>EXP(-((A25-media_temp_media)^2)/(2*desviop_temp_media^2))</f>
        <v>6.658361469857315E-7</v>
      </c>
      <c r="D25">
        <f>EXP(-((A25-media_temp_alta)^2)/(2*desviop_temp_alta^2))</f>
        <v>7.5352513607829238E-6</v>
      </c>
    </row>
    <row r="26" spans="1:4" x14ac:dyDescent="0.25">
      <c r="A26">
        <v>17.5</v>
      </c>
      <c r="B26">
        <f>EXP(-((A26-media_temp_baixa)^2)/( 2*desviop_temp_baixa^2))</f>
        <v>7.1005353739636984E-2</v>
      </c>
      <c r="C26">
        <f>EXP(-((A26-media_temp_media)^2)/(2*desviop_temp_media^2))</f>
        <v>3.7266531720786709E-6</v>
      </c>
      <c r="D26">
        <f>EXP(-((A26-media_temp_alta)^2)/(2*desviop_temp_alta^2))</f>
        <v>1.0633186855886996E-5</v>
      </c>
    </row>
    <row r="27" spans="1:4" x14ac:dyDescent="0.25">
      <c r="A27">
        <v>18</v>
      </c>
      <c r="B27">
        <f>EXP(-((A27-media_temp_baixa)^2)/( 2*desviop_temp_baixa^2))</f>
        <v>5.6134762834133725E-2</v>
      </c>
      <c r="C27">
        <f>EXP(-((A27-media_temp_media)^2)/(2*desviop_temp_media^2))</f>
        <v>1.8664469113520571E-5</v>
      </c>
      <c r="D27">
        <f>EXP(-((A27-media_temp_alta)^2)/(2*desviop_temp_alta^2))</f>
        <v>1.4928403298804454E-5</v>
      </c>
    </row>
    <row r="28" spans="1:4" x14ac:dyDescent="0.25">
      <c r="A28">
        <v>18.5</v>
      </c>
      <c r="B28">
        <f>EXP(-((A28-media_temp_baixa)^2)/( 2*desviop_temp_baixa^2))</f>
        <v>4.393693362340742E-2</v>
      </c>
      <c r="C28">
        <f>EXP(-((A28-media_temp_media)^2)/(2*desviop_temp_media^2))</f>
        <v>8.3648347229727524E-5</v>
      </c>
      <c r="D28">
        <f>EXP(-((A28-media_temp_alta)^2)/(2*desviop_temp_alta^2))</f>
        <v>2.0851988876891787E-5</v>
      </c>
    </row>
    <row r="29" spans="1:4" x14ac:dyDescent="0.25">
      <c r="A29">
        <v>19</v>
      </c>
      <c r="B29">
        <f>EXP(-((A29-media_temp_baixa)^2)/( 2*desviop_temp_baixa^2))</f>
        <v>3.4047454734599344E-2</v>
      </c>
      <c r="C29">
        <f>EXP(-((A29-media_temp_media)^2)/(2*desviop_temp_media^2))</f>
        <v>3.3546262790251185E-4</v>
      </c>
      <c r="D29">
        <f>EXP(-((A29-media_temp_alta)^2)/(2*desviop_temp_alta^2))</f>
        <v>2.8977827428671099E-5</v>
      </c>
    </row>
    <row r="30" spans="1:4" x14ac:dyDescent="0.25">
      <c r="A30">
        <v>19.5</v>
      </c>
      <c r="B30">
        <f>EXP(-((A30-media_temp_baixa)^2)/( 2*desviop_temp_baixa^2))</f>
        <v>2.6121409853918233E-2</v>
      </c>
      <c r="C30">
        <f>EXP(-((A30-media_temp_media)^2)/(2*desviop_temp_media^2))</f>
        <v>1.2038599948282029E-3</v>
      </c>
      <c r="D30">
        <f>EXP(-((A30-media_temp_alta)^2)/(2*desviop_temp_alta^2))</f>
        <v>4.0065297392951069E-5</v>
      </c>
    </row>
    <row r="31" spans="1:4" x14ac:dyDescent="0.25">
      <c r="A31">
        <v>20</v>
      </c>
      <c r="B31">
        <f>EXP(-((A31-media_temp_baixa)^2)/( 2*desviop_temp_baixa^2))</f>
        <v>1.9841094744370288E-2</v>
      </c>
      <c r="C31">
        <f>EXP(-((A31-media_temp_media)^2)/(2*desviop_temp_media^2))</f>
        <v>3.8659201394728076E-3</v>
      </c>
      <c r="D31">
        <f>EXP(-((A31-media_temp_alta)^2)/(2*desviop_temp_alta^2))</f>
        <v>5.5113137010524656E-5</v>
      </c>
    </row>
    <row r="32" spans="1:4" x14ac:dyDescent="0.25">
      <c r="A32">
        <v>20.5</v>
      </c>
      <c r="B32">
        <f>EXP(-((A32-media_temp_baixa)^2)/( 2*desviop_temp_baixa^2))</f>
        <v>1.4920786069067842E-2</v>
      </c>
      <c r="C32">
        <f>EXP(-((A32-media_temp_media)^2)/(2*desviop_temp_media^2))</f>
        <v>1.1108996538242306E-2</v>
      </c>
      <c r="D32">
        <f>EXP(-((A32-media_temp_alta)^2)/(2*desviop_temp_alta^2))</f>
        <v>7.5426873138542783E-5</v>
      </c>
    </row>
    <row r="33" spans="1:4" x14ac:dyDescent="0.25">
      <c r="A33">
        <v>21</v>
      </c>
      <c r="B33">
        <f>EXP(-((A33-media_temp_baixa)^2)/( 2*desviop_temp_baixa^2))</f>
        <v>1.1108996538242306E-2</v>
      </c>
      <c r="C33">
        <f>EXP(-((A33-media_temp_media)^2)/(2*desviop_temp_media^2))</f>
        <v>2.8565500784550377E-2</v>
      </c>
      <c r="D33">
        <f>EXP(-((A33-media_temp_alta)^2)/(2*desviop_temp_alta^2))</f>
        <v>1.0270256461965522E-4</v>
      </c>
    </row>
    <row r="34" spans="1:4" x14ac:dyDescent="0.25">
      <c r="A34">
        <v>21.5</v>
      </c>
      <c r="B34">
        <f>EXP(-((A34-media_temp_baixa)^2)/( 2*desviop_temp_baixa^2))</f>
        <v>8.1887010143740831E-3</v>
      </c>
      <c r="C34">
        <f>EXP(-((A34-media_temp_media)^2)/(2*desviop_temp_media^2))</f>
        <v>6.5728528616530474E-2</v>
      </c>
      <c r="D34">
        <f>EXP(-((A34-media_temp_alta)^2)/(2*desviop_temp_alta^2))</f>
        <v>1.3912996790190041E-4</v>
      </c>
    </row>
    <row r="35" spans="1:4" x14ac:dyDescent="0.25">
      <c r="A35">
        <v>22</v>
      </c>
      <c r="B35">
        <f>EXP(-((A35-media_temp_baixa)^2)/( 2*desviop_temp_baixa^2))</f>
        <v>5.9760228950059427E-3</v>
      </c>
      <c r="C35">
        <f>EXP(-((A35-media_temp_media)^2)/(2*desviop_temp_media^2))</f>
        <v>0.1353352832366127</v>
      </c>
      <c r="D35">
        <f>EXP(-((A35-media_temp_alta)^2)/(2*desviop_temp_alta^2))</f>
        <v>1.8751857457483846E-4</v>
      </c>
    </row>
    <row r="36" spans="1:4" x14ac:dyDescent="0.25">
      <c r="A36">
        <v>22.5</v>
      </c>
      <c r="B36">
        <f>EXP(-((A36-media_temp_baixa)^2)/( 2*desviop_temp_baixa^2))</f>
        <v>4.3178400076330781E-3</v>
      </c>
      <c r="C36">
        <f>EXP(-((A36-media_temp_media)^2)/(2*desviop_temp_media^2))</f>
        <v>0.24935220877729622</v>
      </c>
      <c r="D36">
        <f>EXP(-((A36-media_temp_alta)^2)/(2*desviop_temp_alta^2))</f>
        <v>2.5145027388548652E-4</v>
      </c>
    </row>
    <row r="37" spans="1:4" x14ac:dyDescent="0.25">
      <c r="A37">
        <v>23</v>
      </c>
      <c r="B37">
        <f>EXP(-((A37-media_temp_baixa)^2)/( 2*desviop_temp_baixa^2))</f>
        <v>3.0887154082367687E-3</v>
      </c>
      <c r="C37">
        <f>EXP(-((A37-media_temp_media)^2)/(2*desviop_temp_media^2))</f>
        <v>0.41111229050718745</v>
      </c>
      <c r="D37">
        <f>EXP(-((A37-media_temp_alta)^2)/(2*desviop_temp_alta^2))</f>
        <v>3.3546262790251185E-4</v>
      </c>
    </row>
    <row r="38" spans="1:4" x14ac:dyDescent="0.25">
      <c r="A38">
        <v>23.5</v>
      </c>
      <c r="B38">
        <f>EXP(-((A38-media_temp_baixa)^2)/( 2*desviop_temp_baixa^2))</f>
        <v>2.1874911181828851E-3</v>
      </c>
      <c r="C38">
        <f>EXP(-((A38-media_temp_media)^2)/(2*desviop_temp_media^2))</f>
        <v>0.60653065971263342</v>
      </c>
      <c r="D38">
        <f>EXP(-((A38-media_temp_alta)^2)/(2*desviop_temp_alta^2))</f>
        <v>4.4526687578485673E-4</v>
      </c>
    </row>
    <row r="39" spans="1:4" x14ac:dyDescent="0.25">
      <c r="A39">
        <v>24</v>
      </c>
      <c r="B39">
        <f>EXP(-((A39-media_temp_baixa)^2)/( 2*desviop_temp_baixa^2))</f>
        <v>1.533810679324463E-3</v>
      </c>
      <c r="C39">
        <f>EXP(-((A39-media_temp_media)^2)/(2*desviop_temp_media^2))</f>
        <v>0.80073740291680806</v>
      </c>
      <c r="D39">
        <f>EXP(-((A39-media_temp_alta)^2)/(2*desviop_temp_alta^2))</f>
        <v>5.8800476273788949E-4</v>
      </c>
    </row>
    <row r="40" spans="1:4" x14ac:dyDescent="0.25">
      <c r="A40">
        <v>24.5</v>
      </c>
      <c r="B40">
        <f>EXP(-((A40-media_temp_baixa)^2)/( 2*desviop_temp_baixa^2))</f>
        <v>1.0647662366679205E-3</v>
      </c>
      <c r="C40">
        <f>EXP(-((A40-media_temp_media)^2)/(2*desviop_temp_media^2))</f>
        <v>0.94595946890676541</v>
      </c>
      <c r="D40">
        <f>EXP(-((A40-media_temp_alta)^2)/(2*desviop_temp_alta^2))</f>
        <v>7.7254806850167044E-4</v>
      </c>
    </row>
    <row r="41" spans="1:4" x14ac:dyDescent="0.25">
      <c r="A41">
        <v>25</v>
      </c>
      <c r="B41">
        <f>EXP(-((A41-media_temp_baixa)^2)/( 2*desviop_temp_baixa^2))</f>
        <v>7.3180241888047277E-4</v>
      </c>
      <c r="C41">
        <f>EXP(-((A41-media_temp_media)^2)/(2*desviop_temp_media^2))</f>
        <v>1</v>
      </c>
      <c r="D41">
        <f>EXP(-((A41-media_temp_alta)^2)/(2*desviop_temp_alta^2))</f>
        <v>1.0098442341126815E-3</v>
      </c>
    </row>
    <row r="42" spans="1:4" x14ac:dyDescent="0.25">
      <c r="A42">
        <v>25.5</v>
      </c>
      <c r="B42">
        <f>EXP(-((A42-media_temp_baixa)^2)/( 2*desviop_temp_baixa^2))</f>
        <v>4.9795542150327349E-4</v>
      </c>
      <c r="C42">
        <f>EXP(-((A42-media_temp_media)^2)/(2*desviop_temp_media^2))</f>
        <v>0.94595946890676541</v>
      </c>
      <c r="D42">
        <f>EXP(-((A42-media_temp_alta)^2)/(2*desviop_temp_alta^2))</f>
        <v>1.3133106952179566E-3</v>
      </c>
    </row>
    <row r="43" spans="1:4" x14ac:dyDescent="0.25">
      <c r="A43">
        <v>26</v>
      </c>
      <c r="B43">
        <f>EXP(-((A43-media_temp_baixa)^2)/( 2*desviop_temp_baixa^2))</f>
        <v>3.3546262790251185E-4</v>
      </c>
      <c r="C43">
        <f>EXP(-((A43-media_temp_media)^2)/(2*desviop_temp_media^2))</f>
        <v>0.80073740291680806</v>
      </c>
      <c r="D43">
        <f>EXP(-((A43-media_temp_alta)^2)/(2*desviop_temp_alta^2))</f>
        <v>1.6992793655526571E-3</v>
      </c>
    </row>
    <row r="44" spans="1:4" x14ac:dyDescent="0.25">
      <c r="A44">
        <v>26.5</v>
      </c>
      <c r="B44">
        <f>EXP(-((A44-media_temp_baixa)^2)/( 2*desviop_temp_baixa^2))</f>
        <v>2.2374579372062055E-4</v>
      </c>
      <c r="C44">
        <f>EXP(-((A44-media_temp_media)^2)/(2*desviop_temp_media^2))</f>
        <v>0.60653065971263342</v>
      </c>
      <c r="D44">
        <f>EXP(-((A44-media_temp_alta)^2)/(2*desviop_temp_alta^2))</f>
        <v>2.1874911181828851E-3</v>
      </c>
    </row>
    <row r="45" spans="1:4" x14ac:dyDescent="0.25">
      <c r="A45">
        <v>27</v>
      </c>
      <c r="B45">
        <f>EXP(-((A45-media_temp_baixa)^2)/( 2*desviop_temp_baixa^2))</f>
        <v>1.4774836023203364E-4</v>
      </c>
      <c r="C45">
        <f>EXP(-((A45-media_temp_media)^2)/(2*desviop_temp_media^2))</f>
        <v>0.41111229050718745</v>
      </c>
      <c r="D45">
        <f>EXP(-((A45-media_temp_alta)^2)/(2*desviop_temp_alta^2))</f>
        <v>2.8016380348484843E-3</v>
      </c>
    </row>
    <row r="46" spans="1:4" x14ac:dyDescent="0.25">
      <c r="A46">
        <v>27.5</v>
      </c>
      <c r="B46">
        <f>EXP(-((A46-media_temp_baixa)^2)/( 2*desviop_temp_baixa^2))</f>
        <v>9.6593413722184009E-5</v>
      </c>
      <c r="C46">
        <f>EXP(-((A46-media_temp_media)^2)/(2*desviop_temp_media^2))</f>
        <v>0.24935220877729622</v>
      </c>
      <c r="D46">
        <f>EXP(-((A46-media_temp_alta)^2)/(2*desviop_temp_alta^2))</f>
        <v>3.569948597931887E-3</v>
      </c>
    </row>
    <row r="47" spans="1:4" x14ac:dyDescent="0.25">
      <c r="A47">
        <v>28</v>
      </c>
      <c r="B47">
        <f>EXP(-((A47-media_temp_baixa)^2)/( 2*desviop_temp_baixa^2))</f>
        <v>6.252150377482026E-5</v>
      </c>
      <c r="C47">
        <f>EXP(-((A47-media_temp_media)^2)/(2*desviop_temp_media^2))</f>
        <v>0.1353352832366127</v>
      </c>
      <c r="D47">
        <f>EXP(-((A47-media_temp_alta)^2)/(2*desviop_temp_alta^2))</f>
        <v>4.5258078667667189E-3</v>
      </c>
    </row>
    <row r="48" spans="1:4" x14ac:dyDescent="0.25">
      <c r="A48">
        <v>28.5</v>
      </c>
      <c r="B48">
        <f>EXP(-((A48-media_temp_baixa)^2)/( 2*desviop_temp_baixa^2))</f>
        <v>4.0065297392951069E-5</v>
      </c>
      <c r="C48">
        <f>EXP(-((A48-media_temp_media)^2)/(2*desviop_temp_media^2))</f>
        <v>6.5728528616530474E-2</v>
      </c>
      <c r="D48">
        <f>EXP(-((A48-media_temp_alta)^2)/(2*desviop_temp_alta^2))</f>
        <v>5.7084010172793621E-3</v>
      </c>
    </row>
    <row r="49" spans="1:4" x14ac:dyDescent="0.25">
      <c r="A49">
        <v>29</v>
      </c>
      <c r="B49">
        <f>EXP(-((A49-media_temp_baixa)^2)/( 2*desviop_temp_baixa^2))</f>
        <v>2.5419346516199247E-5</v>
      </c>
      <c r="C49">
        <f>EXP(-((A49-media_temp_media)^2)/(2*desviop_temp_media^2))</f>
        <v>2.8565500784550377E-2</v>
      </c>
      <c r="D49">
        <f>EXP(-((A49-media_temp_alta)^2)/(2*desviop_temp_alta^2))</f>
        <v>7.163364470919217E-3</v>
      </c>
    </row>
    <row r="50" spans="1:4" x14ac:dyDescent="0.25">
      <c r="A50">
        <v>29.5</v>
      </c>
      <c r="B50">
        <f>EXP(-((A50-media_temp_baixa)^2)/( 2*desviop_temp_baixa^2))</f>
        <v>1.5966783897804747E-5</v>
      </c>
      <c r="C50">
        <f>EXP(-((A50-media_temp_media)^2)/(2*desviop_temp_media^2))</f>
        <v>1.1108996538242306E-2</v>
      </c>
      <c r="D50">
        <f>EXP(-((A50-media_temp_alta)^2)/(2*desviop_temp_alta^2))</f>
        <v>8.9434242742491565E-3</v>
      </c>
    </row>
    <row r="51" spans="1:4" x14ac:dyDescent="0.25">
      <c r="A51">
        <v>30</v>
      </c>
      <c r="B51">
        <f>EXP(-((A51-media_temp_baixa)^2)/( 2*desviop_temp_baixa^2))</f>
        <v>9.9295043058510811E-6</v>
      </c>
      <c r="C51">
        <f>EXP(-((A51-media_temp_media)^2)/(2*desviop_temp_media^2))</f>
        <v>3.8659201394728076E-3</v>
      </c>
      <c r="D51">
        <f>EXP(-((A51-media_temp_alta)^2)/(2*desviop_temp_alta^2))</f>
        <v>1.1108996538242306E-2</v>
      </c>
    </row>
    <row r="52" spans="1:4" x14ac:dyDescent="0.25">
      <c r="A52">
        <v>30.5</v>
      </c>
      <c r="B52">
        <f>EXP(-((A52-media_temp_baixa)^2)/( 2*desviop_temp_baixa^2))</f>
        <v>6.1135679663714022E-6</v>
      </c>
      <c r="C52">
        <f>EXP(-((A52-media_temp_media)^2)/(2*desviop_temp_media^2))</f>
        <v>1.2038599948282029E-3</v>
      </c>
      <c r="D52">
        <f>EXP(-((A52-media_temp_alta)^2)/(2*desviop_temp_alta^2))</f>
        <v>1.3728719779475006E-2</v>
      </c>
    </row>
    <row r="53" spans="1:4" x14ac:dyDescent="0.25">
      <c r="A53">
        <v>31</v>
      </c>
      <c r="B53">
        <f>EXP(-((A53-media_temp_baixa)^2)/( 2*desviop_temp_baixa^2))</f>
        <v>3.7266531720786709E-6</v>
      </c>
      <c r="C53">
        <f>EXP(-((A53-media_temp_media)^2)/(2*desviop_temp_media^2))</f>
        <v>3.3546262790251185E-4</v>
      </c>
      <c r="D53">
        <f>EXP(-((A53-media_temp_alta)^2)/(2*desviop_temp_alta^2))</f>
        <v>1.6879884148789909E-2</v>
      </c>
    </row>
    <row r="54" spans="1:4" x14ac:dyDescent="0.25">
      <c r="A54">
        <v>31.5</v>
      </c>
      <c r="B54">
        <f>EXP(-((A54-media_temp_baixa)^2)/( 2*desviop_temp_baixa^2))</f>
        <v>2.2490559670323425E-6</v>
      </c>
      <c r="C54">
        <f>EXP(-((A54-media_temp_media)^2)/(2*desviop_temp_media^2))</f>
        <v>8.3648347229727524E-5</v>
      </c>
      <c r="D54">
        <f>EXP(-((A54-media_temp_alta)^2)/(2*desviop_temp_alta^2))</f>
        <v>2.064871806216113E-2</v>
      </c>
    </row>
    <row r="55" spans="1:4" x14ac:dyDescent="0.25">
      <c r="A55">
        <v>32</v>
      </c>
      <c r="B55">
        <f>EXP(-((A55-media_temp_baixa)^2)/( 2*desviop_temp_baixa^2))</f>
        <v>1.3438122776315214E-6</v>
      </c>
      <c r="C55">
        <f>EXP(-((A55-media_temp_media)^2)/(2*desviop_temp_media^2))</f>
        <v>1.8664469113520571E-5</v>
      </c>
      <c r="D55">
        <f>EXP(-((A55-media_temp_alta)^2)/(2*desviop_temp_alta^2))</f>
        <v>2.5130488985274414E-2</v>
      </c>
    </row>
    <row r="56" spans="1:4" x14ac:dyDescent="0.25">
      <c r="A56">
        <v>32.5</v>
      </c>
      <c r="B56">
        <f>EXP(-((A56-media_temp_baixa)^2)/( 2*desviop_temp_baixa^2))</f>
        <v>7.9493936153491407E-7</v>
      </c>
      <c r="C56">
        <f>EXP(-((A56-media_temp_media)^2)/(2*desviop_temp_media^2))</f>
        <v>3.7266531720786709E-6</v>
      </c>
      <c r="D56">
        <f>EXP(-((A56-media_temp_alta)^2)/(2*desviop_temp_alta^2))</f>
        <v>3.0429372427211904E-2</v>
      </c>
    </row>
    <row r="57" spans="1:4" x14ac:dyDescent="0.25">
      <c r="A57">
        <v>33</v>
      </c>
      <c r="B57">
        <f>EXP(-((A57-media_temp_baixa)^2)/( 2*desviop_temp_baixa^2))</f>
        <v>4.6557157157830866E-7</v>
      </c>
      <c r="C57">
        <f>EXP(-((A57-media_temp_media)^2)/(2*desviop_temp_media^2))</f>
        <v>6.658361469857315E-7</v>
      </c>
      <c r="D57">
        <f>EXP(-((A57-media_temp_alta)^2)/(2*desviop_temp_alta^2))</f>
        <v>3.6658041953378011E-2</v>
      </c>
    </row>
    <row r="58" spans="1:4" x14ac:dyDescent="0.25">
      <c r="A58">
        <v>33.5</v>
      </c>
      <c r="B58">
        <f>EXP(-((A58-media_temp_baixa)^2)/( 2*desviop_temp_baixa^2))</f>
        <v>2.6995785033630141E-7</v>
      </c>
      <c r="C58">
        <f>EXP(-((A58-media_temp_media)^2)/(2*desviop_temp_media^2))</f>
        <v>1.0645371411076024E-7</v>
      </c>
      <c r="D58">
        <f>EXP(-((A58-media_temp_alta)^2)/(2*desviop_temp_alta^2))</f>
        <v>4.393693362340742E-2</v>
      </c>
    </row>
    <row r="59" spans="1:4" x14ac:dyDescent="0.25">
      <c r="A59">
        <v>34</v>
      </c>
      <c r="B59">
        <f>EXP(-((A59-media_temp_baixa)^2)/( 2*desviop_temp_baixa^2))</f>
        <v>1.5497531357028967E-7</v>
      </c>
      <c r="C59">
        <f>EXP(-((A59-media_temp_media)^2)/(2*desviop_temp_media^2))</f>
        <v>1.5229979744712629E-8</v>
      </c>
      <c r="D59">
        <f>EXP(-((A59-media_temp_alta)^2)/(2*desviop_temp_alta^2))</f>
        <v>5.239314106982558E-2</v>
      </c>
    </row>
    <row r="60" spans="1:4" x14ac:dyDescent="0.25">
      <c r="A60">
        <v>34.5</v>
      </c>
      <c r="B60">
        <f>EXP(-((A60-media_temp_baixa)^2)/( 2*desviop_temp_baixa^2))</f>
        <v>8.8081791964605571E-8</v>
      </c>
      <c r="C60">
        <f>EXP(-((A60-media_temp_media)^2)/(2*desviop_temp_media^2))</f>
        <v>1.9497677860172307E-9</v>
      </c>
      <c r="D60">
        <f>EXP(-((A60-media_temp_alta)^2)/(2*desviop_temp_alta^2))</f>
        <v>6.2158902788275912E-2</v>
      </c>
    </row>
    <row r="61" spans="1:4" x14ac:dyDescent="0.25">
      <c r="A61">
        <v>35</v>
      </c>
      <c r="B61">
        <f>EXP(-((A61-media_temp_baixa)^2)/( 2*desviop_temp_baixa^2))</f>
        <v>4.9564053191724981E-8</v>
      </c>
      <c r="C61">
        <f>EXP(-((A61-media_temp_media)^2)/(2*desviop_temp_media^2))</f>
        <v>2.233631436203166E-10</v>
      </c>
      <c r="D61">
        <f>EXP(-((A61-media_temp_alta)^2)/(2*desviop_temp_alta^2))</f>
        <v>7.3369651368382902E-2</v>
      </c>
    </row>
    <row r="62" spans="1:4" x14ac:dyDescent="0.25">
      <c r="A62">
        <v>35.5</v>
      </c>
      <c r="B62">
        <f>EXP(-((A62-media_temp_baixa)^2)/( 2*desviop_temp_baixa^2))</f>
        <v>2.7612424568280349E-8</v>
      </c>
      <c r="C62">
        <f>EXP(-((A62-media_temp_media)^2)/(2*desviop_temp_media^2))</f>
        <v>2.289734845645553E-11</v>
      </c>
      <c r="D62">
        <f>EXP(-((A62-media_temp_alta)^2)/(2*desviop_temp_alta^2))</f>
        <v>8.6161605510843786E-2</v>
      </c>
    </row>
    <row r="63" spans="1:4" x14ac:dyDescent="0.25">
      <c r="A63">
        <v>36</v>
      </c>
      <c r="B63">
        <f>EXP(-((A63-media_temp_baixa)^2)/( 2*desviop_temp_baixa^2))</f>
        <v>1.5229979744712629E-8</v>
      </c>
      <c r="C63">
        <f>EXP(-((A63-media_temp_media)^2)/(2*desviop_temp_media^2))</f>
        <v>2.1004092927322525E-12</v>
      </c>
      <c r="D63">
        <f>EXP(-((A63-media_temp_alta)^2)/(2*desviop_temp_alta^2))</f>
        <v>0.10066889977289777</v>
      </c>
    </row>
    <row r="64" spans="1:4" x14ac:dyDescent="0.25">
      <c r="A64">
        <v>36.5</v>
      </c>
      <c r="B64">
        <f>EXP(-((A64-media_temp_baixa)^2)/( 2*desviop_temp_baixa^2))</f>
        <v>8.3167024568283325E-9</v>
      </c>
      <c r="C64">
        <f>EXP(-((A64-media_temp_media)^2)/(2*desviop_temp_media^2))</f>
        <v>1.724120939035512E-13</v>
      </c>
      <c r="D64">
        <f>EXP(-((A64-media_temp_alta)^2)/(2*desviop_temp_alta^2))</f>
        <v>0.11702026392214346</v>
      </c>
    </row>
    <row r="65" spans="1:4" x14ac:dyDescent="0.25">
      <c r="A65">
        <v>37</v>
      </c>
      <c r="B65">
        <f>EXP(-((A65-media_temp_baixa)^2)/( 2*desviop_temp_baixa^2))</f>
        <v>4.4963494622808701E-9</v>
      </c>
      <c r="C65">
        <f>EXP(-((A65-media_temp_media)^2)/(2*desviop_temp_media^2))</f>
        <v>1.2664165549094176E-14</v>
      </c>
      <c r="D65">
        <f>EXP(-((A65-media_temp_alta)^2)/(2*desviop_temp_alta^2))</f>
        <v>0.1353352832366127</v>
      </c>
    </row>
    <row r="66" spans="1:4" x14ac:dyDescent="0.25">
      <c r="A66">
        <v>37.5</v>
      </c>
      <c r="B66">
        <f>EXP(-((A66-media_temp_baixa)^2)/( 2*desviop_temp_baixa^2))</f>
        <v>2.406722436301052E-9</v>
      </c>
      <c r="C66">
        <f>EXP(-((A66-media_temp_media)^2)/(2*desviop_temp_media^2))</f>
        <v>8.3239696769811663E-16</v>
      </c>
      <c r="D66">
        <f>EXP(-((A66-media_temp_alta)^2)/(2*desviop_temp_alta^2))</f>
        <v>0.15572029254970435</v>
      </c>
    </row>
    <row r="67" spans="1:4" x14ac:dyDescent="0.25">
      <c r="A67">
        <v>38</v>
      </c>
      <c r="B67">
        <f>EXP(-((A67-media_temp_baixa)^2)/( 2*desviop_temp_baixa^2))</f>
        <v>1.2754076295260442E-9</v>
      </c>
      <c r="C67">
        <f>EXP(-((A67-media_temp_media)^2)/(2*desviop_temp_media^2))</f>
        <v>4.8958652645860795E-17</v>
      </c>
      <c r="D67">
        <f>EXP(-((A67-media_temp_alta)^2)/(2*desviop_temp_alta^2))</f>
        <v>0.17826397958504792</v>
      </c>
    </row>
    <row r="68" spans="1:4" x14ac:dyDescent="0.25">
      <c r="A68">
        <v>38.5</v>
      </c>
      <c r="B68">
        <f>EXP(-((A68-media_temp_baixa)^2)/( 2*desviop_temp_baixa^2))</f>
        <v>6.6915860912927816E-10</v>
      </c>
      <c r="C68">
        <f>EXP(-((A68-media_temp_media)^2)/(2*desviop_temp_media^2))</f>
        <v>2.576757109154981E-18</v>
      </c>
      <c r="D68">
        <f>EXP(-((A68-media_temp_alta)^2)/(2*desviop_temp_alta^2))</f>
        <v>0.2030327962511379</v>
      </c>
    </row>
    <row r="69" spans="1:4" x14ac:dyDescent="0.25">
      <c r="A69">
        <v>39</v>
      </c>
      <c r="B69">
        <f>EXP(-((A69-media_temp_baixa)^2)/( 2*desviop_temp_baixa^2))</f>
        <v>3.475891281239922E-10</v>
      </c>
      <c r="C69">
        <f>EXP(-((A69-media_temp_media)^2)/(2*desviop_temp_media^2))</f>
        <v>1.213563668125796E-19</v>
      </c>
      <c r="D69">
        <f>EXP(-((A69-media_temp_alta)^2)/(2*desviop_temp_alta^2))</f>
        <v>0.23006629899380907</v>
      </c>
    </row>
    <row r="70" spans="1:4" x14ac:dyDescent="0.25">
      <c r="A70">
        <v>39.5</v>
      </c>
      <c r="B70">
        <f>EXP(-((A70-media_temp_baixa)^2)/( 2*desviop_temp_baixa^2))</f>
        <v>1.7875588711279812E-10</v>
      </c>
      <c r="C70">
        <f>EXP(-((A70-media_temp_media)^2)/(2*desviop_temp_media^2))</f>
        <v>5.1144237318037111E-21</v>
      </c>
      <c r="D70">
        <f>EXP(-((A70-media_temp_alta)^2)/(2*desviop_temp_alta^2))</f>
        <v>0.25937255983191904</v>
      </c>
    </row>
    <row r="71" spans="1:4" x14ac:dyDescent="0.25">
      <c r="A71">
        <v>40</v>
      </c>
      <c r="B71">
        <f>EXP(-((A71-media_temp_baixa)^2)/( 2*desviop_temp_baixa^2))</f>
        <v>9.1014707644879351E-11</v>
      </c>
      <c r="C71">
        <f>EXP(-((A71-media_temp_media)^2)/(2*desviop_temp_media^2))</f>
        <v>1.9287498479639178E-22</v>
      </c>
      <c r="D71">
        <f>EXP(-((A71-media_temp_alta)^2)/(2*desviop_temp_alta^2))</f>
        <v>0.29092380704614818</v>
      </c>
    </row>
    <row r="72" spans="1:4" x14ac:dyDescent="0.25">
      <c r="A72">
        <v>40.5</v>
      </c>
      <c r="B72">
        <f>EXP(-((A72-media_temp_baixa)^2)/( 2*desviop_temp_baixa^2))</f>
        <v>4.5879624871392916E-11</v>
      </c>
      <c r="C72">
        <f>EXP(-((A72-media_temp_media)^2)/(2*desviop_temp_media^2))</f>
        <v>6.5087885154679006E-24</v>
      </c>
      <c r="D72">
        <f>EXP(-((A72-media_temp_alta)^2)/(2*desviop_temp_alta^2))</f>
        <v>0.32465246735834974</v>
      </c>
    </row>
    <row r="73" spans="1:4" x14ac:dyDescent="0.25">
      <c r="A73">
        <v>41</v>
      </c>
      <c r="B73">
        <f>EXP(-((A73-media_temp_baixa)^2)/( 2*desviop_temp_baixa^2))</f>
        <v>2.289734845645553E-11</v>
      </c>
      <c r="C73">
        <f>EXP(-((A73-media_temp_media)^2)/(2*desviop_temp_media^2))</f>
        <v>1.9654838241636744E-25</v>
      </c>
      <c r="D73">
        <f>EXP(-((A73-media_temp_alta)^2)/(2*desviop_temp_alta^2))</f>
        <v>0.36044778859782101</v>
      </c>
    </row>
    <row r="74" spans="1:4" x14ac:dyDescent="0.25">
      <c r="A74">
        <v>41.5</v>
      </c>
      <c r="B74">
        <f>EXP(-((A74-media_temp_baixa)^2)/( 2*desviop_temp_baixa^2))</f>
        <v>1.1313776200065328E-11</v>
      </c>
      <c r="C74">
        <f>EXP(-((A74-media_temp_media)^2)/(2*desviop_temp_media^2))</f>
        <v>5.3110922496790952E-27</v>
      </c>
      <c r="D74">
        <f>EXP(-((A74-media_temp_alta)^2)/(2*desviop_temp_alta^2))</f>
        <v>0.39815322221381261</v>
      </c>
    </row>
    <row r="75" spans="1:4" x14ac:dyDescent="0.25">
      <c r="A75">
        <v>42</v>
      </c>
      <c r="B75">
        <f>EXP(-((A75-media_temp_baixa)^2)/( 2*desviop_temp_baixa^2))</f>
        <v>5.5346100717010135E-12</v>
      </c>
      <c r="C75">
        <f>EXP(-((A75-media_temp_media)^2)/(2*desviop_temp_media^2))</f>
        <v>1.2842313672676012E-28</v>
      </c>
      <c r="D75">
        <f>EXP(-((A75-media_temp_alta)^2)/(2*desviop_temp_alta^2))</f>
        <v>0.43756473770026921</v>
      </c>
    </row>
    <row r="76" spans="1:4" x14ac:dyDescent="0.25">
      <c r="A76">
        <v>42.5</v>
      </c>
      <c r="B76">
        <f>EXP(-((A76-media_temp_baixa)^2)/( 2*desviop_temp_baixa^2))</f>
        <v>2.680547637312607E-12</v>
      </c>
      <c r="C76">
        <f>EXP(-((A76-media_temp_media)^2)/(2*desviop_temp_media^2))</f>
        <v>2.7787390183170706E-30</v>
      </c>
      <c r="D76">
        <f>EXP(-((A76-media_temp_alta)^2)/(2*desviop_temp_alta^2))</f>
        <v>0.47843022549490555</v>
      </c>
    </row>
    <row r="77" spans="1:4" x14ac:dyDescent="0.25">
      <c r="A77">
        <v>43</v>
      </c>
      <c r="B77">
        <f>EXP(-((A77-media_temp_baixa)^2)/( 2*desviop_temp_baixa^2))</f>
        <v>1.2853372251336503E-12</v>
      </c>
      <c r="C77">
        <f>EXP(-((A77-media_temp_media)^2)/(2*desviop_temp_media^2))</f>
        <v>5.3801861600211382E-32</v>
      </c>
      <c r="D77">
        <f>EXP(-((A77-media_temp_alta)^2)/(2*desviop_temp_alta^2))</f>
        <v>0.52045012102070209</v>
      </c>
    </row>
    <row r="78" spans="1:4" x14ac:dyDescent="0.25">
      <c r="A78">
        <v>43.5</v>
      </c>
      <c r="B78">
        <f>EXP(-((A78-media_temp_baixa)^2)/( 2*desviop_temp_baixa^2))</f>
        <v>6.1019366776053239E-13</v>
      </c>
      <c r="C78">
        <f>EXP(-((A78-media_temp_media)^2)/(2*desviop_temp_media^2))</f>
        <v>9.321630933398905E-34</v>
      </c>
      <c r="D78">
        <f>EXP(-((A78-media_temp_alta)^2)/(2*desviop_temp_alta^2))</f>
        <v>0.56327935050165345</v>
      </c>
    </row>
    <row r="79" spans="1:4" x14ac:dyDescent="0.25">
      <c r="A79">
        <v>44</v>
      </c>
      <c r="B79">
        <f>EXP(-((A79-media_temp_baixa)^2)/( 2*desviop_temp_baixa^2))</f>
        <v>2.8679750088880978E-13</v>
      </c>
      <c r="C79">
        <f>EXP(-((A79-media_temp_media)^2)/(2*desviop_temp_media^2))</f>
        <v>1.4452120129541253E-35</v>
      </c>
      <c r="D79">
        <f>EXP(-((A79-media_temp_alta)^2)/(2*desviop_temp_alta^2))</f>
        <v>0.60653065971263342</v>
      </c>
    </row>
    <row r="80" spans="1:4" x14ac:dyDescent="0.25">
      <c r="A80">
        <v>44.5</v>
      </c>
      <c r="B80">
        <f>EXP(-((A80-media_temp_baixa)^2)/( 2*desviop_temp_baixa^2))</f>
        <v>1.3345660848219891E-13</v>
      </c>
      <c r="C80">
        <f>EXP(-((A80-media_temp_media)^2)/(2*desviop_temp_media^2))</f>
        <v>2.0050087819616541E-37</v>
      </c>
      <c r="D80">
        <f>EXP(-((A80-media_temp_alta)^2)/(2*desviop_temp_alta^2))</f>
        <v>0.64977934108595947</v>
      </c>
    </row>
    <row r="81" spans="1:4" x14ac:dyDescent="0.25">
      <c r="A81">
        <v>45</v>
      </c>
      <c r="B81">
        <f>EXP(-((A81-media_temp_baixa)^2)/( 2*desviop_temp_baixa^2))</f>
        <v>6.1483964127047563E-14</v>
      </c>
      <c r="C81">
        <f>EXP(-((A81-media_temp_media)^2)/(2*desviop_temp_media^2))</f>
        <v>2.4891212533275478E-39</v>
      </c>
      <c r="D81">
        <f>EXP(-((A81-media_temp_alta)^2)/(2*desviop_temp_alta^2))</f>
        <v>0.69256932420519768</v>
      </c>
    </row>
    <row r="82" spans="1:4" x14ac:dyDescent="0.25">
      <c r="A82">
        <v>45.5</v>
      </c>
      <c r="B82">
        <f>EXP(-((A82-media_temp_baixa)^2)/( 2*desviop_temp_baixa^2))</f>
        <v>2.804404738222797E-14</v>
      </c>
      <c r="C82">
        <f>EXP(-((A82-media_temp_media)^2)/(2*desviop_temp_media^2))</f>
        <v>2.7651639386481079E-41</v>
      </c>
      <c r="D82">
        <f>EXP(-((A82-media_temp_alta)^2)/(2*desviop_temp_alta^2))</f>
        <v>0.73442054166685844</v>
      </c>
    </row>
    <row r="83" spans="1:4" x14ac:dyDescent="0.25">
      <c r="A83">
        <v>46</v>
      </c>
      <c r="B83">
        <f>EXP(-((A83-media_temp_baixa)^2)/( 2*desviop_temp_baixa^2))</f>
        <v>1.2664165549094176E-14</v>
      </c>
      <c r="C83">
        <f>EXP(-((A83-media_temp_media)^2)/(2*desviop_temp_media^2))</f>
        <v>2.7487850079102147E-43</v>
      </c>
      <c r="D83">
        <f>EXP(-((A83-media_temp_alta)^2)/(2*desviop_temp_alta^2))</f>
        <v>0.77483742888324936</v>
      </c>
    </row>
    <row r="84" spans="1:4" x14ac:dyDescent="0.25">
      <c r="A84">
        <v>46.5</v>
      </c>
      <c r="B84">
        <f>EXP(-((A84-media_temp_baixa)^2)/( 2*desviop_temp_baixa^2))</f>
        <v>5.6619955169489504E-15</v>
      </c>
      <c r="C84">
        <f>EXP(-((A84-media_temp_media)^2)/(2*desviop_temp_media^2))</f>
        <v>2.4451512024555155E-45</v>
      </c>
      <c r="D84">
        <f>EXP(-((A84-media_temp_alta)^2)/(2*desviop_temp_alta^2))</f>
        <v>0.81331836512984568</v>
      </c>
    </row>
    <row r="85" spans="1:4" x14ac:dyDescent="0.25">
      <c r="A85">
        <v>47</v>
      </c>
      <c r="B85">
        <f>EXP(-((A85-media_temp_baixa)^2)/( 2*desviop_temp_baixa^2))</f>
        <v>2.5062218871452745E-15</v>
      </c>
      <c r="C85">
        <f>EXP(-((A85-media_temp_media)^2)/(2*desviop_temp_media^2))</f>
        <v>1.9463266273143046E-47</v>
      </c>
      <c r="D85">
        <f>EXP(-((A85-media_temp_alta)^2)/(2*desviop_temp_alta^2))</f>
        <v>0.84936581656831245</v>
      </c>
    </row>
    <row r="86" spans="1:4" x14ac:dyDescent="0.25">
      <c r="A86">
        <v>47.5</v>
      </c>
      <c r="B86">
        <f>EXP(-((A86-media_temp_baixa)^2)/( 2*desviop_temp_baixa^2))</f>
        <v>1.0983141298285972E-15</v>
      </c>
      <c r="C86">
        <f>EXP(-((A86-media_temp_media)^2)/(2*desviop_temp_media^2))</f>
        <v>1.3863432936411706E-49</v>
      </c>
      <c r="D86">
        <f>EXP(-((A86-media_temp_alta)^2)/(2*desviop_temp_alta^2))</f>
        <v>0.88249690258459546</v>
      </c>
    </row>
    <row r="87" spans="1:4" x14ac:dyDescent="0.25">
      <c r="A87">
        <v>48</v>
      </c>
      <c r="B87">
        <f>EXP(-((A87-media_temp_baixa)^2)/( 2*desviop_temp_baixa^2))</f>
        <v>4.7653047352990878E-16</v>
      </c>
      <c r="C87">
        <f>EXP(-((A87-media_temp_media)^2)/(2*desviop_temp_media^2))</f>
        <v>8.8363092174923456E-52</v>
      </c>
      <c r="D87">
        <f>EXP(-((A87-media_temp_alta)^2)/(2*desviop_temp_alta^2))</f>
        <v>0.9122540768285452</v>
      </c>
    </row>
    <row r="88" spans="1:4" x14ac:dyDescent="0.25">
      <c r="A88">
        <v>48.5</v>
      </c>
      <c r="B88">
        <f>EXP(-((A88-media_temp_baixa)^2)/( 2*desviop_temp_baixa^2))</f>
        <v>2.0469717131642043E-16</v>
      </c>
      <c r="C88">
        <f>EXP(-((A88-media_temp_media)^2)/(2*desviop_temp_media^2))</f>
        <v>5.039832258351181E-54</v>
      </c>
      <c r="D88">
        <f>EXP(-((A88-media_temp_alta)^2)/(2*desviop_temp_alta^2))</f>
        <v>0.93821559571910784</v>
      </c>
    </row>
    <row r="89" spans="1:4" x14ac:dyDescent="0.25">
      <c r="A89">
        <v>49</v>
      </c>
      <c r="B89">
        <f>EXP(-((A89-media_temp_baixa)^2)/( 2*desviop_temp_baixa^2))</f>
        <v>8.7054266222962508E-17</v>
      </c>
      <c r="C89">
        <f>EXP(-((A89-media_temp_media)^2)/(2*desviop_temp_media^2))</f>
        <v>2.5722093726424148E-56</v>
      </c>
      <c r="D89">
        <f>EXP(-((A89-media_temp_alta)^2)/(2*desviop_temp_alta^2))</f>
        <v>0.96000544128547771</v>
      </c>
    </row>
    <row r="90" spans="1:4" x14ac:dyDescent="0.25">
      <c r="A90">
        <v>49.5</v>
      </c>
      <c r="B90">
        <f>EXP(-((A90-media_temp_baixa)^2)/( 2*desviop_temp_baixa^2))</f>
        <v>3.665433395601045E-17</v>
      </c>
      <c r="C90">
        <f>EXP(-((A90-media_temp_media)^2)/(2*desviop_temp_media^2))</f>
        <v>1.1747395985334541E-58</v>
      </c>
      <c r="D90">
        <f>EXP(-((A90-media_temp_alta)^2)/(2*desviop_temp_alta^2))</f>
        <v>0.97730237285197818</v>
      </c>
    </row>
    <row r="91" spans="1:4" x14ac:dyDescent="0.25">
      <c r="A91">
        <v>50</v>
      </c>
      <c r="B91">
        <f>EXP(-((A91-media_temp_baixa)^2)/( 2*desviop_temp_baixa^2))</f>
        <v>1.5279799682873048E-17</v>
      </c>
      <c r="C91">
        <f>EXP(-((A91-media_temp_media)^2)/(2*desviop_temp_media^2))</f>
        <v>4.8008922389192647E-61</v>
      </c>
      <c r="D91">
        <f>EXP(-((A91-media_temp_alta)^2)/(2*desviop_temp_alta^2))</f>
        <v>0.98984780337873379</v>
      </c>
    </row>
    <row r="92" spans="1:4" x14ac:dyDescent="0.25">
      <c r="A92">
        <v>50.5</v>
      </c>
      <c r="B92">
        <f>EXP(-((A92-media_temp_baixa)^2)/( 2*desviop_temp_baixa^2))</f>
        <v>6.3061898939864473E-18</v>
      </c>
      <c r="C92">
        <f>EXP(-((A92-media_temp_media)^2)/(2*desviop_temp_media^2))</f>
        <v>1.7556880978548265E-63</v>
      </c>
      <c r="D92">
        <f>EXP(-((A92-media_temp_alta)^2)/(2*desviop_temp_alta^2))</f>
        <v>0.99745223067928046</v>
      </c>
    </row>
    <row r="93" spans="1:4" x14ac:dyDescent="0.25">
      <c r="A93">
        <v>51</v>
      </c>
      <c r="B93">
        <f>EXP(-((A93-media_temp_baixa)^2)/( 2*desviop_temp_baixa^2))</f>
        <v>2.576757109154981E-18</v>
      </c>
      <c r="C93">
        <f>EXP(-((A93-media_temp_media)^2)/(2*desviop_temp_media^2))</f>
        <v>5.7453677152304811E-66</v>
      </c>
      <c r="D93">
        <f>EXP(-((A93-media_temp_alta)^2)/(2*desviop_temp_alta^2))</f>
        <v>1</v>
      </c>
    </row>
    <row r="94" spans="1:4" x14ac:dyDescent="0.25">
      <c r="A94">
        <v>51.5</v>
      </c>
      <c r="B94">
        <f>EXP(-((A94-media_temp_baixa)^2)/( 2*desviop_temp_baixa^2))</f>
        <v>1.04240617839016E-18</v>
      </c>
      <c r="C94">
        <f>EXP(-((A94-media_temp_media)^2)/(2*desviop_temp_media^2))</f>
        <v>1.6824158527128005E-68</v>
      </c>
      <c r="D94">
        <f>EXP(-((A94-media_temp_alta)^2)/(2*desviop_temp_alta^2))</f>
        <v>0.99745223067928046</v>
      </c>
    </row>
  </sheetData>
  <mergeCells count="2">
    <mergeCell ref="G2:I2"/>
    <mergeCell ref="A1:D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zoomScaleNormal="100" workbookViewId="0">
      <selection activeCell="O15" sqref="O15"/>
    </sheetView>
  </sheetViews>
  <sheetFormatPr defaultRowHeight="15" x14ac:dyDescent="0.25"/>
  <cols>
    <col min="1" max="2" width="9.28515625" bestFit="1" customWidth="1"/>
    <col min="3" max="4" width="13.42578125" bestFit="1" customWidth="1"/>
    <col min="6" max="6" width="14.28515625" bestFit="1" customWidth="1"/>
  </cols>
  <sheetData>
    <row r="1" spans="1:9" x14ac:dyDescent="0.25">
      <c r="A1" s="28" t="s">
        <v>12</v>
      </c>
      <c r="B1" s="28"/>
      <c r="C1" s="28"/>
      <c r="D1" s="28"/>
    </row>
    <row r="2" spans="1:9" x14ac:dyDescent="0.25">
      <c r="A2" s="4" t="s">
        <v>0</v>
      </c>
      <c r="B2" s="4" t="s">
        <v>1</v>
      </c>
      <c r="C2" s="4" t="s">
        <v>2</v>
      </c>
      <c r="D2" s="4" t="s">
        <v>3</v>
      </c>
      <c r="G2" s="28" t="s">
        <v>12</v>
      </c>
      <c r="H2" s="28"/>
      <c r="I2" s="28"/>
    </row>
    <row r="3" spans="1:9" x14ac:dyDescent="0.25">
      <c r="A3">
        <v>11</v>
      </c>
      <c r="B3">
        <f t="shared" ref="B3:B34" si="0">EXP(-((A3-media_umidade_baixa)^2)/(2*desviop_umidade_baixa^2))</f>
        <v>1</v>
      </c>
      <c r="C3">
        <f t="shared" ref="C3:C34" si="1">EXP(-((A3-media_umidade_media)^2)/(2 * desviop_umidade_media^2))</f>
        <v>6.908123638278764E-6</v>
      </c>
      <c r="D3">
        <f t="shared" ref="D3:D34" si="2">EXP(-((A3-media_umidade_alta)^2)/(2*desviop_umidade_alta^2))</f>
        <v>1.5345039034436564E-23</v>
      </c>
      <c r="G3" s="4" t="s">
        <v>1</v>
      </c>
      <c r="H3" s="4" t="s">
        <v>2</v>
      </c>
      <c r="I3" s="4" t="s">
        <v>3</v>
      </c>
    </row>
    <row r="4" spans="1:9" x14ac:dyDescent="0.25">
      <c r="A4">
        <v>11.5</v>
      </c>
      <c r="B4">
        <f t="shared" si="0"/>
        <v>0.99804878110747552</v>
      </c>
      <c r="C4">
        <f t="shared" si="1"/>
        <v>9.3505244530634548E-6</v>
      </c>
      <c r="D4">
        <f t="shared" si="2"/>
        <v>2.9062948249202244E-23</v>
      </c>
      <c r="F4" s="2" t="s">
        <v>2</v>
      </c>
      <c r="G4" s="2">
        <v>11</v>
      </c>
      <c r="H4" s="2">
        <v>50</v>
      </c>
      <c r="I4" s="2">
        <v>93</v>
      </c>
    </row>
    <row r="5" spans="1:9" x14ac:dyDescent="0.25">
      <c r="A5">
        <v>12</v>
      </c>
      <c r="B5">
        <f t="shared" si="0"/>
        <v>0.99221793826024351</v>
      </c>
      <c r="C5">
        <f t="shared" si="1"/>
        <v>1.2607105177048523E-5</v>
      </c>
      <c r="D5">
        <f t="shared" si="2"/>
        <v>5.4829574654697493E-23</v>
      </c>
      <c r="F5" s="2" t="s">
        <v>32</v>
      </c>
      <c r="G5" s="2">
        <v>8</v>
      </c>
      <c r="H5" s="2">
        <v>8</v>
      </c>
      <c r="I5" s="2">
        <v>8</v>
      </c>
    </row>
    <row r="6" spans="1:9" x14ac:dyDescent="0.25">
      <c r="A6">
        <v>12.5</v>
      </c>
      <c r="B6">
        <f t="shared" si="0"/>
        <v>0.98257546895790038</v>
      </c>
      <c r="C6">
        <f t="shared" si="1"/>
        <v>1.6931612436129992E-5</v>
      </c>
      <c r="D6">
        <f t="shared" si="2"/>
        <v>1.0303709889822967E-22</v>
      </c>
    </row>
    <row r="7" spans="1:9" x14ac:dyDescent="0.25">
      <c r="A7">
        <v>13</v>
      </c>
      <c r="B7">
        <f t="shared" si="0"/>
        <v>0.96923323447634413</v>
      </c>
      <c r="C7">
        <f t="shared" si="1"/>
        <v>2.2650865383229311E-5</v>
      </c>
      <c r="D7">
        <f t="shared" si="2"/>
        <v>1.9287498479639178E-22</v>
      </c>
    </row>
    <row r="8" spans="1:9" x14ac:dyDescent="0.25">
      <c r="A8">
        <v>13.5</v>
      </c>
      <c r="B8">
        <f t="shared" si="0"/>
        <v>0.9523447998951764</v>
      </c>
      <c r="C8">
        <f t="shared" si="1"/>
        <v>3.0183862672235959E-5</v>
      </c>
      <c r="D8">
        <f t="shared" si="2"/>
        <v>3.5963481249673517E-22</v>
      </c>
    </row>
    <row r="9" spans="1:9" x14ac:dyDescent="0.25">
      <c r="A9">
        <v>14</v>
      </c>
      <c r="B9">
        <f t="shared" si="0"/>
        <v>0.93210249235952758</v>
      </c>
      <c r="C9">
        <f t="shared" si="1"/>
        <v>4.0065297392951069E-5</v>
      </c>
      <c r="D9">
        <f t="shared" si="2"/>
        <v>6.6796096209879242E-22</v>
      </c>
    </row>
    <row r="10" spans="1:9" x14ac:dyDescent="0.25">
      <c r="A10">
        <v>14.5</v>
      </c>
      <c r="B10">
        <f t="shared" si="0"/>
        <v>0.90873375636107012</v>
      </c>
      <c r="C10">
        <f t="shared" si="1"/>
        <v>5.2974328747957843E-5</v>
      </c>
      <c r="D10">
        <f t="shared" si="2"/>
        <v>1.2357880056679096E-21</v>
      </c>
    </row>
    <row r="11" spans="1:9" x14ac:dyDescent="0.25">
      <c r="A11">
        <v>15</v>
      </c>
      <c r="B11">
        <f t="shared" si="0"/>
        <v>0.88249690258459546</v>
      </c>
      <c r="C11">
        <f t="shared" si="1"/>
        <v>6.9769577195997096E-5</v>
      </c>
      <c r="D11">
        <f t="shared" si="2"/>
        <v>2.2774057196530822E-21</v>
      </c>
    </row>
    <row r="12" spans="1:9" x14ac:dyDescent="0.25">
      <c r="A12">
        <v>15.5</v>
      </c>
      <c r="B12">
        <f t="shared" si="0"/>
        <v>0.85367636134514768</v>
      </c>
      <c r="C12">
        <f t="shared" si="1"/>
        <v>9.1531432050003753E-5</v>
      </c>
      <c r="D12">
        <f t="shared" si="2"/>
        <v>4.1806169355170355E-21</v>
      </c>
    </row>
    <row r="13" spans="1:9" x14ac:dyDescent="0.25">
      <c r="A13">
        <v>16</v>
      </c>
      <c r="B13">
        <f t="shared" si="0"/>
        <v>0.82257756239866464</v>
      </c>
      <c r="C13">
        <f t="shared" si="1"/>
        <v>1.1961288358102437E-4</v>
      </c>
      <c r="D13">
        <f t="shared" si="2"/>
        <v>7.6444084030522292E-21</v>
      </c>
    </row>
    <row r="14" spans="1:9" x14ac:dyDescent="0.25">
      <c r="A14">
        <v>16.5</v>
      </c>
      <c r="B14">
        <f t="shared" si="0"/>
        <v>0.7895215696607879</v>
      </c>
      <c r="C14">
        <f t="shared" si="1"/>
        <v>1.5570021083729959E-4</v>
      </c>
      <c r="D14">
        <f t="shared" si="2"/>
        <v>1.3923580308083602E-20</v>
      </c>
    </row>
    <row r="15" spans="1:9" x14ac:dyDescent="0.25">
      <c r="A15">
        <v>17</v>
      </c>
      <c r="B15">
        <f t="shared" si="0"/>
        <v>0.75483960198900735</v>
      </c>
      <c r="C15">
        <f t="shared" si="1"/>
        <v>2.0188496560091579E-4</v>
      </c>
      <c r="D15">
        <f t="shared" si="2"/>
        <v>2.5261637809256925E-20</v>
      </c>
    </row>
    <row r="16" spans="1:9" x14ac:dyDescent="0.25">
      <c r="A16">
        <v>17.5</v>
      </c>
      <c r="B16">
        <f t="shared" si="0"/>
        <v>0.71886756970917576</v>
      </c>
      <c r="C16">
        <f t="shared" si="1"/>
        <v>2.6074878466882681E-4</v>
      </c>
      <c r="D16">
        <f t="shared" si="2"/>
        <v>4.5653662227962802E-20</v>
      </c>
    </row>
    <row r="17" spans="1:4" x14ac:dyDescent="0.25">
      <c r="A17">
        <v>18</v>
      </c>
      <c r="B17">
        <f t="shared" si="0"/>
        <v>0.68194075119034814</v>
      </c>
      <c r="C17">
        <f t="shared" si="1"/>
        <v>3.3546262790251185E-4</v>
      </c>
      <c r="D17">
        <f t="shared" si="2"/>
        <v>8.2185135540967404E-20</v>
      </c>
    </row>
    <row r="18" spans="1:4" x14ac:dyDescent="0.25">
      <c r="A18">
        <v>18.5</v>
      </c>
      <c r="B18">
        <f t="shared" si="0"/>
        <v>0.64438872482519527</v>
      </c>
      <c r="C18">
        <f t="shared" si="1"/>
        <v>4.2990206759270223E-4</v>
      </c>
      <c r="D18">
        <f t="shared" si="2"/>
        <v>1.4737182690560296E-19</v>
      </c>
    </row>
    <row r="19" spans="1:4" x14ac:dyDescent="0.25">
      <c r="A19">
        <v>19</v>
      </c>
      <c r="B19">
        <f t="shared" si="0"/>
        <v>0.60653065971263342</v>
      </c>
      <c r="C19">
        <f t="shared" si="1"/>
        <v>5.4878023343204877E-4</v>
      </c>
      <c r="D19">
        <f t="shared" si="2"/>
        <v>2.632323106842264E-19</v>
      </c>
    </row>
    <row r="20" spans="1:4" x14ac:dyDescent="0.25">
      <c r="A20">
        <v>19.5</v>
      </c>
      <c r="B20">
        <f t="shared" si="0"/>
        <v>0.56867105371867199</v>
      </c>
      <c r="C20">
        <f t="shared" si="1"/>
        <v>6.9779993315885794E-4</v>
      </c>
      <c r="D20">
        <f t="shared" si="2"/>
        <v>4.6834669731039755E-19</v>
      </c>
    </row>
    <row r="21" spans="1:4" x14ac:dyDescent="0.25">
      <c r="A21">
        <v>20</v>
      </c>
      <c r="B21">
        <f t="shared" si="0"/>
        <v>0.53109599103534522</v>
      </c>
      <c r="C21">
        <f t="shared" si="1"/>
        <v>8.8382630693504996E-4</v>
      </c>
      <c r="D21">
        <f t="shared" si="2"/>
        <v>8.3004046521635588E-19</v>
      </c>
    </row>
    <row r="22" spans="1:4" x14ac:dyDescent="0.25">
      <c r="A22">
        <v>20.5</v>
      </c>
      <c r="B22">
        <f t="shared" si="0"/>
        <v>0.49406997353163834</v>
      </c>
      <c r="C22">
        <f t="shared" si="1"/>
        <v>1.115081118163711E-3</v>
      </c>
      <c r="D22">
        <f t="shared" si="2"/>
        <v>1.4653271804402422E-18</v>
      </c>
    </row>
    <row r="23" spans="1:4" x14ac:dyDescent="0.25">
      <c r="A23">
        <v>21</v>
      </c>
      <c r="B23">
        <f t="shared" si="0"/>
        <v>0.45783336177161427</v>
      </c>
      <c r="C23">
        <f t="shared" si="1"/>
        <v>1.4013594188853921E-3</v>
      </c>
      <c r="D23">
        <f t="shared" si="2"/>
        <v>2.576757109154981E-18</v>
      </c>
    </row>
    <row r="24" spans="1:4" x14ac:dyDescent="0.25">
      <c r="A24">
        <v>21.5</v>
      </c>
      <c r="B24">
        <f t="shared" si="0"/>
        <v>0.42260044322318879</v>
      </c>
      <c r="C24">
        <f t="shared" si="1"/>
        <v>1.754268838696971E-3</v>
      </c>
      <c r="D24">
        <f t="shared" si="2"/>
        <v>4.5135254703695861E-18</v>
      </c>
    </row>
    <row r="25" spans="1:4" x14ac:dyDescent="0.25">
      <c r="A25">
        <v>22</v>
      </c>
      <c r="B25">
        <f t="shared" si="0"/>
        <v>0.38855812751236413</v>
      </c>
      <c r="C25">
        <f t="shared" si="1"/>
        <v>2.1874911181828851E-3</v>
      </c>
      <c r="D25">
        <f t="shared" si="2"/>
        <v>7.8752046674609225E-18</v>
      </c>
    </row>
    <row r="26" spans="1:4" x14ac:dyDescent="0.25">
      <c r="A26">
        <v>22.5</v>
      </c>
      <c r="B26">
        <f t="shared" si="0"/>
        <v>0.35586525214213843</v>
      </c>
      <c r="C26">
        <f t="shared" si="1"/>
        <v>2.7170647293235837E-3</v>
      </c>
      <c r="D26">
        <f t="shared" si="2"/>
        <v>1.36870967902032E-17</v>
      </c>
    </row>
    <row r="27" spans="1:4" x14ac:dyDescent="0.25">
      <c r="A27">
        <v>23</v>
      </c>
      <c r="B27">
        <f t="shared" si="0"/>
        <v>0.32465246735834974</v>
      </c>
      <c r="C27">
        <f t="shared" si="1"/>
        <v>3.3616864879322562E-3</v>
      </c>
      <c r="D27">
        <f t="shared" si="2"/>
        <v>2.3695417473401759E-17</v>
      </c>
    </row>
    <row r="28" spans="1:4" x14ac:dyDescent="0.25">
      <c r="A28">
        <v>23.5</v>
      </c>
      <c r="B28">
        <f t="shared" si="0"/>
        <v>0.29502265617444284</v>
      </c>
      <c r="C28">
        <f t="shared" si="1"/>
        <v>4.1430289633455518E-3</v>
      </c>
      <c r="D28">
        <f t="shared" si="2"/>
        <v>4.0862123120464395E-17</v>
      </c>
    </row>
    <row r="29" spans="1:4" x14ac:dyDescent="0.25">
      <c r="A29">
        <v>24</v>
      </c>
      <c r="B29">
        <f t="shared" si="0"/>
        <v>0.26705183522634335</v>
      </c>
      <c r="C29">
        <f t="shared" si="1"/>
        <v>5.0860692310127006E-3</v>
      </c>
      <c r="D29">
        <f t="shared" si="2"/>
        <v>7.0190935158162659E-17</v>
      </c>
    </row>
    <row r="30" spans="1:4" x14ac:dyDescent="0.25">
      <c r="A30">
        <v>24.5</v>
      </c>
      <c r="B30">
        <f t="shared" si="0"/>
        <v>0.24079047427224856</v>
      </c>
      <c r="C30">
        <f t="shared" si="1"/>
        <v>6.219423104531864E-3</v>
      </c>
      <c r="D30">
        <f t="shared" si="2"/>
        <v>1.2010045875968301E-16</v>
      </c>
    </row>
    <row r="31" spans="1:4" x14ac:dyDescent="0.25">
      <c r="A31">
        <v>25</v>
      </c>
      <c r="B31">
        <f t="shared" si="0"/>
        <v>0.21626516682988731</v>
      </c>
      <c r="C31">
        <f t="shared" si="1"/>
        <v>7.5756774442599355E-3</v>
      </c>
      <c r="D31">
        <f t="shared" si="2"/>
        <v>2.0469717131642043E-16</v>
      </c>
    </row>
    <row r="32" spans="1:4" x14ac:dyDescent="0.25">
      <c r="A32">
        <v>25.5</v>
      </c>
      <c r="B32">
        <f t="shared" si="0"/>
        <v>0.19348058160704673</v>
      </c>
      <c r="C32">
        <f t="shared" si="1"/>
        <v>9.1917114992283409E-3</v>
      </c>
      <c r="D32">
        <f t="shared" si="2"/>
        <v>3.4752220036018662E-16</v>
      </c>
    </row>
    <row r="33" spans="1:4" x14ac:dyDescent="0.25">
      <c r="A33">
        <v>26</v>
      </c>
      <c r="B33">
        <f t="shared" si="0"/>
        <v>0.17242162389375282</v>
      </c>
      <c r="C33">
        <f t="shared" si="1"/>
        <v>1.1108996538242306E-2</v>
      </c>
      <c r="D33">
        <f t="shared" si="2"/>
        <v>5.8770150467508386E-16</v>
      </c>
    </row>
    <row r="34" spans="1:4" x14ac:dyDescent="0.25">
      <c r="A34">
        <v>26.5</v>
      </c>
      <c r="B34">
        <f t="shared" si="0"/>
        <v>0.15305573773635817</v>
      </c>
      <c r="C34">
        <f t="shared" si="1"/>
        <v>1.3373861317024633E-2</v>
      </c>
      <c r="D34">
        <f t="shared" si="2"/>
        <v>9.8999861970750711E-16</v>
      </c>
    </row>
    <row r="35" spans="1:4" x14ac:dyDescent="0.25">
      <c r="A35">
        <v>27</v>
      </c>
      <c r="B35">
        <f t="shared" ref="B35:B66" si="3">EXP(-((A35-media_umidade_baixa)^2)/(2*desviop_umidade_baixa^2))</f>
        <v>0.1353352832366127</v>
      </c>
      <c r="C35">
        <f t="shared" ref="C35:C66" si="4">EXP(-((A35-media_umidade_media)^2)/(2 * desviop_umidade_media^2))</f>
        <v>1.6037709275350549E-2</v>
      </c>
      <c r="D35">
        <f t="shared" ref="D35:D66" si="5">EXP(-((A35-media_umidade_alta)^2)/(2*desviop_umidade_alta^2))</f>
        <v>1.661177012699743E-15</v>
      </c>
    </row>
    <row r="36" spans="1:4" x14ac:dyDescent="0.25">
      <c r="A36">
        <v>27.5</v>
      </c>
      <c r="B36">
        <f t="shared" si="3"/>
        <v>0.11919992840264731</v>
      </c>
      <c r="C36">
        <f t="shared" si="4"/>
        <v>1.9157171837129137E-2</v>
      </c>
      <c r="D36">
        <f t="shared" si="5"/>
        <v>2.7765197915488259E-15</v>
      </c>
    </row>
    <row r="37" spans="1:4" x14ac:dyDescent="0.25">
      <c r="A37">
        <v>28</v>
      </c>
      <c r="B37">
        <f t="shared" si="3"/>
        <v>0.10457900128900145</v>
      </c>
      <c r="C37">
        <f t="shared" si="4"/>
        <v>2.2794180883612344E-2</v>
      </c>
      <c r="D37">
        <f t="shared" si="5"/>
        <v>4.6226304054837065E-15</v>
      </c>
    </row>
    <row r="38" spans="1:4" x14ac:dyDescent="0.25">
      <c r="A38">
        <v>28.5</v>
      </c>
      <c r="B38">
        <f t="shared" si="3"/>
        <v>9.139375535604724E-2</v>
      </c>
      <c r="C38">
        <f t="shared" si="4"/>
        <v>2.7015942480265117E-2</v>
      </c>
      <c r="D38">
        <f t="shared" si="5"/>
        <v>7.6662169735029809E-15</v>
      </c>
    </row>
    <row r="39" spans="1:4" x14ac:dyDescent="0.25">
      <c r="A39">
        <v>29</v>
      </c>
      <c r="B39">
        <f t="shared" si="3"/>
        <v>7.9559508718227687E-2</v>
      </c>
      <c r="C39">
        <f t="shared" si="4"/>
        <v>3.1894793362157101E-2</v>
      </c>
      <c r="D39">
        <f t="shared" si="5"/>
        <v>1.2664165549094176E-14</v>
      </c>
    </row>
    <row r="40" spans="1:4" x14ac:dyDescent="0.25">
      <c r="A40">
        <v>29.5</v>
      </c>
      <c r="B40">
        <f t="shared" si="3"/>
        <v>6.8987625917239406E-2</v>
      </c>
      <c r="C40">
        <f t="shared" si="4"/>
        <v>3.7507921624293721E-2</v>
      </c>
      <c r="D40">
        <f t="shared" si="5"/>
        <v>2.0838938292097451E-14</v>
      </c>
    </row>
    <row r="41" spans="1:4" x14ac:dyDescent="0.25">
      <c r="A41">
        <v>30</v>
      </c>
      <c r="B41">
        <f t="shared" si="3"/>
        <v>5.9587318761986086E-2</v>
      </c>
      <c r="C41">
        <f t="shared" si="4"/>
        <v>4.393693362340742E-2</v>
      </c>
      <c r="D41">
        <f t="shared" si="5"/>
        <v>3.4156875390741648E-14</v>
      </c>
    </row>
    <row r="42" spans="1:4" x14ac:dyDescent="0.25">
      <c r="A42">
        <v>30.5</v>
      </c>
      <c r="B42">
        <f t="shared" si="3"/>
        <v>5.1267250370657748E-2</v>
      </c>
      <c r="C42">
        <f t="shared" si="4"/>
        <v>5.1267250370657748E-2</v>
      </c>
      <c r="D42">
        <f t="shared" si="5"/>
        <v>5.5767890791115274E-14</v>
      </c>
    </row>
    <row r="43" spans="1:4" x14ac:dyDescent="0.25">
      <c r="A43">
        <v>31</v>
      </c>
      <c r="B43">
        <f t="shared" si="3"/>
        <v>4.393693362340742E-2</v>
      </c>
      <c r="C43">
        <f t="shared" si="4"/>
        <v>5.9587318761986086E-2</v>
      </c>
      <c r="D43">
        <f t="shared" si="5"/>
        <v>9.0697191770990923E-14</v>
      </c>
    </row>
    <row r="44" spans="1:4" x14ac:dyDescent="0.25">
      <c r="A44">
        <v>31.5</v>
      </c>
      <c r="B44">
        <f t="shared" si="3"/>
        <v>3.7507921624293721E-2</v>
      </c>
      <c r="C44">
        <f t="shared" si="4"/>
        <v>6.8987625917239406E-2</v>
      </c>
      <c r="D44">
        <f t="shared" si="5"/>
        <v>1.4692882265798147E-13</v>
      </c>
    </row>
    <row r="45" spans="1:4" x14ac:dyDescent="0.25">
      <c r="A45">
        <v>32</v>
      </c>
      <c r="B45">
        <f t="shared" si="3"/>
        <v>3.1894793362157101E-2</v>
      </c>
      <c r="C45">
        <f t="shared" si="4"/>
        <v>7.9559508718227687E-2</v>
      </c>
      <c r="D45">
        <f t="shared" si="5"/>
        <v>2.3709570896493411E-13</v>
      </c>
    </row>
    <row r="46" spans="1:4" x14ac:dyDescent="0.25">
      <c r="A46">
        <v>32.5</v>
      </c>
      <c r="B46">
        <f t="shared" si="3"/>
        <v>2.7015942480265117E-2</v>
      </c>
      <c r="C46">
        <f t="shared" si="4"/>
        <v>9.139375535604724E-2</v>
      </c>
      <c r="D46">
        <f t="shared" si="5"/>
        <v>3.8110436820499906E-13</v>
      </c>
    </row>
    <row r="47" spans="1:4" x14ac:dyDescent="0.25">
      <c r="A47">
        <v>33</v>
      </c>
      <c r="B47">
        <f t="shared" si="3"/>
        <v>2.2794180883612344E-2</v>
      </c>
      <c r="C47">
        <f t="shared" si="4"/>
        <v>0.10457900128900145</v>
      </c>
      <c r="D47">
        <f t="shared" si="5"/>
        <v>6.1019366776053239E-13</v>
      </c>
    </row>
    <row r="48" spans="1:4" x14ac:dyDescent="0.25">
      <c r="A48">
        <v>33.5</v>
      </c>
      <c r="B48">
        <f t="shared" si="3"/>
        <v>1.9157171837129137E-2</v>
      </c>
      <c r="C48">
        <f t="shared" si="4"/>
        <v>0.11919992840264731</v>
      </c>
      <c r="D48">
        <f t="shared" si="5"/>
        <v>9.7318409707001767E-13</v>
      </c>
    </row>
    <row r="49" spans="1:4" x14ac:dyDescent="0.25">
      <c r="A49">
        <v>34</v>
      </c>
      <c r="B49">
        <f t="shared" si="3"/>
        <v>1.6037709275350549E-2</v>
      </c>
      <c r="C49">
        <f t="shared" si="4"/>
        <v>0.1353352832366127</v>
      </c>
      <c r="D49">
        <f t="shared" si="5"/>
        <v>1.5460582323667661E-12</v>
      </c>
    </row>
    <row r="50" spans="1:4" x14ac:dyDescent="0.25">
      <c r="A50">
        <v>34.5</v>
      </c>
      <c r="B50">
        <f t="shared" si="3"/>
        <v>1.3373861317024633E-2</v>
      </c>
      <c r="C50">
        <f t="shared" si="4"/>
        <v>0.15305573773635817</v>
      </c>
      <c r="D50">
        <f t="shared" si="5"/>
        <v>2.4465845504985464E-12</v>
      </c>
    </row>
    <row r="51" spans="1:4" x14ac:dyDescent="0.25">
      <c r="A51">
        <v>35</v>
      </c>
      <c r="B51">
        <f t="shared" si="3"/>
        <v>1.1108996538242306E-2</v>
      </c>
      <c r="C51">
        <f t="shared" si="4"/>
        <v>0.17242162389375282</v>
      </c>
      <c r="D51">
        <f t="shared" si="5"/>
        <v>3.8565427284697242E-12</v>
      </c>
    </row>
    <row r="52" spans="1:4" x14ac:dyDescent="0.25">
      <c r="A52">
        <v>35.5</v>
      </c>
      <c r="B52">
        <f t="shared" si="3"/>
        <v>9.1917114992283409E-3</v>
      </c>
      <c r="C52">
        <f t="shared" si="4"/>
        <v>0.19348058160704673</v>
      </c>
      <c r="D52">
        <f t="shared" si="5"/>
        <v>6.0553549177082059E-12</v>
      </c>
    </row>
    <row r="53" spans="1:4" x14ac:dyDescent="0.25">
      <c r="A53">
        <v>36</v>
      </c>
      <c r="B53">
        <f t="shared" si="3"/>
        <v>7.5756774442599355E-3</v>
      </c>
      <c r="C53">
        <f t="shared" si="4"/>
        <v>0.21626516682988731</v>
      </c>
      <c r="D53">
        <f t="shared" si="5"/>
        <v>9.4707548717629508E-12</v>
      </c>
    </row>
    <row r="54" spans="1:4" x14ac:dyDescent="0.25">
      <c r="A54">
        <v>36.5</v>
      </c>
      <c r="B54">
        <f t="shared" si="3"/>
        <v>6.219423104531864E-3</v>
      </c>
      <c r="C54">
        <f t="shared" si="4"/>
        <v>0.24079047427224856</v>
      </c>
      <c r="D54">
        <f t="shared" si="5"/>
        <v>1.4754793173733531E-11</v>
      </c>
    </row>
    <row r="55" spans="1:4" x14ac:dyDescent="0.25">
      <c r="A55">
        <v>37</v>
      </c>
      <c r="B55">
        <f t="shared" si="3"/>
        <v>5.0860692310127006E-3</v>
      </c>
      <c r="C55">
        <f t="shared" si="4"/>
        <v>0.26705183522634335</v>
      </c>
      <c r="D55">
        <f t="shared" si="5"/>
        <v>2.289734845645553E-11</v>
      </c>
    </row>
    <row r="56" spans="1:4" x14ac:dyDescent="0.25">
      <c r="A56">
        <v>37.5</v>
      </c>
      <c r="B56">
        <f t="shared" si="3"/>
        <v>4.1430289633455518E-3</v>
      </c>
      <c r="C56">
        <f t="shared" si="4"/>
        <v>0.29502265617444284</v>
      </c>
      <c r="D56">
        <f t="shared" si="5"/>
        <v>3.539490881206376E-11</v>
      </c>
    </row>
    <row r="57" spans="1:4" x14ac:dyDescent="0.25">
      <c r="A57">
        <v>38</v>
      </c>
      <c r="B57">
        <f t="shared" si="3"/>
        <v>3.3616864879322562E-3</v>
      </c>
      <c r="C57">
        <f t="shared" si="4"/>
        <v>0.32465246735834974</v>
      </c>
      <c r="D57">
        <f t="shared" si="5"/>
        <v>5.450043132884139E-11</v>
      </c>
    </row>
    <row r="58" spans="1:4" x14ac:dyDescent="0.25">
      <c r="A58">
        <v>38.5</v>
      </c>
      <c r="B58">
        <f t="shared" si="3"/>
        <v>2.7170647293235837E-3</v>
      </c>
      <c r="C58">
        <f t="shared" si="4"/>
        <v>0.35586525214213843</v>
      </c>
      <c r="D58">
        <f t="shared" si="5"/>
        <v>8.3591596184469144E-11</v>
      </c>
    </row>
    <row r="59" spans="1:4" x14ac:dyDescent="0.25">
      <c r="A59">
        <v>39</v>
      </c>
      <c r="B59">
        <f t="shared" si="3"/>
        <v>2.1874911181828851E-3</v>
      </c>
      <c r="C59">
        <f t="shared" si="4"/>
        <v>0.38855812751236413</v>
      </c>
      <c r="D59">
        <f t="shared" si="5"/>
        <v>1.2771115545128334E-10</v>
      </c>
    </row>
    <row r="60" spans="1:4" x14ac:dyDescent="0.25">
      <c r="A60">
        <v>39.5</v>
      </c>
      <c r="B60">
        <f t="shared" si="3"/>
        <v>1.754268838696971E-3</v>
      </c>
      <c r="C60">
        <f t="shared" si="4"/>
        <v>0.42260044322318879</v>
      </c>
      <c r="D60">
        <f t="shared" si="5"/>
        <v>1.9435628414264594E-10</v>
      </c>
    </row>
    <row r="61" spans="1:4" x14ac:dyDescent="0.25">
      <c r="A61">
        <v>40</v>
      </c>
      <c r="B61">
        <f t="shared" si="3"/>
        <v>1.4013594188853921E-3</v>
      </c>
      <c r="C61">
        <f t="shared" si="4"/>
        <v>0.45783336177161427</v>
      </c>
      <c r="D61">
        <f t="shared" si="5"/>
        <v>2.9462654816188007E-10</v>
      </c>
    </row>
    <row r="62" spans="1:4" x14ac:dyDescent="0.25">
      <c r="A62">
        <v>40.5</v>
      </c>
      <c r="B62">
        <f t="shared" si="3"/>
        <v>1.115081118163711E-3</v>
      </c>
      <c r="C62">
        <f t="shared" si="4"/>
        <v>0.49406997353163834</v>
      </c>
      <c r="D62">
        <f t="shared" si="5"/>
        <v>4.4488596501293526E-10</v>
      </c>
    </row>
    <row r="63" spans="1:4" x14ac:dyDescent="0.25">
      <c r="A63">
        <v>41</v>
      </c>
      <c r="B63">
        <f t="shared" si="3"/>
        <v>8.8382630693504996E-4</v>
      </c>
      <c r="C63">
        <f t="shared" si="4"/>
        <v>0.53109599103534522</v>
      </c>
      <c r="D63">
        <f t="shared" si="5"/>
        <v>6.6915860912927816E-10</v>
      </c>
    </row>
    <row r="64" spans="1:4" x14ac:dyDescent="0.25">
      <c r="A64">
        <v>41.5</v>
      </c>
      <c r="B64">
        <f t="shared" si="3"/>
        <v>6.9779993315885794E-4</v>
      </c>
      <c r="C64">
        <f t="shared" si="4"/>
        <v>0.56867105371867199</v>
      </c>
      <c r="D64">
        <f t="shared" si="5"/>
        <v>1.0025659984995679E-9</v>
      </c>
    </row>
    <row r="65" spans="1:4" x14ac:dyDescent="0.25">
      <c r="A65">
        <v>42</v>
      </c>
      <c r="B65">
        <f t="shared" si="3"/>
        <v>5.4878023343204877E-4</v>
      </c>
      <c r="C65">
        <f t="shared" si="4"/>
        <v>0.60653065971263342</v>
      </c>
      <c r="D65">
        <f t="shared" si="5"/>
        <v>1.496237071043946E-9</v>
      </c>
    </row>
    <row r="66" spans="1:4" x14ac:dyDescent="0.25">
      <c r="A66">
        <v>42.5</v>
      </c>
      <c r="B66">
        <f t="shared" si="3"/>
        <v>4.2990206759270223E-4</v>
      </c>
      <c r="C66">
        <f t="shared" si="4"/>
        <v>0.64438872482519527</v>
      </c>
      <c r="D66">
        <f t="shared" si="5"/>
        <v>2.2242898851719218E-9</v>
      </c>
    </row>
    <row r="67" spans="1:4" x14ac:dyDescent="0.25">
      <c r="A67">
        <v>43</v>
      </c>
      <c r="B67">
        <f t="shared" ref="B67:B98" si="6">EXP(-((A67-media_umidade_baixa)^2)/(2*desviop_umidade_baixa^2))</f>
        <v>3.3546262790251185E-4</v>
      </c>
      <c r="C67">
        <f t="shared" ref="C67:C98" si="7">EXP(-((A67-media_umidade_media)^2)/(2 * desviop_umidade_media^2))</f>
        <v>0.68194075119034814</v>
      </c>
      <c r="D67">
        <f t="shared" ref="D67:D98" si="8">EXP(-((A67-media_umidade_alta)^2)/(2*desviop_umidade_alta^2))</f>
        <v>3.2937141103060809E-9</v>
      </c>
    </row>
    <row r="68" spans="1:4" x14ac:dyDescent="0.25">
      <c r="A68">
        <v>43.5</v>
      </c>
      <c r="B68">
        <f t="shared" si="6"/>
        <v>2.6074878466882681E-4</v>
      </c>
      <c r="C68">
        <f t="shared" si="7"/>
        <v>0.71886756970917576</v>
      </c>
      <c r="D68">
        <f t="shared" si="8"/>
        <v>4.8582957706814893E-9</v>
      </c>
    </row>
    <row r="69" spans="1:4" x14ac:dyDescent="0.25">
      <c r="A69">
        <v>44</v>
      </c>
      <c r="B69">
        <f t="shared" si="6"/>
        <v>2.0188496560091579E-4</v>
      </c>
      <c r="C69">
        <f t="shared" si="7"/>
        <v>0.75483960198900735</v>
      </c>
      <c r="D69">
        <f t="shared" si="8"/>
        <v>7.1381478429193703E-9</v>
      </c>
    </row>
    <row r="70" spans="1:4" x14ac:dyDescent="0.25">
      <c r="A70">
        <v>44.5</v>
      </c>
      <c r="B70">
        <f t="shared" si="6"/>
        <v>1.5570021083729959E-4</v>
      </c>
      <c r="C70">
        <f t="shared" si="7"/>
        <v>0.7895215696607879</v>
      </c>
      <c r="D70">
        <f t="shared" si="8"/>
        <v>1.0446977602607107E-8</v>
      </c>
    </row>
    <row r="71" spans="1:4" x14ac:dyDescent="0.25">
      <c r="A71">
        <v>45</v>
      </c>
      <c r="B71">
        <f t="shared" si="6"/>
        <v>1.1961288358102437E-4</v>
      </c>
      <c r="C71">
        <f t="shared" si="7"/>
        <v>0.82257756239866464</v>
      </c>
      <c r="D71">
        <f t="shared" si="8"/>
        <v>1.5229979744712629E-8</v>
      </c>
    </row>
    <row r="72" spans="1:4" x14ac:dyDescent="0.25">
      <c r="A72">
        <v>45.5</v>
      </c>
      <c r="B72">
        <f t="shared" si="6"/>
        <v>9.1531432050003753E-5</v>
      </c>
      <c r="C72">
        <f t="shared" si="7"/>
        <v>0.85367636134514768</v>
      </c>
      <c r="D72">
        <f t="shared" si="8"/>
        <v>2.2116251758271483E-8</v>
      </c>
    </row>
    <row r="73" spans="1:4" x14ac:dyDescent="0.25">
      <c r="A73">
        <v>46</v>
      </c>
      <c r="B73">
        <f t="shared" si="6"/>
        <v>6.9769577195997096E-5</v>
      </c>
      <c r="C73">
        <f t="shared" si="7"/>
        <v>0.88249690258459546</v>
      </c>
      <c r="D73">
        <f t="shared" si="8"/>
        <v>3.1990959170068971E-8</v>
      </c>
    </row>
    <row r="74" spans="1:4" x14ac:dyDescent="0.25">
      <c r="A74">
        <v>46.5</v>
      </c>
      <c r="B74">
        <f t="shared" si="6"/>
        <v>5.2974328747957843E-5</v>
      </c>
      <c r="C74">
        <f t="shared" si="7"/>
        <v>0.90873375636107012</v>
      </c>
      <c r="D74">
        <f t="shared" si="8"/>
        <v>4.6094226887123826E-8</v>
      </c>
    </row>
    <row r="75" spans="1:4" x14ac:dyDescent="0.25">
      <c r="A75">
        <v>47</v>
      </c>
      <c r="B75">
        <f t="shared" si="6"/>
        <v>4.0065297392951069E-5</v>
      </c>
      <c r="C75">
        <f t="shared" si="7"/>
        <v>0.93210249235952758</v>
      </c>
      <c r="D75">
        <f t="shared" si="8"/>
        <v>6.6156016376977008E-8</v>
      </c>
    </row>
    <row r="76" spans="1:4" x14ac:dyDescent="0.25">
      <c r="A76">
        <v>47.5</v>
      </c>
      <c r="B76">
        <f t="shared" si="6"/>
        <v>3.0183862672235959E-5</v>
      </c>
      <c r="C76">
        <f t="shared" si="7"/>
        <v>0.9523447998951764</v>
      </c>
      <c r="D76">
        <f t="shared" si="8"/>
        <v>9.4579212599305513E-8</v>
      </c>
    </row>
    <row r="77" spans="1:4" x14ac:dyDescent="0.25">
      <c r="A77">
        <v>48</v>
      </c>
      <c r="B77">
        <f t="shared" si="6"/>
        <v>2.2650865383229311E-5</v>
      </c>
      <c r="C77">
        <f t="shared" si="7"/>
        <v>0.96923323447634413</v>
      </c>
      <c r="D77">
        <f t="shared" si="8"/>
        <v>1.3468696888087105E-7</v>
      </c>
    </row>
    <row r="78" spans="1:4" x14ac:dyDescent="0.25">
      <c r="A78">
        <v>48.5</v>
      </c>
      <c r="B78">
        <f t="shared" si="6"/>
        <v>1.6931612436129992E-5</v>
      </c>
      <c r="C78">
        <f t="shared" si="7"/>
        <v>0.98257546895790038</v>
      </c>
      <c r="D78">
        <f t="shared" si="8"/>
        <v>1.9105526121756312E-7</v>
      </c>
    </row>
    <row r="79" spans="1:4" x14ac:dyDescent="0.25">
      <c r="A79">
        <v>49</v>
      </c>
      <c r="B79">
        <f t="shared" si="6"/>
        <v>1.2607105177048523E-5</v>
      </c>
      <c r="C79">
        <f t="shared" si="7"/>
        <v>0.99221793826024351</v>
      </c>
      <c r="D79">
        <f t="shared" si="8"/>
        <v>2.6995785033630141E-7</v>
      </c>
    </row>
    <row r="80" spans="1:4" x14ac:dyDescent="0.25">
      <c r="A80">
        <v>49.5</v>
      </c>
      <c r="B80">
        <f t="shared" si="6"/>
        <v>9.3505244530634548E-6</v>
      </c>
      <c r="C80">
        <f t="shared" si="7"/>
        <v>0.99804878110747552</v>
      </c>
      <c r="D80">
        <f t="shared" si="8"/>
        <v>3.7995875674420025E-7</v>
      </c>
    </row>
    <row r="81" spans="1:4" x14ac:dyDescent="0.25">
      <c r="A81">
        <v>50</v>
      </c>
      <c r="B81">
        <f t="shared" si="6"/>
        <v>6.908123638278764E-6</v>
      </c>
      <c r="C81">
        <f t="shared" si="7"/>
        <v>1</v>
      </c>
      <c r="D81">
        <f t="shared" si="8"/>
        <v>5.3269729550146122E-7</v>
      </c>
    </row>
    <row r="82" spans="1:4" x14ac:dyDescent="0.25">
      <c r="A82">
        <v>50.5</v>
      </c>
      <c r="B82">
        <f t="shared" si="6"/>
        <v>5.0837919651313061E-6</v>
      </c>
      <c r="C82">
        <f t="shared" si="7"/>
        <v>0.99804878110747552</v>
      </c>
      <c r="D82">
        <f t="shared" si="8"/>
        <v>7.43923131743503E-7</v>
      </c>
    </row>
    <row r="83" spans="1:4" x14ac:dyDescent="0.25">
      <c r="A83">
        <v>51</v>
      </c>
      <c r="B83">
        <f t="shared" si="6"/>
        <v>3.7266531720786709E-6</v>
      </c>
      <c r="C83">
        <f t="shared" si="7"/>
        <v>0.99221793826024351</v>
      </c>
      <c r="D83">
        <f t="shared" si="8"/>
        <v>1.0348542111093753E-6</v>
      </c>
    </row>
    <row r="84" spans="1:4" x14ac:dyDescent="0.25">
      <c r="A84">
        <v>51.5</v>
      </c>
      <c r="B84">
        <f t="shared" si="6"/>
        <v>2.7211577495495476E-6</v>
      </c>
      <c r="C84">
        <f t="shared" si="7"/>
        <v>0.98257546895790038</v>
      </c>
      <c r="D84">
        <f t="shared" si="8"/>
        <v>1.4339493674822389E-6</v>
      </c>
    </row>
    <row r="85" spans="1:4" x14ac:dyDescent="0.25">
      <c r="A85">
        <v>52</v>
      </c>
      <c r="B85">
        <f t="shared" si="6"/>
        <v>1.9792105596701347E-6</v>
      </c>
      <c r="C85">
        <f t="shared" si="7"/>
        <v>0.96923323447634413</v>
      </c>
      <c r="D85">
        <f t="shared" si="8"/>
        <v>1.9792105596701347E-6</v>
      </c>
    </row>
    <row r="86" spans="1:4" x14ac:dyDescent="0.25">
      <c r="A86">
        <v>52.5</v>
      </c>
      <c r="B86">
        <f t="shared" si="6"/>
        <v>1.4339493674822389E-6</v>
      </c>
      <c r="C86">
        <f t="shared" si="7"/>
        <v>0.9523447998951764</v>
      </c>
      <c r="D86">
        <f t="shared" si="8"/>
        <v>2.7211577495495476E-6</v>
      </c>
    </row>
    <row r="87" spans="1:4" x14ac:dyDescent="0.25">
      <c r="A87">
        <v>53</v>
      </c>
      <c r="B87">
        <f t="shared" si="6"/>
        <v>1.0348542111093753E-6</v>
      </c>
      <c r="C87">
        <f t="shared" si="7"/>
        <v>0.93210249235952758</v>
      </c>
      <c r="D87">
        <f t="shared" si="8"/>
        <v>3.7266531720786709E-6</v>
      </c>
    </row>
    <row r="88" spans="1:4" x14ac:dyDescent="0.25">
      <c r="A88">
        <v>53.5</v>
      </c>
      <c r="B88">
        <f t="shared" si="6"/>
        <v>7.43923131743503E-7</v>
      </c>
      <c r="C88">
        <f t="shared" si="7"/>
        <v>0.90873375636107012</v>
      </c>
      <c r="D88">
        <f t="shared" si="8"/>
        <v>5.0837919651313061E-6</v>
      </c>
    </row>
    <row r="89" spans="1:4" x14ac:dyDescent="0.25">
      <c r="A89">
        <v>54</v>
      </c>
      <c r="B89">
        <f t="shared" si="6"/>
        <v>5.3269729550146122E-7</v>
      </c>
      <c r="C89">
        <f t="shared" si="7"/>
        <v>0.88249690258459546</v>
      </c>
      <c r="D89">
        <f t="shared" si="8"/>
        <v>6.908123638278764E-6</v>
      </c>
    </row>
    <row r="90" spans="1:4" x14ac:dyDescent="0.25">
      <c r="A90">
        <v>54.5</v>
      </c>
      <c r="B90">
        <f t="shared" si="6"/>
        <v>3.7995875674420025E-7</v>
      </c>
      <c r="C90">
        <f t="shared" si="7"/>
        <v>0.85367636134514768</v>
      </c>
      <c r="D90">
        <f t="shared" si="8"/>
        <v>9.3505244530634548E-6</v>
      </c>
    </row>
    <row r="91" spans="1:4" x14ac:dyDescent="0.25">
      <c r="A91">
        <v>55</v>
      </c>
      <c r="B91">
        <f t="shared" si="6"/>
        <v>2.6995785033630141E-7</v>
      </c>
      <c r="C91">
        <f t="shared" si="7"/>
        <v>0.82257756239866464</v>
      </c>
      <c r="D91">
        <f t="shared" si="8"/>
        <v>1.2607105177048523E-5</v>
      </c>
    </row>
    <row r="92" spans="1:4" x14ac:dyDescent="0.25">
      <c r="A92">
        <v>55.5</v>
      </c>
      <c r="B92">
        <f t="shared" si="6"/>
        <v>1.9105526121756312E-7</v>
      </c>
      <c r="C92">
        <f t="shared" si="7"/>
        <v>0.7895215696607879</v>
      </c>
      <c r="D92">
        <f t="shared" si="8"/>
        <v>1.6931612436129992E-5</v>
      </c>
    </row>
    <row r="93" spans="1:4" x14ac:dyDescent="0.25">
      <c r="A93">
        <v>56</v>
      </c>
      <c r="B93">
        <f t="shared" si="6"/>
        <v>1.3468696888087105E-7</v>
      </c>
      <c r="C93">
        <f t="shared" si="7"/>
        <v>0.75483960198900735</v>
      </c>
      <c r="D93">
        <f t="shared" si="8"/>
        <v>2.2650865383229311E-5</v>
      </c>
    </row>
    <row r="94" spans="1:4" x14ac:dyDescent="0.25">
      <c r="A94">
        <v>56.5</v>
      </c>
      <c r="B94">
        <f t="shared" si="6"/>
        <v>9.4579212599305513E-8</v>
      </c>
      <c r="C94">
        <f t="shared" si="7"/>
        <v>0.71886756970917576</v>
      </c>
      <c r="D94">
        <f t="shared" si="8"/>
        <v>3.0183862672235959E-5</v>
      </c>
    </row>
    <row r="95" spans="1:4" x14ac:dyDescent="0.25">
      <c r="A95">
        <v>57</v>
      </c>
      <c r="B95">
        <f t="shared" si="6"/>
        <v>6.6156016376977008E-8</v>
      </c>
      <c r="C95">
        <f t="shared" si="7"/>
        <v>0.68194075119034814</v>
      </c>
      <c r="D95">
        <f t="shared" si="8"/>
        <v>4.0065297392951069E-5</v>
      </c>
    </row>
    <row r="96" spans="1:4" x14ac:dyDescent="0.25">
      <c r="A96">
        <v>57.5</v>
      </c>
      <c r="B96">
        <f t="shared" si="6"/>
        <v>4.6094226887123826E-8</v>
      </c>
      <c r="C96">
        <f t="shared" si="7"/>
        <v>0.64438872482519527</v>
      </c>
      <c r="D96">
        <f t="shared" si="8"/>
        <v>5.2974328747957843E-5</v>
      </c>
    </row>
    <row r="97" spans="1:4" x14ac:dyDescent="0.25">
      <c r="A97">
        <v>58</v>
      </c>
      <c r="B97">
        <f t="shared" si="6"/>
        <v>3.1990959170068971E-8</v>
      </c>
      <c r="C97">
        <f t="shared" si="7"/>
        <v>0.60653065971263342</v>
      </c>
      <c r="D97">
        <f t="shared" si="8"/>
        <v>6.9769577195997096E-5</v>
      </c>
    </row>
    <row r="98" spans="1:4" x14ac:dyDescent="0.25">
      <c r="A98">
        <v>58.5</v>
      </c>
      <c r="B98">
        <f t="shared" si="6"/>
        <v>2.2116251758271483E-8</v>
      </c>
      <c r="C98">
        <f t="shared" si="7"/>
        <v>0.56867105371867199</v>
      </c>
      <c r="D98">
        <f t="shared" si="8"/>
        <v>9.1531432050003753E-5</v>
      </c>
    </row>
    <row r="99" spans="1:4" x14ac:dyDescent="0.25">
      <c r="A99">
        <v>59</v>
      </c>
      <c r="B99">
        <f t="shared" ref="B99:B130" si="9">EXP(-((A99-media_umidade_baixa)^2)/(2*desviop_umidade_baixa^2))</f>
        <v>1.5229979744712629E-8</v>
      </c>
      <c r="C99">
        <f t="shared" ref="C99:C130" si="10">EXP(-((A99-media_umidade_media)^2)/(2 * desviop_umidade_media^2))</f>
        <v>0.53109599103534522</v>
      </c>
      <c r="D99">
        <f t="shared" ref="D99:D130" si="11">EXP(-((A99-media_umidade_alta)^2)/(2*desviop_umidade_alta^2))</f>
        <v>1.1961288358102437E-4</v>
      </c>
    </row>
    <row r="100" spans="1:4" x14ac:dyDescent="0.25">
      <c r="A100">
        <v>59.5</v>
      </c>
      <c r="B100">
        <f t="shared" si="9"/>
        <v>1.0446977602607107E-8</v>
      </c>
      <c r="C100">
        <f t="shared" si="10"/>
        <v>0.49406997353163834</v>
      </c>
      <c r="D100">
        <f t="shared" si="11"/>
        <v>1.5570021083729959E-4</v>
      </c>
    </row>
    <row r="101" spans="1:4" x14ac:dyDescent="0.25">
      <c r="A101">
        <v>60</v>
      </c>
      <c r="B101">
        <f t="shared" si="9"/>
        <v>7.1381478429193703E-9</v>
      </c>
      <c r="C101">
        <f t="shared" si="10"/>
        <v>0.45783336177161427</v>
      </c>
      <c r="D101">
        <f t="shared" si="11"/>
        <v>2.0188496560091579E-4</v>
      </c>
    </row>
    <row r="102" spans="1:4" x14ac:dyDescent="0.25">
      <c r="A102">
        <v>60.5</v>
      </c>
      <c r="B102">
        <f t="shared" si="9"/>
        <v>4.8582957706814893E-9</v>
      </c>
      <c r="C102">
        <f t="shared" si="10"/>
        <v>0.42260044322318879</v>
      </c>
      <c r="D102">
        <f t="shared" si="11"/>
        <v>2.6074878466882681E-4</v>
      </c>
    </row>
    <row r="103" spans="1:4" x14ac:dyDescent="0.25">
      <c r="A103">
        <v>61</v>
      </c>
      <c r="B103">
        <f t="shared" si="9"/>
        <v>3.2937141103060809E-9</v>
      </c>
      <c r="C103">
        <f t="shared" si="10"/>
        <v>0.38855812751236413</v>
      </c>
      <c r="D103">
        <f t="shared" si="11"/>
        <v>3.3546262790251185E-4</v>
      </c>
    </row>
    <row r="104" spans="1:4" x14ac:dyDescent="0.25">
      <c r="A104">
        <v>61.5</v>
      </c>
      <c r="B104">
        <f t="shared" si="9"/>
        <v>2.2242898851719218E-9</v>
      </c>
      <c r="C104">
        <f t="shared" si="10"/>
        <v>0.35586525214213843</v>
      </c>
      <c r="D104">
        <f t="shared" si="11"/>
        <v>4.2990206759270223E-4</v>
      </c>
    </row>
    <row r="105" spans="1:4" x14ac:dyDescent="0.25">
      <c r="A105">
        <v>62</v>
      </c>
      <c r="B105">
        <f t="shared" si="9"/>
        <v>1.496237071043946E-9</v>
      </c>
      <c r="C105">
        <f t="shared" si="10"/>
        <v>0.32465246735834974</v>
      </c>
      <c r="D105">
        <f t="shared" si="11"/>
        <v>5.4878023343204877E-4</v>
      </c>
    </row>
    <row r="106" spans="1:4" x14ac:dyDescent="0.25">
      <c r="A106">
        <v>62.5</v>
      </c>
      <c r="B106">
        <f t="shared" si="9"/>
        <v>1.0025659984995679E-9</v>
      </c>
      <c r="C106">
        <f t="shared" si="10"/>
        <v>0.29502265617444284</v>
      </c>
      <c r="D106">
        <f t="shared" si="11"/>
        <v>6.9779993315885794E-4</v>
      </c>
    </row>
    <row r="107" spans="1:4" x14ac:dyDescent="0.25">
      <c r="A107">
        <v>63</v>
      </c>
      <c r="B107">
        <f t="shared" si="9"/>
        <v>6.6915860912927816E-10</v>
      </c>
      <c r="C107">
        <f t="shared" si="10"/>
        <v>0.26705183522634335</v>
      </c>
      <c r="D107">
        <f t="shared" si="11"/>
        <v>8.8382630693504996E-4</v>
      </c>
    </row>
    <row r="108" spans="1:4" x14ac:dyDescent="0.25">
      <c r="A108">
        <v>63.5</v>
      </c>
      <c r="B108">
        <f t="shared" si="9"/>
        <v>4.4488596501293526E-10</v>
      </c>
      <c r="C108">
        <f t="shared" si="10"/>
        <v>0.24079047427224856</v>
      </c>
      <c r="D108">
        <f t="shared" si="11"/>
        <v>1.115081118163711E-3</v>
      </c>
    </row>
    <row r="109" spans="1:4" x14ac:dyDescent="0.25">
      <c r="A109">
        <v>64</v>
      </c>
      <c r="B109">
        <f t="shared" si="9"/>
        <v>2.9462654816188007E-10</v>
      </c>
      <c r="C109">
        <f t="shared" si="10"/>
        <v>0.21626516682988731</v>
      </c>
      <c r="D109">
        <f t="shared" si="11"/>
        <v>1.4013594188853921E-3</v>
      </c>
    </row>
    <row r="110" spans="1:4" x14ac:dyDescent="0.25">
      <c r="A110">
        <v>64.5</v>
      </c>
      <c r="B110">
        <f t="shared" si="9"/>
        <v>1.9435628414264594E-10</v>
      </c>
      <c r="C110">
        <f t="shared" si="10"/>
        <v>0.19348058160704673</v>
      </c>
      <c r="D110">
        <f t="shared" si="11"/>
        <v>1.754268838696971E-3</v>
      </c>
    </row>
    <row r="111" spans="1:4" x14ac:dyDescent="0.25">
      <c r="A111">
        <v>65</v>
      </c>
      <c r="B111">
        <f t="shared" si="9"/>
        <v>1.2771115545128334E-10</v>
      </c>
      <c r="C111">
        <f t="shared" si="10"/>
        <v>0.17242162389375282</v>
      </c>
      <c r="D111">
        <f t="shared" si="11"/>
        <v>2.1874911181828851E-3</v>
      </c>
    </row>
    <row r="112" spans="1:4" x14ac:dyDescent="0.25">
      <c r="A112">
        <v>65.5</v>
      </c>
      <c r="B112">
        <f t="shared" si="9"/>
        <v>8.3591596184469144E-11</v>
      </c>
      <c r="C112">
        <f t="shared" si="10"/>
        <v>0.15305573773635817</v>
      </c>
      <c r="D112">
        <f t="shared" si="11"/>
        <v>2.7170647293235837E-3</v>
      </c>
    </row>
    <row r="113" spans="1:4" x14ac:dyDescent="0.25">
      <c r="A113">
        <v>66</v>
      </c>
      <c r="B113">
        <f t="shared" si="9"/>
        <v>5.450043132884139E-11</v>
      </c>
      <c r="C113">
        <f t="shared" si="10"/>
        <v>0.1353352832366127</v>
      </c>
      <c r="D113">
        <f t="shared" si="11"/>
        <v>3.3616864879322562E-3</v>
      </c>
    </row>
    <row r="114" spans="1:4" x14ac:dyDescent="0.25">
      <c r="A114">
        <v>66.5</v>
      </c>
      <c r="B114">
        <f t="shared" si="9"/>
        <v>3.539490881206376E-11</v>
      </c>
      <c r="C114">
        <f t="shared" si="10"/>
        <v>0.11919992840264731</v>
      </c>
      <c r="D114">
        <f t="shared" si="11"/>
        <v>4.1430289633455518E-3</v>
      </c>
    </row>
    <row r="115" spans="1:4" x14ac:dyDescent="0.25">
      <c r="A115">
        <v>67</v>
      </c>
      <c r="B115">
        <f t="shared" si="9"/>
        <v>2.289734845645553E-11</v>
      </c>
      <c r="C115">
        <f t="shared" si="10"/>
        <v>0.10457900128900145</v>
      </c>
      <c r="D115">
        <f t="shared" si="11"/>
        <v>5.0860692310127006E-3</v>
      </c>
    </row>
    <row r="116" spans="1:4" x14ac:dyDescent="0.25">
      <c r="A116">
        <v>67.5</v>
      </c>
      <c r="B116">
        <f t="shared" si="9"/>
        <v>1.4754793173733531E-11</v>
      </c>
      <c r="C116">
        <f t="shared" si="10"/>
        <v>9.139375535604724E-2</v>
      </c>
      <c r="D116">
        <f t="shared" si="11"/>
        <v>6.219423104531864E-3</v>
      </c>
    </row>
    <row r="117" spans="1:4" x14ac:dyDescent="0.25">
      <c r="A117">
        <v>68</v>
      </c>
      <c r="B117">
        <f t="shared" si="9"/>
        <v>9.4707548717629508E-12</v>
      </c>
      <c r="C117">
        <f t="shared" si="10"/>
        <v>7.9559508718227687E-2</v>
      </c>
      <c r="D117">
        <f t="shared" si="11"/>
        <v>7.5756774442599355E-3</v>
      </c>
    </row>
    <row r="118" spans="1:4" x14ac:dyDescent="0.25">
      <c r="A118">
        <v>68.5</v>
      </c>
      <c r="B118">
        <f t="shared" si="9"/>
        <v>6.0553549177082059E-12</v>
      </c>
      <c r="C118">
        <f t="shared" si="10"/>
        <v>6.8987625917239406E-2</v>
      </c>
      <c r="D118">
        <f t="shared" si="11"/>
        <v>9.1917114992283409E-3</v>
      </c>
    </row>
    <row r="119" spans="1:4" x14ac:dyDescent="0.25">
      <c r="A119">
        <v>69</v>
      </c>
      <c r="B119">
        <f t="shared" si="9"/>
        <v>3.8565427284697242E-12</v>
      </c>
      <c r="C119">
        <f t="shared" si="10"/>
        <v>5.9587318761986086E-2</v>
      </c>
      <c r="D119">
        <f t="shared" si="11"/>
        <v>1.1108996538242306E-2</v>
      </c>
    </row>
    <row r="120" spans="1:4" x14ac:dyDescent="0.25">
      <c r="A120">
        <v>69.5</v>
      </c>
      <c r="B120">
        <f t="shared" si="9"/>
        <v>2.4465845504985464E-12</v>
      </c>
      <c r="C120">
        <f t="shared" si="10"/>
        <v>5.1267250370657748E-2</v>
      </c>
      <c r="D120">
        <f t="shared" si="11"/>
        <v>1.3373861317024633E-2</v>
      </c>
    </row>
    <row r="121" spans="1:4" x14ac:dyDescent="0.25">
      <c r="A121">
        <v>70</v>
      </c>
      <c r="B121">
        <f t="shared" si="9"/>
        <v>1.5460582323667661E-12</v>
      </c>
      <c r="C121">
        <f t="shared" si="10"/>
        <v>4.393693362340742E-2</v>
      </c>
      <c r="D121">
        <f t="shared" si="11"/>
        <v>1.6037709275350549E-2</v>
      </c>
    </row>
    <row r="122" spans="1:4" x14ac:dyDescent="0.25">
      <c r="A122">
        <v>70.5</v>
      </c>
      <c r="B122">
        <f t="shared" si="9"/>
        <v>9.7318409707001767E-13</v>
      </c>
      <c r="C122">
        <f t="shared" si="10"/>
        <v>3.7507921624293721E-2</v>
      </c>
      <c r="D122">
        <f t="shared" si="11"/>
        <v>1.9157171837129137E-2</v>
      </c>
    </row>
    <row r="123" spans="1:4" x14ac:dyDescent="0.25">
      <c r="A123">
        <v>71</v>
      </c>
      <c r="B123">
        <f t="shared" si="9"/>
        <v>6.1019366776053239E-13</v>
      </c>
      <c r="C123">
        <f t="shared" si="10"/>
        <v>3.1894793362157101E-2</v>
      </c>
      <c r="D123">
        <f t="shared" si="11"/>
        <v>2.2794180883612344E-2</v>
      </c>
    </row>
    <row r="124" spans="1:4" x14ac:dyDescent="0.25">
      <c r="A124">
        <v>71.5</v>
      </c>
      <c r="B124">
        <f t="shared" si="9"/>
        <v>3.8110436820499906E-13</v>
      </c>
      <c r="C124">
        <f t="shared" si="10"/>
        <v>2.7015942480265117E-2</v>
      </c>
      <c r="D124">
        <f t="shared" si="11"/>
        <v>2.7015942480265117E-2</v>
      </c>
    </row>
    <row r="125" spans="1:4" x14ac:dyDescent="0.25">
      <c r="A125">
        <v>72</v>
      </c>
      <c r="B125">
        <f t="shared" si="9"/>
        <v>2.3709570896493411E-13</v>
      </c>
      <c r="C125">
        <f t="shared" si="10"/>
        <v>2.2794180883612344E-2</v>
      </c>
      <c r="D125">
        <f t="shared" si="11"/>
        <v>3.1894793362157101E-2</v>
      </c>
    </row>
    <row r="126" spans="1:4" x14ac:dyDescent="0.25">
      <c r="A126">
        <v>72.5</v>
      </c>
      <c r="B126">
        <f t="shared" si="9"/>
        <v>1.4692882265798147E-13</v>
      </c>
      <c r="C126">
        <f t="shared" si="10"/>
        <v>1.9157171837129137E-2</v>
      </c>
      <c r="D126">
        <f t="shared" si="11"/>
        <v>3.7507921624293721E-2</v>
      </c>
    </row>
    <row r="127" spans="1:4" x14ac:dyDescent="0.25">
      <c r="A127">
        <v>73</v>
      </c>
      <c r="B127">
        <f t="shared" si="9"/>
        <v>9.0697191770990923E-14</v>
      </c>
      <c r="C127">
        <f t="shared" si="10"/>
        <v>1.6037709275350549E-2</v>
      </c>
      <c r="D127">
        <f t="shared" si="11"/>
        <v>4.393693362340742E-2</v>
      </c>
    </row>
    <row r="128" spans="1:4" x14ac:dyDescent="0.25">
      <c r="A128">
        <v>73.5</v>
      </c>
      <c r="B128">
        <f t="shared" si="9"/>
        <v>5.5767890791115274E-14</v>
      </c>
      <c r="C128">
        <f t="shared" si="10"/>
        <v>1.3373861317024633E-2</v>
      </c>
      <c r="D128">
        <f t="shared" si="11"/>
        <v>5.1267250370657748E-2</v>
      </c>
    </row>
    <row r="129" spans="1:4" x14ac:dyDescent="0.25">
      <c r="A129">
        <v>74</v>
      </c>
      <c r="B129">
        <f t="shared" si="9"/>
        <v>3.4156875390741648E-14</v>
      </c>
      <c r="C129">
        <f t="shared" si="10"/>
        <v>1.1108996538242306E-2</v>
      </c>
      <c r="D129">
        <f t="shared" si="11"/>
        <v>5.9587318761986086E-2</v>
      </c>
    </row>
    <row r="130" spans="1:4" x14ac:dyDescent="0.25">
      <c r="A130">
        <v>74.5</v>
      </c>
      <c r="B130">
        <f t="shared" si="9"/>
        <v>2.0838938292097451E-14</v>
      </c>
      <c r="C130">
        <f t="shared" si="10"/>
        <v>9.1917114992283409E-3</v>
      </c>
      <c r="D130">
        <f t="shared" si="11"/>
        <v>6.8987625917239406E-2</v>
      </c>
    </row>
    <row r="131" spans="1:4" x14ac:dyDescent="0.25">
      <c r="A131">
        <v>75</v>
      </c>
      <c r="B131">
        <f t="shared" ref="B131:B162" si="12">EXP(-((A131-media_umidade_baixa)^2)/(2*desviop_umidade_baixa^2))</f>
        <v>1.2664165549094176E-14</v>
      </c>
      <c r="C131">
        <f t="shared" ref="C131:C167" si="13">EXP(-((A131-media_umidade_media)^2)/(2 * desviop_umidade_media^2))</f>
        <v>7.5756774442599355E-3</v>
      </c>
      <c r="D131">
        <f t="shared" ref="D131:D167" si="14">EXP(-((A131-media_umidade_alta)^2)/(2*desviop_umidade_alta^2))</f>
        <v>7.9559508718227687E-2</v>
      </c>
    </row>
    <row r="132" spans="1:4" x14ac:dyDescent="0.25">
      <c r="A132">
        <v>75.5</v>
      </c>
      <c r="B132">
        <f t="shared" si="12"/>
        <v>7.6662169735029809E-15</v>
      </c>
      <c r="C132">
        <f t="shared" si="13"/>
        <v>6.219423104531864E-3</v>
      </c>
      <c r="D132">
        <f t="shared" si="14"/>
        <v>9.139375535604724E-2</v>
      </c>
    </row>
    <row r="133" spans="1:4" x14ac:dyDescent="0.25">
      <c r="A133">
        <v>76</v>
      </c>
      <c r="B133">
        <f t="shared" si="12"/>
        <v>4.6226304054837065E-15</v>
      </c>
      <c r="C133">
        <f t="shared" si="13"/>
        <v>5.0860692310127006E-3</v>
      </c>
      <c r="D133">
        <f t="shared" si="14"/>
        <v>0.10457900128900145</v>
      </c>
    </row>
    <row r="134" spans="1:4" x14ac:dyDescent="0.25">
      <c r="A134">
        <v>76.5</v>
      </c>
      <c r="B134">
        <f t="shared" si="12"/>
        <v>2.7765197915488259E-15</v>
      </c>
      <c r="C134">
        <f t="shared" si="13"/>
        <v>4.1430289633455518E-3</v>
      </c>
      <c r="D134">
        <f t="shared" si="14"/>
        <v>0.11919992840264731</v>
      </c>
    </row>
    <row r="135" spans="1:4" x14ac:dyDescent="0.25">
      <c r="A135">
        <v>77</v>
      </c>
      <c r="B135">
        <f t="shared" si="12"/>
        <v>1.661177012699743E-15</v>
      </c>
      <c r="C135">
        <f t="shared" si="13"/>
        <v>3.3616864879322562E-3</v>
      </c>
      <c r="D135">
        <f t="shared" si="14"/>
        <v>0.1353352832366127</v>
      </c>
    </row>
    <row r="136" spans="1:4" x14ac:dyDescent="0.25">
      <c r="A136">
        <v>77.5</v>
      </c>
      <c r="B136">
        <f t="shared" si="12"/>
        <v>9.8999861970750711E-16</v>
      </c>
      <c r="C136">
        <f t="shared" si="13"/>
        <v>2.7170647293235837E-3</v>
      </c>
      <c r="D136">
        <f t="shared" si="14"/>
        <v>0.15305573773635817</v>
      </c>
    </row>
    <row r="137" spans="1:4" x14ac:dyDescent="0.25">
      <c r="A137">
        <v>78</v>
      </c>
      <c r="B137">
        <f t="shared" si="12"/>
        <v>5.8770150467508386E-16</v>
      </c>
      <c r="C137">
        <f t="shared" si="13"/>
        <v>2.1874911181828851E-3</v>
      </c>
      <c r="D137">
        <f t="shared" si="14"/>
        <v>0.17242162389375282</v>
      </c>
    </row>
    <row r="138" spans="1:4" x14ac:dyDescent="0.25">
      <c r="A138">
        <v>78.5</v>
      </c>
      <c r="B138">
        <f t="shared" si="12"/>
        <v>3.4752220036018662E-16</v>
      </c>
      <c r="C138">
        <f t="shared" si="13"/>
        <v>1.754268838696971E-3</v>
      </c>
      <c r="D138">
        <f t="shared" si="14"/>
        <v>0.19348058160704673</v>
      </c>
    </row>
    <row r="139" spans="1:4" x14ac:dyDescent="0.25">
      <c r="A139">
        <v>79</v>
      </c>
      <c r="B139">
        <f t="shared" si="12"/>
        <v>2.0469717131642043E-16</v>
      </c>
      <c r="C139">
        <f t="shared" si="13"/>
        <v>1.4013594188853921E-3</v>
      </c>
      <c r="D139">
        <f t="shared" si="14"/>
        <v>0.21626516682988731</v>
      </c>
    </row>
    <row r="140" spans="1:4" x14ac:dyDescent="0.25">
      <c r="A140">
        <v>79.5</v>
      </c>
      <c r="B140">
        <f t="shared" si="12"/>
        <v>1.2010045875968301E-16</v>
      </c>
      <c r="C140">
        <f t="shared" si="13"/>
        <v>1.115081118163711E-3</v>
      </c>
      <c r="D140">
        <f t="shared" si="14"/>
        <v>0.24079047427224856</v>
      </c>
    </row>
    <row r="141" spans="1:4" x14ac:dyDescent="0.25">
      <c r="A141">
        <v>80</v>
      </c>
      <c r="B141">
        <f t="shared" si="12"/>
        <v>7.0190935158162659E-17</v>
      </c>
      <c r="C141">
        <f t="shared" si="13"/>
        <v>8.8382630693504996E-4</v>
      </c>
      <c r="D141">
        <f t="shared" si="14"/>
        <v>0.26705183522634335</v>
      </c>
    </row>
    <row r="142" spans="1:4" x14ac:dyDescent="0.25">
      <c r="A142">
        <v>80.5</v>
      </c>
      <c r="B142">
        <f t="shared" si="12"/>
        <v>4.0862123120464395E-17</v>
      </c>
      <c r="C142">
        <f t="shared" si="13"/>
        <v>6.9779993315885794E-4</v>
      </c>
      <c r="D142">
        <f t="shared" si="14"/>
        <v>0.29502265617444284</v>
      </c>
    </row>
    <row r="143" spans="1:4" x14ac:dyDescent="0.25">
      <c r="A143">
        <v>81</v>
      </c>
      <c r="B143">
        <f t="shared" si="12"/>
        <v>2.3695417473401759E-17</v>
      </c>
      <c r="C143">
        <f t="shared" si="13"/>
        <v>5.4878023343204877E-4</v>
      </c>
      <c r="D143">
        <f t="shared" si="14"/>
        <v>0.32465246735834974</v>
      </c>
    </row>
    <row r="144" spans="1:4" x14ac:dyDescent="0.25">
      <c r="A144">
        <v>81.5</v>
      </c>
      <c r="B144">
        <f t="shared" si="12"/>
        <v>1.36870967902032E-17</v>
      </c>
      <c r="C144">
        <f t="shared" si="13"/>
        <v>4.2990206759270223E-4</v>
      </c>
      <c r="D144">
        <f t="shared" si="14"/>
        <v>0.35586525214213843</v>
      </c>
    </row>
    <row r="145" spans="1:4" x14ac:dyDescent="0.25">
      <c r="A145">
        <v>82</v>
      </c>
      <c r="B145">
        <f t="shared" si="12"/>
        <v>7.8752046674609225E-18</v>
      </c>
      <c r="C145">
        <f t="shared" si="13"/>
        <v>3.3546262790251185E-4</v>
      </c>
      <c r="D145">
        <f t="shared" si="14"/>
        <v>0.38855812751236413</v>
      </c>
    </row>
    <row r="146" spans="1:4" x14ac:dyDescent="0.25">
      <c r="A146">
        <v>82.5</v>
      </c>
      <c r="B146">
        <f t="shared" si="12"/>
        <v>4.5135254703695861E-18</v>
      </c>
      <c r="C146">
        <f t="shared" si="13"/>
        <v>2.6074878466882681E-4</v>
      </c>
      <c r="D146">
        <f t="shared" si="14"/>
        <v>0.42260044322318879</v>
      </c>
    </row>
    <row r="147" spans="1:4" x14ac:dyDescent="0.25">
      <c r="A147">
        <v>83</v>
      </c>
      <c r="B147">
        <f t="shared" si="12"/>
        <v>2.576757109154981E-18</v>
      </c>
      <c r="C147">
        <f t="shared" si="13"/>
        <v>2.0188496560091579E-4</v>
      </c>
      <c r="D147">
        <f t="shared" si="14"/>
        <v>0.45783336177161427</v>
      </c>
    </row>
    <row r="148" spans="1:4" x14ac:dyDescent="0.25">
      <c r="A148">
        <v>83.5</v>
      </c>
      <c r="B148">
        <f t="shared" si="12"/>
        <v>1.4653271804402422E-18</v>
      </c>
      <c r="C148">
        <f t="shared" si="13"/>
        <v>1.5570021083729959E-4</v>
      </c>
      <c r="D148">
        <f t="shared" si="14"/>
        <v>0.49406997353163834</v>
      </c>
    </row>
    <row r="149" spans="1:4" x14ac:dyDescent="0.25">
      <c r="A149">
        <v>84</v>
      </c>
      <c r="B149">
        <f t="shared" si="12"/>
        <v>8.3004046521635588E-19</v>
      </c>
      <c r="C149">
        <f t="shared" si="13"/>
        <v>1.1961288358102437E-4</v>
      </c>
      <c r="D149">
        <f t="shared" si="14"/>
        <v>0.53109599103534522</v>
      </c>
    </row>
    <row r="150" spans="1:4" x14ac:dyDescent="0.25">
      <c r="A150">
        <v>84.5</v>
      </c>
      <c r="B150">
        <f t="shared" si="12"/>
        <v>4.6834669731039755E-19</v>
      </c>
      <c r="C150">
        <f t="shared" si="13"/>
        <v>9.1531432050003753E-5</v>
      </c>
      <c r="D150">
        <f t="shared" si="14"/>
        <v>0.56867105371867199</v>
      </c>
    </row>
    <row r="151" spans="1:4" x14ac:dyDescent="0.25">
      <c r="A151">
        <v>85</v>
      </c>
      <c r="B151">
        <f t="shared" si="12"/>
        <v>2.632323106842264E-19</v>
      </c>
      <c r="C151">
        <f t="shared" si="13"/>
        <v>6.9769577195997096E-5</v>
      </c>
      <c r="D151">
        <f t="shared" si="14"/>
        <v>0.60653065971263342</v>
      </c>
    </row>
    <row r="152" spans="1:4" x14ac:dyDescent="0.25">
      <c r="A152">
        <v>85.5</v>
      </c>
      <c r="B152">
        <f t="shared" si="12"/>
        <v>1.4737182690560296E-19</v>
      </c>
      <c r="C152">
        <f t="shared" si="13"/>
        <v>5.2974328747957843E-5</v>
      </c>
      <c r="D152">
        <f t="shared" si="14"/>
        <v>0.64438872482519527</v>
      </c>
    </row>
    <row r="153" spans="1:4" x14ac:dyDescent="0.25">
      <c r="A153">
        <v>86</v>
      </c>
      <c r="B153">
        <f t="shared" si="12"/>
        <v>8.2185135540967404E-20</v>
      </c>
      <c r="C153">
        <f t="shared" si="13"/>
        <v>4.0065297392951069E-5</v>
      </c>
      <c r="D153">
        <f t="shared" si="14"/>
        <v>0.68194075119034814</v>
      </c>
    </row>
    <row r="154" spans="1:4" x14ac:dyDescent="0.25">
      <c r="A154">
        <v>86.5</v>
      </c>
      <c r="B154">
        <f t="shared" si="12"/>
        <v>4.5653662227962802E-20</v>
      </c>
      <c r="C154">
        <f t="shared" si="13"/>
        <v>3.0183862672235959E-5</v>
      </c>
      <c r="D154">
        <f t="shared" si="14"/>
        <v>0.71886756970917576</v>
      </c>
    </row>
    <row r="155" spans="1:4" x14ac:dyDescent="0.25">
      <c r="A155">
        <v>87</v>
      </c>
      <c r="B155">
        <f t="shared" si="12"/>
        <v>2.5261637809256925E-20</v>
      </c>
      <c r="C155">
        <f t="shared" si="13"/>
        <v>2.2650865383229311E-5</v>
      </c>
      <c r="D155">
        <f t="shared" si="14"/>
        <v>0.75483960198900735</v>
      </c>
    </row>
    <row r="156" spans="1:4" x14ac:dyDescent="0.25">
      <c r="A156">
        <v>87.5</v>
      </c>
      <c r="B156">
        <f t="shared" si="12"/>
        <v>1.3923580308083602E-20</v>
      </c>
      <c r="C156">
        <f t="shared" si="13"/>
        <v>1.6931612436129992E-5</v>
      </c>
      <c r="D156">
        <f t="shared" si="14"/>
        <v>0.7895215696607879</v>
      </c>
    </row>
    <row r="157" spans="1:4" x14ac:dyDescent="0.25">
      <c r="A157">
        <v>88</v>
      </c>
      <c r="B157">
        <f t="shared" si="12"/>
        <v>7.6444084030522292E-21</v>
      </c>
      <c r="C157">
        <f t="shared" si="13"/>
        <v>1.2607105177048523E-5</v>
      </c>
      <c r="D157">
        <f t="shared" si="14"/>
        <v>0.82257756239866464</v>
      </c>
    </row>
    <row r="158" spans="1:4" x14ac:dyDescent="0.25">
      <c r="A158">
        <v>88.5</v>
      </c>
      <c r="B158">
        <f t="shared" si="12"/>
        <v>4.1806169355170355E-21</v>
      </c>
      <c r="C158">
        <f t="shared" si="13"/>
        <v>9.3505244530634548E-6</v>
      </c>
      <c r="D158">
        <f t="shared" si="14"/>
        <v>0.85367636134514768</v>
      </c>
    </row>
    <row r="159" spans="1:4" x14ac:dyDescent="0.25">
      <c r="A159">
        <v>89</v>
      </c>
      <c r="B159">
        <f t="shared" si="12"/>
        <v>2.2774057196530822E-21</v>
      </c>
      <c r="C159">
        <f t="shared" si="13"/>
        <v>6.908123638278764E-6</v>
      </c>
      <c r="D159">
        <f t="shared" si="14"/>
        <v>0.88249690258459546</v>
      </c>
    </row>
    <row r="160" spans="1:4" x14ac:dyDescent="0.25">
      <c r="A160">
        <v>89.5</v>
      </c>
      <c r="B160">
        <f t="shared" si="12"/>
        <v>1.2357880056679096E-21</v>
      </c>
      <c r="C160">
        <f t="shared" si="13"/>
        <v>5.0837919651313061E-6</v>
      </c>
      <c r="D160">
        <f t="shared" si="14"/>
        <v>0.90873375636107012</v>
      </c>
    </row>
    <row r="161" spans="1:4" x14ac:dyDescent="0.25">
      <c r="A161">
        <v>90</v>
      </c>
      <c r="B161">
        <f t="shared" si="12"/>
        <v>6.6796096209879242E-22</v>
      </c>
      <c r="C161">
        <f t="shared" si="13"/>
        <v>3.7266531720786709E-6</v>
      </c>
      <c r="D161">
        <f t="shared" si="14"/>
        <v>0.93210249235952758</v>
      </c>
    </row>
    <row r="162" spans="1:4" x14ac:dyDescent="0.25">
      <c r="A162">
        <v>90.5</v>
      </c>
      <c r="B162">
        <f t="shared" si="12"/>
        <v>3.5963481249673517E-22</v>
      </c>
      <c r="C162">
        <f t="shared" si="13"/>
        <v>2.7211577495495476E-6</v>
      </c>
      <c r="D162">
        <f t="shared" si="14"/>
        <v>0.9523447998951764</v>
      </c>
    </row>
    <row r="163" spans="1:4" x14ac:dyDescent="0.25">
      <c r="A163">
        <v>91</v>
      </c>
      <c r="B163">
        <f t="shared" ref="B163:B167" si="15">EXP(-((A163-media_umidade_baixa)^2)/(2*desviop_umidade_baixa^2))</f>
        <v>1.9287498479639178E-22</v>
      </c>
      <c r="C163">
        <f t="shared" si="13"/>
        <v>1.9792105596701347E-6</v>
      </c>
      <c r="D163">
        <f t="shared" si="14"/>
        <v>0.96923323447634413</v>
      </c>
    </row>
    <row r="164" spans="1:4" x14ac:dyDescent="0.25">
      <c r="A164">
        <v>91.5</v>
      </c>
      <c r="B164">
        <f t="shared" si="15"/>
        <v>1.0303709889822967E-22</v>
      </c>
      <c r="C164">
        <f t="shared" si="13"/>
        <v>1.4339493674822389E-6</v>
      </c>
      <c r="D164">
        <f t="shared" si="14"/>
        <v>0.98257546895790038</v>
      </c>
    </row>
    <row r="165" spans="1:4" x14ac:dyDescent="0.25">
      <c r="A165">
        <v>92</v>
      </c>
      <c r="B165">
        <f t="shared" si="15"/>
        <v>5.4829574654697493E-23</v>
      </c>
      <c r="C165">
        <f t="shared" si="13"/>
        <v>1.0348542111093753E-6</v>
      </c>
      <c r="D165">
        <f t="shared" si="14"/>
        <v>0.99221793826024351</v>
      </c>
    </row>
    <row r="166" spans="1:4" x14ac:dyDescent="0.25">
      <c r="A166">
        <v>92.5</v>
      </c>
      <c r="B166">
        <f t="shared" si="15"/>
        <v>2.9062948249202244E-23</v>
      </c>
      <c r="C166">
        <f t="shared" si="13"/>
        <v>7.43923131743503E-7</v>
      </c>
      <c r="D166">
        <f t="shared" si="14"/>
        <v>0.99804878110747552</v>
      </c>
    </row>
    <row r="167" spans="1:4" x14ac:dyDescent="0.25">
      <c r="A167">
        <v>93</v>
      </c>
      <c r="B167">
        <f t="shared" si="15"/>
        <v>1.5345039034436564E-23</v>
      </c>
      <c r="C167">
        <f t="shared" si="13"/>
        <v>5.3269729550146122E-7</v>
      </c>
      <c r="D167">
        <f t="shared" si="14"/>
        <v>1</v>
      </c>
    </row>
  </sheetData>
  <mergeCells count="2">
    <mergeCell ref="G2:I2"/>
    <mergeCell ref="A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6DAB-43AE-4CCE-BB0C-2AC1E735E9EF}">
  <dimension ref="A1:L203"/>
  <sheetViews>
    <sheetView zoomScale="75" zoomScaleNormal="75" workbookViewId="0">
      <selection activeCell="B2" sqref="B2"/>
    </sheetView>
  </sheetViews>
  <sheetFormatPr defaultRowHeight="15" x14ac:dyDescent="0.25"/>
  <cols>
    <col min="6" max="6" width="10.5703125" bestFit="1" customWidth="1"/>
    <col min="8" max="8" width="22" bestFit="1" customWidth="1"/>
    <col min="11" max="11" width="12.5703125" bestFit="1" customWidth="1"/>
    <col min="12" max="12" width="11" bestFit="1" customWidth="1"/>
  </cols>
  <sheetData>
    <row r="1" spans="1:12" x14ac:dyDescent="0.25">
      <c r="B1" s="29" t="s">
        <v>6</v>
      </c>
      <c r="C1" s="29"/>
      <c r="D1" s="29"/>
      <c r="E1" s="29"/>
      <c r="F1" s="29"/>
      <c r="H1" s="28" t="s">
        <v>33</v>
      </c>
      <c r="I1" s="28"/>
    </row>
    <row r="2" spans="1:12" x14ac:dyDescent="0.25">
      <c r="A2" s="1" t="s">
        <v>0</v>
      </c>
      <c r="B2" s="1" t="s">
        <v>13</v>
      </c>
      <c r="C2" s="1" t="s">
        <v>1</v>
      </c>
      <c r="D2" s="1" t="s">
        <v>2</v>
      </c>
      <c r="E2" s="1" t="s">
        <v>3</v>
      </c>
      <c r="F2" s="1" t="s">
        <v>5</v>
      </c>
      <c r="H2" s="3" t="s">
        <v>14</v>
      </c>
      <c r="I2" s="2">
        <v>0.3</v>
      </c>
      <c r="K2" s="2" t="s">
        <v>7</v>
      </c>
      <c r="L2" s="2">
        <v>0.02</v>
      </c>
    </row>
    <row r="3" spans="1:12" x14ac:dyDescent="0.25">
      <c r="A3">
        <v>0</v>
      </c>
      <c r="B3">
        <f t="shared" ref="B3:B66" si="0">MIN(1, MAX(0,(c_decrescente_parado-A3)/(c_decrescente_parado-a_decrescente_parado)))</f>
        <v>1</v>
      </c>
      <c r="C3">
        <f t="shared" ref="C3:C66" si="1">MIN(MAX(0,MIN(1,(A3-a_trapezoidal_baixa)/(b_trapezoidal_baixa-a_trapezoidal_baixa))),MAX(0,MIN(1,(d_trapezoidal_baixa-A3)/(d_trapezoidal_baixa-c_trapezoidal_baixa))))</f>
        <v>0</v>
      </c>
      <c r="D3">
        <f t="shared" ref="D3:D66" si="2">MIN(MAX(0,MIN(1,(A3-a_trapezoidal_media)/(b_trapezoidal_media-a_trapezoidal_media))),MAX(0,MIN(1,(d_trapezoidal_media-A3)/(d_trapezoidal_media-c_trapezoidal_media))))</f>
        <v>0</v>
      </c>
      <c r="E3">
        <f t="shared" ref="E3:E66" si="3">MIN(MAX(0,MIN(1,(A3-a_trapezoidal_alto)/(b_trapezoidal_alto-a_trapezoidal_alto))),MAX(0,MIN(1,(d_trapezoidal_alto-A3)/(d_trapezoidal_alto-c_trapezoidal_alto))))</f>
        <v>0</v>
      </c>
      <c r="F3">
        <f t="shared" ref="F3:F66" si="4">MIN(1,MAX(0,(A3-a_crescente_muito_alto)/(c_crescente_muit_alto-a_crescente_muito_alto)))</f>
        <v>0</v>
      </c>
      <c r="H3" s="3" t="s">
        <v>15</v>
      </c>
      <c r="I3" s="2">
        <v>0.5</v>
      </c>
      <c r="K3" s="2" t="s">
        <v>8</v>
      </c>
      <c r="L3" s="2">
        <f>MEDIAN(A3:A203)</f>
        <v>2.0000000000000013</v>
      </c>
    </row>
    <row r="4" spans="1:12" x14ac:dyDescent="0.25">
      <c r="A4">
        <f t="shared" ref="A4:A35" si="5">A3+$L$2</f>
        <v>0.02</v>
      </c>
      <c r="B4">
        <f t="shared" si="0"/>
        <v>1</v>
      </c>
      <c r="C4">
        <f t="shared" si="1"/>
        <v>0</v>
      </c>
      <c r="D4">
        <f t="shared" si="2"/>
        <v>0</v>
      </c>
      <c r="E4">
        <f t="shared" si="3"/>
        <v>0</v>
      </c>
      <c r="F4">
        <f t="shared" si="4"/>
        <v>0</v>
      </c>
      <c r="H4" s="12" t="s">
        <v>16</v>
      </c>
      <c r="I4" s="13">
        <v>0.3</v>
      </c>
      <c r="K4" s="2" t="s">
        <v>11</v>
      </c>
      <c r="L4" s="2">
        <v>0.3</v>
      </c>
    </row>
    <row r="5" spans="1:12" x14ac:dyDescent="0.25">
      <c r="A5">
        <f t="shared" si="5"/>
        <v>0.04</v>
      </c>
      <c r="B5">
        <f t="shared" si="0"/>
        <v>1</v>
      </c>
      <c r="C5">
        <f t="shared" si="1"/>
        <v>0</v>
      </c>
      <c r="D5">
        <f t="shared" si="2"/>
        <v>0</v>
      </c>
      <c r="E5">
        <f t="shared" si="3"/>
        <v>0</v>
      </c>
      <c r="F5">
        <f t="shared" si="4"/>
        <v>0</v>
      </c>
      <c r="H5" s="12" t="s">
        <v>17</v>
      </c>
      <c r="I5" s="13">
        <v>0.5</v>
      </c>
    </row>
    <row r="6" spans="1:12" x14ac:dyDescent="0.25">
      <c r="A6">
        <f t="shared" si="5"/>
        <v>0.06</v>
      </c>
      <c r="B6">
        <f t="shared" si="0"/>
        <v>1</v>
      </c>
      <c r="C6">
        <f t="shared" si="1"/>
        <v>0</v>
      </c>
      <c r="D6">
        <f t="shared" si="2"/>
        <v>0</v>
      </c>
      <c r="E6">
        <f t="shared" si="3"/>
        <v>0</v>
      </c>
      <c r="F6">
        <f t="shared" si="4"/>
        <v>0</v>
      </c>
      <c r="H6" s="12" t="s">
        <v>18</v>
      </c>
      <c r="I6" s="13">
        <v>0.8</v>
      </c>
    </row>
    <row r="7" spans="1:12" x14ac:dyDescent="0.25">
      <c r="A7">
        <f t="shared" si="5"/>
        <v>0.08</v>
      </c>
      <c r="B7">
        <f t="shared" si="0"/>
        <v>1</v>
      </c>
      <c r="C7">
        <f t="shared" si="1"/>
        <v>0</v>
      </c>
      <c r="D7">
        <f t="shared" si="2"/>
        <v>0</v>
      </c>
      <c r="E7">
        <f t="shared" si="3"/>
        <v>0</v>
      </c>
      <c r="F7">
        <f t="shared" si="4"/>
        <v>0</v>
      </c>
      <c r="H7" s="12" t="s">
        <v>19</v>
      </c>
      <c r="I7" s="13">
        <v>1</v>
      </c>
    </row>
    <row r="8" spans="1:12" x14ac:dyDescent="0.25">
      <c r="A8">
        <f t="shared" si="5"/>
        <v>0.1</v>
      </c>
      <c r="B8">
        <f t="shared" si="0"/>
        <v>1</v>
      </c>
      <c r="C8">
        <f t="shared" si="1"/>
        <v>0</v>
      </c>
      <c r="D8">
        <f t="shared" si="2"/>
        <v>0</v>
      </c>
      <c r="E8">
        <f t="shared" si="3"/>
        <v>0</v>
      </c>
      <c r="F8">
        <f t="shared" si="4"/>
        <v>0</v>
      </c>
      <c r="H8" s="14" t="s">
        <v>20</v>
      </c>
      <c r="I8" s="15">
        <v>0.8</v>
      </c>
    </row>
    <row r="9" spans="1:12" x14ac:dyDescent="0.25">
      <c r="A9">
        <f t="shared" si="5"/>
        <v>0.12000000000000001</v>
      </c>
      <c r="B9">
        <f t="shared" si="0"/>
        <v>1</v>
      </c>
      <c r="C9">
        <f t="shared" si="1"/>
        <v>0</v>
      </c>
      <c r="D9">
        <f t="shared" si="2"/>
        <v>0</v>
      </c>
      <c r="E9">
        <f t="shared" si="3"/>
        <v>0</v>
      </c>
      <c r="F9">
        <f t="shared" si="4"/>
        <v>0</v>
      </c>
      <c r="H9" s="14" t="s">
        <v>21</v>
      </c>
      <c r="I9" s="15">
        <v>1.1000000000000001</v>
      </c>
    </row>
    <row r="10" spans="1:12" x14ac:dyDescent="0.25">
      <c r="A10">
        <f t="shared" si="5"/>
        <v>0.14000000000000001</v>
      </c>
      <c r="B10">
        <f t="shared" si="0"/>
        <v>1</v>
      </c>
      <c r="C10">
        <f t="shared" si="1"/>
        <v>0</v>
      </c>
      <c r="D10">
        <f t="shared" si="2"/>
        <v>0</v>
      </c>
      <c r="E10">
        <f t="shared" si="3"/>
        <v>0</v>
      </c>
      <c r="F10">
        <f t="shared" si="4"/>
        <v>0</v>
      </c>
      <c r="H10" s="14" t="s">
        <v>22</v>
      </c>
      <c r="I10" s="15">
        <v>1.6</v>
      </c>
    </row>
    <row r="11" spans="1:12" x14ac:dyDescent="0.25">
      <c r="A11">
        <f t="shared" si="5"/>
        <v>0.16</v>
      </c>
      <c r="B11">
        <f t="shared" si="0"/>
        <v>1</v>
      </c>
      <c r="C11">
        <f t="shared" si="1"/>
        <v>0</v>
      </c>
      <c r="D11">
        <f t="shared" si="2"/>
        <v>0</v>
      </c>
      <c r="E11">
        <f t="shared" si="3"/>
        <v>0</v>
      </c>
      <c r="F11">
        <f t="shared" si="4"/>
        <v>0</v>
      </c>
      <c r="H11" s="14" t="s">
        <v>23</v>
      </c>
      <c r="I11" s="15">
        <v>2</v>
      </c>
    </row>
    <row r="12" spans="1:12" x14ac:dyDescent="0.25">
      <c r="A12">
        <f t="shared" si="5"/>
        <v>0.18</v>
      </c>
      <c r="B12">
        <f t="shared" si="0"/>
        <v>1</v>
      </c>
      <c r="C12">
        <f t="shared" si="1"/>
        <v>0</v>
      </c>
      <c r="D12">
        <f t="shared" si="2"/>
        <v>0</v>
      </c>
      <c r="E12">
        <f t="shared" si="3"/>
        <v>0</v>
      </c>
      <c r="F12">
        <f t="shared" si="4"/>
        <v>0</v>
      </c>
      <c r="H12" s="21" t="s">
        <v>24</v>
      </c>
      <c r="I12" s="21">
        <v>1.8</v>
      </c>
    </row>
    <row r="13" spans="1:12" x14ac:dyDescent="0.25">
      <c r="A13">
        <f t="shared" si="5"/>
        <v>0.19999999999999998</v>
      </c>
      <c r="B13">
        <f t="shared" si="0"/>
        <v>1</v>
      </c>
      <c r="C13">
        <f t="shared" si="1"/>
        <v>0</v>
      </c>
      <c r="D13">
        <f t="shared" si="2"/>
        <v>0</v>
      </c>
      <c r="E13">
        <f t="shared" si="3"/>
        <v>0</v>
      </c>
      <c r="F13">
        <f t="shared" si="4"/>
        <v>0</v>
      </c>
      <c r="H13" s="21" t="s">
        <v>25</v>
      </c>
      <c r="I13" s="21">
        <v>2.2999999999999998</v>
      </c>
    </row>
    <row r="14" spans="1:12" x14ac:dyDescent="0.25">
      <c r="A14">
        <f t="shared" si="5"/>
        <v>0.21999999999999997</v>
      </c>
      <c r="B14">
        <f t="shared" si="0"/>
        <v>1</v>
      </c>
      <c r="C14">
        <f t="shared" si="1"/>
        <v>0</v>
      </c>
      <c r="D14">
        <f t="shared" si="2"/>
        <v>0</v>
      </c>
      <c r="E14">
        <f t="shared" si="3"/>
        <v>0</v>
      </c>
      <c r="F14">
        <f t="shared" si="4"/>
        <v>0</v>
      </c>
      <c r="H14" s="21" t="s">
        <v>26</v>
      </c>
      <c r="I14" s="21">
        <v>2.8</v>
      </c>
    </row>
    <row r="15" spans="1:12" x14ac:dyDescent="0.25">
      <c r="A15">
        <f t="shared" si="5"/>
        <v>0.23999999999999996</v>
      </c>
      <c r="B15">
        <f t="shared" si="0"/>
        <v>1</v>
      </c>
      <c r="C15">
        <f t="shared" si="1"/>
        <v>0</v>
      </c>
      <c r="D15">
        <f t="shared" si="2"/>
        <v>0</v>
      </c>
      <c r="E15">
        <f t="shared" si="3"/>
        <v>0</v>
      </c>
      <c r="F15">
        <f t="shared" si="4"/>
        <v>0</v>
      </c>
      <c r="H15" s="21" t="s">
        <v>27</v>
      </c>
      <c r="I15" s="21">
        <v>3.2</v>
      </c>
    </row>
    <row r="16" spans="1:12" x14ac:dyDescent="0.25">
      <c r="A16">
        <f t="shared" si="5"/>
        <v>0.25999999999999995</v>
      </c>
      <c r="B16">
        <f t="shared" si="0"/>
        <v>1</v>
      </c>
      <c r="C16">
        <f t="shared" si="1"/>
        <v>0</v>
      </c>
      <c r="D16">
        <f t="shared" si="2"/>
        <v>0</v>
      </c>
      <c r="E16">
        <f t="shared" si="3"/>
        <v>0</v>
      </c>
      <c r="F16">
        <f t="shared" si="4"/>
        <v>0</v>
      </c>
      <c r="H16" s="3" t="s">
        <v>9</v>
      </c>
      <c r="I16" s="2">
        <v>3</v>
      </c>
    </row>
    <row r="17" spans="1:9" x14ac:dyDescent="0.25">
      <c r="A17">
        <f t="shared" si="5"/>
        <v>0.27999999999999997</v>
      </c>
      <c r="B17">
        <f t="shared" si="0"/>
        <v>1</v>
      </c>
      <c r="C17">
        <f t="shared" si="1"/>
        <v>0</v>
      </c>
      <c r="D17">
        <f t="shared" si="2"/>
        <v>0</v>
      </c>
      <c r="E17">
        <f t="shared" si="3"/>
        <v>0</v>
      </c>
      <c r="F17">
        <f t="shared" si="4"/>
        <v>0</v>
      </c>
      <c r="H17" s="3" t="s">
        <v>10</v>
      </c>
      <c r="I17" s="2">
        <v>3.5</v>
      </c>
    </row>
    <row r="18" spans="1:9" x14ac:dyDescent="0.25">
      <c r="A18">
        <f t="shared" si="5"/>
        <v>0.3</v>
      </c>
      <c r="B18">
        <f t="shared" si="0"/>
        <v>1</v>
      </c>
      <c r="C18">
        <f t="shared" si="1"/>
        <v>0</v>
      </c>
      <c r="D18">
        <f t="shared" si="2"/>
        <v>0</v>
      </c>
      <c r="E18">
        <f t="shared" si="3"/>
        <v>0</v>
      </c>
      <c r="F18">
        <f t="shared" si="4"/>
        <v>0</v>
      </c>
    </row>
    <row r="19" spans="1:9" x14ac:dyDescent="0.25">
      <c r="A19">
        <f t="shared" si="5"/>
        <v>0.32</v>
      </c>
      <c r="B19">
        <f t="shared" si="0"/>
        <v>0.89999999999999991</v>
      </c>
      <c r="C19">
        <f t="shared" si="1"/>
        <v>0.10000000000000009</v>
      </c>
      <c r="D19">
        <f t="shared" si="2"/>
        <v>0</v>
      </c>
      <c r="E19">
        <f t="shared" si="3"/>
        <v>0</v>
      </c>
      <c r="F19">
        <f t="shared" si="4"/>
        <v>0</v>
      </c>
    </row>
    <row r="20" spans="1:9" x14ac:dyDescent="0.25">
      <c r="A20">
        <f t="shared" si="5"/>
        <v>0.34</v>
      </c>
      <c r="B20">
        <f t="shared" si="0"/>
        <v>0.79999999999999982</v>
      </c>
      <c r="C20">
        <f t="shared" si="1"/>
        <v>0.20000000000000018</v>
      </c>
      <c r="D20">
        <f t="shared" si="2"/>
        <v>0</v>
      </c>
      <c r="E20">
        <f t="shared" si="3"/>
        <v>0</v>
      </c>
      <c r="F20">
        <f t="shared" si="4"/>
        <v>0</v>
      </c>
    </row>
    <row r="21" spans="1:9" x14ac:dyDescent="0.25">
      <c r="A21">
        <f t="shared" si="5"/>
        <v>0.36000000000000004</v>
      </c>
      <c r="B21">
        <f t="shared" si="0"/>
        <v>0.69999999999999973</v>
      </c>
      <c r="C21">
        <f t="shared" si="1"/>
        <v>0.30000000000000027</v>
      </c>
      <c r="D21">
        <f t="shared" si="2"/>
        <v>0</v>
      </c>
      <c r="E21">
        <f t="shared" si="3"/>
        <v>0</v>
      </c>
      <c r="F21">
        <f t="shared" si="4"/>
        <v>0</v>
      </c>
    </row>
    <row r="22" spans="1:9" x14ac:dyDescent="0.25">
      <c r="A22">
        <f t="shared" si="5"/>
        <v>0.38000000000000006</v>
      </c>
      <c r="B22">
        <f t="shared" si="0"/>
        <v>0.59999999999999964</v>
      </c>
      <c r="C22">
        <f t="shared" si="1"/>
        <v>0.40000000000000036</v>
      </c>
      <c r="D22">
        <f t="shared" si="2"/>
        <v>0</v>
      </c>
      <c r="E22">
        <f t="shared" si="3"/>
        <v>0</v>
      </c>
      <c r="F22">
        <f t="shared" si="4"/>
        <v>0</v>
      </c>
    </row>
    <row r="23" spans="1:9" x14ac:dyDescent="0.25">
      <c r="A23">
        <f t="shared" si="5"/>
        <v>0.40000000000000008</v>
      </c>
      <c r="B23">
        <f t="shared" si="0"/>
        <v>0.49999999999999961</v>
      </c>
      <c r="C23">
        <f t="shared" si="1"/>
        <v>0.50000000000000044</v>
      </c>
      <c r="D23">
        <f t="shared" si="2"/>
        <v>0</v>
      </c>
      <c r="E23">
        <f t="shared" si="3"/>
        <v>0</v>
      </c>
      <c r="F23">
        <f t="shared" si="4"/>
        <v>0</v>
      </c>
    </row>
    <row r="24" spans="1:9" x14ac:dyDescent="0.25">
      <c r="A24">
        <f t="shared" si="5"/>
        <v>0.4200000000000001</v>
      </c>
      <c r="B24">
        <f t="shared" si="0"/>
        <v>0.39999999999999952</v>
      </c>
      <c r="C24">
        <f t="shared" si="1"/>
        <v>0.60000000000000053</v>
      </c>
      <c r="D24">
        <f t="shared" si="2"/>
        <v>0</v>
      </c>
      <c r="E24">
        <f t="shared" si="3"/>
        <v>0</v>
      </c>
      <c r="F24">
        <f t="shared" si="4"/>
        <v>0</v>
      </c>
    </row>
    <row r="25" spans="1:9" x14ac:dyDescent="0.25">
      <c r="A25">
        <f t="shared" si="5"/>
        <v>0.44000000000000011</v>
      </c>
      <c r="B25">
        <f t="shared" si="0"/>
        <v>0.29999999999999943</v>
      </c>
      <c r="C25">
        <f t="shared" si="1"/>
        <v>0.70000000000000062</v>
      </c>
      <c r="D25">
        <f t="shared" si="2"/>
        <v>0</v>
      </c>
      <c r="E25">
        <f t="shared" si="3"/>
        <v>0</v>
      </c>
      <c r="F25">
        <f t="shared" si="4"/>
        <v>0</v>
      </c>
    </row>
    <row r="26" spans="1:9" x14ac:dyDescent="0.25">
      <c r="A26">
        <f t="shared" si="5"/>
        <v>0.46000000000000013</v>
      </c>
      <c r="B26">
        <f t="shared" si="0"/>
        <v>0.19999999999999934</v>
      </c>
      <c r="C26">
        <f t="shared" si="1"/>
        <v>0.80000000000000071</v>
      </c>
      <c r="D26">
        <f t="shared" si="2"/>
        <v>0</v>
      </c>
      <c r="E26">
        <f t="shared" si="3"/>
        <v>0</v>
      </c>
      <c r="F26">
        <f t="shared" si="4"/>
        <v>0</v>
      </c>
    </row>
    <row r="27" spans="1:9" x14ac:dyDescent="0.25">
      <c r="A27">
        <f t="shared" si="5"/>
        <v>0.48000000000000015</v>
      </c>
      <c r="B27">
        <f t="shared" si="0"/>
        <v>9.9999999999999256E-2</v>
      </c>
      <c r="C27">
        <f t="shared" si="1"/>
        <v>0.9000000000000008</v>
      </c>
      <c r="D27">
        <f t="shared" si="2"/>
        <v>0</v>
      </c>
      <c r="E27">
        <f t="shared" si="3"/>
        <v>0</v>
      </c>
      <c r="F27">
        <f t="shared" si="4"/>
        <v>0</v>
      </c>
    </row>
    <row r="28" spans="1:9" x14ac:dyDescent="0.25">
      <c r="A28">
        <f t="shared" si="5"/>
        <v>0.50000000000000011</v>
      </c>
      <c r="B28">
        <f t="shared" si="0"/>
        <v>0</v>
      </c>
      <c r="C28">
        <f t="shared" si="1"/>
        <v>1</v>
      </c>
      <c r="D28">
        <f t="shared" si="2"/>
        <v>0</v>
      </c>
      <c r="E28">
        <f t="shared" si="3"/>
        <v>0</v>
      </c>
      <c r="F28">
        <f t="shared" si="4"/>
        <v>0</v>
      </c>
    </row>
    <row r="29" spans="1:9" x14ac:dyDescent="0.25">
      <c r="A29">
        <f t="shared" si="5"/>
        <v>0.52000000000000013</v>
      </c>
      <c r="B29">
        <f t="shared" si="0"/>
        <v>0</v>
      </c>
      <c r="C29">
        <f t="shared" si="1"/>
        <v>1</v>
      </c>
      <c r="D29">
        <f t="shared" si="2"/>
        <v>0</v>
      </c>
      <c r="E29">
        <f t="shared" si="3"/>
        <v>0</v>
      </c>
      <c r="F29">
        <f t="shared" si="4"/>
        <v>0</v>
      </c>
    </row>
    <row r="30" spans="1:9" x14ac:dyDescent="0.25">
      <c r="A30">
        <f t="shared" si="5"/>
        <v>0.54000000000000015</v>
      </c>
      <c r="B30">
        <f t="shared" si="0"/>
        <v>0</v>
      </c>
      <c r="C30">
        <f t="shared" si="1"/>
        <v>1</v>
      </c>
      <c r="D30">
        <f t="shared" si="2"/>
        <v>0</v>
      </c>
      <c r="E30">
        <f t="shared" si="3"/>
        <v>0</v>
      </c>
      <c r="F30">
        <f t="shared" si="4"/>
        <v>0</v>
      </c>
    </row>
    <row r="31" spans="1:9" x14ac:dyDescent="0.25">
      <c r="A31">
        <f t="shared" si="5"/>
        <v>0.56000000000000016</v>
      </c>
      <c r="B31">
        <f t="shared" si="0"/>
        <v>0</v>
      </c>
      <c r="C31">
        <f t="shared" si="1"/>
        <v>1</v>
      </c>
      <c r="D31">
        <f t="shared" si="2"/>
        <v>0</v>
      </c>
      <c r="E31">
        <f t="shared" si="3"/>
        <v>0</v>
      </c>
      <c r="F31">
        <f t="shared" si="4"/>
        <v>0</v>
      </c>
    </row>
    <row r="32" spans="1:9" x14ac:dyDescent="0.25">
      <c r="A32">
        <f t="shared" si="5"/>
        <v>0.58000000000000018</v>
      </c>
      <c r="B32">
        <f t="shared" si="0"/>
        <v>0</v>
      </c>
      <c r="C32">
        <f t="shared" si="1"/>
        <v>1</v>
      </c>
      <c r="D32">
        <f t="shared" si="2"/>
        <v>0</v>
      </c>
      <c r="E32">
        <f t="shared" si="3"/>
        <v>0</v>
      </c>
      <c r="F32">
        <f t="shared" si="4"/>
        <v>0</v>
      </c>
    </row>
    <row r="33" spans="1:6" x14ac:dyDescent="0.25">
      <c r="A33">
        <f t="shared" si="5"/>
        <v>0.6000000000000002</v>
      </c>
      <c r="B33">
        <f t="shared" si="0"/>
        <v>0</v>
      </c>
      <c r="C33">
        <f t="shared" si="1"/>
        <v>1</v>
      </c>
      <c r="D33">
        <f t="shared" si="2"/>
        <v>0</v>
      </c>
      <c r="E33">
        <f t="shared" si="3"/>
        <v>0</v>
      </c>
      <c r="F33">
        <f t="shared" si="4"/>
        <v>0</v>
      </c>
    </row>
    <row r="34" spans="1:6" x14ac:dyDescent="0.25">
      <c r="A34">
        <f t="shared" si="5"/>
        <v>0.62000000000000022</v>
      </c>
      <c r="B34">
        <f t="shared" si="0"/>
        <v>0</v>
      </c>
      <c r="C34">
        <f t="shared" si="1"/>
        <v>1</v>
      </c>
      <c r="D34">
        <f t="shared" si="2"/>
        <v>0</v>
      </c>
      <c r="E34">
        <f t="shared" si="3"/>
        <v>0</v>
      </c>
      <c r="F34">
        <f t="shared" si="4"/>
        <v>0</v>
      </c>
    </row>
    <row r="35" spans="1:6" x14ac:dyDescent="0.25">
      <c r="A35">
        <f t="shared" si="5"/>
        <v>0.64000000000000024</v>
      </c>
      <c r="B35">
        <f t="shared" si="0"/>
        <v>0</v>
      </c>
      <c r="C35">
        <f t="shared" si="1"/>
        <v>1</v>
      </c>
      <c r="D35">
        <f t="shared" si="2"/>
        <v>0</v>
      </c>
      <c r="E35">
        <f t="shared" si="3"/>
        <v>0</v>
      </c>
      <c r="F35">
        <f t="shared" si="4"/>
        <v>0</v>
      </c>
    </row>
    <row r="36" spans="1:6" x14ac:dyDescent="0.25">
      <c r="A36">
        <f t="shared" ref="A36:A67" si="6">A35+$L$2</f>
        <v>0.66000000000000025</v>
      </c>
      <c r="B36">
        <f t="shared" si="0"/>
        <v>0</v>
      </c>
      <c r="C36">
        <f t="shared" si="1"/>
        <v>1</v>
      </c>
      <c r="D36">
        <f t="shared" si="2"/>
        <v>0</v>
      </c>
      <c r="E36">
        <f t="shared" si="3"/>
        <v>0</v>
      </c>
      <c r="F36">
        <f t="shared" si="4"/>
        <v>0</v>
      </c>
    </row>
    <row r="37" spans="1:6" x14ac:dyDescent="0.25">
      <c r="A37">
        <f t="shared" si="6"/>
        <v>0.68000000000000027</v>
      </c>
      <c r="B37">
        <f t="shared" si="0"/>
        <v>0</v>
      </c>
      <c r="C37">
        <f t="shared" si="1"/>
        <v>1</v>
      </c>
      <c r="D37">
        <f t="shared" si="2"/>
        <v>0</v>
      </c>
      <c r="E37">
        <f t="shared" si="3"/>
        <v>0</v>
      </c>
      <c r="F37">
        <f t="shared" si="4"/>
        <v>0</v>
      </c>
    </row>
    <row r="38" spans="1:6" x14ac:dyDescent="0.25">
      <c r="A38">
        <f t="shared" si="6"/>
        <v>0.70000000000000029</v>
      </c>
      <c r="B38">
        <f t="shared" si="0"/>
        <v>0</v>
      </c>
      <c r="C38">
        <f t="shared" si="1"/>
        <v>1</v>
      </c>
      <c r="D38">
        <f t="shared" si="2"/>
        <v>0</v>
      </c>
      <c r="E38">
        <f t="shared" si="3"/>
        <v>0</v>
      </c>
      <c r="F38">
        <f t="shared" si="4"/>
        <v>0</v>
      </c>
    </row>
    <row r="39" spans="1:6" x14ac:dyDescent="0.25">
      <c r="A39">
        <f t="shared" si="6"/>
        <v>0.72000000000000031</v>
      </c>
      <c r="B39">
        <f t="shared" si="0"/>
        <v>0</v>
      </c>
      <c r="C39">
        <f t="shared" si="1"/>
        <v>1</v>
      </c>
      <c r="D39">
        <f t="shared" si="2"/>
        <v>0</v>
      </c>
      <c r="E39">
        <f t="shared" si="3"/>
        <v>0</v>
      </c>
      <c r="F39">
        <f t="shared" si="4"/>
        <v>0</v>
      </c>
    </row>
    <row r="40" spans="1:6" x14ac:dyDescent="0.25">
      <c r="A40">
        <f t="shared" si="6"/>
        <v>0.74000000000000032</v>
      </c>
      <c r="B40">
        <f t="shared" si="0"/>
        <v>0</v>
      </c>
      <c r="C40">
        <f t="shared" si="1"/>
        <v>1</v>
      </c>
      <c r="D40">
        <f t="shared" si="2"/>
        <v>0</v>
      </c>
      <c r="E40">
        <f t="shared" si="3"/>
        <v>0</v>
      </c>
      <c r="F40">
        <f t="shared" si="4"/>
        <v>0</v>
      </c>
    </row>
    <row r="41" spans="1:6" x14ac:dyDescent="0.25">
      <c r="A41">
        <f t="shared" si="6"/>
        <v>0.76000000000000034</v>
      </c>
      <c r="B41">
        <f t="shared" si="0"/>
        <v>0</v>
      </c>
      <c r="C41">
        <f t="shared" si="1"/>
        <v>1</v>
      </c>
      <c r="D41">
        <f t="shared" si="2"/>
        <v>0</v>
      </c>
      <c r="E41">
        <f t="shared" si="3"/>
        <v>0</v>
      </c>
      <c r="F41">
        <f t="shared" si="4"/>
        <v>0</v>
      </c>
    </row>
    <row r="42" spans="1:6" x14ac:dyDescent="0.25">
      <c r="A42">
        <f t="shared" si="6"/>
        <v>0.78000000000000036</v>
      </c>
      <c r="B42">
        <f t="shared" si="0"/>
        <v>0</v>
      </c>
      <c r="C42">
        <f t="shared" si="1"/>
        <v>1</v>
      </c>
      <c r="D42">
        <f t="shared" si="2"/>
        <v>0</v>
      </c>
      <c r="E42">
        <f t="shared" si="3"/>
        <v>0</v>
      </c>
      <c r="F42">
        <f t="shared" si="4"/>
        <v>0</v>
      </c>
    </row>
    <row r="43" spans="1:6" x14ac:dyDescent="0.25">
      <c r="A43">
        <f t="shared" si="6"/>
        <v>0.80000000000000038</v>
      </c>
      <c r="B43">
        <f t="shared" si="0"/>
        <v>0</v>
      </c>
      <c r="C43">
        <f t="shared" si="1"/>
        <v>0.99999999999999833</v>
      </c>
      <c r="D43">
        <f t="shared" si="2"/>
        <v>1.1102230246251563E-15</v>
      </c>
      <c r="E43">
        <f t="shared" si="3"/>
        <v>0</v>
      </c>
      <c r="F43">
        <f t="shared" si="4"/>
        <v>0</v>
      </c>
    </row>
    <row r="44" spans="1:6" x14ac:dyDescent="0.25">
      <c r="A44">
        <f t="shared" si="6"/>
        <v>0.8200000000000004</v>
      </c>
      <c r="B44">
        <f t="shared" si="0"/>
        <v>0</v>
      </c>
      <c r="C44">
        <f t="shared" si="1"/>
        <v>0.89999999999999825</v>
      </c>
      <c r="D44">
        <f t="shared" si="2"/>
        <v>6.6666666666667831E-2</v>
      </c>
      <c r="E44">
        <f t="shared" si="3"/>
        <v>0</v>
      </c>
      <c r="F44">
        <f t="shared" si="4"/>
        <v>0</v>
      </c>
    </row>
    <row r="45" spans="1:6" x14ac:dyDescent="0.25">
      <c r="A45">
        <f t="shared" si="6"/>
        <v>0.84000000000000041</v>
      </c>
      <c r="B45">
        <f t="shared" si="0"/>
        <v>0</v>
      </c>
      <c r="C45">
        <f t="shared" si="1"/>
        <v>0.79999999999999816</v>
      </c>
      <c r="D45">
        <f t="shared" si="2"/>
        <v>0.13333333333333455</v>
      </c>
      <c r="E45">
        <f t="shared" si="3"/>
        <v>0</v>
      </c>
      <c r="F45">
        <f t="shared" si="4"/>
        <v>0</v>
      </c>
    </row>
    <row r="46" spans="1:6" x14ac:dyDescent="0.25">
      <c r="A46">
        <f t="shared" si="6"/>
        <v>0.86000000000000043</v>
      </c>
      <c r="B46">
        <f t="shared" si="0"/>
        <v>0</v>
      </c>
      <c r="C46">
        <f t="shared" si="1"/>
        <v>0.69999999999999796</v>
      </c>
      <c r="D46">
        <f t="shared" si="2"/>
        <v>0.20000000000000126</v>
      </c>
      <c r="E46">
        <f t="shared" si="3"/>
        <v>0</v>
      </c>
      <c r="F46">
        <f t="shared" si="4"/>
        <v>0</v>
      </c>
    </row>
    <row r="47" spans="1:6" x14ac:dyDescent="0.25">
      <c r="A47">
        <f t="shared" si="6"/>
        <v>0.88000000000000045</v>
      </c>
      <c r="B47">
        <f t="shared" si="0"/>
        <v>0</v>
      </c>
      <c r="C47">
        <f t="shared" si="1"/>
        <v>0.59999999999999787</v>
      </c>
      <c r="D47">
        <f t="shared" si="2"/>
        <v>0.266666666666668</v>
      </c>
      <c r="E47">
        <f t="shared" si="3"/>
        <v>0</v>
      </c>
      <c r="F47">
        <f t="shared" si="4"/>
        <v>0</v>
      </c>
    </row>
    <row r="48" spans="1:6" x14ac:dyDescent="0.25">
      <c r="A48">
        <f t="shared" si="6"/>
        <v>0.90000000000000047</v>
      </c>
      <c r="B48">
        <f t="shared" si="0"/>
        <v>0</v>
      </c>
      <c r="C48">
        <f t="shared" si="1"/>
        <v>0.49999999999999778</v>
      </c>
      <c r="D48">
        <f t="shared" si="2"/>
        <v>0.3333333333333347</v>
      </c>
      <c r="E48">
        <f t="shared" si="3"/>
        <v>0</v>
      </c>
      <c r="F48">
        <f t="shared" si="4"/>
        <v>0</v>
      </c>
    </row>
    <row r="49" spans="1:6" x14ac:dyDescent="0.25">
      <c r="A49">
        <f t="shared" si="6"/>
        <v>0.92000000000000048</v>
      </c>
      <c r="B49">
        <f t="shared" si="0"/>
        <v>0</v>
      </c>
      <c r="C49">
        <f t="shared" si="1"/>
        <v>0.39999999999999769</v>
      </c>
      <c r="D49">
        <f t="shared" si="2"/>
        <v>0.40000000000000141</v>
      </c>
      <c r="E49">
        <f t="shared" si="3"/>
        <v>0</v>
      </c>
      <c r="F49">
        <f t="shared" si="4"/>
        <v>0</v>
      </c>
    </row>
    <row r="50" spans="1:6" x14ac:dyDescent="0.25">
      <c r="A50">
        <f t="shared" si="6"/>
        <v>0.9400000000000005</v>
      </c>
      <c r="B50">
        <f t="shared" si="0"/>
        <v>0</v>
      </c>
      <c r="C50">
        <f t="shared" si="1"/>
        <v>0.29999999999999755</v>
      </c>
      <c r="D50">
        <f t="shared" si="2"/>
        <v>0.46666666666666812</v>
      </c>
      <c r="E50">
        <f t="shared" si="3"/>
        <v>0</v>
      </c>
      <c r="F50">
        <f t="shared" si="4"/>
        <v>0</v>
      </c>
    </row>
    <row r="51" spans="1:6" x14ac:dyDescent="0.25">
      <c r="A51">
        <f t="shared" si="6"/>
        <v>0.96000000000000052</v>
      </c>
      <c r="B51">
        <f t="shared" si="0"/>
        <v>0</v>
      </c>
      <c r="C51">
        <f t="shared" si="1"/>
        <v>0.19999999999999746</v>
      </c>
      <c r="D51">
        <f t="shared" si="2"/>
        <v>0.53333333333333488</v>
      </c>
      <c r="E51">
        <f t="shared" si="3"/>
        <v>0</v>
      </c>
      <c r="F51">
        <f t="shared" si="4"/>
        <v>0</v>
      </c>
    </row>
    <row r="52" spans="1:6" x14ac:dyDescent="0.25">
      <c r="A52">
        <f t="shared" si="6"/>
        <v>0.98000000000000054</v>
      </c>
      <c r="B52">
        <f t="shared" si="0"/>
        <v>0</v>
      </c>
      <c r="C52">
        <f t="shared" si="1"/>
        <v>9.9999999999997341E-2</v>
      </c>
      <c r="D52">
        <f t="shared" si="2"/>
        <v>0.60000000000000153</v>
      </c>
      <c r="E52">
        <f t="shared" si="3"/>
        <v>0</v>
      </c>
      <c r="F52">
        <f t="shared" si="4"/>
        <v>0</v>
      </c>
    </row>
    <row r="53" spans="1:6" x14ac:dyDescent="0.25">
      <c r="A53">
        <f t="shared" si="6"/>
        <v>1.0000000000000004</v>
      </c>
      <c r="B53">
        <f t="shared" si="0"/>
        <v>0</v>
      </c>
      <c r="C53">
        <f t="shared" si="1"/>
        <v>0</v>
      </c>
      <c r="D53">
        <f t="shared" si="2"/>
        <v>0.66666666666666785</v>
      </c>
      <c r="E53">
        <f t="shared" si="3"/>
        <v>0</v>
      </c>
      <c r="F53">
        <f t="shared" si="4"/>
        <v>0</v>
      </c>
    </row>
    <row r="54" spans="1:6" x14ac:dyDescent="0.25">
      <c r="A54">
        <f t="shared" si="6"/>
        <v>1.0200000000000005</v>
      </c>
      <c r="B54">
        <f t="shared" si="0"/>
        <v>0</v>
      </c>
      <c r="C54">
        <f t="shared" si="1"/>
        <v>0</v>
      </c>
      <c r="D54">
        <f t="shared" si="2"/>
        <v>0.73333333333333461</v>
      </c>
      <c r="E54">
        <f t="shared" si="3"/>
        <v>0</v>
      </c>
      <c r="F54">
        <f t="shared" si="4"/>
        <v>0</v>
      </c>
    </row>
    <row r="55" spans="1:6" x14ac:dyDescent="0.25">
      <c r="A55">
        <f t="shared" si="6"/>
        <v>1.0400000000000005</v>
      </c>
      <c r="B55">
        <f t="shared" si="0"/>
        <v>0</v>
      </c>
      <c r="C55">
        <f t="shared" si="1"/>
        <v>0</v>
      </c>
      <c r="D55">
        <f t="shared" si="2"/>
        <v>0.80000000000000138</v>
      </c>
      <c r="E55">
        <f t="shared" si="3"/>
        <v>0</v>
      </c>
      <c r="F55">
        <f t="shared" si="4"/>
        <v>0</v>
      </c>
    </row>
    <row r="56" spans="1:6" x14ac:dyDescent="0.25">
      <c r="A56">
        <f t="shared" si="6"/>
        <v>1.0600000000000005</v>
      </c>
      <c r="B56">
        <f t="shared" si="0"/>
        <v>0</v>
      </c>
      <c r="C56">
        <f t="shared" si="1"/>
        <v>0</v>
      </c>
      <c r="D56">
        <f t="shared" si="2"/>
        <v>0.86666666666666803</v>
      </c>
      <c r="E56">
        <f t="shared" si="3"/>
        <v>0</v>
      </c>
      <c r="F56">
        <f t="shared" si="4"/>
        <v>0</v>
      </c>
    </row>
    <row r="57" spans="1:6" x14ac:dyDescent="0.25">
      <c r="A57">
        <f t="shared" si="6"/>
        <v>1.0800000000000005</v>
      </c>
      <c r="B57">
        <f t="shared" si="0"/>
        <v>0</v>
      </c>
      <c r="C57">
        <f t="shared" si="1"/>
        <v>0</v>
      </c>
      <c r="D57">
        <f t="shared" si="2"/>
        <v>0.93333333333333479</v>
      </c>
      <c r="E57">
        <f t="shared" si="3"/>
        <v>0</v>
      </c>
      <c r="F57">
        <f t="shared" si="4"/>
        <v>0</v>
      </c>
    </row>
    <row r="58" spans="1:6" x14ac:dyDescent="0.25">
      <c r="A58">
        <f t="shared" si="6"/>
        <v>1.1000000000000005</v>
      </c>
      <c r="B58">
        <f t="shared" si="0"/>
        <v>0</v>
      </c>
      <c r="C58">
        <f t="shared" si="1"/>
        <v>0</v>
      </c>
      <c r="D58">
        <f t="shared" si="2"/>
        <v>1</v>
      </c>
      <c r="E58">
        <f t="shared" si="3"/>
        <v>0</v>
      </c>
      <c r="F58">
        <f t="shared" si="4"/>
        <v>0</v>
      </c>
    </row>
    <row r="59" spans="1:6" x14ac:dyDescent="0.25">
      <c r="A59">
        <f t="shared" si="6"/>
        <v>1.1200000000000006</v>
      </c>
      <c r="B59">
        <f t="shared" si="0"/>
        <v>0</v>
      </c>
      <c r="C59">
        <f t="shared" si="1"/>
        <v>0</v>
      </c>
      <c r="D59">
        <f t="shared" si="2"/>
        <v>1</v>
      </c>
      <c r="E59">
        <f t="shared" si="3"/>
        <v>0</v>
      </c>
      <c r="F59">
        <f t="shared" si="4"/>
        <v>0</v>
      </c>
    </row>
    <row r="60" spans="1:6" x14ac:dyDescent="0.25">
      <c r="A60">
        <f t="shared" si="6"/>
        <v>1.1400000000000006</v>
      </c>
      <c r="B60">
        <f t="shared" si="0"/>
        <v>0</v>
      </c>
      <c r="C60">
        <f t="shared" si="1"/>
        <v>0</v>
      </c>
      <c r="D60">
        <f t="shared" si="2"/>
        <v>1</v>
      </c>
      <c r="E60">
        <f t="shared" si="3"/>
        <v>0</v>
      </c>
      <c r="F60">
        <f t="shared" si="4"/>
        <v>0</v>
      </c>
    </row>
    <row r="61" spans="1:6" x14ac:dyDescent="0.25">
      <c r="A61">
        <f t="shared" si="6"/>
        <v>1.1600000000000006</v>
      </c>
      <c r="B61">
        <f t="shared" si="0"/>
        <v>0</v>
      </c>
      <c r="C61">
        <f t="shared" si="1"/>
        <v>0</v>
      </c>
      <c r="D61">
        <f t="shared" si="2"/>
        <v>1</v>
      </c>
      <c r="E61">
        <f t="shared" si="3"/>
        <v>0</v>
      </c>
      <c r="F61">
        <f t="shared" si="4"/>
        <v>0</v>
      </c>
    </row>
    <row r="62" spans="1:6" x14ac:dyDescent="0.25">
      <c r="A62">
        <f t="shared" si="6"/>
        <v>1.1800000000000006</v>
      </c>
      <c r="B62">
        <f t="shared" si="0"/>
        <v>0</v>
      </c>
      <c r="C62">
        <f t="shared" si="1"/>
        <v>0</v>
      </c>
      <c r="D62">
        <f t="shared" si="2"/>
        <v>1</v>
      </c>
      <c r="E62">
        <f t="shared" si="3"/>
        <v>0</v>
      </c>
      <c r="F62">
        <f t="shared" si="4"/>
        <v>0</v>
      </c>
    </row>
    <row r="63" spans="1:6" x14ac:dyDescent="0.25">
      <c r="A63">
        <f t="shared" si="6"/>
        <v>1.2000000000000006</v>
      </c>
      <c r="B63">
        <f t="shared" si="0"/>
        <v>0</v>
      </c>
      <c r="C63">
        <f t="shared" si="1"/>
        <v>0</v>
      </c>
      <c r="D63">
        <f t="shared" si="2"/>
        <v>1</v>
      </c>
      <c r="E63">
        <f t="shared" si="3"/>
        <v>0</v>
      </c>
      <c r="F63">
        <f t="shared" si="4"/>
        <v>0</v>
      </c>
    </row>
    <row r="64" spans="1:6" x14ac:dyDescent="0.25">
      <c r="A64">
        <f t="shared" si="6"/>
        <v>1.2200000000000006</v>
      </c>
      <c r="B64">
        <f t="shared" si="0"/>
        <v>0</v>
      </c>
      <c r="C64">
        <f t="shared" si="1"/>
        <v>0</v>
      </c>
      <c r="D64">
        <f t="shared" si="2"/>
        <v>1</v>
      </c>
      <c r="E64">
        <f t="shared" si="3"/>
        <v>0</v>
      </c>
      <c r="F64">
        <f t="shared" si="4"/>
        <v>0</v>
      </c>
    </row>
    <row r="65" spans="1:6" x14ac:dyDescent="0.25">
      <c r="A65">
        <f t="shared" si="6"/>
        <v>1.2400000000000007</v>
      </c>
      <c r="B65">
        <f t="shared" si="0"/>
        <v>0</v>
      </c>
      <c r="C65">
        <f t="shared" si="1"/>
        <v>0</v>
      </c>
      <c r="D65">
        <f t="shared" si="2"/>
        <v>1</v>
      </c>
      <c r="E65">
        <f t="shared" si="3"/>
        <v>0</v>
      </c>
      <c r="F65">
        <f t="shared" si="4"/>
        <v>0</v>
      </c>
    </row>
    <row r="66" spans="1:6" x14ac:dyDescent="0.25">
      <c r="A66">
        <f t="shared" si="6"/>
        <v>1.2600000000000007</v>
      </c>
      <c r="B66">
        <f t="shared" si="0"/>
        <v>0</v>
      </c>
      <c r="C66">
        <f t="shared" si="1"/>
        <v>0</v>
      </c>
      <c r="D66">
        <f t="shared" si="2"/>
        <v>1</v>
      </c>
      <c r="E66">
        <f t="shared" si="3"/>
        <v>0</v>
      </c>
      <c r="F66">
        <f t="shared" si="4"/>
        <v>0</v>
      </c>
    </row>
    <row r="67" spans="1:6" x14ac:dyDescent="0.25">
      <c r="A67">
        <f t="shared" si="6"/>
        <v>1.2800000000000007</v>
      </c>
      <c r="B67">
        <f t="shared" ref="B67:B130" si="7">MIN(1, MAX(0,(c_decrescente_parado-A67)/(c_decrescente_parado-a_decrescente_parado)))</f>
        <v>0</v>
      </c>
      <c r="C67">
        <f t="shared" ref="C67:C130" si="8">MIN(MAX(0,MIN(1,(A67-a_trapezoidal_baixa)/(b_trapezoidal_baixa-a_trapezoidal_baixa))),MAX(0,MIN(1,(d_trapezoidal_baixa-A67)/(d_trapezoidal_baixa-c_trapezoidal_baixa))))</f>
        <v>0</v>
      </c>
      <c r="D67">
        <f t="shared" ref="D67:D130" si="9">MIN(MAX(0,MIN(1,(A67-a_trapezoidal_media)/(b_trapezoidal_media-a_trapezoidal_media))),MAX(0,MIN(1,(d_trapezoidal_media-A67)/(d_trapezoidal_media-c_trapezoidal_media))))</f>
        <v>1</v>
      </c>
      <c r="E67">
        <f t="shared" ref="E67:E130" si="10">MIN(MAX(0,MIN(1,(A67-a_trapezoidal_alto)/(b_trapezoidal_alto-a_trapezoidal_alto))),MAX(0,MIN(1,(d_trapezoidal_alto-A67)/(d_trapezoidal_alto-c_trapezoidal_alto))))</f>
        <v>0</v>
      </c>
      <c r="F67">
        <f t="shared" ref="F67:F130" si="11">MIN(1,MAX(0,(A67-a_crescente_muito_alto)/(c_crescente_muit_alto-a_crescente_muito_alto)))</f>
        <v>0</v>
      </c>
    </row>
    <row r="68" spans="1:6" x14ac:dyDescent="0.25">
      <c r="A68">
        <f t="shared" ref="A68:A99" si="12">A67+$L$2</f>
        <v>1.3000000000000007</v>
      </c>
      <c r="B68">
        <f t="shared" si="7"/>
        <v>0</v>
      </c>
      <c r="C68">
        <f t="shared" si="8"/>
        <v>0</v>
      </c>
      <c r="D68">
        <f t="shared" si="9"/>
        <v>1</v>
      </c>
      <c r="E68">
        <f t="shared" si="10"/>
        <v>0</v>
      </c>
      <c r="F68">
        <f t="shared" si="11"/>
        <v>0</v>
      </c>
    </row>
    <row r="69" spans="1:6" x14ac:dyDescent="0.25">
      <c r="A69">
        <f t="shared" si="12"/>
        <v>1.3200000000000007</v>
      </c>
      <c r="B69">
        <f t="shared" si="7"/>
        <v>0</v>
      </c>
      <c r="C69">
        <f t="shared" si="8"/>
        <v>0</v>
      </c>
      <c r="D69">
        <f t="shared" si="9"/>
        <v>1</v>
      </c>
      <c r="E69">
        <f t="shared" si="10"/>
        <v>0</v>
      </c>
      <c r="F69">
        <f t="shared" si="11"/>
        <v>0</v>
      </c>
    </row>
    <row r="70" spans="1:6" x14ac:dyDescent="0.25">
      <c r="A70">
        <f t="shared" si="12"/>
        <v>1.3400000000000007</v>
      </c>
      <c r="B70">
        <f t="shared" si="7"/>
        <v>0</v>
      </c>
      <c r="C70">
        <f t="shared" si="8"/>
        <v>0</v>
      </c>
      <c r="D70">
        <f t="shared" si="9"/>
        <v>1</v>
      </c>
      <c r="E70">
        <f t="shared" si="10"/>
        <v>0</v>
      </c>
      <c r="F70">
        <f t="shared" si="11"/>
        <v>0</v>
      </c>
    </row>
    <row r="71" spans="1:6" x14ac:dyDescent="0.25">
      <c r="A71">
        <f t="shared" si="12"/>
        <v>1.3600000000000008</v>
      </c>
      <c r="B71">
        <f t="shared" si="7"/>
        <v>0</v>
      </c>
      <c r="C71">
        <f t="shared" si="8"/>
        <v>0</v>
      </c>
      <c r="D71">
        <f t="shared" si="9"/>
        <v>1</v>
      </c>
      <c r="E71">
        <f t="shared" si="10"/>
        <v>0</v>
      </c>
      <c r="F71">
        <f t="shared" si="11"/>
        <v>0</v>
      </c>
    </row>
    <row r="72" spans="1:6" x14ac:dyDescent="0.25">
      <c r="A72">
        <f t="shared" si="12"/>
        <v>1.3800000000000008</v>
      </c>
      <c r="B72">
        <f t="shared" si="7"/>
        <v>0</v>
      </c>
      <c r="C72">
        <f t="shared" si="8"/>
        <v>0</v>
      </c>
      <c r="D72">
        <f t="shared" si="9"/>
        <v>1</v>
      </c>
      <c r="E72">
        <f t="shared" si="10"/>
        <v>0</v>
      </c>
      <c r="F72">
        <f t="shared" si="11"/>
        <v>0</v>
      </c>
    </row>
    <row r="73" spans="1:6" x14ac:dyDescent="0.25">
      <c r="A73">
        <f t="shared" si="12"/>
        <v>1.4000000000000008</v>
      </c>
      <c r="B73">
        <f t="shared" si="7"/>
        <v>0</v>
      </c>
      <c r="C73">
        <f t="shared" si="8"/>
        <v>0</v>
      </c>
      <c r="D73">
        <f t="shared" si="9"/>
        <v>1</v>
      </c>
      <c r="E73">
        <f t="shared" si="10"/>
        <v>0</v>
      </c>
      <c r="F73">
        <f t="shared" si="11"/>
        <v>0</v>
      </c>
    </row>
    <row r="74" spans="1:6" x14ac:dyDescent="0.25">
      <c r="A74">
        <f t="shared" si="12"/>
        <v>1.4200000000000008</v>
      </c>
      <c r="B74">
        <f t="shared" si="7"/>
        <v>0</v>
      </c>
      <c r="C74">
        <f t="shared" si="8"/>
        <v>0</v>
      </c>
      <c r="D74">
        <f t="shared" si="9"/>
        <v>1</v>
      </c>
      <c r="E74">
        <f t="shared" si="10"/>
        <v>0</v>
      </c>
      <c r="F74">
        <f t="shared" si="11"/>
        <v>0</v>
      </c>
    </row>
    <row r="75" spans="1:6" x14ac:dyDescent="0.25">
      <c r="A75">
        <f t="shared" si="12"/>
        <v>1.4400000000000008</v>
      </c>
      <c r="B75">
        <f t="shared" si="7"/>
        <v>0</v>
      </c>
      <c r="C75">
        <f t="shared" si="8"/>
        <v>0</v>
      </c>
      <c r="D75">
        <f t="shared" si="9"/>
        <v>1</v>
      </c>
      <c r="E75">
        <f t="shared" si="10"/>
        <v>0</v>
      </c>
      <c r="F75">
        <f t="shared" si="11"/>
        <v>0</v>
      </c>
    </row>
    <row r="76" spans="1:6" x14ac:dyDescent="0.25">
      <c r="A76">
        <f t="shared" si="12"/>
        <v>1.4600000000000009</v>
      </c>
      <c r="B76">
        <f t="shared" si="7"/>
        <v>0</v>
      </c>
      <c r="C76">
        <f t="shared" si="8"/>
        <v>0</v>
      </c>
      <c r="D76">
        <f t="shared" si="9"/>
        <v>1</v>
      </c>
      <c r="E76">
        <f t="shared" si="10"/>
        <v>0</v>
      </c>
      <c r="F76">
        <f t="shared" si="11"/>
        <v>0</v>
      </c>
    </row>
    <row r="77" spans="1:6" x14ac:dyDescent="0.25">
      <c r="A77">
        <f t="shared" si="12"/>
        <v>1.4800000000000009</v>
      </c>
      <c r="B77">
        <f t="shared" si="7"/>
        <v>0</v>
      </c>
      <c r="C77">
        <f t="shared" si="8"/>
        <v>0</v>
      </c>
      <c r="D77">
        <f t="shared" si="9"/>
        <v>1</v>
      </c>
      <c r="E77">
        <f t="shared" si="10"/>
        <v>0</v>
      </c>
      <c r="F77">
        <f t="shared" si="11"/>
        <v>0</v>
      </c>
    </row>
    <row r="78" spans="1:6" x14ac:dyDescent="0.25">
      <c r="A78">
        <f t="shared" si="12"/>
        <v>1.5000000000000009</v>
      </c>
      <c r="B78">
        <f t="shared" si="7"/>
        <v>0</v>
      </c>
      <c r="C78">
        <f t="shared" si="8"/>
        <v>0</v>
      </c>
      <c r="D78">
        <f t="shared" si="9"/>
        <v>1</v>
      </c>
      <c r="E78">
        <f t="shared" si="10"/>
        <v>0</v>
      </c>
      <c r="F78">
        <f t="shared" si="11"/>
        <v>0</v>
      </c>
    </row>
    <row r="79" spans="1:6" x14ac:dyDescent="0.25">
      <c r="A79">
        <f t="shared" si="12"/>
        <v>1.5200000000000009</v>
      </c>
      <c r="B79">
        <f t="shared" si="7"/>
        <v>0</v>
      </c>
      <c r="C79">
        <f t="shared" si="8"/>
        <v>0</v>
      </c>
      <c r="D79">
        <f t="shared" si="9"/>
        <v>1</v>
      </c>
      <c r="E79">
        <f t="shared" si="10"/>
        <v>0</v>
      </c>
      <c r="F79">
        <f t="shared" si="11"/>
        <v>0</v>
      </c>
    </row>
    <row r="80" spans="1:6" x14ac:dyDescent="0.25">
      <c r="A80">
        <f t="shared" si="12"/>
        <v>1.5400000000000009</v>
      </c>
      <c r="B80">
        <f t="shared" si="7"/>
        <v>0</v>
      </c>
      <c r="C80">
        <f t="shared" si="8"/>
        <v>0</v>
      </c>
      <c r="D80">
        <f t="shared" si="9"/>
        <v>1</v>
      </c>
      <c r="E80">
        <f t="shared" si="10"/>
        <v>0</v>
      </c>
      <c r="F80">
        <f t="shared" si="11"/>
        <v>0</v>
      </c>
    </row>
    <row r="81" spans="1:6" x14ac:dyDescent="0.25">
      <c r="A81">
        <f t="shared" si="12"/>
        <v>1.5600000000000009</v>
      </c>
      <c r="B81">
        <f t="shared" si="7"/>
        <v>0</v>
      </c>
      <c r="C81">
        <f t="shared" si="8"/>
        <v>0</v>
      </c>
      <c r="D81">
        <f t="shared" si="9"/>
        <v>1</v>
      </c>
      <c r="E81">
        <f t="shared" si="10"/>
        <v>0</v>
      </c>
      <c r="F81">
        <f t="shared" si="11"/>
        <v>0</v>
      </c>
    </row>
    <row r="82" spans="1:6" x14ac:dyDescent="0.25">
      <c r="A82">
        <f t="shared" si="12"/>
        <v>1.580000000000001</v>
      </c>
      <c r="B82">
        <f t="shared" si="7"/>
        <v>0</v>
      </c>
      <c r="C82">
        <f t="shared" si="8"/>
        <v>0</v>
      </c>
      <c r="D82">
        <f t="shared" si="9"/>
        <v>1</v>
      </c>
      <c r="E82">
        <f t="shared" si="10"/>
        <v>0</v>
      </c>
      <c r="F82">
        <f t="shared" si="11"/>
        <v>0</v>
      </c>
    </row>
    <row r="83" spans="1:6" x14ac:dyDescent="0.25">
      <c r="A83">
        <f t="shared" si="12"/>
        <v>1.600000000000001</v>
      </c>
      <c r="B83">
        <f t="shared" si="7"/>
        <v>0</v>
      </c>
      <c r="C83">
        <f t="shared" si="8"/>
        <v>0</v>
      </c>
      <c r="D83">
        <f t="shared" si="9"/>
        <v>0.99999999999999778</v>
      </c>
      <c r="E83">
        <f t="shared" si="10"/>
        <v>0</v>
      </c>
      <c r="F83">
        <f t="shared" si="11"/>
        <v>0</v>
      </c>
    </row>
    <row r="84" spans="1:6" x14ac:dyDescent="0.25">
      <c r="A84">
        <f t="shared" si="12"/>
        <v>1.620000000000001</v>
      </c>
      <c r="B84">
        <f t="shared" si="7"/>
        <v>0</v>
      </c>
      <c r="C84">
        <f t="shared" si="8"/>
        <v>0</v>
      </c>
      <c r="D84">
        <f t="shared" si="9"/>
        <v>0.94999999999999774</v>
      </c>
      <c r="E84">
        <f t="shared" si="10"/>
        <v>0</v>
      </c>
      <c r="F84">
        <f t="shared" si="11"/>
        <v>0</v>
      </c>
    </row>
    <row r="85" spans="1:6" x14ac:dyDescent="0.25">
      <c r="A85">
        <f t="shared" si="12"/>
        <v>1.640000000000001</v>
      </c>
      <c r="B85">
        <f t="shared" si="7"/>
        <v>0</v>
      </c>
      <c r="C85">
        <f t="shared" si="8"/>
        <v>0</v>
      </c>
      <c r="D85">
        <f t="shared" si="9"/>
        <v>0.89999999999999769</v>
      </c>
      <c r="E85">
        <f t="shared" si="10"/>
        <v>0</v>
      </c>
      <c r="F85">
        <f t="shared" si="11"/>
        <v>0</v>
      </c>
    </row>
    <row r="86" spans="1:6" x14ac:dyDescent="0.25">
      <c r="A86">
        <f t="shared" si="12"/>
        <v>1.660000000000001</v>
      </c>
      <c r="B86">
        <f t="shared" si="7"/>
        <v>0</v>
      </c>
      <c r="C86">
        <f t="shared" si="8"/>
        <v>0</v>
      </c>
      <c r="D86">
        <f t="shared" si="9"/>
        <v>0.84999999999999765</v>
      </c>
      <c r="E86">
        <f t="shared" si="10"/>
        <v>0</v>
      </c>
      <c r="F86">
        <f t="shared" si="11"/>
        <v>0</v>
      </c>
    </row>
    <row r="87" spans="1:6" x14ac:dyDescent="0.25">
      <c r="A87">
        <f t="shared" si="12"/>
        <v>1.680000000000001</v>
      </c>
      <c r="B87">
        <f t="shared" si="7"/>
        <v>0</v>
      </c>
      <c r="C87">
        <f t="shared" si="8"/>
        <v>0</v>
      </c>
      <c r="D87">
        <f t="shared" si="9"/>
        <v>0.7999999999999976</v>
      </c>
      <c r="E87">
        <f t="shared" si="10"/>
        <v>0</v>
      </c>
      <c r="F87">
        <f t="shared" si="11"/>
        <v>0</v>
      </c>
    </row>
    <row r="88" spans="1:6" x14ac:dyDescent="0.25">
      <c r="A88">
        <f t="shared" si="12"/>
        <v>1.7000000000000011</v>
      </c>
      <c r="B88">
        <f t="shared" si="7"/>
        <v>0</v>
      </c>
      <c r="C88">
        <f t="shared" si="8"/>
        <v>0</v>
      </c>
      <c r="D88">
        <f t="shared" si="9"/>
        <v>0.74999999999999745</v>
      </c>
      <c r="E88">
        <f t="shared" si="10"/>
        <v>0</v>
      </c>
      <c r="F88">
        <f t="shared" si="11"/>
        <v>0</v>
      </c>
    </row>
    <row r="89" spans="1:6" x14ac:dyDescent="0.25">
      <c r="A89">
        <f t="shared" si="12"/>
        <v>1.7200000000000011</v>
      </c>
      <c r="B89">
        <f t="shared" si="7"/>
        <v>0</v>
      </c>
      <c r="C89">
        <f t="shared" si="8"/>
        <v>0</v>
      </c>
      <c r="D89">
        <f t="shared" si="9"/>
        <v>0.6999999999999974</v>
      </c>
      <c r="E89">
        <f t="shared" si="10"/>
        <v>0</v>
      </c>
      <c r="F89">
        <f t="shared" si="11"/>
        <v>0</v>
      </c>
    </row>
    <row r="90" spans="1:6" x14ac:dyDescent="0.25">
      <c r="A90">
        <f t="shared" si="12"/>
        <v>1.7400000000000011</v>
      </c>
      <c r="B90">
        <f t="shared" si="7"/>
        <v>0</v>
      </c>
      <c r="C90">
        <f t="shared" si="8"/>
        <v>0</v>
      </c>
      <c r="D90">
        <f t="shared" si="9"/>
        <v>0.64999999999999736</v>
      </c>
      <c r="E90">
        <f t="shared" si="10"/>
        <v>0</v>
      </c>
      <c r="F90">
        <f t="shared" si="11"/>
        <v>0</v>
      </c>
    </row>
    <row r="91" spans="1:6" x14ac:dyDescent="0.25">
      <c r="A91">
        <f t="shared" si="12"/>
        <v>1.7600000000000011</v>
      </c>
      <c r="B91">
        <f t="shared" si="7"/>
        <v>0</v>
      </c>
      <c r="C91">
        <f t="shared" si="8"/>
        <v>0</v>
      </c>
      <c r="D91">
        <f t="shared" si="9"/>
        <v>0.59999999999999731</v>
      </c>
      <c r="E91">
        <f t="shared" si="10"/>
        <v>0</v>
      </c>
      <c r="F91">
        <f t="shared" si="11"/>
        <v>0</v>
      </c>
    </row>
    <row r="92" spans="1:6" x14ac:dyDescent="0.25">
      <c r="A92">
        <f t="shared" si="12"/>
        <v>1.7800000000000011</v>
      </c>
      <c r="B92">
        <f t="shared" si="7"/>
        <v>0</v>
      </c>
      <c r="C92">
        <f t="shared" si="8"/>
        <v>0</v>
      </c>
      <c r="D92">
        <f t="shared" si="9"/>
        <v>0.54999999999999727</v>
      </c>
      <c r="E92">
        <f t="shared" si="10"/>
        <v>0</v>
      </c>
      <c r="F92">
        <f t="shared" si="11"/>
        <v>0</v>
      </c>
    </row>
    <row r="93" spans="1:6" x14ac:dyDescent="0.25">
      <c r="A93">
        <f t="shared" si="12"/>
        <v>1.8000000000000012</v>
      </c>
      <c r="B93">
        <f t="shared" si="7"/>
        <v>0</v>
      </c>
      <c r="C93">
        <f t="shared" si="8"/>
        <v>0</v>
      </c>
      <c r="D93">
        <f t="shared" si="9"/>
        <v>0.49999999999999722</v>
      </c>
      <c r="E93">
        <f t="shared" si="10"/>
        <v>2.2204460492503143E-15</v>
      </c>
      <c r="F93">
        <f t="shared" si="11"/>
        <v>0</v>
      </c>
    </row>
    <row r="94" spans="1:6" x14ac:dyDescent="0.25">
      <c r="A94">
        <f t="shared" si="12"/>
        <v>1.8200000000000012</v>
      </c>
      <c r="B94">
        <f t="shared" si="7"/>
        <v>0</v>
      </c>
      <c r="C94">
        <f t="shared" si="8"/>
        <v>0</v>
      </c>
      <c r="D94">
        <f t="shared" si="9"/>
        <v>0.44999999999999718</v>
      </c>
      <c r="E94">
        <f t="shared" si="10"/>
        <v>4.0000000000002277E-2</v>
      </c>
      <c r="F94">
        <f t="shared" si="11"/>
        <v>0</v>
      </c>
    </row>
    <row r="95" spans="1:6" x14ac:dyDescent="0.25">
      <c r="A95">
        <f t="shared" si="12"/>
        <v>1.8400000000000012</v>
      </c>
      <c r="B95">
        <f t="shared" si="7"/>
        <v>0</v>
      </c>
      <c r="C95">
        <f t="shared" si="8"/>
        <v>0</v>
      </c>
      <c r="D95">
        <f t="shared" si="9"/>
        <v>0.39999999999999714</v>
      </c>
      <c r="E95">
        <f t="shared" si="10"/>
        <v>8.0000000000002333E-2</v>
      </c>
      <c r="F95">
        <f t="shared" si="11"/>
        <v>0</v>
      </c>
    </row>
    <row r="96" spans="1:6" x14ac:dyDescent="0.25">
      <c r="A96">
        <f t="shared" si="12"/>
        <v>1.8600000000000012</v>
      </c>
      <c r="B96">
        <f t="shared" si="7"/>
        <v>0</v>
      </c>
      <c r="C96">
        <f t="shared" si="8"/>
        <v>0</v>
      </c>
      <c r="D96">
        <f t="shared" si="9"/>
        <v>0.34999999999999704</v>
      </c>
      <c r="E96">
        <f t="shared" si="10"/>
        <v>0.12000000000000238</v>
      </c>
      <c r="F96">
        <f t="shared" si="11"/>
        <v>0</v>
      </c>
    </row>
    <row r="97" spans="1:6" x14ac:dyDescent="0.25">
      <c r="A97">
        <f t="shared" si="12"/>
        <v>1.8800000000000012</v>
      </c>
      <c r="B97">
        <f t="shared" si="7"/>
        <v>0</v>
      </c>
      <c r="C97">
        <f t="shared" si="8"/>
        <v>0</v>
      </c>
      <c r="D97">
        <f t="shared" si="9"/>
        <v>0.29999999999999699</v>
      </c>
      <c r="E97">
        <f t="shared" si="10"/>
        <v>0.16000000000000245</v>
      </c>
      <c r="F97">
        <f t="shared" si="11"/>
        <v>0</v>
      </c>
    </row>
    <row r="98" spans="1:6" x14ac:dyDescent="0.25">
      <c r="A98">
        <f t="shared" si="12"/>
        <v>1.9000000000000012</v>
      </c>
      <c r="B98">
        <f t="shared" si="7"/>
        <v>0</v>
      </c>
      <c r="C98">
        <f t="shared" si="8"/>
        <v>0</v>
      </c>
      <c r="D98">
        <f t="shared" si="9"/>
        <v>0.24999999999999695</v>
      </c>
      <c r="E98">
        <f t="shared" si="10"/>
        <v>0.20000000000000248</v>
      </c>
      <c r="F98">
        <f t="shared" si="11"/>
        <v>0</v>
      </c>
    </row>
    <row r="99" spans="1:6" x14ac:dyDescent="0.25">
      <c r="A99">
        <f t="shared" si="12"/>
        <v>1.9200000000000013</v>
      </c>
      <c r="B99">
        <f t="shared" si="7"/>
        <v>0</v>
      </c>
      <c r="C99">
        <f t="shared" si="8"/>
        <v>0</v>
      </c>
      <c r="D99">
        <f t="shared" si="9"/>
        <v>0.1999999999999969</v>
      </c>
      <c r="E99">
        <f t="shared" si="10"/>
        <v>0.24000000000000254</v>
      </c>
      <c r="F99">
        <f t="shared" si="11"/>
        <v>0</v>
      </c>
    </row>
    <row r="100" spans="1:6" x14ac:dyDescent="0.25">
      <c r="A100">
        <f t="shared" ref="A100:A131" si="13">A99+$L$2</f>
        <v>1.9400000000000013</v>
      </c>
      <c r="B100">
        <f t="shared" si="7"/>
        <v>0</v>
      </c>
      <c r="C100">
        <f t="shared" si="8"/>
        <v>0</v>
      </c>
      <c r="D100">
        <f t="shared" si="9"/>
        <v>0.14999999999999683</v>
      </c>
      <c r="E100">
        <f t="shared" si="10"/>
        <v>0.28000000000000258</v>
      </c>
      <c r="F100">
        <f t="shared" si="11"/>
        <v>0</v>
      </c>
    </row>
    <row r="101" spans="1:6" x14ac:dyDescent="0.25">
      <c r="A101">
        <f t="shared" si="13"/>
        <v>1.9600000000000013</v>
      </c>
      <c r="B101">
        <f t="shared" si="7"/>
        <v>0</v>
      </c>
      <c r="C101">
        <f t="shared" si="8"/>
        <v>0</v>
      </c>
      <c r="D101">
        <f t="shared" si="9"/>
        <v>9.9999999999996786E-2</v>
      </c>
      <c r="E101">
        <f t="shared" si="10"/>
        <v>0.32000000000000267</v>
      </c>
      <c r="F101">
        <f t="shared" si="11"/>
        <v>0</v>
      </c>
    </row>
    <row r="102" spans="1:6" x14ac:dyDescent="0.25">
      <c r="A102">
        <f t="shared" si="13"/>
        <v>1.9800000000000013</v>
      </c>
      <c r="B102">
        <f t="shared" si="7"/>
        <v>0</v>
      </c>
      <c r="C102">
        <f t="shared" si="8"/>
        <v>0</v>
      </c>
      <c r="D102">
        <f t="shared" si="9"/>
        <v>4.9999999999996728E-2</v>
      </c>
      <c r="E102">
        <f t="shared" si="10"/>
        <v>0.36000000000000271</v>
      </c>
      <c r="F102">
        <f t="shared" si="11"/>
        <v>0</v>
      </c>
    </row>
    <row r="103" spans="1:6" x14ac:dyDescent="0.25">
      <c r="A103">
        <f t="shared" si="13"/>
        <v>2.0000000000000013</v>
      </c>
      <c r="B103">
        <f t="shared" si="7"/>
        <v>0</v>
      </c>
      <c r="C103">
        <f t="shared" si="8"/>
        <v>0</v>
      </c>
      <c r="D103">
        <f t="shared" si="9"/>
        <v>0</v>
      </c>
      <c r="E103">
        <f t="shared" si="10"/>
        <v>0.40000000000000274</v>
      </c>
      <c r="F103">
        <f t="shared" si="11"/>
        <v>0</v>
      </c>
    </row>
    <row r="104" spans="1:6" x14ac:dyDescent="0.25">
      <c r="A104">
        <f t="shared" si="13"/>
        <v>2.0200000000000014</v>
      </c>
      <c r="B104">
        <f t="shared" si="7"/>
        <v>0</v>
      </c>
      <c r="C104">
        <f t="shared" si="8"/>
        <v>0</v>
      </c>
      <c r="D104">
        <f t="shared" si="9"/>
        <v>0</v>
      </c>
      <c r="E104">
        <f t="shared" si="10"/>
        <v>0.44000000000000283</v>
      </c>
      <c r="F104">
        <f t="shared" si="11"/>
        <v>0</v>
      </c>
    </row>
    <row r="105" spans="1:6" x14ac:dyDescent="0.25">
      <c r="A105">
        <f t="shared" si="13"/>
        <v>2.0400000000000014</v>
      </c>
      <c r="B105">
        <f t="shared" si="7"/>
        <v>0</v>
      </c>
      <c r="C105">
        <f t="shared" si="8"/>
        <v>0</v>
      </c>
      <c r="D105">
        <f t="shared" si="9"/>
        <v>0</v>
      </c>
      <c r="E105">
        <f t="shared" si="10"/>
        <v>0.48000000000000287</v>
      </c>
      <c r="F105">
        <f t="shared" si="11"/>
        <v>0</v>
      </c>
    </row>
    <row r="106" spans="1:6" x14ac:dyDescent="0.25">
      <c r="A106">
        <f t="shared" si="13"/>
        <v>2.0600000000000014</v>
      </c>
      <c r="B106">
        <f t="shared" si="7"/>
        <v>0</v>
      </c>
      <c r="C106">
        <f t="shared" si="8"/>
        <v>0</v>
      </c>
      <c r="D106">
        <f t="shared" si="9"/>
        <v>0</v>
      </c>
      <c r="E106">
        <f t="shared" si="10"/>
        <v>0.5200000000000029</v>
      </c>
      <c r="F106">
        <f t="shared" si="11"/>
        <v>0</v>
      </c>
    </row>
    <row r="107" spans="1:6" x14ac:dyDescent="0.25">
      <c r="A107">
        <f t="shared" si="13"/>
        <v>2.0800000000000014</v>
      </c>
      <c r="B107">
        <f t="shared" si="7"/>
        <v>0</v>
      </c>
      <c r="C107">
        <f t="shared" si="8"/>
        <v>0</v>
      </c>
      <c r="D107">
        <f t="shared" si="9"/>
        <v>0</v>
      </c>
      <c r="E107">
        <f t="shared" si="10"/>
        <v>0.56000000000000294</v>
      </c>
      <c r="F107">
        <f t="shared" si="11"/>
        <v>0</v>
      </c>
    </row>
    <row r="108" spans="1:6" x14ac:dyDescent="0.25">
      <c r="A108">
        <f t="shared" si="13"/>
        <v>2.1000000000000014</v>
      </c>
      <c r="B108">
        <f t="shared" si="7"/>
        <v>0</v>
      </c>
      <c r="C108">
        <f t="shared" si="8"/>
        <v>0</v>
      </c>
      <c r="D108">
        <f t="shared" si="9"/>
        <v>0</v>
      </c>
      <c r="E108">
        <f t="shared" si="10"/>
        <v>0.60000000000000298</v>
      </c>
      <c r="F108">
        <f t="shared" si="11"/>
        <v>0</v>
      </c>
    </row>
    <row r="109" spans="1:6" x14ac:dyDescent="0.25">
      <c r="A109">
        <f t="shared" si="13"/>
        <v>2.1200000000000014</v>
      </c>
      <c r="B109">
        <f t="shared" si="7"/>
        <v>0</v>
      </c>
      <c r="C109">
        <f t="shared" si="8"/>
        <v>0</v>
      </c>
      <c r="D109">
        <f t="shared" si="9"/>
        <v>0</v>
      </c>
      <c r="E109">
        <f t="shared" si="10"/>
        <v>0.64000000000000312</v>
      </c>
      <c r="F109">
        <f t="shared" si="11"/>
        <v>0</v>
      </c>
    </row>
    <row r="110" spans="1:6" x14ac:dyDescent="0.25">
      <c r="A110">
        <f t="shared" si="13"/>
        <v>2.1400000000000015</v>
      </c>
      <c r="B110">
        <f t="shared" si="7"/>
        <v>0</v>
      </c>
      <c r="C110">
        <f t="shared" si="8"/>
        <v>0</v>
      </c>
      <c r="D110">
        <f t="shared" si="9"/>
        <v>0</v>
      </c>
      <c r="E110">
        <f t="shared" si="10"/>
        <v>0.68000000000000316</v>
      </c>
      <c r="F110">
        <f t="shared" si="11"/>
        <v>0</v>
      </c>
    </row>
    <row r="111" spans="1:6" x14ac:dyDescent="0.25">
      <c r="A111">
        <f t="shared" si="13"/>
        <v>2.1600000000000015</v>
      </c>
      <c r="B111">
        <f t="shared" si="7"/>
        <v>0</v>
      </c>
      <c r="C111">
        <f t="shared" si="8"/>
        <v>0</v>
      </c>
      <c r="D111">
        <f t="shared" si="9"/>
        <v>0</v>
      </c>
      <c r="E111">
        <f t="shared" si="10"/>
        <v>0.72000000000000319</v>
      </c>
      <c r="F111">
        <f t="shared" si="11"/>
        <v>0</v>
      </c>
    </row>
    <row r="112" spans="1:6" x14ac:dyDescent="0.25">
      <c r="A112">
        <f t="shared" si="13"/>
        <v>2.1800000000000015</v>
      </c>
      <c r="B112">
        <f t="shared" si="7"/>
        <v>0</v>
      </c>
      <c r="C112">
        <f t="shared" si="8"/>
        <v>0</v>
      </c>
      <c r="D112">
        <f t="shared" si="9"/>
        <v>0</v>
      </c>
      <c r="E112">
        <f t="shared" si="10"/>
        <v>0.76000000000000323</v>
      </c>
      <c r="F112">
        <f t="shared" si="11"/>
        <v>0</v>
      </c>
    </row>
    <row r="113" spans="1:6" x14ac:dyDescent="0.25">
      <c r="A113">
        <f t="shared" si="13"/>
        <v>2.2000000000000015</v>
      </c>
      <c r="B113">
        <f t="shared" si="7"/>
        <v>0</v>
      </c>
      <c r="C113">
        <f t="shared" si="8"/>
        <v>0</v>
      </c>
      <c r="D113">
        <f t="shared" si="9"/>
        <v>0</v>
      </c>
      <c r="E113">
        <f t="shared" si="10"/>
        <v>0.80000000000000326</v>
      </c>
      <c r="F113">
        <f t="shared" si="11"/>
        <v>0</v>
      </c>
    </row>
    <row r="114" spans="1:6" x14ac:dyDescent="0.25">
      <c r="A114">
        <f t="shared" si="13"/>
        <v>2.2200000000000015</v>
      </c>
      <c r="B114">
        <f t="shared" si="7"/>
        <v>0</v>
      </c>
      <c r="C114">
        <f t="shared" si="8"/>
        <v>0</v>
      </c>
      <c r="D114">
        <f t="shared" si="9"/>
        <v>0</v>
      </c>
      <c r="E114">
        <f t="shared" si="10"/>
        <v>0.8400000000000033</v>
      </c>
      <c r="F114">
        <f t="shared" si="11"/>
        <v>0</v>
      </c>
    </row>
    <row r="115" spans="1:6" x14ac:dyDescent="0.25">
      <c r="A115">
        <f t="shared" si="13"/>
        <v>2.2400000000000015</v>
      </c>
      <c r="B115">
        <f t="shared" si="7"/>
        <v>0</v>
      </c>
      <c r="C115">
        <f t="shared" si="8"/>
        <v>0</v>
      </c>
      <c r="D115">
        <f t="shared" si="9"/>
        <v>0</v>
      </c>
      <c r="E115">
        <f t="shared" si="10"/>
        <v>0.88000000000000345</v>
      </c>
      <c r="F115">
        <f t="shared" si="11"/>
        <v>0</v>
      </c>
    </row>
    <row r="116" spans="1:6" x14ac:dyDescent="0.25">
      <c r="A116">
        <f t="shared" si="13"/>
        <v>2.2600000000000016</v>
      </c>
      <c r="B116">
        <f t="shared" si="7"/>
        <v>0</v>
      </c>
      <c r="C116">
        <f t="shared" si="8"/>
        <v>0</v>
      </c>
      <c r="D116">
        <f t="shared" si="9"/>
        <v>0</v>
      </c>
      <c r="E116">
        <f t="shared" si="10"/>
        <v>0.92000000000000348</v>
      </c>
      <c r="F116">
        <f t="shared" si="11"/>
        <v>0</v>
      </c>
    </row>
    <row r="117" spans="1:6" x14ac:dyDescent="0.25">
      <c r="A117">
        <f t="shared" si="13"/>
        <v>2.2800000000000016</v>
      </c>
      <c r="B117">
        <f t="shared" si="7"/>
        <v>0</v>
      </c>
      <c r="C117">
        <f t="shared" si="8"/>
        <v>0</v>
      </c>
      <c r="D117">
        <f t="shared" si="9"/>
        <v>0</v>
      </c>
      <c r="E117">
        <f t="shared" si="10"/>
        <v>0.96000000000000352</v>
      </c>
      <c r="F117">
        <f t="shared" si="11"/>
        <v>0</v>
      </c>
    </row>
    <row r="118" spans="1:6" x14ac:dyDescent="0.25">
      <c r="A118">
        <f t="shared" si="13"/>
        <v>2.3000000000000016</v>
      </c>
      <c r="B118">
        <f t="shared" si="7"/>
        <v>0</v>
      </c>
      <c r="C118">
        <f t="shared" si="8"/>
        <v>0</v>
      </c>
      <c r="D118">
        <f t="shared" si="9"/>
        <v>0</v>
      </c>
      <c r="E118">
        <f t="shared" si="10"/>
        <v>1</v>
      </c>
      <c r="F118">
        <f t="shared" si="11"/>
        <v>0</v>
      </c>
    </row>
    <row r="119" spans="1:6" x14ac:dyDescent="0.25">
      <c r="A119">
        <f t="shared" si="13"/>
        <v>2.3200000000000016</v>
      </c>
      <c r="B119">
        <f t="shared" si="7"/>
        <v>0</v>
      </c>
      <c r="C119">
        <f t="shared" si="8"/>
        <v>0</v>
      </c>
      <c r="D119">
        <f t="shared" si="9"/>
        <v>0</v>
      </c>
      <c r="E119">
        <f t="shared" si="10"/>
        <v>1</v>
      </c>
      <c r="F119">
        <f t="shared" si="11"/>
        <v>0</v>
      </c>
    </row>
    <row r="120" spans="1:6" x14ac:dyDescent="0.25">
      <c r="A120">
        <f t="shared" si="13"/>
        <v>2.3400000000000016</v>
      </c>
      <c r="B120">
        <f t="shared" si="7"/>
        <v>0</v>
      </c>
      <c r="C120">
        <f t="shared" si="8"/>
        <v>0</v>
      </c>
      <c r="D120">
        <f t="shared" si="9"/>
        <v>0</v>
      </c>
      <c r="E120">
        <f t="shared" si="10"/>
        <v>1</v>
      </c>
      <c r="F120">
        <f t="shared" si="11"/>
        <v>0</v>
      </c>
    </row>
    <row r="121" spans="1:6" x14ac:dyDescent="0.25">
      <c r="A121">
        <f t="shared" si="13"/>
        <v>2.3600000000000017</v>
      </c>
      <c r="B121">
        <f t="shared" si="7"/>
        <v>0</v>
      </c>
      <c r="C121">
        <f t="shared" si="8"/>
        <v>0</v>
      </c>
      <c r="D121">
        <f t="shared" si="9"/>
        <v>0</v>
      </c>
      <c r="E121">
        <f t="shared" si="10"/>
        <v>1</v>
      </c>
      <c r="F121">
        <f t="shared" si="11"/>
        <v>0</v>
      </c>
    </row>
    <row r="122" spans="1:6" x14ac:dyDescent="0.25">
      <c r="A122">
        <f t="shared" si="13"/>
        <v>2.3800000000000017</v>
      </c>
      <c r="B122">
        <f t="shared" si="7"/>
        <v>0</v>
      </c>
      <c r="C122">
        <f t="shared" si="8"/>
        <v>0</v>
      </c>
      <c r="D122">
        <f t="shared" si="9"/>
        <v>0</v>
      </c>
      <c r="E122">
        <f t="shared" si="10"/>
        <v>1</v>
      </c>
      <c r="F122">
        <f t="shared" si="11"/>
        <v>0</v>
      </c>
    </row>
    <row r="123" spans="1:6" x14ac:dyDescent="0.25">
      <c r="A123">
        <f t="shared" si="13"/>
        <v>2.4000000000000017</v>
      </c>
      <c r="B123">
        <f t="shared" si="7"/>
        <v>0</v>
      </c>
      <c r="C123">
        <f t="shared" si="8"/>
        <v>0</v>
      </c>
      <c r="D123">
        <f t="shared" si="9"/>
        <v>0</v>
      </c>
      <c r="E123">
        <f t="shared" si="10"/>
        <v>1</v>
      </c>
      <c r="F123">
        <f t="shared" si="11"/>
        <v>0</v>
      </c>
    </row>
    <row r="124" spans="1:6" x14ac:dyDescent="0.25">
      <c r="A124">
        <f t="shared" si="13"/>
        <v>2.4200000000000017</v>
      </c>
      <c r="B124">
        <f t="shared" si="7"/>
        <v>0</v>
      </c>
      <c r="C124">
        <f t="shared" si="8"/>
        <v>0</v>
      </c>
      <c r="D124">
        <f t="shared" si="9"/>
        <v>0</v>
      </c>
      <c r="E124">
        <f t="shared" si="10"/>
        <v>1</v>
      </c>
      <c r="F124">
        <f t="shared" si="11"/>
        <v>0</v>
      </c>
    </row>
    <row r="125" spans="1:6" x14ac:dyDescent="0.25">
      <c r="A125">
        <f t="shared" si="13"/>
        <v>2.4400000000000017</v>
      </c>
      <c r="B125">
        <f t="shared" si="7"/>
        <v>0</v>
      </c>
      <c r="C125">
        <f t="shared" si="8"/>
        <v>0</v>
      </c>
      <c r="D125">
        <f t="shared" si="9"/>
        <v>0</v>
      </c>
      <c r="E125">
        <f t="shared" si="10"/>
        <v>1</v>
      </c>
      <c r="F125">
        <f t="shared" si="11"/>
        <v>0</v>
      </c>
    </row>
    <row r="126" spans="1:6" x14ac:dyDescent="0.25">
      <c r="A126">
        <f t="shared" si="13"/>
        <v>2.4600000000000017</v>
      </c>
      <c r="B126">
        <f t="shared" si="7"/>
        <v>0</v>
      </c>
      <c r="C126">
        <f t="shared" si="8"/>
        <v>0</v>
      </c>
      <c r="D126">
        <f t="shared" si="9"/>
        <v>0</v>
      </c>
      <c r="E126">
        <f t="shared" si="10"/>
        <v>1</v>
      </c>
      <c r="F126">
        <f t="shared" si="11"/>
        <v>0</v>
      </c>
    </row>
    <row r="127" spans="1:6" x14ac:dyDescent="0.25">
      <c r="A127">
        <f t="shared" si="13"/>
        <v>2.4800000000000018</v>
      </c>
      <c r="B127">
        <f t="shared" si="7"/>
        <v>0</v>
      </c>
      <c r="C127">
        <f t="shared" si="8"/>
        <v>0</v>
      </c>
      <c r="D127">
        <f t="shared" si="9"/>
        <v>0</v>
      </c>
      <c r="E127">
        <f t="shared" si="10"/>
        <v>1</v>
      </c>
      <c r="F127">
        <f t="shared" si="11"/>
        <v>0</v>
      </c>
    </row>
    <row r="128" spans="1:6" x14ac:dyDescent="0.25">
      <c r="A128">
        <f t="shared" si="13"/>
        <v>2.5000000000000018</v>
      </c>
      <c r="B128">
        <f t="shared" si="7"/>
        <v>0</v>
      </c>
      <c r="C128">
        <f t="shared" si="8"/>
        <v>0</v>
      </c>
      <c r="D128">
        <f t="shared" si="9"/>
        <v>0</v>
      </c>
      <c r="E128">
        <f t="shared" si="10"/>
        <v>1</v>
      </c>
      <c r="F128">
        <f t="shared" si="11"/>
        <v>0</v>
      </c>
    </row>
    <row r="129" spans="1:6" x14ac:dyDescent="0.25">
      <c r="A129">
        <f t="shared" si="13"/>
        <v>2.5200000000000018</v>
      </c>
      <c r="B129">
        <f t="shared" si="7"/>
        <v>0</v>
      </c>
      <c r="C129">
        <f t="shared" si="8"/>
        <v>0</v>
      </c>
      <c r="D129">
        <f t="shared" si="9"/>
        <v>0</v>
      </c>
      <c r="E129">
        <f t="shared" si="10"/>
        <v>1</v>
      </c>
      <c r="F129">
        <f t="shared" si="11"/>
        <v>0</v>
      </c>
    </row>
    <row r="130" spans="1:6" x14ac:dyDescent="0.25">
      <c r="A130">
        <f t="shared" si="13"/>
        <v>2.5400000000000018</v>
      </c>
      <c r="B130">
        <f t="shared" si="7"/>
        <v>0</v>
      </c>
      <c r="C130">
        <f t="shared" si="8"/>
        <v>0</v>
      </c>
      <c r="D130">
        <f t="shared" si="9"/>
        <v>0</v>
      </c>
      <c r="E130">
        <f t="shared" si="10"/>
        <v>1</v>
      </c>
      <c r="F130">
        <f t="shared" si="11"/>
        <v>0</v>
      </c>
    </row>
    <row r="131" spans="1:6" x14ac:dyDescent="0.25">
      <c r="A131">
        <f t="shared" si="13"/>
        <v>2.5600000000000018</v>
      </c>
      <c r="B131">
        <f t="shared" ref="B131:B194" si="14">MIN(1, MAX(0,(c_decrescente_parado-A131)/(c_decrescente_parado-a_decrescente_parado)))</f>
        <v>0</v>
      </c>
      <c r="C131">
        <f t="shared" ref="C131:C194" si="15">MIN(MAX(0,MIN(1,(A131-a_trapezoidal_baixa)/(b_trapezoidal_baixa-a_trapezoidal_baixa))),MAX(0,MIN(1,(d_trapezoidal_baixa-A131)/(d_trapezoidal_baixa-c_trapezoidal_baixa))))</f>
        <v>0</v>
      </c>
      <c r="D131">
        <f t="shared" ref="D131:D194" si="16">MIN(MAX(0,MIN(1,(A131-a_trapezoidal_media)/(b_trapezoidal_media-a_trapezoidal_media))),MAX(0,MIN(1,(d_trapezoidal_media-A131)/(d_trapezoidal_media-c_trapezoidal_media))))</f>
        <v>0</v>
      </c>
      <c r="E131">
        <f t="shared" ref="E131:E194" si="17">MIN(MAX(0,MIN(1,(A131-a_trapezoidal_alto)/(b_trapezoidal_alto-a_trapezoidal_alto))),MAX(0,MIN(1,(d_trapezoidal_alto-A131)/(d_trapezoidal_alto-c_trapezoidal_alto))))</f>
        <v>1</v>
      </c>
      <c r="F131">
        <f t="shared" ref="F131:F194" si="18">MIN(1,MAX(0,(A131-a_crescente_muito_alto)/(c_crescente_muit_alto-a_crescente_muito_alto)))</f>
        <v>0</v>
      </c>
    </row>
    <row r="132" spans="1:6" x14ac:dyDescent="0.25">
      <c r="A132">
        <f t="shared" ref="A132:A163" si="19">A131+$L$2</f>
        <v>2.5800000000000018</v>
      </c>
      <c r="B132">
        <f t="shared" si="14"/>
        <v>0</v>
      </c>
      <c r="C132">
        <f t="shared" si="15"/>
        <v>0</v>
      </c>
      <c r="D132">
        <f t="shared" si="16"/>
        <v>0</v>
      </c>
      <c r="E132">
        <f t="shared" si="17"/>
        <v>1</v>
      </c>
      <c r="F132">
        <f t="shared" si="18"/>
        <v>0</v>
      </c>
    </row>
    <row r="133" spans="1:6" x14ac:dyDescent="0.25">
      <c r="A133">
        <f t="shared" si="19"/>
        <v>2.6000000000000019</v>
      </c>
      <c r="B133">
        <f t="shared" si="14"/>
        <v>0</v>
      </c>
      <c r="C133">
        <f t="shared" si="15"/>
        <v>0</v>
      </c>
      <c r="D133">
        <f t="shared" si="16"/>
        <v>0</v>
      </c>
      <c r="E133">
        <f t="shared" si="17"/>
        <v>1</v>
      </c>
      <c r="F133">
        <f t="shared" si="18"/>
        <v>0</v>
      </c>
    </row>
    <row r="134" spans="1:6" x14ac:dyDescent="0.25">
      <c r="A134">
        <f t="shared" si="19"/>
        <v>2.6200000000000019</v>
      </c>
      <c r="B134">
        <f t="shared" si="14"/>
        <v>0</v>
      </c>
      <c r="C134">
        <f t="shared" si="15"/>
        <v>0</v>
      </c>
      <c r="D134">
        <f t="shared" si="16"/>
        <v>0</v>
      </c>
      <c r="E134">
        <f t="shared" si="17"/>
        <v>1</v>
      </c>
      <c r="F134">
        <f t="shared" si="18"/>
        <v>0</v>
      </c>
    </row>
    <row r="135" spans="1:6" x14ac:dyDescent="0.25">
      <c r="A135">
        <f t="shared" si="19"/>
        <v>2.6400000000000019</v>
      </c>
      <c r="B135">
        <f t="shared" si="14"/>
        <v>0</v>
      </c>
      <c r="C135">
        <f t="shared" si="15"/>
        <v>0</v>
      </c>
      <c r="D135">
        <f t="shared" si="16"/>
        <v>0</v>
      </c>
      <c r="E135">
        <f t="shared" si="17"/>
        <v>1</v>
      </c>
      <c r="F135">
        <f t="shared" si="18"/>
        <v>0</v>
      </c>
    </row>
    <row r="136" spans="1:6" x14ac:dyDescent="0.25">
      <c r="A136">
        <f t="shared" si="19"/>
        <v>2.6600000000000019</v>
      </c>
      <c r="B136">
        <f t="shared" si="14"/>
        <v>0</v>
      </c>
      <c r="C136">
        <f t="shared" si="15"/>
        <v>0</v>
      </c>
      <c r="D136">
        <f t="shared" si="16"/>
        <v>0</v>
      </c>
      <c r="E136">
        <f t="shared" si="17"/>
        <v>1</v>
      </c>
      <c r="F136">
        <f t="shared" si="18"/>
        <v>0</v>
      </c>
    </row>
    <row r="137" spans="1:6" x14ac:dyDescent="0.25">
      <c r="A137">
        <f t="shared" si="19"/>
        <v>2.6800000000000019</v>
      </c>
      <c r="B137">
        <f t="shared" si="14"/>
        <v>0</v>
      </c>
      <c r="C137">
        <f t="shared" si="15"/>
        <v>0</v>
      </c>
      <c r="D137">
        <f t="shared" si="16"/>
        <v>0</v>
      </c>
      <c r="E137">
        <f t="shared" si="17"/>
        <v>1</v>
      </c>
      <c r="F137">
        <f t="shared" si="18"/>
        <v>0</v>
      </c>
    </row>
    <row r="138" spans="1:6" x14ac:dyDescent="0.25">
      <c r="A138">
        <f t="shared" si="19"/>
        <v>2.700000000000002</v>
      </c>
      <c r="B138">
        <f t="shared" si="14"/>
        <v>0</v>
      </c>
      <c r="C138">
        <f t="shared" si="15"/>
        <v>0</v>
      </c>
      <c r="D138">
        <f t="shared" si="16"/>
        <v>0</v>
      </c>
      <c r="E138">
        <f t="shared" si="17"/>
        <v>1</v>
      </c>
      <c r="F138">
        <f t="shared" si="18"/>
        <v>0</v>
      </c>
    </row>
    <row r="139" spans="1:6" x14ac:dyDescent="0.25">
      <c r="A139">
        <f t="shared" si="19"/>
        <v>2.720000000000002</v>
      </c>
      <c r="B139">
        <f t="shared" si="14"/>
        <v>0</v>
      </c>
      <c r="C139">
        <f t="shared" si="15"/>
        <v>0</v>
      </c>
      <c r="D139">
        <f t="shared" si="16"/>
        <v>0</v>
      </c>
      <c r="E139">
        <f t="shared" si="17"/>
        <v>1</v>
      </c>
      <c r="F139">
        <f t="shared" si="18"/>
        <v>0</v>
      </c>
    </row>
    <row r="140" spans="1:6" x14ac:dyDescent="0.25">
      <c r="A140">
        <f t="shared" si="19"/>
        <v>2.740000000000002</v>
      </c>
      <c r="B140">
        <f t="shared" si="14"/>
        <v>0</v>
      </c>
      <c r="C140">
        <f t="shared" si="15"/>
        <v>0</v>
      </c>
      <c r="D140">
        <f t="shared" si="16"/>
        <v>0</v>
      </c>
      <c r="E140">
        <f t="shared" si="17"/>
        <v>1</v>
      </c>
      <c r="F140">
        <f t="shared" si="18"/>
        <v>0</v>
      </c>
    </row>
    <row r="141" spans="1:6" x14ac:dyDescent="0.25">
      <c r="A141">
        <f t="shared" si="19"/>
        <v>2.760000000000002</v>
      </c>
      <c r="B141">
        <f t="shared" si="14"/>
        <v>0</v>
      </c>
      <c r="C141">
        <f t="shared" si="15"/>
        <v>0</v>
      </c>
      <c r="D141">
        <f t="shared" si="16"/>
        <v>0</v>
      </c>
      <c r="E141">
        <f t="shared" si="17"/>
        <v>1</v>
      </c>
      <c r="F141">
        <f t="shared" si="18"/>
        <v>0</v>
      </c>
    </row>
    <row r="142" spans="1:6" x14ac:dyDescent="0.25">
      <c r="A142">
        <f t="shared" si="19"/>
        <v>2.780000000000002</v>
      </c>
      <c r="B142">
        <f t="shared" si="14"/>
        <v>0</v>
      </c>
      <c r="C142">
        <f t="shared" si="15"/>
        <v>0</v>
      </c>
      <c r="D142">
        <f t="shared" si="16"/>
        <v>0</v>
      </c>
      <c r="E142">
        <f t="shared" si="17"/>
        <v>1</v>
      </c>
      <c r="F142">
        <f t="shared" si="18"/>
        <v>0</v>
      </c>
    </row>
    <row r="143" spans="1:6" x14ac:dyDescent="0.25">
      <c r="A143">
        <f t="shared" si="19"/>
        <v>2.800000000000002</v>
      </c>
      <c r="B143">
        <f t="shared" si="14"/>
        <v>0</v>
      </c>
      <c r="C143">
        <f t="shared" si="15"/>
        <v>0</v>
      </c>
      <c r="D143">
        <f t="shared" si="16"/>
        <v>0</v>
      </c>
      <c r="E143">
        <f t="shared" si="17"/>
        <v>0.99999999999999445</v>
      </c>
      <c r="F143">
        <f t="shared" si="18"/>
        <v>0</v>
      </c>
    </row>
    <row r="144" spans="1:6" x14ac:dyDescent="0.25">
      <c r="A144">
        <f t="shared" si="19"/>
        <v>2.8200000000000021</v>
      </c>
      <c r="B144">
        <f t="shared" si="14"/>
        <v>0</v>
      </c>
      <c r="C144">
        <f t="shared" si="15"/>
        <v>0</v>
      </c>
      <c r="D144">
        <f t="shared" si="16"/>
        <v>0</v>
      </c>
      <c r="E144">
        <f t="shared" si="17"/>
        <v>0.9499999999999944</v>
      </c>
      <c r="F144">
        <f t="shared" si="18"/>
        <v>0</v>
      </c>
    </row>
    <row r="145" spans="1:6" x14ac:dyDescent="0.25">
      <c r="A145">
        <f t="shared" si="19"/>
        <v>2.8400000000000021</v>
      </c>
      <c r="B145">
        <f t="shared" si="14"/>
        <v>0</v>
      </c>
      <c r="C145">
        <f t="shared" si="15"/>
        <v>0</v>
      </c>
      <c r="D145">
        <f t="shared" si="16"/>
        <v>0</v>
      </c>
      <c r="E145">
        <f t="shared" si="17"/>
        <v>0.89999999999999447</v>
      </c>
      <c r="F145">
        <f t="shared" si="18"/>
        <v>0</v>
      </c>
    </row>
    <row r="146" spans="1:6" x14ac:dyDescent="0.25">
      <c r="A146">
        <f t="shared" si="19"/>
        <v>2.8600000000000021</v>
      </c>
      <c r="B146">
        <f t="shared" si="14"/>
        <v>0</v>
      </c>
      <c r="C146">
        <f t="shared" si="15"/>
        <v>0</v>
      </c>
      <c r="D146">
        <f t="shared" si="16"/>
        <v>0</v>
      </c>
      <c r="E146">
        <f t="shared" si="17"/>
        <v>0.84999999999999443</v>
      </c>
      <c r="F146">
        <f t="shared" si="18"/>
        <v>0</v>
      </c>
    </row>
    <row r="147" spans="1:6" x14ac:dyDescent="0.25">
      <c r="A147">
        <f t="shared" si="19"/>
        <v>2.8800000000000021</v>
      </c>
      <c r="B147">
        <f t="shared" si="14"/>
        <v>0</v>
      </c>
      <c r="C147">
        <f t="shared" si="15"/>
        <v>0</v>
      </c>
      <c r="D147">
        <f t="shared" si="16"/>
        <v>0</v>
      </c>
      <c r="E147">
        <f t="shared" si="17"/>
        <v>0.79999999999999449</v>
      </c>
      <c r="F147">
        <f t="shared" si="18"/>
        <v>0</v>
      </c>
    </row>
    <row r="148" spans="1:6" x14ac:dyDescent="0.25">
      <c r="A148">
        <f t="shared" si="19"/>
        <v>2.9000000000000021</v>
      </c>
      <c r="B148">
        <f t="shared" si="14"/>
        <v>0</v>
      </c>
      <c r="C148">
        <f t="shared" si="15"/>
        <v>0</v>
      </c>
      <c r="D148">
        <f t="shared" si="16"/>
        <v>0</v>
      </c>
      <c r="E148">
        <f t="shared" si="17"/>
        <v>0.74999999999999445</v>
      </c>
      <c r="F148">
        <f t="shared" si="18"/>
        <v>0</v>
      </c>
    </row>
    <row r="149" spans="1:6" x14ac:dyDescent="0.25">
      <c r="A149">
        <f t="shared" si="19"/>
        <v>2.9200000000000021</v>
      </c>
      <c r="B149">
        <f t="shared" si="14"/>
        <v>0</v>
      </c>
      <c r="C149">
        <f t="shared" si="15"/>
        <v>0</v>
      </c>
      <c r="D149">
        <f t="shared" si="16"/>
        <v>0</v>
      </c>
      <c r="E149">
        <f t="shared" si="17"/>
        <v>0.6999999999999944</v>
      </c>
      <c r="F149">
        <f t="shared" si="18"/>
        <v>0</v>
      </c>
    </row>
    <row r="150" spans="1:6" x14ac:dyDescent="0.25">
      <c r="A150">
        <f t="shared" si="19"/>
        <v>2.9400000000000022</v>
      </c>
      <c r="B150">
        <f t="shared" si="14"/>
        <v>0</v>
      </c>
      <c r="C150">
        <f t="shared" si="15"/>
        <v>0</v>
      </c>
      <c r="D150">
        <f t="shared" si="16"/>
        <v>0</v>
      </c>
      <c r="E150">
        <f t="shared" si="17"/>
        <v>0.64999999999999447</v>
      </c>
      <c r="F150">
        <f t="shared" si="18"/>
        <v>0</v>
      </c>
    </row>
    <row r="151" spans="1:6" x14ac:dyDescent="0.25">
      <c r="A151">
        <f t="shared" si="19"/>
        <v>2.9600000000000022</v>
      </c>
      <c r="B151">
        <f t="shared" si="14"/>
        <v>0</v>
      </c>
      <c r="C151">
        <f t="shared" si="15"/>
        <v>0</v>
      </c>
      <c r="D151">
        <f t="shared" si="16"/>
        <v>0</v>
      </c>
      <c r="E151">
        <f t="shared" si="17"/>
        <v>0.59999999999999443</v>
      </c>
      <c r="F151">
        <f t="shared" si="18"/>
        <v>0</v>
      </c>
    </row>
    <row r="152" spans="1:6" x14ac:dyDescent="0.25">
      <c r="A152">
        <f t="shared" si="19"/>
        <v>2.9800000000000022</v>
      </c>
      <c r="B152">
        <f t="shared" si="14"/>
        <v>0</v>
      </c>
      <c r="C152">
        <f t="shared" si="15"/>
        <v>0</v>
      </c>
      <c r="D152">
        <f t="shared" si="16"/>
        <v>0</v>
      </c>
      <c r="E152">
        <f t="shared" si="17"/>
        <v>0.54999999999999449</v>
      </c>
      <c r="F152">
        <f t="shared" si="18"/>
        <v>0</v>
      </c>
    </row>
    <row r="153" spans="1:6" x14ac:dyDescent="0.25">
      <c r="A153">
        <f t="shared" si="19"/>
        <v>3.0000000000000022</v>
      </c>
      <c r="B153">
        <f t="shared" si="14"/>
        <v>0</v>
      </c>
      <c r="C153">
        <f t="shared" si="15"/>
        <v>0</v>
      </c>
      <c r="D153">
        <f t="shared" si="16"/>
        <v>0</v>
      </c>
      <c r="E153">
        <f t="shared" si="17"/>
        <v>0.49999999999999445</v>
      </c>
      <c r="F153">
        <f t="shared" si="18"/>
        <v>4.4408920985006262E-15</v>
      </c>
    </row>
    <row r="154" spans="1:6" x14ac:dyDescent="0.25">
      <c r="A154">
        <f t="shared" si="19"/>
        <v>3.0200000000000022</v>
      </c>
      <c r="B154">
        <f t="shared" si="14"/>
        <v>0</v>
      </c>
      <c r="C154">
        <f t="shared" si="15"/>
        <v>0</v>
      </c>
      <c r="D154">
        <f t="shared" si="16"/>
        <v>0</v>
      </c>
      <c r="E154">
        <f t="shared" si="17"/>
        <v>0.44999999999999446</v>
      </c>
      <c r="F154">
        <f t="shared" si="18"/>
        <v>4.0000000000004476E-2</v>
      </c>
    </row>
    <row r="155" spans="1:6" x14ac:dyDescent="0.25">
      <c r="A155">
        <f t="shared" si="19"/>
        <v>3.0400000000000023</v>
      </c>
      <c r="B155">
        <f t="shared" si="14"/>
        <v>0</v>
      </c>
      <c r="C155">
        <f t="shared" si="15"/>
        <v>0</v>
      </c>
      <c r="D155">
        <f t="shared" si="16"/>
        <v>0</v>
      </c>
      <c r="E155">
        <f t="shared" si="17"/>
        <v>0.39999999999999447</v>
      </c>
      <c r="F155">
        <f t="shared" si="18"/>
        <v>8.0000000000004512E-2</v>
      </c>
    </row>
    <row r="156" spans="1:6" x14ac:dyDescent="0.25">
      <c r="A156">
        <f t="shared" si="19"/>
        <v>3.0600000000000023</v>
      </c>
      <c r="B156">
        <f t="shared" si="14"/>
        <v>0</v>
      </c>
      <c r="C156">
        <f t="shared" si="15"/>
        <v>0</v>
      </c>
      <c r="D156">
        <f t="shared" si="16"/>
        <v>0</v>
      </c>
      <c r="E156">
        <f t="shared" si="17"/>
        <v>0.34999999999999443</v>
      </c>
      <c r="F156">
        <f t="shared" si="18"/>
        <v>0.12000000000000455</v>
      </c>
    </row>
    <row r="157" spans="1:6" x14ac:dyDescent="0.25">
      <c r="A157">
        <f t="shared" si="19"/>
        <v>3.0800000000000023</v>
      </c>
      <c r="B157">
        <f t="shared" si="14"/>
        <v>0</v>
      </c>
      <c r="C157">
        <f t="shared" si="15"/>
        <v>0</v>
      </c>
      <c r="D157">
        <f t="shared" si="16"/>
        <v>0</v>
      </c>
      <c r="E157">
        <f t="shared" si="17"/>
        <v>0.29999999999999444</v>
      </c>
      <c r="F157">
        <f t="shared" si="18"/>
        <v>0.16000000000000458</v>
      </c>
    </row>
    <row r="158" spans="1:6" x14ac:dyDescent="0.25">
      <c r="A158">
        <f t="shared" si="19"/>
        <v>3.1000000000000023</v>
      </c>
      <c r="B158">
        <f t="shared" si="14"/>
        <v>0</v>
      </c>
      <c r="C158">
        <f t="shared" si="15"/>
        <v>0</v>
      </c>
      <c r="D158">
        <f t="shared" si="16"/>
        <v>0</v>
      </c>
      <c r="E158">
        <f t="shared" si="17"/>
        <v>0.24999999999999445</v>
      </c>
      <c r="F158">
        <f t="shared" si="18"/>
        <v>0.20000000000000462</v>
      </c>
    </row>
    <row r="159" spans="1:6" x14ac:dyDescent="0.25">
      <c r="A159">
        <f t="shared" si="19"/>
        <v>3.1200000000000023</v>
      </c>
      <c r="B159">
        <f t="shared" si="14"/>
        <v>0</v>
      </c>
      <c r="C159">
        <f t="shared" si="15"/>
        <v>0</v>
      </c>
      <c r="D159">
        <f t="shared" si="16"/>
        <v>0</v>
      </c>
      <c r="E159">
        <f t="shared" si="17"/>
        <v>0.19999999999999446</v>
      </c>
      <c r="F159">
        <f t="shared" si="18"/>
        <v>0.24000000000000465</v>
      </c>
    </row>
    <row r="160" spans="1:6" x14ac:dyDescent="0.25">
      <c r="A160">
        <f t="shared" si="19"/>
        <v>3.1400000000000023</v>
      </c>
      <c r="B160">
        <f t="shared" si="14"/>
        <v>0</v>
      </c>
      <c r="C160">
        <f t="shared" si="15"/>
        <v>0</v>
      </c>
      <c r="D160">
        <f t="shared" si="16"/>
        <v>0</v>
      </c>
      <c r="E160">
        <f t="shared" si="17"/>
        <v>0.14999999999999444</v>
      </c>
      <c r="F160">
        <f t="shared" si="18"/>
        <v>0.28000000000000469</v>
      </c>
    </row>
    <row r="161" spans="1:6" x14ac:dyDescent="0.25">
      <c r="A161">
        <f t="shared" si="19"/>
        <v>3.1600000000000024</v>
      </c>
      <c r="B161">
        <f t="shared" si="14"/>
        <v>0</v>
      </c>
      <c r="C161">
        <f t="shared" si="15"/>
        <v>0</v>
      </c>
      <c r="D161">
        <f t="shared" si="16"/>
        <v>0</v>
      </c>
      <c r="E161">
        <f t="shared" si="17"/>
        <v>9.9999999999994454E-2</v>
      </c>
      <c r="F161">
        <f t="shared" si="18"/>
        <v>0.32000000000000473</v>
      </c>
    </row>
    <row r="162" spans="1:6" x14ac:dyDescent="0.25">
      <c r="A162">
        <f t="shared" si="19"/>
        <v>3.1800000000000024</v>
      </c>
      <c r="B162">
        <f t="shared" si="14"/>
        <v>0</v>
      </c>
      <c r="C162">
        <f t="shared" si="15"/>
        <v>0</v>
      </c>
      <c r="D162">
        <f t="shared" si="16"/>
        <v>0</v>
      </c>
      <c r="E162">
        <f t="shared" si="17"/>
        <v>4.9999999999994452E-2</v>
      </c>
      <c r="F162">
        <f t="shared" si="18"/>
        <v>0.36000000000000476</v>
      </c>
    </row>
    <row r="163" spans="1:6" x14ac:dyDescent="0.25">
      <c r="A163">
        <f t="shared" si="19"/>
        <v>3.2000000000000024</v>
      </c>
      <c r="B163">
        <f t="shared" si="14"/>
        <v>0</v>
      </c>
      <c r="C163">
        <f t="shared" si="15"/>
        <v>0</v>
      </c>
      <c r="D163">
        <f t="shared" si="16"/>
        <v>0</v>
      </c>
      <c r="E163">
        <f t="shared" si="17"/>
        <v>0</v>
      </c>
      <c r="F163">
        <f t="shared" si="18"/>
        <v>0.4000000000000048</v>
      </c>
    </row>
    <row r="164" spans="1:6" x14ac:dyDescent="0.25">
      <c r="A164">
        <f t="shared" ref="A164:A195" si="20">A163+$L$2</f>
        <v>3.2200000000000024</v>
      </c>
      <c r="B164">
        <f t="shared" si="14"/>
        <v>0</v>
      </c>
      <c r="C164">
        <f t="shared" si="15"/>
        <v>0</v>
      </c>
      <c r="D164">
        <f t="shared" si="16"/>
        <v>0</v>
      </c>
      <c r="E164">
        <f t="shared" si="17"/>
        <v>0</v>
      </c>
      <c r="F164">
        <f t="shared" si="18"/>
        <v>0.44000000000000483</v>
      </c>
    </row>
    <row r="165" spans="1:6" x14ac:dyDescent="0.25">
      <c r="A165">
        <f t="shared" si="20"/>
        <v>3.2400000000000024</v>
      </c>
      <c r="B165">
        <f t="shared" si="14"/>
        <v>0</v>
      </c>
      <c r="C165">
        <f t="shared" si="15"/>
        <v>0</v>
      </c>
      <c r="D165">
        <f t="shared" si="16"/>
        <v>0</v>
      </c>
      <c r="E165">
        <f t="shared" si="17"/>
        <v>0</v>
      </c>
      <c r="F165">
        <f t="shared" si="18"/>
        <v>0.48000000000000487</v>
      </c>
    </row>
    <row r="166" spans="1:6" x14ac:dyDescent="0.25">
      <c r="A166">
        <f t="shared" si="20"/>
        <v>3.2600000000000025</v>
      </c>
      <c r="B166">
        <f t="shared" si="14"/>
        <v>0</v>
      </c>
      <c r="C166">
        <f t="shared" si="15"/>
        <v>0</v>
      </c>
      <c r="D166">
        <f t="shared" si="16"/>
        <v>0</v>
      </c>
      <c r="E166">
        <f t="shared" si="17"/>
        <v>0</v>
      </c>
      <c r="F166">
        <f t="shared" si="18"/>
        <v>0.5200000000000049</v>
      </c>
    </row>
    <row r="167" spans="1:6" x14ac:dyDescent="0.25">
      <c r="A167">
        <f t="shared" si="20"/>
        <v>3.2800000000000025</v>
      </c>
      <c r="B167">
        <f t="shared" si="14"/>
        <v>0</v>
      </c>
      <c r="C167">
        <f t="shared" si="15"/>
        <v>0</v>
      </c>
      <c r="D167">
        <f t="shared" si="16"/>
        <v>0</v>
      </c>
      <c r="E167">
        <f t="shared" si="17"/>
        <v>0</v>
      </c>
      <c r="F167">
        <f t="shared" si="18"/>
        <v>0.56000000000000494</v>
      </c>
    </row>
    <row r="168" spans="1:6" x14ac:dyDescent="0.25">
      <c r="A168">
        <f t="shared" si="20"/>
        <v>3.3000000000000025</v>
      </c>
      <c r="B168">
        <f t="shared" si="14"/>
        <v>0</v>
      </c>
      <c r="C168">
        <f t="shared" si="15"/>
        <v>0</v>
      </c>
      <c r="D168">
        <f t="shared" si="16"/>
        <v>0</v>
      </c>
      <c r="E168">
        <f t="shared" si="17"/>
        <v>0</v>
      </c>
      <c r="F168">
        <f t="shared" si="18"/>
        <v>0.60000000000000497</v>
      </c>
    </row>
    <row r="169" spans="1:6" x14ac:dyDescent="0.25">
      <c r="A169">
        <f t="shared" si="20"/>
        <v>3.3200000000000025</v>
      </c>
      <c r="B169">
        <f t="shared" si="14"/>
        <v>0</v>
      </c>
      <c r="C169">
        <f t="shared" si="15"/>
        <v>0</v>
      </c>
      <c r="D169">
        <f t="shared" si="16"/>
        <v>0</v>
      </c>
      <c r="E169">
        <f t="shared" si="17"/>
        <v>0</v>
      </c>
      <c r="F169">
        <f t="shared" si="18"/>
        <v>0.64000000000000501</v>
      </c>
    </row>
    <row r="170" spans="1:6" x14ac:dyDescent="0.25">
      <c r="A170">
        <f t="shared" si="20"/>
        <v>3.3400000000000025</v>
      </c>
      <c r="B170">
        <f t="shared" si="14"/>
        <v>0</v>
      </c>
      <c r="C170">
        <f t="shared" si="15"/>
        <v>0</v>
      </c>
      <c r="D170">
        <f t="shared" si="16"/>
        <v>0</v>
      </c>
      <c r="E170">
        <f t="shared" si="17"/>
        <v>0</v>
      </c>
      <c r="F170">
        <f t="shared" si="18"/>
        <v>0.68000000000000504</v>
      </c>
    </row>
    <row r="171" spans="1:6" x14ac:dyDescent="0.25">
      <c r="A171">
        <f t="shared" si="20"/>
        <v>3.3600000000000025</v>
      </c>
      <c r="B171">
        <f t="shared" si="14"/>
        <v>0</v>
      </c>
      <c r="C171">
        <f t="shared" si="15"/>
        <v>0</v>
      </c>
      <c r="D171">
        <f t="shared" si="16"/>
        <v>0</v>
      </c>
      <c r="E171">
        <f t="shared" si="17"/>
        <v>0</v>
      </c>
      <c r="F171">
        <f t="shared" si="18"/>
        <v>0.72000000000000508</v>
      </c>
    </row>
    <row r="172" spans="1:6" x14ac:dyDescent="0.25">
      <c r="A172">
        <f t="shared" si="20"/>
        <v>3.3800000000000026</v>
      </c>
      <c r="B172">
        <f t="shared" si="14"/>
        <v>0</v>
      </c>
      <c r="C172">
        <f t="shared" si="15"/>
        <v>0</v>
      </c>
      <c r="D172">
        <f t="shared" si="16"/>
        <v>0</v>
      </c>
      <c r="E172">
        <f t="shared" si="17"/>
        <v>0</v>
      </c>
      <c r="F172">
        <f t="shared" si="18"/>
        <v>0.76000000000000512</v>
      </c>
    </row>
    <row r="173" spans="1:6" x14ac:dyDescent="0.25">
      <c r="A173">
        <f t="shared" si="20"/>
        <v>3.4000000000000026</v>
      </c>
      <c r="B173">
        <f t="shared" si="14"/>
        <v>0</v>
      </c>
      <c r="C173">
        <f t="shared" si="15"/>
        <v>0</v>
      </c>
      <c r="D173">
        <f t="shared" si="16"/>
        <v>0</v>
      </c>
      <c r="E173">
        <f t="shared" si="17"/>
        <v>0</v>
      </c>
      <c r="F173">
        <f t="shared" si="18"/>
        <v>0.80000000000000515</v>
      </c>
    </row>
    <row r="174" spans="1:6" x14ac:dyDescent="0.25">
      <c r="A174">
        <f t="shared" si="20"/>
        <v>3.4200000000000026</v>
      </c>
      <c r="B174">
        <f t="shared" si="14"/>
        <v>0</v>
      </c>
      <c r="C174">
        <f t="shared" si="15"/>
        <v>0</v>
      </c>
      <c r="D174">
        <f t="shared" si="16"/>
        <v>0</v>
      </c>
      <c r="E174">
        <f t="shared" si="17"/>
        <v>0</v>
      </c>
      <c r="F174">
        <f t="shared" si="18"/>
        <v>0.84000000000000519</v>
      </c>
    </row>
    <row r="175" spans="1:6" x14ac:dyDescent="0.25">
      <c r="A175">
        <f t="shared" si="20"/>
        <v>3.4400000000000026</v>
      </c>
      <c r="B175">
        <f t="shared" si="14"/>
        <v>0</v>
      </c>
      <c r="C175">
        <f t="shared" si="15"/>
        <v>0</v>
      </c>
      <c r="D175">
        <f t="shared" si="16"/>
        <v>0</v>
      </c>
      <c r="E175">
        <f t="shared" si="17"/>
        <v>0</v>
      </c>
      <c r="F175">
        <f t="shared" si="18"/>
        <v>0.88000000000000522</v>
      </c>
    </row>
    <row r="176" spans="1:6" x14ac:dyDescent="0.25">
      <c r="A176">
        <f t="shared" si="20"/>
        <v>3.4600000000000026</v>
      </c>
      <c r="B176">
        <f t="shared" si="14"/>
        <v>0</v>
      </c>
      <c r="C176">
        <f t="shared" si="15"/>
        <v>0</v>
      </c>
      <c r="D176">
        <f t="shared" si="16"/>
        <v>0</v>
      </c>
      <c r="E176">
        <f t="shared" si="17"/>
        <v>0</v>
      </c>
      <c r="F176">
        <f t="shared" si="18"/>
        <v>0.92000000000000526</v>
      </c>
    </row>
    <row r="177" spans="1:6" x14ac:dyDescent="0.25">
      <c r="A177">
        <f t="shared" si="20"/>
        <v>3.4800000000000026</v>
      </c>
      <c r="B177">
        <f t="shared" si="14"/>
        <v>0</v>
      </c>
      <c r="C177">
        <f t="shared" si="15"/>
        <v>0</v>
      </c>
      <c r="D177">
        <f t="shared" si="16"/>
        <v>0</v>
      </c>
      <c r="E177">
        <f t="shared" si="17"/>
        <v>0</v>
      </c>
      <c r="F177">
        <f t="shared" si="18"/>
        <v>0.96000000000000529</v>
      </c>
    </row>
    <row r="178" spans="1:6" x14ac:dyDescent="0.25">
      <c r="A178">
        <f t="shared" si="20"/>
        <v>3.5000000000000027</v>
      </c>
      <c r="B178">
        <f t="shared" si="14"/>
        <v>0</v>
      </c>
      <c r="C178">
        <f t="shared" si="15"/>
        <v>0</v>
      </c>
      <c r="D178">
        <f t="shared" si="16"/>
        <v>0</v>
      </c>
      <c r="E178">
        <f t="shared" si="17"/>
        <v>0</v>
      </c>
      <c r="F178">
        <f t="shared" si="18"/>
        <v>1</v>
      </c>
    </row>
    <row r="179" spans="1:6" x14ac:dyDescent="0.25">
      <c r="A179">
        <f t="shared" si="20"/>
        <v>3.5200000000000027</v>
      </c>
      <c r="B179">
        <f t="shared" si="14"/>
        <v>0</v>
      </c>
      <c r="C179">
        <f t="shared" si="15"/>
        <v>0</v>
      </c>
      <c r="D179">
        <f t="shared" si="16"/>
        <v>0</v>
      </c>
      <c r="E179">
        <f t="shared" si="17"/>
        <v>0</v>
      </c>
      <c r="F179">
        <f t="shared" si="18"/>
        <v>1</v>
      </c>
    </row>
    <row r="180" spans="1:6" x14ac:dyDescent="0.25">
      <c r="A180">
        <f t="shared" si="20"/>
        <v>3.5400000000000027</v>
      </c>
      <c r="B180">
        <f t="shared" si="14"/>
        <v>0</v>
      </c>
      <c r="C180">
        <f t="shared" si="15"/>
        <v>0</v>
      </c>
      <c r="D180">
        <f t="shared" si="16"/>
        <v>0</v>
      </c>
      <c r="E180">
        <f t="shared" si="17"/>
        <v>0</v>
      </c>
      <c r="F180">
        <f t="shared" si="18"/>
        <v>1</v>
      </c>
    </row>
    <row r="181" spans="1:6" x14ac:dyDescent="0.25">
      <c r="A181">
        <f t="shared" si="20"/>
        <v>3.5600000000000027</v>
      </c>
      <c r="B181">
        <f t="shared" si="14"/>
        <v>0</v>
      </c>
      <c r="C181">
        <f t="shared" si="15"/>
        <v>0</v>
      </c>
      <c r="D181">
        <f t="shared" si="16"/>
        <v>0</v>
      </c>
      <c r="E181">
        <f t="shared" si="17"/>
        <v>0</v>
      </c>
      <c r="F181">
        <f t="shared" si="18"/>
        <v>1</v>
      </c>
    </row>
    <row r="182" spans="1:6" x14ac:dyDescent="0.25">
      <c r="A182">
        <f t="shared" si="20"/>
        <v>3.5800000000000027</v>
      </c>
      <c r="B182">
        <f t="shared" si="14"/>
        <v>0</v>
      </c>
      <c r="C182">
        <f t="shared" si="15"/>
        <v>0</v>
      </c>
      <c r="D182">
        <f t="shared" si="16"/>
        <v>0</v>
      </c>
      <c r="E182">
        <f t="shared" si="17"/>
        <v>0</v>
      </c>
      <c r="F182">
        <f t="shared" si="18"/>
        <v>1</v>
      </c>
    </row>
    <row r="183" spans="1:6" x14ac:dyDescent="0.25">
      <c r="A183">
        <f t="shared" si="20"/>
        <v>3.6000000000000028</v>
      </c>
      <c r="B183">
        <f t="shared" si="14"/>
        <v>0</v>
      </c>
      <c r="C183">
        <f t="shared" si="15"/>
        <v>0</v>
      </c>
      <c r="D183">
        <f t="shared" si="16"/>
        <v>0</v>
      </c>
      <c r="E183">
        <f t="shared" si="17"/>
        <v>0</v>
      </c>
      <c r="F183">
        <f t="shared" si="18"/>
        <v>1</v>
      </c>
    </row>
    <row r="184" spans="1:6" x14ac:dyDescent="0.25">
      <c r="A184">
        <f t="shared" si="20"/>
        <v>3.6200000000000028</v>
      </c>
      <c r="B184">
        <f t="shared" si="14"/>
        <v>0</v>
      </c>
      <c r="C184">
        <f t="shared" si="15"/>
        <v>0</v>
      </c>
      <c r="D184">
        <f t="shared" si="16"/>
        <v>0</v>
      </c>
      <c r="E184">
        <f t="shared" si="17"/>
        <v>0</v>
      </c>
      <c r="F184">
        <f t="shared" si="18"/>
        <v>1</v>
      </c>
    </row>
    <row r="185" spans="1:6" x14ac:dyDescent="0.25">
      <c r="A185">
        <f t="shared" si="20"/>
        <v>3.6400000000000028</v>
      </c>
      <c r="B185">
        <f t="shared" si="14"/>
        <v>0</v>
      </c>
      <c r="C185">
        <f t="shared" si="15"/>
        <v>0</v>
      </c>
      <c r="D185">
        <f t="shared" si="16"/>
        <v>0</v>
      </c>
      <c r="E185">
        <f t="shared" si="17"/>
        <v>0</v>
      </c>
      <c r="F185">
        <f t="shared" si="18"/>
        <v>1</v>
      </c>
    </row>
    <row r="186" spans="1:6" x14ac:dyDescent="0.25">
      <c r="A186">
        <f t="shared" si="20"/>
        <v>3.6600000000000028</v>
      </c>
      <c r="B186">
        <f t="shared" si="14"/>
        <v>0</v>
      </c>
      <c r="C186">
        <f t="shared" si="15"/>
        <v>0</v>
      </c>
      <c r="D186">
        <f t="shared" si="16"/>
        <v>0</v>
      </c>
      <c r="E186">
        <f t="shared" si="17"/>
        <v>0</v>
      </c>
      <c r="F186">
        <f t="shared" si="18"/>
        <v>1</v>
      </c>
    </row>
    <row r="187" spans="1:6" x14ac:dyDescent="0.25">
      <c r="A187">
        <f t="shared" si="20"/>
        <v>3.6800000000000028</v>
      </c>
      <c r="B187">
        <f t="shared" si="14"/>
        <v>0</v>
      </c>
      <c r="C187">
        <f t="shared" si="15"/>
        <v>0</v>
      </c>
      <c r="D187">
        <f t="shared" si="16"/>
        <v>0</v>
      </c>
      <c r="E187">
        <f t="shared" si="17"/>
        <v>0</v>
      </c>
      <c r="F187">
        <f t="shared" si="18"/>
        <v>1</v>
      </c>
    </row>
    <row r="188" spans="1:6" x14ac:dyDescent="0.25">
      <c r="A188">
        <f t="shared" si="20"/>
        <v>3.7000000000000028</v>
      </c>
      <c r="B188">
        <f t="shared" si="14"/>
        <v>0</v>
      </c>
      <c r="C188">
        <f t="shared" si="15"/>
        <v>0</v>
      </c>
      <c r="D188">
        <f t="shared" si="16"/>
        <v>0</v>
      </c>
      <c r="E188">
        <f t="shared" si="17"/>
        <v>0</v>
      </c>
      <c r="F188">
        <f t="shared" si="18"/>
        <v>1</v>
      </c>
    </row>
    <row r="189" spans="1:6" x14ac:dyDescent="0.25">
      <c r="A189">
        <f t="shared" si="20"/>
        <v>3.7200000000000029</v>
      </c>
      <c r="B189">
        <f t="shared" si="14"/>
        <v>0</v>
      </c>
      <c r="C189">
        <f t="shared" si="15"/>
        <v>0</v>
      </c>
      <c r="D189">
        <f t="shared" si="16"/>
        <v>0</v>
      </c>
      <c r="E189">
        <f t="shared" si="17"/>
        <v>0</v>
      </c>
      <c r="F189">
        <f t="shared" si="18"/>
        <v>1</v>
      </c>
    </row>
    <row r="190" spans="1:6" x14ac:dyDescent="0.25">
      <c r="A190">
        <f t="shared" si="20"/>
        <v>3.7400000000000029</v>
      </c>
      <c r="B190">
        <f t="shared" si="14"/>
        <v>0</v>
      </c>
      <c r="C190">
        <f t="shared" si="15"/>
        <v>0</v>
      </c>
      <c r="D190">
        <f t="shared" si="16"/>
        <v>0</v>
      </c>
      <c r="E190">
        <f t="shared" si="17"/>
        <v>0</v>
      </c>
      <c r="F190">
        <f t="shared" si="18"/>
        <v>1</v>
      </c>
    </row>
    <row r="191" spans="1:6" x14ac:dyDescent="0.25">
      <c r="A191">
        <f t="shared" si="20"/>
        <v>3.7600000000000029</v>
      </c>
      <c r="B191">
        <f t="shared" si="14"/>
        <v>0</v>
      </c>
      <c r="C191">
        <f t="shared" si="15"/>
        <v>0</v>
      </c>
      <c r="D191">
        <f t="shared" si="16"/>
        <v>0</v>
      </c>
      <c r="E191">
        <f t="shared" si="17"/>
        <v>0</v>
      </c>
      <c r="F191">
        <f t="shared" si="18"/>
        <v>1</v>
      </c>
    </row>
    <row r="192" spans="1:6" x14ac:dyDescent="0.25">
      <c r="A192">
        <f t="shared" si="20"/>
        <v>3.7800000000000029</v>
      </c>
      <c r="B192">
        <f t="shared" si="14"/>
        <v>0</v>
      </c>
      <c r="C192">
        <f t="shared" si="15"/>
        <v>0</v>
      </c>
      <c r="D192">
        <f t="shared" si="16"/>
        <v>0</v>
      </c>
      <c r="E192">
        <f t="shared" si="17"/>
        <v>0</v>
      </c>
      <c r="F192">
        <f t="shared" si="18"/>
        <v>1</v>
      </c>
    </row>
    <row r="193" spans="1:6" x14ac:dyDescent="0.25">
      <c r="A193">
        <f t="shared" si="20"/>
        <v>3.8000000000000029</v>
      </c>
      <c r="B193">
        <f t="shared" si="14"/>
        <v>0</v>
      </c>
      <c r="C193">
        <f t="shared" si="15"/>
        <v>0</v>
      </c>
      <c r="D193">
        <f t="shared" si="16"/>
        <v>0</v>
      </c>
      <c r="E193">
        <f t="shared" si="17"/>
        <v>0</v>
      </c>
      <c r="F193">
        <f t="shared" si="18"/>
        <v>1</v>
      </c>
    </row>
    <row r="194" spans="1:6" x14ac:dyDescent="0.25">
      <c r="A194">
        <f t="shared" si="20"/>
        <v>3.8200000000000029</v>
      </c>
      <c r="B194">
        <f t="shared" si="14"/>
        <v>0</v>
      </c>
      <c r="C194">
        <f t="shared" si="15"/>
        <v>0</v>
      </c>
      <c r="D194">
        <f t="shared" si="16"/>
        <v>0</v>
      </c>
      <c r="E194">
        <f t="shared" si="17"/>
        <v>0</v>
      </c>
      <c r="F194">
        <f t="shared" si="18"/>
        <v>1</v>
      </c>
    </row>
    <row r="195" spans="1:6" x14ac:dyDescent="0.25">
      <c r="A195">
        <f t="shared" si="20"/>
        <v>3.840000000000003</v>
      </c>
      <c r="B195">
        <f t="shared" ref="B195:B203" si="21">MIN(1, MAX(0,(c_decrescente_parado-A195)/(c_decrescente_parado-a_decrescente_parado)))</f>
        <v>0</v>
      </c>
      <c r="C195">
        <f t="shared" ref="C195:C203" si="22">MIN(MAX(0,MIN(1,(A195-a_trapezoidal_baixa)/(b_trapezoidal_baixa-a_trapezoidal_baixa))),MAX(0,MIN(1,(d_trapezoidal_baixa-A195)/(d_trapezoidal_baixa-c_trapezoidal_baixa))))</f>
        <v>0</v>
      </c>
      <c r="D195">
        <f t="shared" ref="D195:D203" si="23">MIN(MAX(0,MIN(1,(A195-a_trapezoidal_media)/(b_trapezoidal_media-a_trapezoidal_media))),MAX(0,MIN(1,(d_trapezoidal_media-A195)/(d_trapezoidal_media-c_trapezoidal_media))))</f>
        <v>0</v>
      </c>
      <c r="E195">
        <f t="shared" ref="E195:E203" si="24">MIN(MAX(0,MIN(1,(A195-a_trapezoidal_alto)/(b_trapezoidal_alto-a_trapezoidal_alto))),MAX(0,MIN(1,(d_trapezoidal_alto-A195)/(d_trapezoidal_alto-c_trapezoidal_alto))))</f>
        <v>0</v>
      </c>
      <c r="F195">
        <f t="shared" ref="F195:F203" si="25">MIN(1,MAX(0,(A195-a_crescente_muito_alto)/(c_crescente_muit_alto-a_crescente_muito_alto)))</f>
        <v>1</v>
      </c>
    </row>
    <row r="196" spans="1:6" x14ac:dyDescent="0.25">
      <c r="A196">
        <f t="shared" ref="A196:A203" si="26">A195+$L$2</f>
        <v>3.860000000000003</v>
      </c>
      <c r="B196">
        <f t="shared" si="21"/>
        <v>0</v>
      </c>
      <c r="C196">
        <f t="shared" si="22"/>
        <v>0</v>
      </c>
      <c r="D196">
        <f t="shared" si="23"/>
        <v>0</v>
      </c>
      <c r="E196">
        <f t="shared" si="24"/>
        <v>0</v>
      </c>
      <c r="F196">
        <f t="shared" si="25"/>
        <v>1</v>
      </c>
    </row>
    <row r="197" spans="1:6" x14ac:dyDescent="0.25">
      <c r="A197">
        <f t="shared" si="26"/>
        <v>3.880000000000003</v>
      </c>
      <c r="B197">
        <f t="shared" si="21"/>
        <v>0</v>
      </c>
      <c r="C197">
        <f t="shared" si="22"/>
        <v>0</v>
      </c>
      <c r="D197">
        <f t="shared" si="23"/>
        <v>0</v>
      </c>
      <c r="E197">
        <f t="shared" si="24"/>
        <v>0</v>
      </c>
      <c r="F197">
        <f t="shared" si="25"/>
        <v>1</v>
      </c>
    </row>
    <row r="198" spans="1:6" x14ac:dyDescent="0.25">
      <c r="A198">
        <f t="shared" si="26"/>
        <v>3.900000000000003</v>
      </c>
      <c r="B198">
        <f t="shared" si="21"/>
        <v>0</v>
      </c>
      <c r="C198">
        <f t="shared" si="22"/>
        <v>0</v>
      </c>
      <c r="D198">
        <f t="shared" si="23"/>
        <v>0</v>
      </c>
      <c r="E198">
        <f t="shared" si="24"/>
        <v>0</v>
      </c>
      <c r="F198">
        <f t="shared" si="25"/>
        <v>1</v>
      </c>
    </row>
    <row r="199" spans="1:6" x14ac:dyDescent="0.25">
      <c r="A199">
        <f t="shared" si="26"/>
        <v>3.920000000000003</v>
      </c>
      <c r="B199">
        <f t="shared" si="21"/>
        <v>0</v>
      </c>
      <c r="C199">
        <f t="shared" si="22"/>
        <v>0</v>
      </c>
      <c r="D199">
        <f t="shared" si="23"/>
        <v>0</v>
      </c>
      <c r="E199">
        <f t="shared" si="24"/>
        <v>0</v>
      </c>
      <c r="F199">
        <f t="shared" si="25"/>
        <v>1</v>
      </c>
    </row>
    <row r="200" spans="1:6" x14ac:dyDescent="0.25">
      <c r="A200">
        <f t="shared" si="26"/>
        <v>3.9400000000000031</v>
      </c>
      <c r="B200">
        <f t="shared" si="21"/>
        <v>0</v>
      </c>
      <c r="C200">
        <f t="shared" si="22"/>
        <v>0</v>
      </c>
      <c r="D200">
        <f t="shared" si="23"/>
        <v>0</v>
      </c>
      <c r="E200">
        <f t="shared" si="24"/>
        <v>0</v>
      </c>
      <c r="F200">
        <f t="shared" si="25"/>
        <v>1</v>
      </c>
    </row>
    <row r="201" spans="1:6" x14ac:dyDescent="0.25">
      <c r="A201">
        <f t="shared" si="26"/>
        <v>3.9600000000000031</v>
      </c>
      <c r="B201">
        <f t="shared" si="21"/>
        <v>0</v>
      </c>
      <c r="C201">
        <f t="shared" si="22"/>
        <v>0</v>
      </c>
      <c r="D201">
        <f t="shared" si="23"/>
        <v>0</v>
      </c>
      <c r="E201">
        <f t="shared" si="24"/>
        <v>0</v>
      </c>
      <c r="F201">
        <f t="shared" si="25"/>
        <v>1</v>
      </c>
    </row>
    <row r="202" spans="1:6" x14ac:dyDescent="0.25">
      <c r="A202">
        <f t="shared" si="26"/>
        <v>3.9800000000000031</v>
      </c>
      <c r="B202">
        <f t="shared" si="21"/>
        <v>0</v>
      </c>
      <c r="C202">
        <f t="shared" si="22"/>
        <v>0</v>
      </c>
      <c r="D202">
        <f t="shared" si="23"/>
        <v>0</v>
      </c>
      <c r="E202">
        <f t="shared" si="24"/>
        <v>0</v>
      </c>
      <c r="F202">
        <f t="shared" si="25"/>
        <v>1</v>
      </c>
    </row>
    <row r="203" spans="1:6" x14ac:dyDescent="0.25">
      <c r="A203">
        <f t="shared" si="26"/>
        <v>4.0000000000000027</v>
      </c>
      <c r="B203">
        <f t="shared" si="21"/>
        <v>0</v>
      </c>
      <c r="C203">
        <f t="shared" si="22"/>
        <v>0</v>
      </c>
      <c r="D203">
        <f t="shared" si="23"/>
        <v>0</v>
      </c>
      <c r="E203">
        <f t="shared" si="24"/>
        <v>0</v>
      </c>
      <c r="F203">
        <f t="shared" si="25"/>
        <v>1</v>
      </c>
    </row>
  </sheetData>
  <mergeCells count="2">
    <mergeCell ref="B1:F1"/>
    <mergeCell ref="H1:I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70C9-48A5-41EA-8F3F-D8B62679BB2B}">
  <dimension ref="A1:AH203"/>
  <sheetViews>
    <sheetView topLeftCell="X1" zoomScale="75" zoomScaleNormal="75" workbookViewId="0">
      <selection activeCell="AE28" sqref="AE28"/>
    </sheetView>
  </sheetViews>
  <sheetFormatPr defaultRowHeight="15" x14ac:dyDescent="0.25"/>
  <cols>
    <col min="14" max="14" width="9.28515625" bestFit="1" customWidth="1"/>
    <col min="15" max="15" width="12.28515625" bestFit="1" customWidth="1"/>
    <col min="16" max="17" width="12.140625" bestFit="1" customWidth="1"/>
  </cols>
  <sheetData>
    <row r="1" spans="1:34" x14ac:dyDescent="0.25">
      <c r="B1" s="29" t="s">
        <v>4</v>
      </c>
      <c r="C1" s="29"/>
      <c r="D1" s="29"/>
      <c r="O1" s="29" t="s">
        <v>12</v>
      </c>
      <c r="P1" s="29"/>
      <c r="Q1" s="29"/>
      <c r="AD1" s="29" t="s">
        <v>6</v>
      </c>
      <c r="AE1" s="29"/>
      <c r="AF1" s="29"/>
      <c r="AG1" s="29"/>
      <c r="AH1" s="29"/>
    </row>
    <row r="2" spans="1:34" x14ac:dyDescent="0.25">
      <c r="A2" s="1" t="s">
        <v>0</v>
      </c>
      <c r="B2" t="s">
        <v>1</v>
      </c>
      <c r="C2" t="s">
        <v>2</v>
      </c>
      <c r="D2" t="s">
        <v>3</v>
      </c>
      <c r="N2" s="1" t="s">
        <v>0</v>
      </c>
      <c r="O2" t="s">
        <v>1</v>
      </c>
      <c r="P2" t="s">
        <v>2</v>
      </c>
      <c r="Q2" t="s">
        <v>3</v>
      </c>
      <c r="AC2" s="1" t="s">
        <v>0</v>
      </c>
      <c r="AD2" s="1" t="s">
        <v>13</v>
      </c>
      <c r="AE2" s="1" t="s">
        <v>1</v>
      </c>
      <c r="AF2" s="1" t="s">
        <v>2</v>
      </c>
      <c r="AG2" s="1" t="s">
        <v>3</v>
      </c>
      <c r="AH2" s="1" t="s">
        <v>5</v>
      </c>
    </row>
    <row r="3" spans="1:34" x14ac:dyDescent="0.25">
      <c r="A3">
        <v>6</v>
      </c>
      <c r="B3">
        <v>1</v>
      </c>
      <c r="C3">
        <v>1.4452120099999999E-35</v>
      </c>
      <c r="D3">
        <v>1.0618371100000001E-9</v>
      </c>
      <c r="N3">
        <v>11</v>
      </c>
      <c r="O3">
        <v>1</v>
      </c>
      <c r="P3">
        <v>6.9081236400000002E-6</v>
      </c>
      <c r="Q3">
        <v>1.5345039000000001E-23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6.5</v>
      </c>
      <c r="B4">
        <v>0.99501247900000001</v>
      </c>
      <c r="C4">
        <v>9.3216309300000001E-34</v>
      </c>
      <c r="D4">
        <v>1.6763740900000001E-9</v>
      </c>
      <c r="N4">
        <v>11.5</v>
      </c>
      <c r="O4">
        <v>0.99804878100000005</v>
      </c>
      <c r="P4">
        <v>9.3505244499999992E-6</v>
      </c>
      <c r="Q4">
        <v>2.90629482E-23</v>
      </c>
      <c r="AC4">
        <v>0.02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7</v>
      </c>
      <c r="B5">
        <v>0.98019867299999996</v>
      </c>
      <c r="C5">
        <v>5.3801861600000005E-32</v>
      </c>
      <c r="D5">
        <v>2.6331050999999999E-9</v>
      </c>
      <c r="N5">
        <v>12</v>
      </c>
      <c r="O5">
        <v>0.99221793800000002</v>
      </c>
      <c r="P5">
        <v>1.26071052E-5</v>
      </c>
      <c r="Q5">
        <v>5.4829574699999999E-23</v>
      </c>
      <c r="AC5">
        <v>0.04</v>
      </c>
      <c r="AD5">
        <v>1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7.5</v>
      </c>
      <c r="B6">
        <v>0.95599748200000001</v>
      </c>
      <c r="C6">
        <v>2.7787390199999999E-30</v>
      </c>
      <c r="D6">
        <v>4.1148087900000004E-9</v>
      </c>
      <c r="N6">
        <v>12.5</v>
      </c>
      <c r="O6">
        <v>0.98257546900000003</v>
      </c>
      <c r="P6">
        <v>1.6931612400000002E-5</v>
      </c>
      <c r="Q6">
        <v>1.03037099E-22</v>
      </c>
      <c r="AC6">
        <v>0.06</v>
      </c>
      <c r="AD6">
        <v>1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8</v>
      </c>
      <c r="B7">
        <v>0.92311634600000003</v>
      </c>
      <c r="C7">
        <v>1.28423137E-28</v>
      </c>
      <c r="D7">
        <v>6.3975742700000001E-9</v>
      </c>
      <c r="N7">
        <v>13</v>
      </c>
      <c r="O7">
        <v>0.96923323400000005</v>
      </c>
      <c r="P7">
        <v>2.2650865400000001E-5</v>
      </c>
      <c r="Q7">
        <v>1.92874985E-22</v>
      </c>
      <c r="AC7">
        <v>0.08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8.5</v>
      </c>
      <c r="B8">
        <v>0.88249690300000005</v>
      </c>
      <c r="C8">
        <v>5.31109225E-27</v>
      </c>
      <c r="D8">
        <v>9.8961262000000003E-9</v>
      </c>
      <c r="N8">
        <v>13.5</v>
      </c>
      <c r="O8">
        <v>0.95234479999999999</v>
      </c>
      <c r="P8">
        <v>3.0183862700000001E-5</v>
      </c>
      <c r="Q8">
        <v>3.5963481199999999E-22</v>
      </c>
      <c r="AC8">
        <v>0.1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9</v>
      </c>
      <c r="B9">
        <v>0.83527021099999998</v>
      </c>
      <c r="C9">
        <v>1.9654838199999999E-25</v>
      </c>
      <c r="D9">
        <v>1.52299797E-8</v>
      </c>
      <c r="N9">
        <v>14</v>
      </c>
      <c r="O9">
        <v>0.93210249199999995</v>
      </c>
      <c r="P9">
        <v>4.0065297400000002E-5</v>
      </c>
      <c r="Q9">
        <v>6.6796096200000002E-22</v>
      </c>
      <c r="AC9">
        <v>0.12000000000000001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9.5</v>
      </c>
      <c r="B10">
        <v>0.78270453799999995</v>
      </c>
      <c r="C10">
        <v>6.5087885199999999E-24</v>
      </c>
      <c r="D10">
        <v>2.33194143E-8</v>
      </c>
      <c r="N10">
        <v>14.5</v>
      </c>
      <c r="O10">
        <v>0.90873375599999995</v>
      </c>
      <c r="P10">
        <v>5.2974328700000003E-5</v>
      </c>
      <c r="Q10">
        <v>1.2357880099999999E-21</v>
      </c>
      <c r="AC10">
        <v>0.14000000000000001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</v>
      </c>
      <c r="B11">
        <v>0.726149037</v>
      </c>
      <c r="C11">
        <v>1.92874985E-22</v>
      </c>
      <c r="D11">
        <v>3.5523861E-8</v>
      </c>
      <c r="N11">
        <v>15</v>
      </c>
      <c r="O11">
        <v>0.88249690300000005</v>
      </c>
      <c r="P11">
        <v>6.9769577199999997E-5</v>
      </c>
      <c r="Q11">
        <v>2.2774057200000002E-21</v>
      </c>
      <c r="AC11">
        <v>0.16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10.5</v>
      </c>
      <c r="B12">
        <v>0.66697681099999995</v>
      </c>
      <c r="C12">
        <v>5.1144237300000002E-21</v>
      </c>
      <c r="D12">
        <v>5.3840229000000001E-8</v>
      </c>
      <c r="N12">
        <v>15.5</v>
      </c>
      <c r="O12">
        <v>0.85367636099999999</v>
      </c>
      <c r="P12">
        <v>9.1531432100000002E-5</v>
      </c>
      <c r="Q12">
        <v>4.1806169400000001E-21</v>
      </c>
      <c r="AC12">
        <v>0.18</v>
      </c>
      <c r="AD12">
        <v>1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11</v>
      </c>
      <c r="B13">
        <v>0.60653066</v>
      </c>
      <c r="C13">
        <v>1.21356367E-19</v>
      </c>
      <c r="D13">
        <v>8.1185383499999997E-8</v>
      </c>
      <c r="N13">
        <v>16</v>
      </c>
      <c r="O13">
        <v>0.82257756199999998</v>
      </c>
      <c r="P13">
        <v>1.19612884E-4</v>
      </c>
      <c r="Q13">
        <v>7.6444084000000004E-21</v>
      </c>
      <c r="AC13">
        <v>0.19999999999999998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11.5</v>
      </c>
      <c r="B14">
        <v>0.54607442699999997</v>
      </c>
      <c r="C14">
        <v>2.5767571100000001E-18</v>
      </c>
      <c r="D14">
        <v>1.21795995E-7</v>
      </c>
      <c r="N14">
        <v>16.5</v>
      </c>
      <c r="O14">
        <v>0.78952157000000001</v>
      </c>
      <c r="P14">
        <v>1.5570021099999999E-4</v>
      </c>
      <c r="Q14">
        <v>1.3923580299999999E-20</v>
      </c>
      <c r="AC14">
        <v>0.21999999999999997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12</v>
      </c>
      <c r="B15">
        <v>0.48675225599999999</v>
      </c>
      <c r="C15">
        <v>4.8958652600000003E-17</v>
      </c>
      <c r="D15">
        <v>1.8179099999999999E-7</v>
      </c>
      <c r="N15">
        <v>17</v>
      </c>
      <c r="O15">
        <v>0.754839602</v>
      </c>
      <c r="P15">
        <v>2.0188496600000001E-4</v>
      </c>
      <c r="Q15">
        <v>2.52616378E-20</v>
      </c>
      <c r="AC15">
        <v>0.23999999999999996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12.5</v>
      </c>
      <c r="B16">
        <v>0.429557358</v>
      </c>
      <c r="C16">
        <v>8.3239696799999999E-16</v>
      </c>
      <c r="D16">
        <v>2.6995785E-7</v>
      </c>
      <c r="N16">
        <v>17.5</v>
      </c>
      <c r="O16">
        <v>0.71886757000000001</v>
      </c>
      <c r="P16">
        <v>2.60748785E-4</v>
      </c>
      <c r="Q16">
        <v>4.5653662200000002E-20</v>
      </c>
      <c r="AC16">
        <v>0.25999999999999995</v>
      </c>
      <c r="AD16">
        <v>1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13</v>
      </c>
      <c r="B17">
        <v>0.37531109899999998</v>
      </c>
      <c r="C17">
        <v>1.2664165499999999E-14</v>
      </c>
      <c r="D17">
        <v>3.9884463699999998E-7</v>
      </c>
      <c r="N17">
        <v>18</v>
      </c>
      <c r="O17">
        <v>0.68194075099999996</v>
      </c>
      <c r="P17">
        <v>3.3546262800000001E-4</v>
      </c>
      <c r="Q17">
        <v>8.2185135499999997E-20</v>
      </c>
      <c r="AC17">
        <v>0.27999999999999997</v>
      </c>
      <c r="AD17">
        <v>1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13.5</v>
      </c>
      <c r="B18">
        <v>0.324652467</v>
      </c>
      <c r="C18">
        <v>1.7241209400000001E-13</v>
      </c>
      <c r="D18">
        <v>5.8626742399999999E-7</v>
      </c>
      <c r="N18">
        <v>18.5</v>
      </c>
      <c r="O18">
        <v>0.644388725</v>
      </c>
      <c r="P18">
        <v>4.2990206800000002E-4</v>
      </c>
      <c r="Q18">
        <v>1.4737182700000001E-19</v>
      </c>
      <c r="AC18">
        <v>0.3</v>
      </c>
      <c r="AD18">
        <v>1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14</v>
      </c>
      <c r="B19">
        <v>0.27803729999999999</v>
      </c>
      <c r="C19">
        <v>2.1004092899999998E-12</v>
      </c>
      <c r="D19">
        <v>8.5737730299999998E-7</v>
      </c>
      <c r="N19">
        <v>19</v>
      </c>
      <c r="O19">
        <v>0.60653066</v>
      </c>
      <c r="P19">
        <v>5.4878023299999995E-4</v>
      </c>
      <c r="Q19">
        <v>2.63232311E-19</v>
      </c>
      <c r="AC19">
        <v>0.32</v>
      </c>
      <c r="AD19">
        <v>0.9</v>
      </c>
      <c r="AE19">
        <v>0.1</v>
      </c>
      <c r="AF19">
        <v>0</v>
      </c>
      <c r="AG19">
        <v>0</v>
      </c>
      <c r="AH19">
        <v>0</v>
      </c>
    </row>
    <row r="20" spans="1:34" x14ac:dyDescent="0.25">
      <c r="A20">
        <v>14.5</v>
      </c>
      <c r="B20">
        <v>0.235746077</v>
      </c>
      <c r="C20">
        <v>2.2897348500000001E-11</v>
      </c>
      <c r="D20">
        <v>1.24747661E-6</v>
      </c>
      <c r="N20">
        <v>19.5</v>
      </c>
      <c r="O20">
        <v>0.56867105399999995</v>
      </c>
      <c r="P20">
        <v>6.9779993299999999E-4</v>
      </c>
      <c r="Q20">
        <v>4.6834669700000004E-19</v>
      </c>
      <c r="AC20">
        <v>0.34</v>
      </c>
      <c r="AD20">
        <v>0.8</v>
      </c>
      <c r="AE20">
        <v>0.2</v>
      </c>
      <c r="AF20">
        <v>0</v>
      </c>
      <c r="AG20">
        <v>0</v>
      </c>
      <c r="AH20">
        <v>0</v>
      </c>
    </row>
    <row r="21" spans="1:34" x14ac:dyDescent="0.25">
      <c r="A21">
        <v>15</v>
      </c>
      <c r="B21">
        <v>0.19789869900000001</v>
      </c>
      <c r="C21">
        <v>2.23363144E-10</v>
      </c>
      <c r="D21">
        <v>1.8058308000000001E-6</v>
      </c>
      <c r="N21">
        <v>20</v>
      </c>
      <c r="O21">
        <v>0.53109599100000005</v>
      </c>
      <c r="P21">
        <v>8.8382630699999996E-4</v>
      </c>
      <c r="Q21">
        <v>8.3004046499999999E-19</v>
      </c>
      <c r="AC21">
        <v>0.36000000000000004</v>
      </c>
      <c r="AD21">
        <v>0.7</v>
      </c>
      <c r="AE21">
        <v>0.3</v>
      </c>
      <c r="AF21">
        <v>0</v>
      </c>
      <c r="AG21">
        <v>0</v>
      </c>
      <c r="AH21">
        <v>0</v>
      </c>
    </row>
    <row r="22" spans="1:34" x14ac:dyDescent="0.25">
      <c r="A22">
        <v>15.5</v>
      </c>
      <c r="B22">
        <v>0.16447445699999999</v>
      </c>
      <c r="C22">
        <v>1.9497677899999999E-9</v>
      </c>
      <c r="D22">
        <v>2.6007937300000001E-6</v>
      </c>
      <c r="N22">
        <v>20.5</v>
      </c>
      <c r="O22">
        <v>0.49406997400000002</v>
      </c>
      <c r="P22">
        <v>1.1150811199999999E-3</v>
      </c>
      <c r="Q22">
        <v>1.46532718E-18</v>
      </c>
      <c r="AC22">
        <v>0.38000000000000006</v>
      </c>
      <c r="AD22">
        <v>0.6</v>
      </c>
      <c r="AE22">
        <v>0.4</v>
      </c>
      <c r="AF22">
        <v>0</v>
      </c>
      <c r="AG22">
        <v>0</v>
      </c>
      <c r="AH22">
        <v>0</v>
      </c>
    </row>
    <row r="23" spans="1:34" x14ac:dyDescent="0.25">
      <c r="A23">
        <v>16</v>
      </c>
      <c r="B23">
        <v>0.135335283</v>
      </c>
      <c r="C23">
        <v>1.52299797E-8</v>
      </c>
      <c r="D23">
        <v>3.72665317E-6</v>
      </c>
      <c r="N23">
        <v>21</v>
      </c>
      <c r="O23">
        <v>0.45783336200000002</v>
      </c>
      <c r="P23">
        <v>1.4013594200000001E-3</v>
      </c>
      <c r="Q23">
        <v>2.5767571100000001E-18</v>
      </c>
      <c r="AC23">
        <v>0.40000000000000008</v>
      </c>
      <c r="AD23">
        <v>0.5</v>
      </c>
      <c r="AE23">
        <v>0.5</v>
      </c>
      <c r="AF23">
        <v>0</v>
      </c>
      <c r="AG23">
        <v>0</v>
      </c>
      <c r="AH23">
        <v>0</v>
      </c>
    </row>
    <row r="24" spans="1:34" x14ac:dyDescent="0.25">
      <c r="A24">
        <v>16.5</v>
      </c>
      <c r="B24">
        <v>0.110250525</v>
      </c>
      <c r="C24">
        <v>1.06453714E-7</v>
      </c>
      <c r="D24">
        <v>5.3127117600000003E-6</v>
      </c>
      <c r="N24">
        <v>21.5</v>
      </c>
      <c r="O24">
        <v>0.42260044299999999</v>
      </c>
      <c r="P24">
        <v>1.7542688399999999E-3</v>
      </c>
      <c r="Q24">
        <v>4.5135254700000001E-18</v>
      </c>
      <c r="AC24">
        <v>0.4200000000000001</v>
      </c>
      <c r="AD24">
        <v>0.4</v>
      </c>
      <c r="AE24">
        <v>0.6</v>
      </c>
      <c r="AF24">
        <v>0</v>
      </c>
      <c r="AG24">
        <v>0</v>
      </c>
      <c r="AH24">
        <v>0</v>
      </c>
    </row>
    <row r="25" spans="1:34" x14ac:dyDescent="0.25">
      <c r="A25">
        <v>17</v>
      </c>
      <c r="B25">
        <v>8.8921617499999994E-2</v>
      </c>
      <c r="C25">
        <v>6.6583614699999998E-7</v>
      </c>
      <c r="D25">
        <v>7.5352513600000003E-6</v>
      </c>
      <c r="N25">
        <v>22</v>
      </c>
      <c r="O25">
        <v>0.388558128</v>
      </c>
      <c r="P25">
        <v>2.1874911200000001E-3</v>
      </c>
      <c r="Q25">
        <v>7.8752046699999992E-18</v>
      </c>
      <c r="AC25">
        <v>0.44000000000000011</v>
      </c>
      <c r="AD25">
        <v>0.3</v>
      </c>
      <c r="AE25">
        <v>0.7</v>
      </c>
      <c r="AF25">
        <v>0</v>
      </c>
      <c r="AG25">
        <v>0</v>
      </c>
      <c r="AH25">
        <v>0</v>
      </c>
    </row>
    <row r="26" spans="1:34" x14ac:dyDescent="0.25">
      <c r="A26">
        <v>17.5</v>
      </c>
      <c r="B26">
        <v>7.1005353699999996E-2</v>
      </c>
      <c r="C26">
        <v>3.72665317E-6</v>
      </c>
      <c r="D26">
        <v>1.06331869E-5</v>
      </c>
      <c r="N26">
        <v>22.5</v>
      </c>
      <c r="O26">
        <v>0.35586525200000002</v>
      </c>
      <c r="P26">
        <v>2.7170647300000001E-3</v>
      </c>
      <c r="Q26">
        <v>1.3687096799999999E-17</v>
      </c>
      <c r="AC26">
        <v>0.46000000000000013</v>
      </c>
      <c r="AD26">
        <v>0.2</v>
      </c>
      <c r="AE26">
        <v>0.8</v>
      </c>
      <c r="AF26">
        <v>0</v>
      </c>
      <c r="AG26">
        <v>0</v>
      </c>
      <c r="AH26">
        <v>0</v>
      </c>
    </row>
    <row r="27" spans="1:34" x14ac:dyDescent="0.25">
      <c r="A27">
        <v>18</v>
      </c>
      <c r="B27">
        <v>5.6134762800000002E-2</v>
      </c>
      <c r="C27">
        <v>1.8664469100000001E-5</v>
      </c>
      <c r="D27">
        <v>1.4928403300000001E-5</v>
      </c>
      <c r="N27">
        <v>23</v>
      </c>
      <c r="O27">
        <v>0.324652467</v>
      </c>
      <c r="P27">
        <v>3.3616864899999998E-3</v>
      </c>
      <c r="Q27">
        <v>2.3695417500000001E-17</v>
      </c>
      <c r="AC27">
        <v>0.48000000000000015</v>
      </c>
      <c r="AD27">
        <v>0.1</v>
      </c>
      <c r="AE27">
        <v>0.9</v>
      </c>
      <c r="AF27">
        <v>0</v>
      </c>
      <c r="AG27">
        <v>0</v>
      </c>
      <c r="AH27">
        <v>0</v>
      </c>
    </row>
    <row r="28" spans="1:34" x14ac:dyDescent="0.25">
      <c r="A28">
        <v>18.5</v>
      </c>
      <c r="B28">
        <v>4.3936933599999999E-2</v>
      </c>
      <c r="C28">
        <v>8.3648347200000002E-5</v>
      </c>
      <c r="D28">
        <v>2.0851988900000001E-5</v>
      </c>
      <c r="N28">
        <v>23.5</v>
      </c>
      <c r="O28">
        <v>0.29502265599999999</v>
      </c>
      <c r="P28">
        <v>4.1430289599999996E-3</v>
      </c>
      <c r="Q28">
        <v>4.0862123099999999E-17</v>
      </c>
      <c r="AC28">
        <v>0.50000000000000011</v>
      </c>
      <c r="AD28">
        <v>0</v>
      </c>
      <c r="AE28">
        <v>1</v>
      </c>
      <c r="AF28">
        <v>0</v>
      </c>
      <c r="AG28">
        <v>0</v>
      </c>
      <c r="AH28">
        <v>0</v>
      </c>
    </row>
    <row r="29" spans="1:34" x14ac:dyDescent="0.25">
      <c r="A29">
        <v>19</v>
      </c>
      <c r="B29">
        <v>3.40474547E-2</v>
      </c>
      <c r="C29">
        <v>3.3546262800000001E-4</v>
      </c>
      <c r="D29">
        <v>2.8977827399999999E-5</v>
      </c>
      <c r="N29">
        <v>24</v>
      </c>
      <c r="O29">
        <v>0.26705183500000002</v>
      </c>
      <c r="P29">
        <v>5.0860692300000003E-3</v>
      </c>
      <c r="Q29">
        <v>7.0190935199999996E-17</v>
      </c>
      <c r="AC29">
        <v>0.52000000000000013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 x14ac:dyDescent="0.25">
      <c r="A30">
        <v>19.5</v>
      </c>
      <c r="B30">
        <v>2.61214099E-2</v>
      </c>
      <c r="C30">
        <v>1.20385999E-3</v>
      </c>
      <c r="D30">
        <v>4.0065297400000002E-5</v>
      </c>
      <c r="N30">
        <v>24.5</v>
      </c>
      <c r="O30">
        <v>0.240790474</v>
      </c>
      <c r="P30">
        <v>6.2194231000000004E-3</v>
      </c>
      <c r="Q30">
        <v>1.2010045899999999E-16</v>
      </c>
      <c r="AC30">
        <v>0.54000000000000015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 x14ac:dyDescent="0.25">
      <c r="A31">
        <v>20</v>
      </c>
      <c r="B31">
        <v>1.9841094699999999E-2</v>
      </c>
      <c r="C31">
        <v>3.86592014E-3</v>
      </c>
      <c r="D31">
        <v>5.5113137E-5</v>
      </c>
      <c r="N31">
        <v>25</v>
      </c>
      <c r="O31">
        <v>0.21626516700000001</v>
      </c>
      <c r="P31">
        <v>7.5756774400000003E-3</v>
      </c>
      <c r="Q31">
        <v>2.0469717099999999E-16</v>
      </c>
      <c r="AC31">
        <v>0.56000000000000016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20.5</v>
      </c>
      <c r="B32">
        <v>1.49207861E-2</v>
      </c>
      <c r="C32">
        <v>1.1108996499999999E-2</v>
      </c>
      <c r="D32">
        <v>7.5426873100000006E-5</v>
      </c>
      <c r="N32">
        <v>25.5</v>
      </c>
      <c r="O32">
        <v>0.19348058200000001</v>
      </c>
      <c r="P32">
        <v>9.1917114999999997E-3</v>
      </c>
      <c r="Q32">
        <v>3.4752220000000002E-16</v>
      </c>
      <c r="AC32">
        <v>0.58000000000000018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 x14ac:dyDescent="0.25">
      <c r="A33">
        <v>21</v>
      </c>
      <c r="B33">
        <v>1.1108996499999999E-2</v>
      </c>
      <c r="C33">
        <v>2.8565500800000001E-2</v>
      </c>
      <c r="D33">
        <v>1.02702565E-4</v>
      </c>
      <c r="N33">
        <v>26</v>
      </c>
      <c r="O33">
        <v>0.172421624</v>
      </c>
      <c r="P33">
        <v>1.1108996499999999E-2</v>
      </c>
      <c r="Q33">
        <v>5.8770150499999999E-16</v>
      </c>
      <c r="AC33">
        <v>0.6000000000000002</v>
      </c>
      <c r="AD33">
        <v>0</v>
      </c>
      <c r="AE33">
        <v>1</v>
      </c>
      <c r="AF33">
        <v>0</v>
      </c>
      <c r="AG33">
        <v>0</v>
      </c>
      <c r="AH33">
        <v>0</v>
      </c>
    </row>
    <row r="34" spans="1:34" x14ac:dyDescent="0.25">
      <c r="A34">
        <v>21.5</v>
      </c>
      <c r="B34">
        <v>8.1887010100000004E-3</v>
      </c>
      <c r="C34">
        <v>6.5728528600000002E-2</v>
      </c>
      <c r="D34">
        <v>1.39129968E-4</v>
      </c>
      <c r="N34">
        <v>26.5</v>
      </c>
      <c r="O34">
        <v>0.153055738</v>
      </c>
      <c r="P34">
        <v>1.33738613E-2</v>
      </c>
      <c r="Q34">
        <v>9.8999861999999997E-16</v>
      </c>
      <c r="AC34">
        <v>0.62000000000000022</v>
      </c>
      <c r="AD34">
        <v>0</v>
      </c>
      <c r="AE34">
        <v>1</v>
      </c>
      <c r="AF34">
        <v>0</v>
      </c>
      <c r="AG34">
        <v>0</v>
      </c>
      <c r="AH34">
        <v>0</v>
      </c>
    </row>
    <row r="35" spans="1:34" x14ac:dyDescent="0.25">
      <c r="A35">
        <v>22</v>
      </c>
      <c r="B35">
        <v>5.9760229E-3</v>
      </c>
      <c r="C35">
        <v>0.135335283</v>
      </c>
      <c r="D35">
        <v>1.87518575E-4</v>
      </c>
      <c r="N35">
        <v>27</v>
      </c>
      <c r="O35">
        <v>0.135335283</v>
      </c>
      <c r="P35">
        <v>1.6037709300000001E-2</v>
      </c>
      <c r="Q35">
        <v>1.6611770100000001E-15</v>
      </c>
      <c r="AC35">
        <v>0.64000000000000024</v>
      </c>
      <c r="AD35">
        <v>0</v>
      </c>
      <c r="AE35">
        <v>1</v>
      </c>
      <c r="AF35">
        <v>0</v>
      </c>
      <c r="AG35">
        <v>0</v>
      </c>
      <c r="AH35">
        <v>0</v>
      </c>
    </row>
    <row r="36" spans="1:34" x14ac:dyDescent="0.25">
      <c r="A36">
        <v>22.5</v>
      </c>
      <c r="B36">
        <v>4.3178400099999998E-3</v>
      </c>
      <c r="C36">
        <v>0.24935220899999999</v>
      </c>
      <c r="D36">
        <v>2.51450274E-4</v>
      </c>
      <c r="N36">
        <v>27.5</v>
      </c>
      <c r="O36">
        <v>0.119199928</v>
      </c>
      <c r="P36">
        <v>1.9157171800000001E-2</v>
      </c>
      <c r="Q36">
        <v>2.77651979E-15</v>
      </c>
      <c r="AC36">
        <v>0.66000000000000025</v>
      </c>
      <c r="AD36">
        <v>0</v>
      </c>
      <c r="AE36">
        <v>1</v>
      </c>
      <c r="AF36">
        <v>0</v>
      </c>
      <c r="AG36">
        <v>0</v>
      </c>
      <c r="AH36">
        <v>0</v>
      </c>
    </row>
    <row r="37" spans="1:34" x14ac:dyDescent="0.25">
      <c r="A37">
        <v>23</v>
      </c>
      <c r="B37">
        <v>3.0887154099999998E-3</v>
      </c>
      <c r="C37">
        <v>0.41111229100000002</v>
      </c>
      <c r="D37">
        <v>3.3546262800000001E-4</v>
      </c>
      <c r="N37">
        <v>28</v>
      </c>
      <c r="O37">
        <v>0.104579001</v>
      </c>
      <c r="P37">
        <v>2.2794180899999999E-2</v>
      </c>
      <c r="Q37">
        <v>4.6226304099999999E-15</v>
      </c>
      <c r="AC37">
        <v>0.68000000000000027</v>
      </c>
      <c r="AD37">
        <v>0</v>
      </c>
      <c r="AE37">
        <v>1</v>
      </c>
      <c r="AF37">
        <v>0</v>
      </c>
      <c r="AG37">
        <v>0</v>
      </c>
      <c r="AH37">
        <v>0</v>
      </c>
    </row>
    <row r="38" spans="1:34" x14ac:dyDescent="0.25">
      <c r="A38">
        <v>23.5</v>
      </c>
      <c r="B38">
        <v>2.1874911200000001E-3</v>
      </c>
      <c r="C38">
        <v>0.60653066</v>
      </c>
      <c r="D38">
        <v>4.4526687600000001E-4</v>
      </c>
      <c r="N38">
        <v>28.5</v>
      </c>
      <c r="O38">
        <v>9.1393755399999999E-2</v>
      </c>
      <c r="P38">
        <v>2.7015942500000001E-2</v>
      </c>
      <c r="Q38">
        <v>7.6662169699999999E-15</v>
      </c>
      <c r="AC38">
        <v>0.70000000000000029</v>
      </c>
      <c r="AD38">
        <v>0</v>
      </c>
      <c r="AE38">
        <v>1</v>
      </c>
      <c r="AF38">
        <v>0</v>
      </c>
      <c r="AG38">
        <v>0</v>
      </c>
      <c r="AH38">
        <v>0</v>
      </c>
    </row>
    <row r="39" spans="1:34" x14ac:dyDescent="0.25">
      <c r="A39">
        <v>24</v>
      </c>
      <c r="B39">
        <v>1.5338106799999999E-3</v>
      </c>
      <c r="C39">
        <v>0.80073740299999996</v>
      </c>
      <c r="D39">
        <v>5.8800476300000003E-4</v>
      </c>
      <c r="N39">
        <v>29</v>
      </c>
      <c r="O39">
        <v>7.9559508700000003E-2</v>
      </c>
      <c r="P39">
        <v>3.1894793400000003E-2</v>
      </c>
      <c r="Q39">
        <v>1.2664165499999999E-14</v>
      </c>
      <c r="AC39">
        <v>0.72000000000000031</v>
      </c>
      <c r="AD39">
        <v>0</v>
      </c>
      <c r="AE39">
        <v>1</v>
      </c>
      <c r="AF39">
        <v>0</v>
      </c>
      <c r="AG39">
        <v>0</v>
      </c>
      <c r="AH39">
        <v>0</v>
      </c>
    </row>
    <row r="40" spans="1:34" x14ac:dyDescent="0.25">
      <c r="A40">
        <v>24.5</v>
      </c>
      <c r="B40">
        <v>1.0647662400000001E-3</v>
      </c>
      <c r="C40">
        <v>0.94595946900000005</v>
      </c>
      <c r="D40">
        <v>7.7254806900000001E-4</v>
      </c>
      <c r="N40">
        <v>29.5</v>
      </c>
      <c r="O40">
        <v>6.8987625900000002E-2</v>
      </c>
      <c r="P40">
        <v>3.7507921600000001E-2</v>
      </c>
      <c r="Q40">
        <v>2.0838938300000001E-14</v>
      </c>
      <c r="AC40">
        <v>0.74000000000000032</v>
      </c>
      <c r="AD40">
        <v>0</v>
      </c>
      <c r="AE40">
        <v>1</v>
      </c>
      <c r="AF40">
        <v>0</v>
      </c>
      <c r="AG40">
        <v>0</v>
      </c>
      <c r="AH40">
        <v>0</v>
      </c>
    </row>
    <row r="41" spans="1:34" x14ac:dyDescent="0.25">
      <c r="A41">
        <v>25</v>
      </c>
      <c r="B41">
        <v>7.3180241899999999E-4</v>
      </c>
      <c r="C41">
        <v>1</v>
      </c>
      <c r="D41">
        <v>1.0098442299999999E-3</v>
      </c>
      <c r="N41">
        <v>30</v>
      </c>
      <c r="O41">
        <v>5.9587318799999997E-2</v>
      </c>
      <c r="P41">
        <v>4.3936933599999999E-2</v>
      </c>
      <c r="Q41">
        <v>3.4156875399999997E-14</v>
      </c>
      <c r="AC41">
        <v>0.76000000000000034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 x14ac:dyDescent="0.25">
      <c r="A42">
        <v>25.5</v>
      </c>
      <c r="B42">
        <v>4.9795542199999995E-4</v>
      </c>
      <c r="C42">
        <v>0.94595946900000005</v>
      </c>
      <c r="D42">
        <v>1.3133107000000001E-3</v>
      </c>
      <c r="N42">
        <v>30.5</v>
      </c>
      <c r="O42">
        <v>5.1267250399999999E-2</v>
      </c>
      <c r="P42">
        <v>5.1267250399999999E-2</v>
      </c>
      <c r="Q42">
        <v>5.57678908E-14</v>
      </c>
      <c r="AC42">
        <v>0.78000000000000036</v>
      </c>
      <c r="AD42">
        <v>0</v>
      </c>
      <c r="AE42">
        <v>1</v>
      </c>
      <c r="AF42">
        <v>0</v>
      </c>
      <c r="AG42">
        <v>0</v>
      </c>
      <c r="AH42">
        <v>0</v>
      </c>
    </row>
    <row r="43" spans="1:34" x14ac:dyDescent="0.25">
      <c r="A43">
        <v>26</v>
      </c>
      <c r="B43">
        <v>3.3546262800000001E-4</v>
      </c>
      <c r="C43">
        <v>0.80073740299999996</v>
      </c>
      <c r="D43">
        <v>1.69927937E-3</v>
      </c>
      <c r="N43">
        <v>31</v>
      </c>
      <c r="O43">
        <v>4.3936933599999999E-2</v>
      </c>
      <c r="P43">
        <v>5.9587318799999997E-2</v>
      </c>
      <c r="Q43">
        <v>9.0697191800000002E-14</v>
      </c>
      <c r="AC43">
        <v>0.80000000000000038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 x14ac:dyDescent="0.25">
      <c r="A44">
        <v>26.5</v>
      </c>
      <c r="B44">
        <v>2.2374579399999999E-4</v>
      </c>
      <c r="C44">
        <v>0.60653066</v>
      </c>
      <c r="D44">
        <v>2.1874911200000001E-3</v>
      </c>
      <c r="N44">
        <v>31.5</v>
      </c>
      <c r="O44">
        <v>3.7507921600000001E-2</v>
      </c>
      <c r="P44">
        <v>6.8987625900000002E-2</v>
      </c>
      <c r="Q44">
        <v>1.46928823E-13</v>
      </c>
      <c r="AC44">
        <v>0.8200000000000004</v>
      </c>
      <c r="AD44">
        <v>0</v>
      </c>
      <c r="AE44">
        <v>0.9</v>
      </c>
      <c r="AF44">
        <v>6.6666669999999997E-2</v>
      </c>
      <c r="AG44">
        <v>0</v>
      </c>
      <c r="AH44">
        <v>0</v>
      </c>
    </row>
    <row r="45" spans="1:34" x14ac:dyDescent="0.25">
      <c r="A45">
        <v>27</v>
      </c>
      <c r="B45">
        <v>1.4774836000000001E-4</v>
      </c>
      <c r="C45">
        <v>0.41111229100000002</v>
      </c>
      <c r="D45">
        <v>2.8016380299999998E-3</v>
      </c>
      <c r="N45">
        <v>32</v>
      </c>
      <c r="O45">
        <v>3.1894793400000003E-2</v>
      </c>
      <c r="P45">
        <v>7.9559508700000003E-2</v>
      </c>
      <c r="Q45">
        <v>2.3709570899999998E-13</v>
      </c>
      <c r="AC45">
        <v>0.84000000000000041</v>
      </c>
      <c r="AD45">
        <v>0</v>
      </c>
      <c r="AE45">
        <v>0.8</v>
      </c>
      <c r="AF45">
        <v>0.13333333</v>
      </c>
      <c r="AG45">
        <v>0</v>
      </c>
      <c r="AH45">
        <v>0</v>
      </c>
    </row>
    <row r="46" spans="1:34" x14ac:dyDescent="0.25">
      <c r="A46">
        <v>27.5</v>
      </c>
      <c r="B46">
        <v>9.6593413699999999E-5</v>
      </c>
      <c r="C46">
        <v>0.24935220899999999</v>
      </c>
      <c r="D46">
        <v>3.5699486000000001E-3</v>
      </c>
      <c r="N46">
        <v>32.5</v>
      </c>
      <c r="O46">
        <v>2.7015942500000001E-2</v>
      </c>
      <c r="P46">
        <v>9.1393755399999999E-2</v>
      </c>
      <c r="Q46">
        <v>3.8110436799999998E-13</v>
      </c>
      <c r="AC46">
        <v>0.86000000000000043</v>
      </c>
      <c r="AD46">
        <v>0</v>
      </c>
      <c r="AE46">
        <v>0.7</v>
      </c>
      <c r="AF46">
        <v>0.2</v>
      </c>
      <c r="AG46">
        <v>0</v>
      </c>
      <c r="AH46">
        <v>0</v>
      </c>
    </row>
    <row r="47" spans="1:34" x14ac:dyDescent="0.25">
      <c r="A47">
        <v>28</v>
      </c>
      <c r="B47">
        <v>6.2521503800000002E-5</v>
      </c>
      <c r="C47">
        <v>0.135335283</v>
      </c>
      <c r="D47">
        <v>4.5258078699999997E-3</v>
      </c>
      <c r="N47">
        <v>33</v>
      </c>
      <c r="O47">
        <v>2.2794180899999999E-2</v>
      </c>
      <c r="P47">
        <v>0.104579001</v>
      </c>
      <c r="Q47">
        <v>6.1019366799999997E-13</v>
      </c>
      <c r="AC47">
        <v>0.88000000000000045</v>
      </c>
      <c r="AD47">
        <v>0</v>
      </c>
      <c r="AE47">
        <v>0.6</v>
      </c>
      <c r="AF47">
        <v>0.26666666999999999</v>
      </c>
      <c r="AG47">
        <v>0</v>
      </c>
      <c r="AH47">
        <v>0</v>
      </c>
    </row>
    <row r="48" spans="1:34" x14ac:dyDescent="0.25">
      <c r="A48">
        <v>28.5</v>
      </c>
      <c r="B48">
        <v>4.0065297400000002E-5</v>
      </c>
      <c r="C48">
        <v>6.5728528600000002E-2</v>
      </c>
      <c r="D48">
        <v>5.70840102E-3</v>
      </c>
      <c r="N48">
        <v>33.5</v>
      </c>
      <c r="O48">
        <v>1.9157171800000001E-2</v>
      </c>
      <c r="P48">
        <v>0.119199928</v>
      </c>
      <c r="Q48">
        <v>9.7318409699999994E-13</v>
      </c>
      <c r="AC48">
        <v>0.90000000000000047</v>
      </c>
      <c r="AD48">
        <v>0</v>
      </c>
      <c r="AE48">
        <v>0.5</v>
      </c>
      <c r="AF48">
        <v>0.33333332999999998</v>
      </c>
      <c r="AG48">
        <v>0</v>
      </c>
      <c r="AH48">
        <v>0</v>
      </c>
    </row>
    <row r="49" spans="1:34" x14ac:dyDescent="0.25">
      <c r="A49">
        <v>29</v>
      </c>
      <c r="B49">
        <v>2.54193465E-5</v>
      </c>
      <c r="C49">
        <v>2.8565500800000001E-2</v>
      </c>
      <c r="D49">
        <v>7.16336447E-3</v>
      </c>
      <c r="N49">
        <v>34</v>
      </c>
      <c r="O49">
        <v>1.6037709300000001E-2</v>
      </c>
      <c r="P49">
        <v>0.135335283</v>
      </c>
      <c r="Q49">
        <v>1.54605823E-12</v>
      </c>
      <c r="AC49">
        <v>0.92000000000000048</v>
      </c>
      <c r="AD49">
        <v>0</v>
      </c>
      <c r="AE49">
        <v>0.4</v>
      </c>
      <c r="AF49">
        <v>0.4</v>
      </c>
      <c r="AG49">
        <v>0</v>
      </c>
      <c r="AH49">
        <v>0</v>
      </c>
    </row>
    <row r="50" spans="1:34" x14ac:dyDescent="0.25">
      <c r="A50">
        <v>29.5</v>
      </c>
      <c r="B50">
        <v>1.5966783899999999E-5</v>
      </c>
      <c r="C50">
        <v>1.1108996499999999E-2</v>
      </c>
      <c r="D50">
        <v>8.94342427E-3</v>
      </c>
      <c r="N50">
        <v>34.5</v>
      </c>
      <c r="O50">
        <v>1.33738613E-2</v>
      </c>
      <c r="P50">
        <v>0.153055738</v>
      </c>
      <c r="Q50">
        <v>2.4465845500000001E-12</v>
      </c>
      <c r="AC50">
        <v>0.9400000000000005</v>
      </c>
      <c r="AD50">
        <v>0</v>
      </c>
      <c r="AE50">
        <v>0.3</v>
      </c>
      <c r="AF50">
        <v>0.46666667000000001</v>
      </c>
      <c r="AG50">
        <v>0</v>
      </c>
      <c r="AH50">
        <v>0</v>
      </c>
    </row>
    <row r="51" spans="1:34" x14ac:dyDescent="0.25">
      <c r="A51">
        <v>30</v>
      </c>
      <c r="B51">
        <v>9.9295043099999993E-6</v>
      </c>
      <c r="C51">
        <v>3.86592014E-3</v>
      </c>
      <c r="D51">
        <v>1.1108996499999999E-2</v>
      </c>
      <c r="N51">
        <v>35</v>
      </c>
      <c r="O51">
        <v>1.1108996499999999E-2</v>
      </c>
      <c r="P51">
        <v>0.172421624</v>
      </c>
      <c r="Q51">
        <v>3.8565427300000002E-12</v>
      </c>
      <c r="AC51">
        <v>0.96000000000000052</v>
      </c>
      <c r="AD51">
        <v>0</v>
      </c>
      <c r="AE51">
        <v>0.2</v>
      </c>
      <c r="AF51">
        <v>0.53333333000000005</v>
      </c>
      <c r="AG51">
        <v>0</v>
      </c>
      <c r="AH51">
        <v>0</v>
      </c>
    </row>
    <row r="52" spans="1:34" x14ac:dyDescent="0.25">
      <c r="A52">
        <v>30.5</v>
      </c>
      <c r="B52">
        <v>6.1135679699999999E-6</v>
      </c>
      <c r="C52">
        <v>1.20385999E-3</v>
      </c>
      <c r="D52">
        <v>1.3728719800000001E-2</v>
      </c>
      <c r="N52">
        <v>35.5</v>
      </c>
      <c r="O52">
        <v>9.1917114999999997E-3</v>
      </c>
      <c r="P52">
        <v>0.19348058200000001</v>
      </c>
      <c r="Q52">
        <v>6.0553549200000002E-12</v>
      </c>
      <c r="AC52">
        <v>0.98000000000000054</v>
      </c>
      <c r="AD52">
        <v>0</v>
      </c>
      <c r="AE52">
        <v>0.1</v>
      </c>
      <c r="AF52">
        <v>0.6</v>
      </c>
      <c r="AG52">
        <v>0</v>
      </c>
      <c r="AH52">
        <v>0</v>
      </c>
    </row>
    <row r="53" spans="1:34" x14ac:dyDescent="0.25">
      <c r="A53">
        <v>31</v>
      </c>
      <c r="B53">
        <v>3.72665317E-6</v>
      </c>
      <c r="C53">
        <v>3.3546262800000001E-4</v>
      </c>
      <c r="D53">
        <v>1.6879884099999999E-2</v>
      </c>
      <c r="N53">
        <v>36</v>
      </c>
      <c r="O53">
        <v>7.5756774400000003E-3</v>
      </c>
      <c r="P53">
        <v>0.21626516700000001</v>
      </c>
      <c r="Q53">
        <v>9.4707548699999995E-12</v>
      </c>
      <c r="AC53">
        <v>1.0000000000000004</v>
      </c>
      <c r="AD53">
        <v>0</v>
      </c>
      <c r="AE53">
        <v>0</v>
      </c>
      <c r="AF53">
        <v>0.66666667000000002</v>
      </c>
      <c r="AG53">
        <v>0</v>
      </c>
      <c r="AH53">
        <v>0</v>
      </c>
    </row>
    <row r="54" spans="1:34" x14ac:dyDescent="0.25">
      <c r="A54">
        <v>31.5</v>
      </c>
      <c r="B54">
        <v>2.2490559699999999E-6</v>
      </c>
      <c r="C54">
        <v>8.3648347200000002E-5</v>
      </c>
      <c r="D54">
        <v>2.0648718100000001E-2</v>
      </c>
      <c r="N54">
        <v>36.5</v>
      </c>
      <c r="O54">
        <v>6.2194231000000004E-3</v>
      </c>
      <c r="P54">
        <v>0.240790474</v>
      </c>
      <c r="Q54">
        <v>1.4754793199999999E-11</v>
      </c>
      <c r="AC54">
        <v>1.0200000000000005</v>
      </c>
      <c r="AD54">
        <v>0</v>
      </c>
      <c r="AE54">
        <v>0</v>
      </c>
      <c r="AF54">
        <v>0.73333333000000001</v>
      </c>
      <c r="AG54">
        <v>0</v>
      </c>
      <c r="AH54">
        <v>0</v>
      </c>
    </row>
    <row r="55" spans="1:34" x14ac:dyDescent="0.25">
      <c r="A55">
        <v>32</v>
      </c>
      <c r="B55">
        <v>1.34381228E-6</v>
      </c>
      <c r="C55">
        <v>1.8664469100000001E-5</v>
      </c>
      <c r="D55">
        <v>2.5130488999999999E-2</v>
      </c>
      <c r="N55">
        <v>37</v>
      </c>
      <c r="O55">
        <v>5.0860692300000003E-3</v>
      </c>
      <c r="P55">
        <v>0.26705183500000002</v>
      </c>
      <c r="Q55">
        <v>2.2897348500000001E-11</v>
      </c>
      <c r="AC55">
        <v>1.0400000000000005</v>
      </c>
      <c r="AD55">
        <v>0</v>
      </c>
      <c r="AE55">
        <v>0</v>
      </c>
      <c r="AF55">
        <v>0.8</v>
      </c>
      <c r="AG55">
        <v>0</v>
      </c>
      <c r="AH55">
        <v>0</v>
      </c>
    </row>
    <row r="56" spans="1:34" x14ac:dyDescent="0.25">
      <c r="A56">
        <v>32.5</v>
      </c>
      <c r="B56">
        <v>7.9493936199999996E-7</v>
      </c>
      <c r="C56">
        <v>3.72665317E-6</v>
      </c>
      <c r="D56">
        <v>3.0429372400000002E-2</v>
      </c>
      <c r="N56">
        <v>37.5</v>
      </c>
      <c r="O56">
        <v>4.1430289599999996E-3</v>
      </c>
      <c r="P56">
        <v>0.29502265599999999</v>
      </c>
      <c r="Q56">
        <v>3.5394908799999997E-11</v>
      </c>
      <c r="AC56">
        <v>1.0600000000000005</v>
      </c>
      <c r="AD56">
        <v>0</v>
      </c>
      <c r="AE56">
        <v>0</v>
      </c>
      <c r="AF56">
        <v>0.86666666999999997</v>
      </c>
      <c r="AG56">
        <v>0</v>
      </c>
      <c r="AH56">
        <v>0</v>
      </c>
    </row>
    <row r="57" spans="1:34" x14ac:dyDescent="0.25">
      <c r="A57">
        <v>33</v>
      </c>
      <c r="B57">
        <v>4.6557157199999999E-7</v>
      </c>
      <c r="C57">
        <v>6.6583614699999998E-7</v>
      </c>
      <c r="D57">
        <v>3.6658042000000002E-2</v>
      </c>
      <c r="N57">
        <v>38</v>
      </c>
      <c r="O57">
        <v>3.3616864899999998E-3</v>
      </c>
      <c r="P57">
        <v>0.324652467</v>
      </c>
      <c r="Q57">
        <v>5.4500431299999999E-11</v>
      </c>
      <c r="AC57">
        <v>1.0800000000000005</v>
      </c>
      <c r="AD57">
        <v>0</v>
      </c>
      <c r="AE57">
        <v>0</v>
      </c>
      <c r="AF57">
        <v>0.93333332999999996</v>
      </c>
      <c r="AG57">
        <v>0</v>
      </c>
      <c r="AH57">
        <v>0</v>
      </c>
    </row>
    <row r="58" spans="1:34" x14ac:dyDescent="0.25">
      <c r="A58">
        <v>33.5</v>
      </c>
      <c r="B58">
        <v>2.6995785E-7</v>
      </c>
      <c r="C58">
        <v>1.06453714E-7</v>
      </c>
      <c r="D58">
        <v>4.3936933599999999E-2</v>
      </c>
      <c r="N58">
        <v>38.5</v>
      </c>
      <c r="O58">
        <v>2.7170647300000001E-3</v>
      </c>
      <c r="P58">
        <v>0.35586525200000002</v>
      </c>
      <c r="Q58">
        <v>8.3591596200000003E-11</v>
      </c>
      <c r="AC58">
        <v>1.1000000000000005</v>
      </c>
      <c r="AD58">
        <v>0</v>
      </c>
      <c r="AE58">
        <v>0</v>
      </c>
      <c r="AF58">
        <v>1</v>
      </c>
      <c r="AG58">
        <v>0</v>
      </c>
      <c r="AH58">
        <v>0</v>
      </c>
    </row>
    <row r="59" spans="1:34" x14ac:dyDescent="0.25">
      <c r="A59">
        <v>34</v>
      </c>
      <c r="B59">
        <v>1.54975314E-7</v>
      </c>
      <c r="C59">
        <v>1.52299797E-8</v>
      </c>
      <c r="D59">
        <v>5.2393141099999999E-2</v>
      </c>
      <c r="N59">
        <v>39</v>
      </c>
      <c r="O59">
        <v>2.1874911200000001E-3</v>
      </c>
      <c r="P59">
        <v>0.388558128</v>
      </c>
      <c r="Q59">
        <v>1.2771115499999999E-10</v>
      </c>
      <c r="AC59">
        <v>1.1200000000000006</v>
      </c>
      <c r="AD59">
        <v>0</v>
      </c>
      <c r="AE59">
        <v>0</v>
      </c>
      <c r="AF59">
        <v>1</v>
      </c>
      <c r="AG59">
        <v>0</v>
      </c>
      <c r="AH59">
        <v>0</v>
      </c>
    </row>
    <row r="60" spans="1:34" x14ac:dyDescent="0.25">
      <c r="A60">
        <v>34.5</v>
      </c>
      <c r="B60">
        <v>8.8081791999999994E-8</v>
      </c>
      <c r="C60">
        <v>1.9497677899999999E-9</v>
      </c>
      <c r="D60">
        <v>6.2158902799999999E-2</v>
      </c>
      <c r="N60">
        <v>39.5</v>
      </c>
      <c r="O60">
        <v>1.7542688399999999E-3</v>
      </c>
      <c r="P60">
        <v>0.42260044299999999</v>
      </c>
      <c r="Q60">
        <v>1.9435628399999999E-10</v>
      </c>
      <c r="AC60">
        <v>1.1400000000000006</v>
      </c>
      <c r="AD60">
        <v>0</v>
      </c>
      <c r="AE60">
        <v>0</v>
      </c>
      <c r="AF60">
        <v>1</v>
      </c>
      <c r="AG60">
        <v>0</v>
      </c>
      <c r="AH60">
        <v>0</v>
      </c>
    </row>
    <row r="61" spans="1:34" x14ac:dyDescent="0.25">
      <c r="A61">
        <v>35</v>
      </c>
      <c r="B61">
        <v>4.9564053199999997E-8</v>
      </c>
      <c r="C61">
        <v>2.23363144E-10</v>
      </c>
      <c r="D61">
        <v>7.3369651399999999E-2</v>
      </c>
      <c r="N61">
        <v>40</v>
      </c>
      <c r="O61">
        <v>1.4013594200000001E-3</v>
      </c>
      <c r="P61">
        <v>0.45783336200000002</v>
      </c>
      <c r="Q61">
        <v>2.9462654799999999E-10</v>
      </c>
      <c r="AC61">
        <v>1.1600000000000006</v>
      </c>
      <c r="AD61">
        <v>0</v>
      </c>
      <c r="AE61">
        <v>0</v>
      </c>
      <c r="AF61">
        <v>1</v>
      </c>
      <c r="AG61">
        <v>0</v>
      </c>
      <c r="AH61">
        <v>0</v>
      </c>
    </row>
    <row r="62" spans="1:34" x14ac:dyDescent="0.25">
      <c r="A62">
        <v>35.5</v>
      </c>
      <c r="B62">
        <v>2.7612424599999999E-8</v>
      </c>
      <c r="C62">
        <v>2.2897348500000001E-11</v>
      </c>
      <c r="D62">
        <v>8.6161605500000002E-2</v>
      </c>
      <c r="N62">
        <v>40.5</v>
      </c>
      <c r="O62">
        <v>1.1150811199999999E-3</v>
      </c>
      <c r="P62">
        <v>0.49406997400000002</v>
      </c>
      <c r="Q62">
        <v>4.4488596500000002E-10</v>
      </c>
      <c r="AC62">
        <v>1.1800000000000006</v>
      </c>
      <c r="AD62">
        <v>0</v>
      </c>
      <c r="AE62">
        <v>0</v>
      </c>
      <c r="AF62">
        <v>1</v>
      </c>
      <c r="AG62">
        <v>0</v>
      </c>
      <c r="AH62">
        <v>0</v>
      </c>
    </row>
    <row r="63" spans="1:34" x14ac:dyDescent="0.25">
      <c r="A63">
        <v>36</v>
      </c>
      <c r="B63">
        <v>1.52299797E-8</v>
      </c>
      <c r="C63">
        <v>2.1004092899999998E-12</v>
      </c>
      <c r="D63">
        <v>0.10066890000000001</v>
      </c>
      <c r="N63">
        <v>41</v>
      </c>
      <c r="O63">
        <v>8.8382630699999996E-4</v>
      </c>
      <c r="P63">
        <v>0.53109599100000005</v>
      </c>
      <c r="Q63">
        <v>6.6915860899999996E-10</v>
      </c>
      <c r="AC63">
        <v>1.2000000000000006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1:34" x14ac:dyDescent="0.25">
      <c r="A64">
        <v>36.5</v>
      </c>
      <c r="B64">
        <v>8.3167024599999994E-9</v>
      </c>
      <c r="C64">
        <v>1.7241209400000001E-13</v>
      </c>
      <c r="D64">
        <v>0.117020264</v>
      </c>
      <c r="N64">
        <v>41.5</v>
      </c>
      <c r="O64">
        <v>6.9779993299999999E-4</v>
      </c>
      <c r="P64">
        <v>0.56867105399999995</v>
      </c>
      <c r="Q64">
        <v>1.0025659999999999E-9</v>
      </c>
      <c r="AC64">
        <v>1.2200000000000006</v>
      </c>
      <c r="AD64">
        <v>0</v>
      </c>
      <c r="AE64">
        <v>0</v>
      </c>
      <c r="AF64">
        <v>1</v>
      </c>
      <c r="AG64">
        <v>0</v>
      </c>
      <c r="AH64">
        <v>0</v>
      </c>
    </row>
    <row r="65" spans="1:34" x14ac:dyDescent="0.25">
      <c r="A65">
        <v>37</v>
      </c>
      <c r="B65">
        <v>4.4963494599999998E-9</v>
      </c>
      <c r="C65">
        <v>1.2664165499999999E-14</v>
      </c>
      <c r="D65">
        <v>0.135335283</v>
      </c>
      <c r="N65">
        <v>42</v>
      </c>
      <c r="O65">
        <v>5.4878023299999995E-4</v>
      </c>
      <c r="P65">
        <v>0.60653066</v>
      </c>
      <c r="Q65">
        <v>1.49623707E-9</v>
      </c>
      <c r="AC65">
        <v>1.2400000000000007</v>
      </c>
      <c r="AD65">
        <v>0</v>
      </c>
      <c r="AE65">
        <v>0</v>
      </c>
      <c r="AF65">
        <v>1</v>
      </c>
      <c r="AG65">
        <v>0</v>
      </c>
      <c r="AH65">
        <v>0</v>
      </c>
    </row>
    <row r="66" spans="1:34" x14ac:dyDescent="0.25">
      <c r="A66">
        <v>37.5</v>
      </c>
      <c r="B66">
        <v>2.4067224399999998E-9</v>
      </c>
      <c r="C66">
        <v>8.3239696799999999E-16</v>
      </c>
      <c r="D66">
        <v>0.15572029300000001</v>
      </c>
      <c r="N66">
        <v>42.5</v>
      </c>
      <c r="O66">
        <v>4.2990206800000002E-4</v>
      </c>
      <c r="P66">
        <v>0.644388725</v>
      </c>
      <c r="Q66">
        <v>2.2242898900000001E-9</v>
      </c>
      <c r="AC66">
        <v>1.2600000000000007</v>
      </c>
      <c r="AD66">
        <v>0</v>
      </c>
      <c r="AE66">
        <v>0</v>
      </c>
      <c r="AF66">
        <v>1</v>
      </c>
      <c r="AG66">
        <v>0</v>
      </c>
      <c r="AH66">
        <v>0</v>
      </c>
    </row>
    <row r="67" spans="1:34" x14ac:dyDescent="0.25">
      <c r="A67">
        <v>38</v>
      </c>
      <c r="B67">
        <v>1.27540763E-9</v>
      </c>
      <c r="C67">
        <v>4.8958652600000003E-17</v>
      </c>
      <c r="D67">
        <v>0.17826397999999999</v>
      </c>
      <c r="N67">
        <v>43</v>
      </c>
      <c r="O67">
        <v>3.3546262800000001E-4</v>
      </c>
      <c r="P67">
        <v>0.68194075099999996</v>
      </c>
      <c r="Q67">
        <v>3.2937141100000001E-9</v>
      </c>
      <c r="AC67">
        <v>1.2800000000000007</v>
      </c>
      <c r="AD67">
        <v>0</v>
      </c>
      <c r="AE67">
        <v>0</v>
      </c>
      <c r="AF67">
        <v>1</v>
      </c>
      <c r="AG67">
        <v>0</v>
      </c>
      <c r="AH67">
        <v>0</v>
      </c>
    </row>
    <row r="68" spans="1:34" x14ac:dyDescent="0.25">
      <c r="A68">
        <v>38.5</v>
      </c>
      <c r="B68">
        <v>6.6915860899999996E-10</v>
      </c>
      <c r="C68">
        <v>2.5767571100000001E-18</v>
      </c>
      <c r="D68">
        <v>0.20303279599999999</v>
      </c>
      <c r="N68">
        <v>43.5</v>
      </c>
      <c r="O68">
        <v>2.60748785E-4</v>
      </c>
      <c r="P68">
        <v>0.71886757000000001</v>
      </c>
      <c r="Q68">
        <v>4.85829577E-9</v>
      </c>
      <c r="AC68">
        <v>1.3000000000000007</v>
      </c>
      <c r="AD68">
        <v>0</v>
      </c>
      <c r="AE68">
        <v>0</v>
      </c>
      <c r="AF68">
        <v>1</v>
      </c>
      <c r="AG68">
        <v>0</v>
      </c>
      <c r="AH68">
        <v>0</v>
      </c>
    </row>
    <row r="69" spans="1:34" x14ac:dyDescent="0.25">
      <c r="A69">
        <v>39</v>
      </c>
      <c r="B69">
        <v>3.47589128E-10</v>
      </c>
      <c r="C69">
        <v>1.21356367E-19</v>
      </c>
      <c r="D69">
        <v>0.230066299</v>
      </c>
      <c r="N69">
        <v>44</v>
      </c>
      <c r="O69">
        <v>2.0188496600000001E-4</v>
      </c>
      <c r="P69">
        <v>0.754839602</v>
      </c>
      <c r="Q69">
        <v>7.1381478400000001E-9</v>
      </c>
      <c r="AC69">
        <v>1.3200000000000007</v>
      </c>
      <c r="AD69">
        <v>0</v>
      </c>
      <c r="AE69">
        <v>0</v>
      </c>
      <c r="AF69">
        <v>1</v>
      </c>
      <c r="AG69">
        <v>0</v>
      </c>
      <c r="AH69">
        <v>0</v>
      </c>
    </row>
    <row r="70" spans="1:34" x14ac:dyDescent="0.25">
      <c r="A70">
        <v>39.5</v>
      </c>
      <c r="B70">
        <v>1.78755887E-10</v>
      </c>
      <c r="C70">
        <v>5.1144237300000002E-21</v>
      </c>
      <c r="D70">
        <v>0.25937255999999997</v>
      </c>
      <c r="N70">
        <v>44.5</v>
      </c>
      <c r="O70">
        <v>1.5570021099999999E-4</v>
      </c>
      <c r="P70">
        <v>0.78952157000000001</v>
      </c>
      <c r="Q70">
        <v>1.04469776E-8</v>
      </c>
      <c r="AC70">
        <v>1.3400000000000007</v>
      </c>
      <c r="AD70">
        <v>0</v>
      </c>
      <c r="AE70">
        <v>0</v>
      </c>
      <c r="AF70">
        <v>1</v>
      </c>
      <c r="AG70">
        <v>0</v>
      </c>
      <c r="AH70">
        <v>0</v>
      </c>
    </row>
    <row r="71" spans="1:34" x14ac:dyDescent="0.25">
      <c r="A71">
        <v>40</v>
      </c>
      <c r="B71">
        <v>9.1014707599999995E-11</v>
      </c>
      <c r="C71">
        <v>1.92874985E-22</v>
      </c>
      <c r="D71">
        <v>0.29092380699999998</v>
      </c>
      <c r="N71">
        <v>45</v>
      </c>
      <c r="O71">
        <v>1.19612884E-4</v>
      </c>
      <c r="P71">
        <v>0.82257756199999998</v>
      </c>
      <c r="Q71">
        <v>1.52299797E-8</v>
      </c>
      <c r="AC71">
        <v>1.3600000000000008</v>
      </c>
      <c r="AD71">
        <v>0</v>
      </c>
      <c r="AE71">
        <v>0</v>
      </c>
      <c r="AF71">
        <v>1</v>
      </c>
      <c r="AG71">
        <v>0</v>
      </c>
      <c r="AH71">
        <v>0</v>
      </c>
    </row>
    <row r="72" spans="1:34" x14ac:dyDescent="0.25">
      <c r="A72">
        <v>40.5</v>
      </c>
      <c r="B72">
        <v>4.5879624900000001E-11</v>
      </c>
      <c r="C72">
        <v>6.5087885199999999E-24</v>
      </c>
      <c r="D72">
        <v>0.324652467</v>
      </c>
      <c r="N72">
        <v>45.5</v>
      </c>
      <c r="O72">
        <v>9.1531432100000002E-5</v>
      </c>
      <c r="P72">
        <v>0.85367636099999999</v>
      </c>
      <c r="Q72">
        <v>2.2116251799999999E-8</v>
      </c>
      <c r="AC72">
        <v>1.3800000000000008</v>
      </c>
      <c r="AD72">
        <v>0</v>
      </c>
      <c r="AE72">
        <v>0</v>
      </c>
      <c r="AF72">
        <v>1</v>
      </c>
      <c r="AG72">
        <v>0</v>
      </c>
      <c r="AH72">
        <v>0</v>
      </c>
    </row>
    <row r="73" spans="1:34" x14ac:dyDescent="0.25">
      <c r="A73">
        <v>41</v>
      </c>
      <c r="B73">
        <v>2.2897348500000001E-11</v>
      </c>
      <c r="C73">
        <v>1.9654838199999999E-25</v>
      </c>
      <c r="D73">
        <v>0.36044778900000002</v>
      </c>
      <c r="N73">
        <v>46</v>
      </c>
      <c r="O73">
        <v>6.9769577199999997E-5</v>
      </c>
      <c r="P73">
        <v>0.88249690300000005</v>
      </c>
      <c r="Q73">
        <v>3.1990959199999999E-8</v>
      </c>
      <c r="AC73">
        <v>1.4000000000000008</v>
      </c>
      <c r="AD73">
        <v>0</v>
      </c>
      <c r="AE73">
        <v>0</v>
      </c>
      <c r="AF73">
        <v>1</v>
      </c>
      <c r="AG73">
        <v>0</v>
      </c>
      <c r="AH73">
        <v>0</v>
      </c>
    </row>
    <row r="74" spans="1:34" x14ac:dyDescent="0.25">
      <c r="A74">
        <v>41.5</v>
      </c>
      <c r="B74">
        <v>1.13137762E-11</v>
      </c>
      <c r="C74">
        <v>5.31109225E-27</v>
      </c>
      <c r="D74">
        <v>0.39815322199999997</v>
      </c>
      <c r="N74">
        <v>46.5</v>
      </c>
      <c r="O74">
        <v>5.2974328700000003E-5</v>
      </c>
      <c r="P74">
        <v>0.90873375599999995</v>
      </c>
      <c r="Q74">
        <v>4.6094226899999997E-8</v>
      </c>
      <c r="AC74">
        <v>1.4200000000000008</v>
      </c>
      <c r="AD74">
        <v>0</v>
      </c>
      <c r="AE74">
        <v>0</v>
      </c>
      <c r="AF74">
        <v>1</v>
      </c>
      <c r="AG74">
        <v>0</v>
      </c>
      <c r="AH74">
        <v>0</v>
      </c>
    </row>
    <row r="75" spans="1:34" x14ac:dyDescent="0.25">
      <c r="A75">
        <v>42</v>
      </c>
      <c r="B75">
        <v>5.5346100699999998E-12</v>
      </c>
      <c r="C75">
        <v>1.28423137E-28</v>
      </c>
      <c r="D75">
        <v>0.43756473800000001</v>
      </c>
      <c r="N75">
        <v>47</v>
      </c>
      <c r="O75">
        <v>4.0065297400000002E-5</v>
      </c>
      <c r="P75">
        <v>0.93210249199999995</v>
      </c>
      <c r="Q75">
        <v>6.6156016399999999E-8</v>
      </c>
      <c r="AC75">
        <v>1.4400000000000008</v>
      </c>
      <c r="AD75">
        <v>0</v>
      </c>
      <c r="AE75">
        <v>0</v>
      </c>
      <c r="AF75">
        <v>1</v>
      </c>
      <c r="AG75">
        <v>0</v>
      </c>
      <c r="AH75">
        <v>0</v>
      </c>
    </row>
    <row r="76" spans="1:34" x14ac:dyDescent="0.25">
      <c r="A76">
        <v>42.5</v>
      </c>
      <c r="B76">
        <v>2.6805476400000001E-12</v>
      </c>
      <c r="C76">
        <v>2.7787390199999999E-30</v>
      </c>
      <c r="D76">
        <v>0.47843022499999999</v>
      </c>
      <c r="N76">
        <v>47.5</v>
      </c>
      <c r="O76">
        <v>3.0183862700000001E-5</v>
      </c>
      <c r="P76">
        <v>0.95234479999999999</v>
      </c>
      <c r="Q76">
        <v>9.4579212600000001E-8</v>
      </c>
      <c r="AC76">
        <v>1.4600000000000009</v>
      </c>
      <c r="AD76">
        <v>0</v>
      </c>
      <c r="AE76">
        <v>0</v>
      </c>
      <c r="AF76">
        <v>1</v>
      </c>
      <c r="AG76">
        <v>0</v>
      </c>
      <c r="AH76">
        <v>0</v>
      </c>
    </row>
    <row r="77" spans="1:34" x14ac:dyDescent="0.25">
      <c r="A77">
        <v>43</v>
      </c>
      <c r="B77">
        <v>1.2853372299999999E-12</v>
      </c>
      <c r="C77">
        <v>5.3801861600000005E-32</v>
      </c>
      <c r="D77">
        <v>0.52045012099999999</v>
      </c>
      <c r="N77">
        <v>48</v>
      </c>
      <c r="O77">
        <v>2.2650865400000001E-5</v>
      </c>
      <c r="P77">
        <v>0.96923323400000005</v>
      </c>
      <c r="Q77">
        <v>1.3468696899999999E-7</v>
      </c>
      <c r="AC77">
        <v>1.4800000000000009</v>
      </c>
      <c r="AD77">
        <v>0</v>
      </c>
      <c r="AE77">
        <v>0</v>
      </c>
      <c r="AF77">
        <v>1</v>
      </c>
      <c r="AG77">
        <v>0</v>
      </c>
      <c r="AH77">
        <v>0</v>
      </c>
    </row>
    <row r="78" spans="1:34" x14ac:dyDescent="0.25">
      <c r="A78">
        <v>43.5</v>
      </c>
      <c r="B78">
        <v>6.1019366799999997E-13</v>
      </c>
      <c r="C78">
        <v>9.3216309300000001E-34</v>
      </c>
      <c r="D78">
        <v>0.56327935100000004</v>
      </c>
      <c r="N78">
        <v>48.5</v>
      </c>
      <c r="O78">
        <v>1.6931612400000002E-5</v>
      </c>
      <c r="P78">
        <v>0.98257546900000003</v>
      </c>
      <c r="Q78">
        <v>1.9105526100000001E-7</v>
      </c>
      <c r="AC78">
        <v>1.5000000000000009</v>
      </c>
      <c r="AD78">
        <v>0</v>
      </c>
      <c r="AE78">
        <v>0</v>
      </c>
      <c r="AF78">
        <v>1</v>
      </c>
      <c r="AG78">
        <v>0</v>
      </c>
      <c r="AH78">
        <v>0</v>
      </c>
    </row>
    <row r="79" spans="1:34" x14ac:dyDescent="0.25">
      <c r="A79">
        <v>44</v>
      </c>
      <c r="B79">
        <v>2.8679750099999999E-13</v>
      </c>
      <c r="C79">
        <v>1.4452120099999999E-35</v>
      </c>
      <c r="D79">
        <v>0.60653066</v>
      </c>
      <c r="N79">
        <v>49</v>
      </c>
      <c r="O79">
        <v>1.26071052E-5</v>
      </c>
      <c r="P79">
        <v>0.99221793800000002</v>
      </c>
      <c r="Q79">
        <v>2.6995785E-7</v>
      </c>
      <c r="AC79">
        <v>1.5200000000000009</v>
      </c>
      <c r="AD79">
        <v>0</v>
      </c>
      <c r="AE79">
        <v>0</v>
      </c>
      <c r="AF79">
        <v>1</v>
      </c>
      <c r="AG79">
        <v>0</v>
      </c>
      <c r="AH79">
        <v>0</v>
      </c>
    </row>
    <row r="80" spans="1:34" x14ac:dyDescent="0.25">
      <c r="A80">
        <v>44.5</v>
      </c>
      <c r="B80">
        <v>1.33456608E-13</v>
      </c>
      <c r="C80">
        <v>2.0050087800000001E-37</v>
      </c>
      <c r="D80">
        <v>0.64977934100000001</v>
      </c>
      <c r="N80">
        <v>49.5</v>
      </c>
      <c r="O80">
        <v>9.3505244499999992E-6</v>
      </c>
      <c r="P80">
        <v>0.99804878100000005</v>
      </c>
      <c r="Q80">
        <v>3.7995875700000001E-7</v>
      </c>
      <c r="AC80">
        <v>1.5400000000000009</v>
      </c>
      <c r="AD80">
        <v>0</v>
      </c>
      <c r="AE80">
        <v>0</v>
      </c>
      <c r="AF80">
        <v>1</v>
      </c>
      <c r="AG80">
        <v>0</v>
      </c>
      <c r="AH80">
        <v>0</v>
      </c>
    </row>
    <row r="81" spans="1:34" x14ac:dyDescent="0.25">
      <c r="A81">
        <v>45</v>
      </c>
      <c r="B81">
        <v>6.1483964099999997E-14</v>
      </c>
      <c r="C81">
        <v>2.4891212500000001E-39</v>
      </c>
      <c r="D81">
        <v>0.69256932400000004</v>
      </c>
      <c r="N81">
        <v>50</v>
      </c>
      <c r="O81">
        <v>6.9081236400000002E-6</v>
      </c>
      <c r="P81">
        <v>1</v>
      </c>
      <c r="Q81">
        <v>5.3269729600000004E-7</v>
      </c>
      <c r="AC81">
        <v>1.5600000000000009</v>
      </c>
      <c r="AD81">
        <v>0</v>
      </c>
      <c r="AE81">
        <v>0</v>
      </c>
      <c r="AF81">
        <v>1</v>
      </c>
      <c r="AG81">
        <v>0</v>
      </c>
      <c r="AH81">
        <v>0</v>
      </c>
    </row>
    <row r="82" spans="1:34" x14ac:dyDescent="0.25">
      <c r="A82">
        <v>45.5</v>
      </c>
      <c r="B82">
        <v>2.80440474E-14</v>
      </c>
      <c r="C82">
        <v>2.7651639400000001E-41</v>
      </c>
      <c r="D82">
        <v>0.73442054199999995</v>
      </c>
      <c r="N82">
        <v>50.5</v>
      </c>
      <c r="O82">
        <v>5.0837919699999998E-6</v>
      </c>
      <c r="P82">
        <v>0.99804878100000005</v>
      </c>
      <c r="Q82">
        <v>7.4392313200000004E-7</v>
      </c>
      <c r="AC82">
        <v>1.580000000000001</v>
      </c>
      <c r="AD82">
        <v>0</v>
      </c>
      <c r="AE82">
        <v>0</v>
      </c>
      <c r="AF82">
        <v>1</v>
      </c>
      <c r="AG82">
        <v>0</v>
      </c>
      <c r="AH82">
        <v>0</v>
      </c>
    </row>
    <row r="83" spans="1:34" x14ac:dyDescent="0.25">
      <c r="A83">
        <v>46</v>
      </c>
      <c r="B83">
        <v>1.2664165499999999E-14</v>
      </c>
      <c r="C83">
        <v>2.7487850100000001E-43</v>
      </c>
      <c r="D83">
        <v>0.77483742899999997</v>
      </c>
      <c r="N83">
        <v>51</v>
      </c>
      <c r="O83">
        <v>3.72665317E-6</v>
      </c>
      <c r="P83">
        <v>0.99221793800000002</v>
      </c>
      <c r="Q83">
        <v>1.03485421E-6</v>
      </c>
      <c r="AC83">
        <v>1.600000000000001</v>
      </c>
      <c r="AD83">
        <v>0</v>
      </c>
      <c r="AE83">
        <v>0</v>
      </c>
      <c r="AF83">
        <v>1</v>
      </c>
      <c r="AG83">
        <v>0</v>
      </c>
      <c r="AH83">
        <v>0</v>
      </c>
    </row>
    <row r="84" spans="1:34" x14ac:dyDescent="0.25">
      <c r="A84">
        <v>46.5</v>
      </c>
      <c r="B84">
        <v>5.6619955200000001E-15</v>
      </c>
      <c r="C84">
        <v>2.4451511999999999E-45</v>
      </c>
      <c r="D84">
        <v>0.81331836499999999</v>
      </c>
      <c r="N84">
        <v>51.5</v>
      </c>
      <c r="O84">
        <v>2.7211577500000001E-6</v>
      </c>
      <c r="P84">
        <v>0.98257546900000003</v>
      </c>
      <c r="Q84">
        <v>1.4339493700000001E-6</v>
      </c>
      <c r="AC84">
        <v>1.620000000000001</v>
      </c>
      <c r="AD84">
        <v>0</v>
      </c>
      <c r="AE84">
        <v>0</v>
      </c>
      <c r="AF84">
        <v>0.95</v>
      </c>
      <c r="AG84">
        <v>0</v>
      </c>
      <c r="AH84">
        <v>0</v>
      </c>
    </row>
    <row r="85" spans="1:34" x14ac:dyDescent="0.25">
      <c r="A85">
        <v>47</v>
      </c>
      <c r="B85">
        <v>2.50622189E-15</v>
      </c>
      <c r="C85">
        <v>1.94632663E-47</v>
      </c>
      <c r="D85">
        <v>0.84936581700000002</v>
      </c>
      <c r="N85">
        <v>52</v>
      </c>
      <c r="O85">
        <v>1.9792105599999998E-6</v>
      </c>
      <c r="P85">
        <v>0.96923323400000005</v>
      </c>
      <c r="Q85">
        <v>1.9792105599999998E-6</v>
      </c>
      <c r="AC85">
        <v>1.640000000000001</v>
      </c>
      <c r="AD85">
        <v>0</v>
      </c>
      <c r="AE85">
        <v>0</v>
      </c>
      <c r="AF85">
        <v>0.9</v>
      </c>
      <c r="AG85">
        <v>0</v>
      </c>
      <c r="AH85">
        <v>0</v>
      </c>
    </row>
    <row r="86" spans="1:34" x14ac:dyDescent="0.25">
      <c r="A86">
        <v>47.5</v>
      </c>
      <c r="B86">
        <v>1.0983141299999999E-15</v>
      </c>
      <c r="C86">
        <v>1.38634329E-49</v>
      </c>
      <c r="D86">
        <v>0.88249690300000005</v>
      </c>
      <c r="N86">
        <v>52.5</v>
      </c>
      <c r="O86">
        <v>1.4339493700000001E-6</v>
      </c>
      <c r="P86">
        <v>0.95234479999999999</v>
      </c>
      <c r="Q86">
        <v>2.7211577500000001E-6</v>
      </c>
      <c r="AC86">
        <v>1.660000000000001</v>
      </c>
      <c r="AD86">
        <v>0</v>
      </c>
      <c r="AE86">
        <v>0</v>
      </c>
      <c r="AF86">
        <v>0.85</v>
      </c>
      <c r="AG86">
        <v>0</v>
      </c>
      <c r="AH86">
        <v>0</v>
      </c>
    </row>
    <row r="87" spans="1:34" x14ac:dyDescent="0.25">
      <c r="A87">
        <v>48</v>
      </c>
      <c r="B87">
        <v>4.7653047399999997E-16</v>
      </c>
      <c r="C87">
        <v>8.8363092200000004E-52</v>
      </c>
      <c r="D87">
        <v>0.91225407700000005</v>
      </c>
      <c r="N87">
        <v>53</v>
      </c>
      <c r="O87">
        <v>1.03485421E-6</v>
      </c>
      <c r="P87">
        <v>0.93210249199999995</v>
      </c>
      <c r="Q87">
        <v>3.72665317E-6</v>
      </c>
      <c r="AC87">
        <v>1.680000000000001</v>
      </c>
      <c r="AD87">
        <v>0</v>
      </c>
      <c r="AE87">
        <v>0</v>
      </c>
      <c r="AF87">
        <v>0.8</v>
      </c>
      <c r="AG87">
        <v>0</v>
      </c>
      <c r="AH87">
        <v>0</v>
      </c>
    </row>
    <row r="88" spans="1:34" x14ac:dyDescent="0.25">
      <c r="A88">
        <v>48.5</v>
      </c>
      <c r="B88">
        <v>2.0469717099999999E-16</v>
      </c>
      <c r="C88">
        <v>5.0398322600000002E-54</v>
      </c>
      <c r="D88">
        <v>0.93821559600000004</v>
      </c>
      <c r="N88">
        <v>53.5</v>
      </c>
      <c r="O88">
        <v>7.4392313200000004E-7</v>
      </c>
      <c r="P88">
        <v>0.90873375599999995</v>
      </c>
      <c r="Q88">
        <v>5.0837919699999998E-6</v>
      </c>
      <c r="AC88">
        <v>1.7000000000000011</v>
      </c>
      <c r="AD88">
        <v>0</v>
      </c>
      <c r="AE88">
        <v>0</v>
      </c>
      <c r="AF88">
        <v>0.75</v>
      </c>
      <c r="AG88">
        <v>0</v>
      </c>
      <c r="AH88">
        <v>0</v>
      </c>
    </row>
    <row r="89" spans="1:34" x14ac:dyDescent="0.25">
      <c r="A89">
        <v>49</v>
      </c>
      <c r="B89">
        <v>8.70542662E-17</v>
      </c>
      <c r="C89">
        <v>2.5722093699999998E-56</v>
      </c>
      <c r="D89">
        <v>0.96000544099999996</v>
      </c>
      <c r="N89">
        <v>54</v>
      </c>
      <c r="O89">
        <v>5.3269729600000004E-7</v>
      </c>
      <c r="P89">
        <v>0.88249690300000005</v>
      </c>
      <c r="Q89">
        <v>6.9081236400000002E-6</v>
      </c>
      <c r="AC89">
        <v>1.7200000000000011</v>
      </c>
      <c r="AD89">
        <v>0</v>
      </c>
      <c r="AE89">
        <v>0</v>
      </c>
      <c r="AF89">
        <v>0.7</v>
      </c>
      <c r="AG89">
        <v>0</v>
      </c>
      <c r="AH89">
        <v>0</v>
      </c>
    </row>
    <row r="90" spans="1:34" x14ac:dyDescent="0.25">
      <c r="A90">
        <v>49.5</v>
      </c>
      <c r="B90">
        <v>3.6654334000000003E-17</v>
      </c>
      <c r="C90">
        <v>1.1747396000000001E-58</v>
      </c>
      <c r="D90">
        <v>0.977302373</v>
      </c>
      <c r="N90">
        <v>54.5</v>
      </c>
      <c r="O90">
        <v>3.7995875700000001E-7</v>
      </c>
      <c r="P90">
        <v>0.85367636099999999</v>
      </c>
      <c r="Q90">
        <v>9.3505244499999992E-6</v>
      </c>
      <c r="AC90">
        <v>1.7400000000000011</v>
      </c>
      <c r="AD90">
        <v>0</v>
      </c>
      <c r="AE90">
        <v>0</v>
      </c>
      <c r="AF90">
        <v>0.65</v>
      </c>
      <c r="AG90">
        <v>0</v>
      </c>
      <c r="AH90">
        <v>0</v>
      </c>
    </row>
    <row r="91" spans="1:34" x14ac:dyDescent="0.25">
      <c r="A91">
        <v>50</v>
      </c>
      <c r="B91">
        <v>1.5279799700000001E-17</v>
      </c>
      <c r="C91">
        <v>4.8008922400000003E-61</v>
      </c>
      <c r="D91">
        <v>0.98984780299999997</v>
      </c>
      <c r="N91">
        <v>55</v>
      </c>
      <c r="O91">
        <v>2.6995785E-7</v>
      </c>
      <c r="P91">
        <v>0.82257756199999998</v>
      </c>
      <c r="Q91">
        <v>1.26071052E-5</v>
      </c>
      <c r="AC91">
        <v>1.7600000000000011</v>
      </c>
      <c r="AD91">
        <v>0</v>
      </c>
      <c r="AE91">
        <v>0</v>
      </c>
      <c r="AF91">
        <v>0.6</v>
      </c>
      <c r="AG91">
        <v>0</v>
      </c>
      <c r="AH91">
        <v>0</v>
      </c>
    </row>
    <row r="92" spans="1:34" x14ac:dyDescent="0.25">
      <c r="A92">
        <v>50.5</v>
      </c>
      <c r="B92">
        <v>6.3061898900000003E-18</v>
      </c>
      <c r="C92">
        <v>1.7556881E-63</v>
      </c>
      <c r="D92">
        <v>0.99745223100000002</v>
      </c>
      <c r="N92">
        <v>55.5</v>
      </c>
      <c r="O92">
        <v>1.9105526100000001E-7</v>
      </c>
      <c r="P92">
        <v>0.78952157000000001</v>
      </c>
      <c r="Q92">
        <v>1.6931612400000002E-5</v>
      </c>
      <c r="AC92">
        <v>1.7800000000000011</v>
      </c>
      <c r="AD92">
        <v>0</v>
      </c>
      <c r="AE92">
        <v>0</v>
      </c>
      <c r="AF92">
        <v>0.55000000000000004</v>
      </c>
      <c r="AG92">
        <v>0</v>
      </c>
      <c r="AH92">
        <v>0</v>
      </c>
    </row>
    <row r="93" spans="1:34" x14ac:dyDescent="0.25">
      <c r="A93">
        <v>51</v>
      </c>
      <c r="B93">
        <v>2.5767571100000001E-18</v>
      </c>
      <c r="C93">
        <v>5.7453677200000002E-66</v>
      </c>
      <c r="D93">
        <v>1</v>
      </c>
      <c r="N93">
        <v>56</v>
      </c>
      <c r="O93">
        <v>1.3468696899999999E-7</v>
      </c>
      <c r="P93">
        <v>0.754839602</v>
      </c>
      <c r="Q93">
        <v>2.2650865400000001E-5</v>
      </c>
      <c r="AC93">
        <v>1.8000000000000012</v>
      </c>
      <c r="AD93">
        <v>0</v>
      </c>
      <c r="AE93">
        <v>0</v>
      </c>
      <c r="AF93">
        <v>0.5</v>
      </c>
      <c r="AG93">
        <v>0</v>
      </c>
      <c r="AH93">
        <v>0</v>
      </c>
    </row>
    <row r="94" spans="1:34" x14ac:dyDescent="0.25">
      <c r="N94">
        <v>56.5</v>
      </c>
      <c r="O94">
        <v>9.4579212600000001E-8</v>
      </c>
      <c r="P94">
        <v>0.71886757000000001</v>
      </c>
      <c r="Q94">
        <v>3.0183862700000001E-5</v>
      </c>
      <c r="AC94">
        <v>1.8200000000000012</v>
      </c>
      <c r="AD94">
        <v>0</v>
      </c>
      <c r="AE94">
        <v>0</v>
      </c>
      <c r="AF94">
        <v>0.45</v>
      </c>
      <c r="AG94">
        <v>0.04</v>
      </c>
      <c r="AH94">
        <v>0</v>
      </c>
    </row>
    <row r="95" spans="1:34" x14ac:dyDescent="0.25">
      <c r="N95">
        <v>57</v>
      </c>
      <c r="O95">
        <v>6.6156016399999999E-8</v>
      </c>
      <c r="P95">
        <v>0.68194075099999996</v>
      </c>
      <c r="Q95">
        <v>4.0065297400000002E-5</v>
      </c>
      <c r="AC95">
        <v>1.8400000000000012</v>
      </c>
      <c r="AD95">
        <v>0</v>
      </c>
      <c r="AE95">
        <v>0</v>
      </c>
      <c r="AF95">
        <v>0.4</v>
      </c>
      <c r="AG95">
        <v>0.08</v>
      </c>
      <c r="AH95">
        <v>0</v>
      </c>
    </row>
    <row r="96" spans="1:34" x14ac:dyDescent="0.25">
      <c r="N96">
        <v>57.5</v>
      </c>
      <c r="O96">
        <v>4.6094226899999997E-8</v>
      </c>
      <c r="P96">
        <v>0.644388725</v>
      </c>
      <c r="Q96">
        <v>5.2974328700000003E-5</v>
      </c>
      <c r="AC96">
        <v>1.8600000000000012</v>
      </c>
      <c r="AD96">
        <v>0</v>
      </c>
      <c r="AE96">
        <v>0</v>
      </c>
      <c r="AF96">
        <v>0.35</v>
      </c>
      <c r="AG96">
        <v>0.12</v>
      </c>
      <c r="AH96">
        <v>0</v>
      </c>
    </row>
    <row r="97" spans="14:34" x14ac:dyDescent="0.25">
      <c r="N97">
        <v>58</v>
      </c>
      <c r="O97">
        <v>3.1990959199999999E-8</v>
      </c>
      <c r="P97">
        <v>0.60653066</v>
      </c>
      <c r="Q97">
        <v>6.9769577199999997E-5</v>
      </c>
      <c r="AC97">
        <v>1.8800000000000012</v>
      </c>
      <c r="AD97">
        <v>0</v>
      </c>
      <c r="AE97">
        <v>0</v>
      </c>
      <c r="AF97">
        <v>0.3</v>
      </c>
      <c r="AG97">
        <v>0.16</v>
      </c>
      <c r="AH97">
        <v>0</v>
      </c>
    </row>
    <row r="98" spans="14:34" x14ac:dyDescent="0.25">
      <c r="N98">
        <v>58.5</v>
      </c>
      <c r="O98">
        <v>2.2116251799999999E-8</v>
      </c>
      <c r="P98">
        <v>0.56867105399999995</v>
      </c>
      <c r="Q98">
        <v>9.1531432100000002E-5</v>
      </c>
      <c r="AC98">
        <v>1.9000000000000012</v>
      </c>
      <c r="AD98">
        <v>0</v>
      </c>
      <c r="AE98">
        <v>0</v>
      </c>
      <c r="AF98">
        <v>0.25</v>
      </c>
      <c r="AG98">
        <v>0.2</v>
      </c>
      <c r="AH98">
        <v>0</v>
      </c>
    </row>
    <row r="99" spans="14:34" x14ac:dyDescent="0.25">
      <c r="N99">
        <v>59</v>
      </c>
      <c r="O99">
        <v>1.52299797E-8</v>
      </c>
      <c r="P99">
        <v>0.53109599100000005</v>
      </c>
      <c r="Q99">
        <v>1.19612884E-4</v>
      </c>
      <c r="AC99">
        <v>1.9200000000000013</v>
      </c>
      <c r="AD99">
        <v>0</v>
      </c>
      <c r="AE99">
        <v>0</v>
      </c>
      <c r="AF99">
        <v>0.2</v>
      </c>
      <c r="AG99">
        <v>0.24</v>
      </c>
      <c r="AH99">
        <v>0</v>
      </c>
    </row>
    <row r="100" spans="14:34" x14ac:dyDescent="0.25">
      <c r="N100">
        <v>59.5</v>
      </c>
      <c r="O100">
        <v>1.04469776E-8</v>
      </c>
      <c r="P100">
        <v>0.49406997400000002</v>
      </c>
      <c r="Q100">
        <v>1.5570021099999999E-4</v>
      </c>
      <c r="AC100">
        <v>1.9400000000000013</v>
      </c>
      <c r="AD100">
        <v>0</v>
      </c>
      <c r="AE100">
        <v>0</v>
      </c>
      <c r="AF100">
        <v>0.15</v>
      </c>
      <c r="AG100">
        <v>0.28000000000000003</v>
      </c>
      <c r="AH100">
        <v>0</v>
      </c>
    </row>
    <row r="101" spans="14:34" x14ac:dyDescent="0.25">
      <c r="N101">
        <v>60</v>
      </c>
      <c r="O101">
        <v>7.1381478400000001E-9</v>
      </c>
      <c r="P101">
        <v>0.45783336200000002</v>
      </c>
      <c r="Q101">
        <v>2.0188496600000001E-4</v>
      </c>
      <c r="AC101">
        <v>1.9600000000000013</v>
      </c>
      <c r="AD101">
        <v>0</v>
      </c>
      <c r="AE101">
        <v>0</v>
      </c>
      <c r="AF101">
        <v>0.1</v>
      </c>
      <c r="AG101">
        <v>0.32</v>
      </c>
      <c r="AH101">
        <v>0</v>
      </c>
    </row>
    <row r="102" spans="14:34" x14ac:dyDescent="0.25">
      <c r="N102">
        <v>60.5</v>
      </c>
      <c r="O102">
        <v>4.85829577E-9</v>
      </c>
      <c r="P102">
        <v>0.42260044299999999</v>
      </c>
      <c r="Q102">
        <v>2.60748785E-4</v>
      </c>
      <c r="AC102">
        <v>1.9800000000000013</v>
      </c>
      <c r="AD102">
        <v>0</v>
      </c>
      <c r="AE102">
        <v>0</v>
      </c>
      <c r="AF102">
        <v>0.05</v>
      </c>
      <c r="AG102">
        <v>0.36</v>
      </c>
      <c r="AH102">
        <v>0</v>
      </c>
    </row>
    <row r="103" spans="14:34" x14ac:dyDescent="0.25">
      <c r="N103">
        <v>61</v>
      </c>
      <c r="O103">
        <v>3.2937141100000001E-9</v>
      </c>
      <c r="P103">
        <v>0.388558128</v>
      </c>
      <c r="Q103">
        <v>3.3546262800000001E-4</v>
      </c>
      <c r="AC103">
        <v>2.0000000000000013</v>
      </c>
      <c r="AD103">
        <v>0</v>
      </c>
      <c r="AE103">
        <v>0</v>
      </c>
      <c r="AF103">
        <v>0</v>
      </c>
      <c r="AG103">
        <v>0.4</v>
      </c>
      <c r="AH103">
        <v>0</v>
      </c>
    </row>
    <row r="104" spans="14:34" x14ac:dyDescent="0.25">
      <c r="N104">
        <v>61.5</v>
      </c>
      <c r="O104">
        <v>2.2242898900000001E-9</v>
      </c>
      <c r="P104">
        <v>0.35586525200000002</v>
      </c>
      <c r="Q104">
        <v>4.2990206800000002E-4</v>
      </c>
      <c r="AC104">
        <v>2.0200000000000014</v>
      </c>
      <c r="AD104">
        <v>0</v>
      </c>
      <c r="AE104">
        <v>0</v>
      </c>
      <c r="AF104">
        <v>0</v>
      </c>
      <c r="AG104">
        <v>0.44</v>
      </c>
      <c r="AH104">
        <v>0</v>
      </c>
    </row>
    <row r="105" spans="14:34" x14ac:dyDescent="0.25">
      <c r="N105">
        <v>62</v>
      </c>
      <c r="O105">
        <v>1.49623707E-9</v>
      </c>
      <c r="P105">
        <v>0.324652467</v>
      </c>
      <c r="Q105">
        <v>5.4878023299999995E-4</v>
      </c>
      <c r="AC105">
        <v>2.0400000000000014</v>
      </c>
      <c r="AD105">
        <v>0</v>
      </c>
      <c r="AE105">
        <v>0</v>
      </c>
      <c r="AF105">
        <v>0</v>
      </c>
      <c r="AG105">
        <v>0.48</v>
      </c>
      <c r="AH105">
        <v>0</v>
      </c>
    </row>
    <row r="106" spans="14:34" x14ac:dyDescent="0.25">
      <c r="N106">
        <v>62.5</v>
      </c>
      <c r="O106">
        <v>1.0025659999999999E-9</v>
      </c>
      <c r="P106">
        <v>0.29502265599999999</v>
      </c>
      <c r="Q106">
        <v>6.9779993299999999E-4</v>
      </c>
      <c r="AC106">
        <v>2.0600000000000014</v>
      </c>
      <c r="AD106">
        <v>0</v>
      </c>
      <c r="AE106">
        <v>0</v>
      </c>
      <c r="AF106">
        <v>0</v>
      </c>
      <c r="AG106">
        <v>0.52</v>
      </c>
      <c r="AH106">
        <v>0</v>
      </c>
    </row>
    <row r="107" spans="14:34" x14ac:dyDescent="0.25">
      <c r="N107">
        <v>63</v>
      </c>
      <c r="O107">
        <v>6.6915860899999996E-10</v>
      </c>
      <c r="P107">
        <v>0.26705183500000002</v>
      </c>
      <c r="Q107">
        <v>8.8382630699999996E-4</v>
      </c>
      <c r="AC107">
        <v>2.0800000000000014</v>
      </c>
      <c r="AD107">
        <v>0</v>
      </c>
      <c r="AE107">
        <v>0</v>
      </c>
      <c r="AF107">
        <v>0</v>
      </c>
      <c r="AG107">
        <v>0.56000000000000005</v>
      </c>
      <c r="AH107">
        <v>0</v>
      </c>
    </row>
    <row r="108" spans="14:34" x14ac:dyDescent="0.25">
      <c r="N108">
        <v>63.5</v>
      </c>
      <c r="O108">
        <v>4.4488596500000002E-10</v>
      </c>
      <c r="P108">
        <v>0.240790474</v>
      </c>
      <c r="Q108">
        <v>1.1150811199999999E-3</v>
      </c>
      <c r="AC108">
        <v>2.1000000000000014</v>
      </c>
      <c r="AD108">
        <v>0</v>
      </c>
      <c r="AE108">
        <v>0</v>
      </c>
      <c r="AF108">
        <v>0</v>
      </c>
      <c r="AG108">
        <v>0.6</v>
      </c>
      <c r="AH108">
        <v>0</v>
      </c>
    </row>
    <row r="109" spans="14:34" x14ac:dyDescent="0.25">
      <c r="N109">
        <v>64</v>
      </c>
      <c r="O109">
        <v>2.9462654799999999E-10</v>
      </c>
      <c r="P109">
        <v>0.21626516700000001</v>
      </c>
      <c r="Q109">
        <v>1.4013594200000001E-3</v>
      </c>
      <c r="AC109">
        <v>2.1200000000000014</v>
      </c>
      <c r="AD109">
        <v>0</v>
      </c>
      <c r="AE109">
        <v>0</v>
      </c>
      <c r="AF109">
        <v>0</v>
      </c>
      <c r="AG109">
        <v>0.64</v>
      </c>
      <c r="AH109">
        <v>0</v>
      </c>
    </row>
    <row r="110" spans="14:34" x14ac:dyDescent="0.25">
      <c r="N110">
        <v>64.5</v>
      </c>
      <c r="O110">
        <v>1.9435628399999999E-10</v>
      </c>
      <c r="P110">
        <v>0.19348058200000001</v>
      </c>
      <c r="Q110">
        <v>1.7542688399999999E-3</v>
      </c>
      <c r="AC110">
        <v>2.1400000000000015</v>
      </c>
      <c r="AD110">
        <v>0</v>
      </c>
      <c r="AE110">
        <v>0</v>
      </c>
      <c r="AF110">
        <v>0</v>
      </c>
      <c r="AG110">
        <v>0.68</v>
      </c>
      <c r="AH110">
        <v>0</v>
      </c>
    </row>
    <row r="111" spans="14:34" x14ac:dyDescent="0.25">
      <c r="N111">
        <v>65</v>
      </c>
      <c r="O111">
        <v>1.2771115499999999E-10</v>
      </c>
      <c r="P111">
        <v>0.172421624</v>
      </c>
      <c r="Q111">
        <v>2.1874911200000001E-3</v>
      </c>
      <c r="AC111">
        <v>2.1600000000000015</v>
      </c>
      <c r="AD111">
        <v>0</v>
      </c>
      <c r="AE111">
        <v>0</v>
      </c>
      <c r="AF111">
        <v>0</v>
      </c>
      <c r="AG111">
        <v>0.72</v>
      </c>
      <c r="AH111">
        <v>0</v>
      </c>
    </row>
    <row r="112" spans="14:34" x14ac:dyDescent="0.25">
      <c r="N112">
        <v>65.5</v>
      </c>
      <c r="O112">
        <v>8.3591596200000003E-11</v>
      </c>
      <c r="P112">
        <v>0.153055738</v>
      </c>
      <c r="Q112">
        <v>2.7170647300000001E-3</v>
      </c>
      <c r="AC112">
        <v>2.1800000000000015</v>
      </c>
      <c r="AD112">
        <v>0</v>
      </c>
      <c r="AE112">
        <v>0</v>
      </c>
      <c r="AF112">
        <v>0</v>
      </c>
      <c r="AG112">
        <v>0.76</v>
      </c>
      <c r="AH112">
        <v>0</v>
      </c>
    </row>
    <row r="113" spans="14:34" x14ac:dyDescent="0.25">
      <c r="N113">
        <v>66</v>
      </c>
      <c r="O113">
        <v>5.4500431299999999E-11</v>
      </c>
      <c r="P113">
        <v>0.135335283</v>
      </c>
      <c r="Q113">
        <v>3.3616864899999998E-3</v>
      </c>
      <c r="AC113">
        <v>2.2000000000000015</v>
      </c>
      <c r="AD113">
        <v>0</v>
      </c>
      <c r="AE113">
        <v>0</v>
      </c>
      <c r="AF113">
        <v>0</v>
      </c>
      <c r="AG113">
        <v>0.8</v>
      </c>
      <c r="AH113">
        <v>0</v>
      </c>
    </row>
    <row r="114" spans="14:34" x14ac:dyDescent="0.25">
      <c r="N114">
        <v>66.5</v>
      </c>
      <c r="O114">
        <v>3.5394908799999997E-11</v>
      </c>
      <c r="P114">
        <v>0.119199928</v>
      </c>
      <c r="Q114">
        <v>4.1430289599999996E-3</v>
      </c>
      <c r="AC114">
        <v>2.2200000000000015</v>
      </c>
      <c r="AD114">
        <v>0</v>
      </c>
      <c r="AE114">
        <v>0</v>
      </c>
      <c r="AF114">
        <v>0</v>
      </c>
      <c r="AG114">
        <v>0.84</v>
      </c>
      <c r="AH114">
        <v>0</v>
      </c>
    </row>
    <row r="115" spans="14:34" x14ac:dyDescent="0.25">
      <c r="N115">
        <v>67</v>
      </c>
      <c r="O115">
        <v>2.2897348500000001E-11</v>
      </c>
      <c r="P115">
        <v>0.104579001</v>
      </c>
      <c r="Q115">
        <v>5.0860692300000003E-3</v>
      </c>
      <c r="AC115">
        <v>2.2400000000000015</v>
      </c>
      <c r="AD115">
        <v>0</v>
      </c>
      <c r="AE115">
        <v>0</v>
      </c>
      <c r="AF115">
        <v>0</v>
      </c>
      <c r="AG115">
        <v>0.88</v>
      </c>
      <c r="AH115">
        <v>0</v>
      </c>
    </row>
    <row r="116" spans="14:34" x14ac:dyDescent="0.25">
      <c r="N116">
        <v>67.5</v>
      </c>
      <c r="O116">
        <v>1.4754793199999999E-11</v>
      </c>
      <c r="P116">
        <v>9.1393755399999999E-2</v>
      </c>
      <c r="Q116">
        <v>6.2194231000000004E-3</v>
      </c>
      <c r="AC116">
        <v>2.2600000000000016</v>
      </c>
      <c r="AD116">
        <v>0</v>
      </c>
      <c r="AE116">
        <v>0</v>
      </c>
      <c r="AF116">
        <v>0</v>
      </c>
      <c r="AG116">
        <v>0.92</v>
      </c>
      <c r="AH116">
        <v>0</v>
      </c>
    </row>
    <row r="117" spans="14:34" x14ac:dyDescent="0.25">
      <c r="N117">
        <v>68</v>
      </c>
      <c r="O117">
        <v>9.4707548699999995E-12</v>
      </c>
      <c r="P117">
        <v>7.9559508700000003E-2</v>
      </c>
      <c r="Q117">
        <v>7.5756774400000003E-3</v>
      </c>
      <c r="AC117">
        <v>2.2800000000000016</v>
      </c>
      <c r="AD117">
        <v>0</v>
      </c>
      <c r="AE117">
        <v>0</v>
      </c>
      <c r="AF117">
        <v>0</v>
      </c>
      <c r="AG117">
        <v>0.96</v>
      </c>
      <c r="AH117">
        <v>0</v>
      </c>
    </row>
    <row r="118" spans="14:34" x14ac:dyDescent="0.25">
      <c r="N118">
        <v>68.5</v>
      </c>
      <c r="O118">
        <v>6.0553549200000002E-12</v>
      </c>
      <c r="P118">
        <v>6.8987625900000002E-2</v>
      </c>
      <c r="Q118">
        <v>9.1917114999999997E-3</v>
      </c>
      <c r="AC118">
        <v>2.3000000000000016</v>
      </c>
      <c r="AD118">
        <v>0</v>
      </c>
      <c r="AE118">
        <v>0</v>
      </c>
      <c r="AF118">
        <v>0</v>
      </c>
      <c r="AG118">
        <v>1</v>
      </c>
      <c r="AH118">
        <v>0</v>
      </c>
    </row>
    <row r="119" spans="14:34" x14ac:dyDescent="0.25">
      <c r="N119">
        <v>69</v>
      </c>
      <c r="O119">
        <v>3.8565427300000002E-12</v>
      </c>
      <c r="P119">
        <v>5.9587318799999997E-2</v>
      </c>
      <c r="Q119">
        <v>1.1108996499999999E-2</v>
      </c>
      <c r="AC119">
        <v>2.3200000000000016</v>
      </c>
      <c r="AD119">
        <v>0</v>
      </c>
      <c r="AE119">
        <v>0</v>
      </c>
      <c r="AF119">
        <v>0</v>
      </c>
      <c r="AG119">
        <v>1</v>
      </c>
      <c r="AH119">
        <v>0</v>
      </c>
    </row>
    <row r="120" spans="14:34" x14ac:dyDescent="0.25">
      <c r="N120">
        <v>69.5</v>
      </c>
      <c r="O120">
        <v>2.4465845500000001E-12</v>
      </c>
      <c r="P120">
        <v>5.1267250399999999E-2</v>
      </c>
      <c r="Q120">
        <v>1.33738613E-2</v>
      </c>
      <c r="AC120">
        <v>2.3400000000000016</v>
      </c>
      <c r="AD120">
        <v>0</v>
      </c>
      <c r="AE120">
        <v>0</v>
      </c>
      <c r="AF120">
        <v>0</v>
      </c>
      <c r="AG120">
        <v>1</v>
      </c>
      <c r="AH120">
        <v>0</v>
      </c>
    </row>
    <row r="121" spans="14:34" x14ac:dyDescent="0.25">
      <c r="N121">
        <v>70</v>
      </c>
      <c r="O121">
        <v>1.54605823E-12</v>
      </c>
      <c r="P121">
        <v>4.3936933599999999E-2</v>
      </c>
      <c r="Q121">
        <v>1.6037709300000001E-2</v>
      </c>
      <c r="AC121">
        <v>2.3600000000000017</v>
      </c>
      <c r="AD121">
        <v>0</v>
      </c>
      <c r="AE121">
        <v>0</v>
      </c>
      <c r="AF121">
        <v>0</v>
      </c>
      <c r="AG121">
        <v>1</v>
      </c>
      <c r="AH121">
        <v>0</v>
      </c>
    </row>
    <row r="122" spans="14:34" x14ac:dyDescent="0.25">
      <c r="N122">
        <v>70.5</v>
      </c>
      <c r="O122">
        <v>9.7318409699999994E-13</v>
      </c>
      <c r="P122">
        <v>3.7507921600000001E-2</v>
      </c>
      <c r="Q122">
        <v>1.9157171800000001E-2</v>
      </c>
      <c r="AC122">
        <v>2.3800000000000017</v>
      </c>
      <c r="AD122">
        <v>0</v>
      </c>
      <c r="AE122">
        <v>0</v>
      </c>
      <c r="AF122">
        <v>0</v>
      </c>
      <c r="AG122">
        <v>1</v>
      </c>
      <c r="AH122">
        <v>0</v>
      </c>
    </row>
    <row r="123" spans="14:34" x14ac:dyDescent="0.25">
      <c r="N123">
        <v>71</v>
      </c>
      <c r="O123">
        <v>6.1019366799999997E-13</v>
      </c>
      <c r="P123">
        <v>3.1894793400000003E-2</v>
      </c>
      <c r="Q123">
        <v>2.2794180899999999E-2</v>
      </c>
      <c r="AC123">
        <v>2.4000000000000017</v>
      </c>
      <c r="AD123">
        <v>0</v>
      </c>
      <c r="AE123">
        <v>0</v>
      </c>
      <c r="AF123">
        <v>0</v>
      </c>
      <c r="AG123">
        <v>1</v>
      </c>
      <c r="AH123">
        <v>0</v>
      </c>
    </row>
    <row r="124" spans="14:34" x14ac:dyDescent="0.25">
      <c r="N124">
        <v>71.5</v>
      </c>
      <c r="O124">
        <v>3.8110436799999998E-13</v>
      </c>
      <c r="P124">
        <v>2.7015942500000001E-2</v>
      </c>
      <c r="Q124">
        <v>2.7015942500000001E-2</v>
      </c>
      <c r="AC124">
        <v>2.4200000000000017</v>
      </c>
      <c r="AD124">
        <v>0</v>
      </c>
      <c r="AE124">
        <v>0</v>
      </c>
      <c r="AF124">
        <v>0</v>
      </c>
      <c r="AG124">
        <v>1</v>
      </c>
      <c r="AH124">
        <v>0</v>
      </c>
    </row>
    <row r="125" spans="14:34" x14ac:dyDescent="0.25">
      <c r="N125">
        <v>72</v>
      </c>
      <c r="O125">
        <v>2.3709570899999998E-13</v>
      </c>
      <c r="P125">
        <v>2.2794180899999999E-2</v>
      </c>
      <c r="Q125">
        <v>3.1894793400000003E-2</v>
      </c>
      <c r="AC125">
        <v>2.4400000000000017</v>
      </c>
      <c r="AD125">
        <v>0</v>
      </c>
      <c r="AE125">
        <v>0</v>
      </c>
      <c r="AF125">
        <v>0</v>
      </c>
      <c r="AG125">
        <v>1</v>
      </c>
      <c r="AH125">
        <v>0</v>
      </c>
    </row>
    <row r="126" spans="14:34" x14ac:dyDescent="0.25">
      <c r="N126">
        <v>72.5</v>
      </c>
      <c r="O126">
        <v>1.46928823E-13</v>
      </c>
      <c r="P126">
        <v>1.9157171800000001E-2</v>
      </c>
      <c r="Q126">
        <v>3.7507921600000001E-2</v>
      </c>
      <c r="AC126">
        <v>2.4600000000000017</v>
      </c>
      <c r="AD126">
        <v>0</v>
      </c>
      <c r="AE126">
        <v>0</v>
      </c>
      <c r="AF126">
        <v>0</v>
      </c>
      <c r="AG126">
        <v>1</v>
      </c>
      <c r="AH126">
        <v>0</v>
      </c>
    </row>
    <row r="127" spans="14:34" x14ac:dyDescent="0.25">
      <c r="N127">
        <v>73</v>
      </c>
      <c r="O127">
        <v>9.0697191800000002E-14</v>
      </c>
      <c r="P127">
        <v>1.6037709300000001E-2</v>
      </c>
      <c r="Q127">
        <v>4.3936933599999999E-2</v>
      </c>
      <c r="AC127">
        <v>2.4800000000000018</v>
      </c>
      <c r="AD127">
        <v>0</v>
      </c>
      <c r="AE127">
        <v>0</v>
      </c>
      <c r="AF127">
        <v>0</v>
      </c>
      <c r="AG127">
        <v>1</v>
      </c>
      <c r="AH127">
        <v>0</v>
      </c>
    </row>
    <row r="128" spans="14:34" x14ac:dyDescent="0.25">
      <c r="N128">
        <v>73.5</v>
      </c>
      <c r="O128">
        <v>5.57678908E-14</v>
      </c>
      <c r="P128">
        <v>1.33738613E-2</v>
      </c>
      <c r="Q128">
        <v>5.1267250399999999E-2</v>
      </c>
      <c r="AC128">
        <v>2.5000000000000018</v>
      </c>
      <c r="AD128">
        <v>0</v>
      </c>
      <c r="AE128">
        <v>0</v>
      </c>
      <c r="AF128">
        <v>0</v>
      </c>
      <c r="AG128">
        <v>1</v>
      </c>
      <c r="AH128">
        <v>0</v>
      </c>
    </row>
    <row r="129" spans="14:34" x14ac:dyDescent="0.25">
      <c r="N129">
        <v>74</v>
      </c>
      <c r="O129">
        <v>3.4156875399999997E-14</v>
      </c>
      <c r="P129">
        <v>1.1108996499999999E-2</v>
      </c>
      <c r="Q129">
        <v>5.9587318799999997E-2</v>
      </c>
      <c r="AC129">
        <v>2.5200000000000018</v>
      </c>
      <c r="AD129">
        <v>0</v>
      </c>
      <c r="AE129">
        <v>0</v>
      </c>
      <c r="AF129">
        <v>0</v>
      </c>
      <c r="AG129">
        <v>1</v>
      </c>
      <c r="AH129">
        <v>0</v>
      </c>
    </row>
    <row r="130" spans="14:34" x14ac:dyDescent="0.25">
      <c r="N130">
        <v>74.5</v>
      </c>
      <c r="O130">
        <v>2.0838938300000001E-14</v>
      </c>
      <c r="P130">
        <v>9.1917114999999997E-3</v>
      </c>
      <c r="Q130">
        <v>6.8987625900000002E-2</v>
      </c>
      <c r="AC130">
        <v>2.5400000000000018</v>
      </c>
      <c r="AD130">
        <v>0</v>
      </c>
      <c r="AE130">
        <v>0</v>
      </c>
      <c r="AF130">
        <v>0</v>
      </c>
      <c r="AG130">
        <v>1</v>
      </c>
      <c r="AH130">
        <v>0</v>
      </c>
    </row>
    <row r="131" spans="14:34" x14ac:dyDescent="0.25">
      <c r="N131">
        <v>75</v>
      </c>
      <c r="O131">
        <v>1.2664165499999999E-14</v>
      </c>
      <c r="P131">
        <v>7.5756774400000003E-3</v>
      </c>
      <c r="Q131">
        <v>7.9559508700000003E-2</v>
      </c>
      <c r="AC131">
        <v>2.5600000000000018</v>
      </c>
      <c r="AD131">
        <v>0</v>
      </c>
      <c r="AE131">
        <v>0</v>
      </c>
      <c r="AF131">
        <v>0</v>
      </c>
      <c r="AG131">
        <v>1</v>
      </c>
      <c r="AH131">
        <v>0</v>
      </c>
    </row>
    <row r="132" spans="14:34" x14ac:dyDescent="0.25">
      <c r="N132">
        <v>75.5</v>
      </c>
      <c r="O132">
        <v>7.6662169699999999E-15</v>
      </c>
      <c r="P132">
        <v>6.2194231000000004E-3</v>
      </c>
      <c r="Q132">
        <v>9.1393755399999999E-2</v>
      </c>
      <c r="AC132">
        <v>2.5800000000000018</v>
      </c>
      <c r="AD132">
        <v>0</v>
      </c>
      <c r="AE132">
        <v>0</v>
      </c>
      <c r="AF132">
        <v>0</v>
      </c>
      <c r="AG132">
        <v>1</v>
      </c>
      <c r="AH132">
        <v>0</v>
      </c>
    </row>
    <row r="133" spans="14:34" x14ac:dyDescent="0.25">
      <c r="N133">
        <v>76</v>
      </c>
      <c r="O133">
        <v>4.6226304099999999E-15</v>
      </c>
      <c r="P133">
        <v>5.0860692300000003E-3</v>
      </c>
      <c r="Q133">
        <v>0.104579001</v>
      </c>
      <c r="AC133">
        <v>2.6000000000000019</v>
      </c>
      <c r="AD133">
        <v>0</v>
      </c>
      <c r="AE133">
        <v>0</v>
      </c>
      <c r="AF133">
        <v>0</v>
      </c>
      <c r="AG133">
        <v>1</v>
      </c>
      <c r="AH133">
        <v>0</v>
      </c>
    </row>
    <row r="134" spans="14:34" x14ac:dyDescent="0.25">
      <c r="N134">
        <v>76.5</v>
      </c>
      <c r="O134">
        <v>2.77651979E-15</v>
      </c>
      <c r="P134">
        <v>4.1430289599999996E-3</v>
      </c>
      <c r="Q134">
        <v>0.119199928</v>
      </c>
      <c r="AC134">
        <v>2.6200000000000019</v>
      </c>
      <c r="AD134">
        <v>0</v>
      </c>
      <c r="AE134">
        <v>0</v>
      </c>
      <c r="AF134">
        <v>0</v>
      </c>
      <c r="AG134">
        <v>1</v>
      </c>
      <c r="AH134">
        <v>0</v>
      </c>
    </row>
    <row r="135" spans="14:34" x14ac:dyDescent="0.25">
      <c r="N135">
        <v>77</v>
      </c>
      <c r="O135">
        <v>1.6611770100000001E-15</v>
      </c>
      <c r="P135">
        <v>3.3616864899999998E-3</v>
      </c>
      <c r="Q135">
        <v>0.135335283</v>
      </c>
      <c r="AC135">
        <v>2.6400000000000019</v>
      </c>
      <c r="AD135">
        <v>0</v>
      </c>
      <c r="AE135">
        <v>0</v>
      </c>
      <c r="AF135">
        <v>0</v>
      </c>
      <c r="AG135">
        <v>1</v>
      </c>
      <c r="AH135">
        <v>0</v>
      </c>
    </row>
    <row r="136" spans="14:34" x14ac:dyDescent="0.25">
      <c r="N136">
        <v>77.5</v>
      </c>
      <c r="O136">
        <v>9.8999861999999997E-16</v>
      </c>
      <c r="P136">
        <v>2.7170647300000001E-3</v>
      </c>
      <c r="Q136">
        <v>0.153055738</v>
      </c>
      <c r="AC136">
        <v>2.6600000000000019</v>
      </c>
      <c r="AD136">
        <v>0</v>
      </c>
      <c r="AE136">
        <v>0</v>
      </c>
      <c r="AF136">
        <v>0</v>
      </c>
      <c r="AG136">
        <v>1</v>
      </c>
      <c r="AH136">
        <v>0</v>
      </c>
    </row>
    <row r="137" spans="14:34" x14ac:dyDescent="0.25">
      <c r="N137">
        <v>78</v>
      </c>
      <c r="O137">
        <v>5.8770150499999999E-16</v>
      </c>
      <c r="P137">
        <v>2.1874911200000001E-3</v>
      </c>
      <c r="Q137">
        <v>0.172421624</v>
      </c>
      <c r="AC137">
        <v>2.6800000000000019</v>
      </c>
      <c r="AD137">
        <v>0</v>
      </c>
      <c r="AE137">
        <v>0</v>
      </c>
      <c r="AF137">
        <v>0</v>
      </c>
      <c r="AG137">
        <v>1</v>
      </c>
      <c r="AH137">
        <v>0</v>
      </c>
    </row>
    <row r="138" spans="14:34" x14ac:dyDescent="0.25">
      <c r="N138">
        <v>78.5</v>
      </c>
      <c r="O138">
        <v>3.4752220000000002E-16</v>
      </c>
      <c r="P138">
        <v>1.7542688399999999E-3</v>
      </c>
      <c r="Q138">
        <v>0.19348058200000001</v>
      </c>
      <c r="AC138">
        <v>2.700000000000002</v>
      </c>
      <c r="AD138">
        <v>0</v>
      </c>
      <c r="AE138">
        <v>0</v>
      </c>
      <c r="AF138">
        <v>0</v>
      </c>
      <c r="AG138">
        <v>1</v>
      </c>
      <c r="AH138">
        <v>0</v>
      </c>
    </row>
    <row r="139" spans="14:34" x14ac:dyDescent="0.25">
      <c r="N139">
        <v>79</v>
      </c>
      <c r="O139">
        <v>2.0469717099999999E-16</v>
      </c>
      <c r="P139">
        <v>1.4013594200000001E-3</v>
      </c>
      <c r="Q139">
        <v>0.21626516700000001</v>
      </c>
      <c r="AC139">
        <v>2.720000000000002</v>
      </c>
      <c r="AD139">
        <v>0</v>
      </c>
      <c r="AE139">
        <v>0</v>
      </c>
      <c r="AF139">
        <v>0</v>
      </c>
      <c r="AG139">
        <v>1</v>
      </c>
      <c r="AH139">
        <v>0</v>
      </c>
    </row>
    <row r="140" spans="14:34" x14ac:dyDescent="0.25">
      <c r="N140">
        <v>79.5</v>
      </c>
      <c r="O140">
        <v>1.2010045899999999E-16</v>
      </c>
      <c r="P140">
        <v>1.1150811199999999E-3</v>
      </c>
      <c r="Q140">
        <v>0.240790474</v>
      </c>
      <c r="AC140">
        <v>2.740000000000002</v>
      </c>
      <c r="AD140">
        <v>0</v>
      </c>
      <c r="AE140">
        <v>0</v>
      </c>
      <c r="AF140">
        <v>0</v>
      </c>
      <c r="AG140">
        <v>1</v>
      </c>
      <c r="AH140">
        <v>0</v>
      </c>
    </row>
    <row r="141" spans="14:34" x14ac:dyDescent="0.25">
      <c r="N141">
        <v>80</v>
      </c>
      <c r="O141">
        <v>7.0190935199999996E-17</v>
      </c>
      <c r="P141">
        <v>8.8382630699999996E-4</v>
      </c>
      <c r="Q141">
        <v>0.26705183500000002</v>
      </c>
      <c r="AC141">
        <v>2.760000000000002</v>
      </c>
      <c r="AD141">
        <v>0</v>
      </c>
      <c r="AE141">
        <v>0</v>
      </c>
      <c r="AF141">
        <v>0</v>
      </c>
      <c r="AG141">
        <v>1</v>
      </c>
      <c r="AH141">
        <v>0</v>
      </c>
    </row>
    <row r="142" spans="14:34" x14ac:dyDescent="0.25">
      <c r="N142">
        <v>80.5</v>
      </c>
      <c r="O142">
        <v>4.0862123099999999E-17</v>
      </c>
      <c r="P142">
        <v>6.9779993299999999E-4</v>
      </c>
      <c r="Q142">
        <v>0.29502265599999999</v>
      </c>
      <c r="AC142">
        <v>2.780000000000002</v>
      </c>
      <c r="AD142">
        <v>0</v>
      </c>
      <c r="AE142">
        <v>0</v>
      </c>
      <c r="AF142">
        <v>0</v>
      </c>
      <c r="AG142">
        <v>1</v>
      </c>
      <c r="AH142">
        <v>0</v>
      </c>
    </row>
    <row r="143" spans="14:34" x14ac:dyDescent="0.25">
      <c r="N143">
        <v>81</v>
      </c>
      <c r="O143">
        <v>2.3695417500000001E-17</v>
      </c>
      <c r="P143">
        <v>5.4878023299999995E-4</v>
      </c>
      <c r="Q143">
        <v>0.324652467</v>
      </c>
      <c r="AC143">
        <v>2.800000000000002</v>
      </c>
      <c r="AD143">
        <v>0</v>
      </c>
      <c r="AE143">
        <v>0</v>
      </c>
      <c r="AF143">
        <v>0</v>
      </c>
      <c r="AG143">
        <v>1</v>
      </c>
      <c r="AH143">
        <v>0</v>
      </c>
    </row>
    <row r="144" spans="14:34" x14ac:dyDescent="0.25">
      <c r="N144">
        <v>81.5</v>
      </c>
      <c r="O144">
        <v>1.3687096799999999E-17</v>
      </c>
      <c r="P144">
        <v>4.2990206800000002E-4</v>
      </c>
      <c r="Q144">
        <v>0.35586525200000002</v>
      </c>
      <c r="AC144">
        <v>2.8200000000000021</v>
      </c>
      <c r="AD144">
        <v>0</v>
      </c>
      <c r="AE144">
        <v>0</v>
      </c>
      <c r="AF144">
        <v>0</v>
      </c>
      <c r="AG144">
        <v>0.95</v>
      </c>
      <c r="AH144">
        <v>0</v>
      </c>
    </row>
    <row r="145" spans="14:34" x14ac:dyDescent="0.25">
      <c r="N145">
        <v>82</v>
      </c>
      <c r="O145">
        <v>7.8752046699999992E-18</v>
      </c>
      <c r="P145">
        <v>3.3546262800000001E-4</v>
      </c>
      <c r="Q145">
        <v>0.388558128</v>
      </c>
      <c r="AC145">
        <v>2.8400000000000021</v>
      </c>
      <c r="AD145">
        <v>0</v>
      </c>
      <c r="AE145">
        <v>0</v>
      </c>
      <c r="AF145">
        <v>0</v>
      </c>
      <c r="AG145">
        <v>0.9</v>
      </c>
      <c r="AH145">
        <v>0</v>
      </c>
    </row>
    <row r="146" spans="14:34" x14ac:dyDescent="0.25">
      <c r="N146">
        <v>82.5</v>
      </c>
      <c r="O146">
        <v>4.5135254700000001E-18</v>
      </c>
      <c r="P146">
        <v>2.60748785E-4</v>
      </c>
      <c r="Q146">
        <v>0.42260044299999999</v>
      </c>
      <c r="AC146">
        <v>2.8600000000000021</v>
      </c>
      <c r="AD146">
        <v>0</v>
      </c>
      <c r="AE146">
        <v>0</v>
      </c>
      <c r="AF146">
        <v>0</v>
      </c>
      <c r="AG146">
        <v>0.85</v>
      </c>
      <c r="AH146">
        <v>0</v>
      </c>
    </row>
    <row r="147" spans="14:34" x14ac:dyDescent="0.25">
      <c r="N147">
        <v>83</v>
      </c>
      <c r="O147">
        <v>2.5767571100000001E-18</v>
      </c>
      <c r="P147">
        <v>2.0188496600000001E-4</v>
      </c>
      <c r="Q147">
        <v>0.45783336200000002</v>
      </c>
      <c r="AC147">
        <v>2.8800000000000021</v>
      </c>
      <c r="AD147">
        <v>0</v>
      </c>
      <c r="AE147">
        <v>0</v>
      </c>
      <c r="AF147">
        <v>0</v>
      </c>
      <c r="AG147">
        <v>0.8</v>
      </c>
      <c r="AH147">
        <v>0</v>
      </c>
    </row>
    <row r="148" spans="14:34" x14ac:dyDescent="0.25">
      <c r="N148">
        <v>83.5</v>
      </c>
      <c r="O148">
        <v>1.46532718E-18</v>
      </c>
      <c r="P148">
        <v>1.5570021099999999E-4</v>
      </c>
      <c r="Q148">
        <v>0.49406997400000002</v>
      </c>
      <c r="AC148">
        <v>2.9000000000000021</v>
      </c>
      <c r="AD148">
        <v>0</v>
      </c>
      <c r="AE148">
        <v>0</v>
      </c>
      <c r="AF148">
        <v>0</v>
      </c>
      <c r="AG148">
        <v>0.75</v>
      </c>
      <c r="AH148">
        <v>0</v>
      </c>
    </row>
    <row r="149" spans="14:34" x14ac:dyDescent="0.25">
      <c r="N149">
        <v>84</v>
      </c>
      <c r="O149">
        <v>8.3004046499999999E-19</v>
      </c>
      <c r="P149">
        <v>1.19612884E-4</v>
      </c>
      <c r="Q149">
        <v>0.53109599100000005</v>
      </c>
      <c r="AC149">
        <v>2.9200000000000021</v>
      </c>
      <c r="AD149">
        <v>0</v>
      </c>
      <c r="AE149">
        <v>0</v>
      </c>
      <c r="AF149">
        <v>0</v>
      </c>
      <c r="AG149">
        <v>0.7</v>
      </c>
      <c r="AH149">
        <v>0</v>
      </c>
    </row>
    <row r="150" spans="14:34" x14ac:dyDescent="0.25">
      <c r="N150">
        <v>84.5</v>
      </c>
      <c r="O150">
        <v>4.6834669700000004E-19</v>
      </c>
      <c r="P150">
        <v>9.1531432100000002E-5</v>
      </c>
      <c r="Q150">
        <v>0.56867105399999995</v>
      </c>
      <c r="AC150">
        <v>2.9400000000000022</v>
      </c>
      <c r="AD150">
        <v>0</v>
      </c>
      <c r="AE150">
        <v>0</v>
      </c>
      <c r="AF150">
        <v>0</v>
      </c>
      <c r="AG150">
        <v>0.65</v>
      </c>
      <c r="AH150">
        <v>0</v>
      </c>
    </row>
    <row r="151" spans="14:34" x14ac:dyDescent="0.25">
      <c r="N151">
        <v>85</v>
      </c>
      <c r="O151">
        <v>2.63232311E-19</v>
      </c>
      <c r="P151">
        <v>6.9769577199999997E-5</v>
      </c>
      <c r="Q151">
        <v>0.60653066</v>
      </c>
      <c r="AC151">
        <v>2.9600000000000022</v>
      </c>
      <c r="AD151">
        <v>0</v>
      </c>
      <c r="AE151">
        <v>0</v>
      </c>
      <c r="AF151">
        <v>0</v>
      </c>
      <c r="AG151">
        <v>0.6</v>
      </c>
      <c r="AH151">
        <v>0</v>
      </c>
    </row>
    <row r="152" spans="14:34" x14ac:dyDescent="0.25">
      <c r="N152">
        <v>85.5</v>
      </c>
      <c r="O152">
        <v>1.4737182700000001E-19</v>
      </c>
      <c r="P152">
        <v>5.2974328700000003E-5</v>
      </c>
      <c r="Q152">
        <v>0.644388725</v>
      </c>
      <c r="AC152">
        <v>2.9800000000000022</v>
      </c>
      <c r="AD152">
        <v>0</v>
      </c>
      <c r="AE152">
        <v>0</v>
      </c>
      <c r="AF152">
        <v>0</v>
      </c>
      <c r="AG152">
        <v>0.55000000000000004</v>
      </c>
      <c r="AH152">
        <v>0</v>
      </c>
    </row>
    <row r="153" spans="14:34" x14ac:dyDescent="0.25">
      <c r="N153">
        <v>86</v>
      </c>
      <c r="O153">
        <v>8.2185135499999997E-20</v>
      </c>
      <c r="P153">
        <v>4.0065297400000002E-5</v>
      </c>
      <c r="Q153">
        <v>0.68194075099999996</v>
      </c>
      <c r="AC153">
        <v>3.0000000000000022</v>
      </c>
      <c r="AD153">
        <v>0</v>
      </c>
      <c r="AE153">
        <v>0</v>
      </c>
      <c r="AF153">
        <v>0</v>
      </c>
      <c r="AG153">
        <v>0.5</v>
      </c>
      <c r="AH153">
        <v>0</v>
      </c>
    </row>
    <row r="154" spans="14:34" x14ac:dyDescent="0.25">
      <c r="N154">
        <v>86.5</v>
      </c>
      <c r="O154">
        <v>4.5653662200000002E-20</v>
      </c>
      <c r="P154">
        <v>3.0183862700000001E-5</v>
      </c>
      <c r="Q154">
        <v>0.71886757000000001</v>
      </c>
      <c r="AC154">
        <v>3.0200000000000022</v>
      </c>
      <c r="AD154">
        <v>0</v>
      </c>
      <c r="AE154">
        <v>0</v>
      </c>
      <c r="AF154">
        <v>0</v>
      </c>
      <c r="AG154">
        <v>0.45</v>
      </c>
      <c r="AH154">
        <v>0.04</v>
      </c>
    </row>
    <row r="155" spans="14:34" x14ac:dyDescent="0.25">
      <c r="N155">
        <v>87</v>
      </c>
      <c r="O155">
        <v>2.52616378E-20</v>
      </c>
      <c r="P155">
        <v>2.2650865400000001E-5</v>
      </c>
      <c r="Q155">
        <v>0.754839602</v>
      </c>
      <c r="AC155">
        <v>3.0400000000000023</v>
      </c>
      <c r="AD155">
        <v>0</v>
      </c>
      <c r="AE155">
        <v>0</v>
      </c>
      <c r="AF155">
        <v>0</v>
      </c>
      <c r="AG155">
        <v>0.4</v>
      </c>
      <c r="AH155">
        <v>0.08</v>
      </c>
    </row>
    <row r="156" spans="14:34" x14ac:dyDescent="0.25">
      <c r="N156">
        <v>87.5</v>
      </c>
      <c r="O156">
        <v>1.3923580299999999E-20</v>
      </c>
      <c r="P156">
        <v>1.6931612400000002E-5</v>
      </c>
      <c r="Q156">
        <v>0.78952157000000001</v>
      </c>
      <c r="AC156">
        <v>3.0600000000000023</v>
      </c>
      <c r="AD156">
        <v>0</v>
      </c>
      <c r="AE156">
        <v>0</v>
      </c>
      <c r="AF156">
        <v>0</v>
      </c>
      <c r="AG156">
        <v>0.35</v>
      </c>
      <c r="AH156">
        <v>0.12</v>
      </c>
    </row>
    <row r="157" spans="14:34" x14ac:dyDescent="0.25">
      <c r="N157">
        <v>88</v>
      </c>
      <c r="O157">
        <v>7.6444084000000004E-21</v>
      </c>
      <c r="P157">
        <v>1.26071052E-5</v>
      </c>
      <c r="Q157">
        <v>0.82257756199999998</v>
      </c>
      <c r="AC157">
        <v>3.0800000000000023</v>
      </c>
      <c r="AD157">
        <v>0</v>
      </c>
      <c r="AE157">
        <v>0</v>
      </c>
      <c r="AF157">
        <v>0</v>
      </c>
      <c r="AG157">
        <v>0.3</v>
      </c>
      <c r="AH157">
        <v>0.16</v>
      </c>
    </row>
    <row r="158" spans="14:34" x14ac:dyDescent="0.25">
      <c r="N158">
        <v>88.5</v>
      </c>
      <c r="O158">
        <v>4.1806169400000001E-21</v>
      </c>
      <c r="P158">
        <v>9.3505244499999992E-6</v>
      </c>
      <c r="Q158">
        <v>0.85367636099999999</v>
      </c>
      <c r="AC158">
        <v>3.1000000000000023</v>
      </c>
      <c r="AD158">
        <v>0</v>
      </c>
      <c r="AE158">
        <v>0</v>
      </c>
      <c r="AF158">
        <v>0</v>
      </c>
      <c r="AG158">
        <v>0.25</v>
      </c>
      <c r="AH158">
        <v>0.2</v>
      </c>
    </row>
    <row r="159" spans="14:34" x14ac:dyDescent="0.25">
      <c r="N159">
        <v>89</v>
      </c>
      <c r="O159">
        <v>2.2774057200000002E-21</v>
      </c>
      <c r="P159">
        <v>6.9081236400000002E-6</v>
      </c>
      <c r="Q159">
        <v>0.88249690300000005</v>
      </c>
      <c r="AC159">
        <v>3.1200000000000023</v>
      </c>
      <c r="AD159">
        <v>0</v>
      </c>
      <c r="AE159">
        <v>0</v>
      </c>
      <c r="AF159">
        <v>0</v>
      </c>
      <c r="AG159">
        <v>0.2</v>
      </c>
      <c r="AH159">
        <v>0.24</v>
      </c>
    </row>
    <row r="160" spans="14:34" x14ac:dyDescent="0.25">
      <c r="N160">
        <v>89.5</v>
      </c>
      <c r="O160">
        <v>1.2357880099999999E-21</v>
      </c>
      <c r="P160">
        <v>5.0837919699999998E-6</v>
      </c>
      <c r="Q160">
        <v>0.90873375599999995</v>
      </c>
      <c r="AC160">
        <v>3.1400000000000023</v>
      </c>
      <c r="AD160">
        <v>0</v>
      </c>
      <c r="AE160">
        <v>0</v>
      </c>
      <c r="AF160">
        <v>0</v>
      </c>
      <c r="AG160">
        <v>0.15</v>
      </c>
      <c r="AH160">
        <v>0.28000000000000003</v>
      </c>
    </row>
    <row r="161" spans="14:34" x14ac:dyDescent="0.25">
      <c r="N161">
        <v>90</v>
      </c>
      <c r="O161">
        <v>6.6796096200000002E-22</v>
      </c>
      <c r="P161">
        <v>3.72665317E-6</v>
      </c>
      <c r="Q161">
        <v>0.93210249199999995</v>
      </c>
      <c r="AC161">
        <v>3.1600000000000024</v>
      </c>
      <c r="AD161">
        <v>0</v>
      </c>
      <c r="AE161">
        <v>0</v>
      </c>
      <c r="AF161">
        <v>0</v>
      </c>
      <c r="AG161">
        <v>0.1</v>
      </c>
      <c r="AH161">
        <v>0.32</v>
      </c>
    </row>
    <row r="162" spans="14:34" x14ac:dyDescent="0.25">
      <c r="N162">
        <v>90.5</v>
      </c>
      <c r="O162">
        <v>3.5963481199999999E-22</v>
      </c>
      <c r="P162">
        <v>2.7211577500000001E-6</v>
      </c>
      <c r="Q162">
        <v>0.95234479999999999</v>
      </c>
      <c r="AC162">
        <v>3.1800000000000024</v>
      </c>
      <c r="AD162">
        <v>0</v>
      </c>
      <c r="AE162">
        <v>0</v>
      </c>
      <c r="AF162">
        <v>0</v>
      </c>
      <c r="AG162">
        <v>0.05</v>
      </c>
      <c r="AH162">
        <v>0.36</v>
      </c>
    </row>
    <row r="163" spans="14:34" x14ac:dyDescent="0.25">
      <c r="N163">
        <v>91</v>
      </c>
      <c r="O163">
        <v>1.92874985E-22</v>
      </c>
      <c r="P163">
        <v>1.9792105599999998E-6</v>
      </c>
      <c r="Q163">
        <v>0.96923323400000005</v>
      </c>
      <c r="AC163">
        <v>3.2000000000000024</v>
      </c>
      <c r="AD163">
        <v>0</v>
      </c>
      <c r="AE163">
        <v>0</v>
      </c>
      <c r="AF163">
        <v>0</v>
      </c>
      <c r="AG163">
        <v>0</v>
      </c>
      <c r="AH163">
        <v>0.4</v>
      </c>
    </row>
    <row r="164" spans="14:34" x14ac:dyDescent="0.25">
      <c r="N164">
        <v>91.5</v>
      </c>
      <c r="O164">
        <v>1.03037099E-22</v>
      </c>
      <c r="P164">
        <v>1.4339493700000001E-6</v>
      </c>
      <c r="Q164">
        <v>0.98257546900000003</v>
      </c>
      <c r="AC164">
        <v>3.2200000000000024</v>
      </c>
      <c r="AD164">
        <v>0</v>
      </c>
      <c r="AE164">
        <v>0</v>
      </c>
      <c r="AF164">
        <v>0</v>
      </c>
      <c r="AG164">
        <v>0</v>
      </c>
      <c r="AH164">
        <v>0.44</v>
      </c>
    </row>
    <row r="165" spans="14:34" x14ac:dyDescent="0.25">
      <c r="N165">
        <v>92</v>
      </c>
      <c r="O165">
        <v>5.4829574699999999E-23</v>
      </c>
      <c r="P165">
        <v>1.03485421E-6</v>
      </c>
      <c r="Q165">
        <v>0.99221793800000002</v>
      </c>
      <c r="AC165">
        <v>3.2400000000000024</v>
      </c>
      <c r="AD165">
        <v>0</v>
      </c>
      <c r="AE165">
        <v>0</v>
      </c>
      <c r="AF165">
        <v>0</v>
      </c>
      <c r="AG165">
        <v>0</v>
      </c>
      <c r="AH165">
        <v>0.48</v>
      </c>
    </row>
    <row r="166" spans="14:34" x14ac:dyDescent="0.25">
      <c r="N166">
        <v>92.5</v>
      </c>
      <c r="O166">
        <v>2.90629482E-23</v>
      </c>
      <c r="P166">
        <v>7.4392313200000004E-7</v>
      </c>
      <c r="Q166">
        <v>0.99804878100000005</v>
      </c>
      <c r="AC166">
        <v>3.2600000000000025</v>
      </c>
      <c r="AD166">
        <v>0</v>
      </c>
      <c r="AE166">
        <v>0</v>
      </c>
      <c r="AF166">
        <v>0</v>
      </c>
      <c r="AG166">
        <v>0</v>
      </c>
      <c r="AH166">
        <v>0.52</v>
      </c>
    </row>
    <row r="167" spans="14:34" x14ac:dyDescent="0.25">
      <c r="N167">
        <v>93</v>
      </c>
      <c r="O167">
        <v>1.5345039000000001E-15</v>
      </c>
      <c r="P167" s="18">
        <v>5.3269729600000004E-7</v>
      </c>
      <c r="Q167">
        <v>1</v>
      </c>
      <c r="AC167">
        <v>3.2800000000000025</v>
      </c>
      <c r="AD167">
        <v>0</v>
      </c>
      <c r="AE167">
        <v>0</v>
      </c>
      <c r="AF167">
        <v>0</v>
      </c>
      <c r="AG167">
        <v>0</v>
      </c>
      <c r="AH167">
        <v>0.56000000000000005</v>
      </c>
    </row>
    <row r="168" spans="14:34" x14ac:dyDescent="0.25">
      <c r="AC168">
        <v>3.3000000000000025</v>
      </c>
      <c r="AD168">
        <v>0</v>
      </c>
      <c r="AE168">
        <v>0</v>
      </c>
      <c r="AF168">
        <v>0</v>
      </c>
      <c r="AG168">
        <v>0</v>
      </c>
      <c r="AH168">
        <v>0.6</v>
      </c>
    </row>
    <row r="169" spans="14:34" x14ac:dyDescent="0.25">
      <c r="AC169">
        <v>3.3200000000000025</v>
      </c>
      <c r="AD169">
        <v>0</v>
      </c>
      <c r="AE169">
        <v>0</v>
      </c>
      <c r="AF169">
        <v>0</v>
      </c>
      <c r="AG169">
        <v>0</v>
      </c>
      <c r="AH169">
        <v>0.64</v>
      </c>
    </row>
    <row r="170" spans="14:34" x14ac:dyDescent="0.25">
      <c r="AC170">
        <v>3.3400000000000025</v>
      </c>
      <c r="AD170">
        <v>0</v>
      </c>
      <c r="AE170">
        <v>0</v>
      </c>
      <c r="AF170">
        <v>0</v>
      </c>
      <c r="AG170">
        <v>0</v>
      </c>
      <c r="AH170">
        <v>0.68</v>
      </c>
    </row>
    <row r="171" spans="14:34" x14ac:dyDescent="0.25">
      <c r="AC171">
        <v>3.3600000000000025</v>
      </c>
      <c r="AD171">
        <v>0</v>
      </c>
      <c r="AE171">
        <v>0</v>
      </c>
      <c r="AF171">
        <v>0</v>
      </c>
      <c r="AG171">
        <v>0</v>
      </c>
      <c r="AH171">
        <v>0.72</v>
      </c>
    </row>
    <row r="172" spans="14:34" x14ac:dyDescent="0.25">
      <c r="AC172">
        <v>3.3800000000000026</v>
      </c>
      <c r="AD172">
        <v>0</v>
      </c>
      <c r="AE172">
        <v>0</v>
      </c>
      <c r="AF172">
        <v>0</v>
      </c>
      <c r="AG172">
        <v>0</v>
      </c>
      <c r="AH172">
        <v>0.76</v>
      </c>
    </row>
    <row r="173" spans="14:34" x14ac:dyDescent="0.25">
      <c r="AC173">
        <v>3.4000000000000026</v>
      </c>
      <c r="AD173">
        <v>0</v>
      </c>
      <c r="AE173">
        <v>0</v>
      </c>
      <c r="AF173">
        <v>0</v>
      </c>
      <c r="AG173">
        <v>0</v>
      </c>
      <c r="AH173">
        <v>0.8</v>
      </c>
    </row>
    <row r="174" spans="14:34" x14ac:dyDescent="0.25">
      <c r="AC174">
        <v>3.4200000000000026</v>
      </c>
      <c r="AD174">
        <v>0</v>
      </c>
      <c r="AE174">
        <v>0</v>
      </c>
      <c r="AF174">
        <v>0</v>
      </c>
      <c r="AG174">
        <v>0</v>
      </c>
      <c r="AH174">
        <v>0.84</v>
      </c>
    </row>
    <row r="175" spans="14:34" x14ac:dyDescent="0.25">
      <c r="AC175">
        <v>3.4400000000000026</v>
      </c>
      <c r="AD175">
        <v>0</v>
      </c>
      <c r="AE175">
        <v>0</v>
      </c>
      <c r="AF175">
        <v>0</v>
      </c>
      <c r="AG175">
        <v>0</v>
      </c>
      <c r="AH175">
        <v>0.88</v>
      </c>
    </row>
    <row r="176" spans="14:34" x14ac:dyDescent="0.25">
      <c r="AC176">
        <v>3.4600000000000026</v>
      </c>
      <c r="AD176">
        <v>0</v>
      </c>
      <c r="AE176">
        <v>0</v>
      </c>
      <c r="AF176">
        <v>0</v>
      </c>
      <c r="AG176">
        <v>0</v>
      </c>
      <c r="AH176">
        <v>0.92</v>
      </c>
    </row>
    <row r="177" spans="29:34" x14ac:dyDescent="0.25">
      <c r="AC177">
        <v>3.4800000000000026</v>
      </c>
      <c r="AD177">
        <v>0</v>
      </c>
      <c r="AE177">
        <v>0</v>
      </c>
      <c r="AF177">
        <v>0</v>
      </c>
      <c r="AG177">
        <v>0</v>
      </c>
      <c r="AH177">
        <v>0.96</v>
      </c>
    </row>
    <row r="178" spans="29:34" x14ac:dyDescent="0.25">
      <c r="AC178">
        <v>3.5000000000000027</v>
      </c>
      <c r="AD178">
        <v>0</v>
      </c>
      <c r="AE178">
        <v>0</v>
      </c>
      <c r="AF178">
        <v>0</v>
      </c>
      <c r="AG178">
        <v>0</v>
      </c>
      <c r="AH178">
        <v>1</v>
      </c>
    </row>
    <row r="179" spans="29:34" x14ac:dyDescent="0.25">
      <c r="AC179">
        <v>3.5200000000000027</v>
      </c>
      <c r="AD179">
        <v>0</v>
      </c>
      <c r="AE179">
        <v>0</v>
      </c>
      <c r="AF179">
        <v>0</v>
      </c>
      <c r="AG179">
        <v>0</v>
      </c>
      <c r="AH179">
        <v>1</v>
      </c>
    </row>
    <row r="180" spans="29:34" x14ac:dyDescent="0.25">
      <c r="AC180">
        <v>3.5400000000000027</v>
      </c>
      <c r="AD180">
        <v>0</v>
      </c>
      <c r="AE180">
        <v>0</v>
      </c>
      <c r="AF180">
        <v>0</v>
      </c>
      <c r="AG180">
        <v>0</v>
      </c>
      <c r="AH180">
        <v>1</v>
      </c>
    </row>
    <row r="181" spans="29:34" x14ac:dyDescent="0.25">
      <c r="AC181">
        <v>3.5600000000000027</v>
      </c>
      <c r="AD181">
        <v>0</v>
      </c>
      <c r="AE181">
        <v>0</v>
      </c>
      <c r="AF181">
        <v>0</v>
      </c>
      <c r="AG181">
        <v>0</v>
      </c>
      <c r="AH181">
        <v>1</v>
      </c>
    </row>
    <row r="182" spans="29:34" x14ac:dyDescent="0.25">
      <c r="AC182">
        <v>3.5800000000000027</v>
      </c>
      <c r="AD182">
        <v>0</v>
      </c>
      <c r="AE182">
        <v>0</v>
      </c>
      <c r="AF182">
        <v>0</v>
      </c>
      <c r="AG182">
        <v>0</v>
      </c>
      <c r="AH182">
        <v>1</v>
      </c>
    </row>
    <row r="183" spans="29:34" x14ac:dyDescent="0.25">
      <c r="AC183">
        <v>3.6000000000000028</v>
      </c>
      <c r="AD183">
        <v>0</v>
      </c>
      <c r="AE183">
        <v>0</v>
      </c>
      <c r="AF183">
        <v>0</v>
      </c>
      <c r="AG183">
        <v>0</v>
      </c>
      <c r="AH183">
        <v>1</v>
      </c>
    </row>
    <row r="184" spans="29:34" x14ac:dyDescent="0.25">
      <c r="AC184">
        <v>3.6200000000000028</v>
      </c>
      <c r="AD184">
        <v>0</v>
      </c>
      <c r="AE184">
        <v>0</v>
      </c>
      <c r="AF184">
        <v>0</v>
      </c>
      <c r="AG184">
        <v>0</v>
      </c>
      <c r="AH184">
        <v>1</v>
      </c>
    </row>
    <row r="185" spans="29:34" x14ac:dyDescent="0.25">
      <c r="AC185">
        <v>3.6400000000000028</v>
      </c>
      <c r="AD185">
        <v>0</v>
      </c>
      <c r="AE185">
        <v>0</v>
      </c>
      <c r="AF185">
        <v>0</v>
      </c>
      <c r="AG185">
        <v>0</v>
      </c>
      <c r="AH185">
        <v>1</v>
      </c>
    </row>
    <row r="186" spans="29:34" x14ac:dyDescent="0.25">
      <c r="AC186">
        <v>3.6600000000000028</v>
      </c>
      <c r="AD186">
        <v>0</v>
      </c>
      <c r="AE186">
        <v>0</v>
      </c>
      <c r="AF186">
        <v>0</v>
      </c>
      <c r="AG186">
        <v>0</v>
      </c>
      <c r="AH186">
        <v>1</v>
      </c>
    </row>
    <row r="187" spans="29:34" x14ac:dyDescent="0.25">
      <c r="AC187">
        <v>3.6800000000000028</v>
      </c>
      <c r="AD187">
        <v>0</v>
      </c>
      <c r="AE187">
        <v>0</v>
      </c>
      <c r="AF187">
        <v>0</v>
      </c>
      <c r="AG187">
        <v>0</v>
      </c>
      <c r="AH187">
        <v>1</v>
      </c>
    </row>
    <row r="188" spans="29:34" x14ac:dyDescent="0.25">
      <c r="AC188">
        <v>3.7000000000000028</v>
      </c>
      <c r="AD188">
        <v>0</v>
      </c>
      <c r="AE188">
        <v>0</v>
      </c>
      <c r="AF188">
        <v>0</v>
      </c>
      <c r="AG188">
        <v>0</v>
      </c>
      <c r="AH188">
        <v>1</v>
      </c>
    </row>
    <row r="189" spans="29:34" x14ac:dyDescent="0.25">
      <c r="AC189">
        <v>3.7200000000000029</v>
      </c>
      <c r="AD189">
        <v>0</v>
      </c>
      <c r="AE189">
        <v>0</v>
      </c>
      <c r="AF189">
        <v>0</v>
      </c>
      <c r="AG189">
        <v>0</v>
      </c>
      <c r="AH189">
        <v>1</v>
      </c>
    </row>
    <row r="190" spans="29:34" x14ac:dyDescent="0.25">
      <c r="AC190">
        <v>3.7400000000000029</v>
      </c>
      <c r="AD190">
        <v>0</v>
      </c>
      <c r="AE190">
        <v>0</v>
      </c>
      <c r="AF190">
        <v>0</v>
      </c>
      <c r="AG190">
        <v>0</v>
      </c>
      <c r="AH190">
        <v>1</v>
      </c>
    </row>
    <row r="191" spans="29:34" x14ac:dyDescent="0.25">
      <c r="AC191">
        <v>3.7600000000000029</v>
      </c>
      <c r="AD191">
        <v>0</v>
      </c>
      <c r="AE191">
        <v>0</v>
      </c>
      <c r="AF191">
        <v>0</v>
      </c>
      <c r="AG191">
        <v>0</v>
      </c>
      <c r="AH191">
        <v>1</v>
      </c>
    </row>
    <row r="192" spans="29:34" x14ac:dyDescent="0.25">
      <c r="AC192">
        <v>3.7800000000000029</v>
      </c>
      <c r="AD192">
        <v>0</v>
      </c>
      <c r="AE192">
        <v>0</v>
      </c>
      <c r="AF192">
        <v>0</v>
      </c>
      <c r="AG192">
        <v>0</v>
      </c>
      <c r="AH192">
        <v>1</v>
      </c>
    </row>
    <row r="193" spans="29:34" x14ac:dyDescent="0.25">
      <c r="AC193">
        <v>3.8000000000000029</v>
      </c>
      <c r="AD193">
        <v>0</v>
      </c>
      <c r="AE193">
        <v>0</v>
      </c>
      <c r="AF193">
        <v>0</v>
      </c>
      <c r="AG193">
        <v>0</v>
      </c>
      <c r="AH193">
        <v>1</v>
      </c>
    </row>
    <row r="194" spans="29:34" x14ac:dyDescent="0.25">
      <c r="AC194">
        <v>3.8200000000000029</v>
      </c>
      <c r="AD194">
        <v>0</v>
      </c>
      <c r="AE194">
        <v>0</v>
      </c>
      <c r="AF194">
        <v>0</v>
      </c>
      <c r="AG194">
        <v>0</v>
      </c>
      <c r="AH194">
        <v>1</v>
      </c>
    </row>
    <row r="195" spans="29:34" x14ac:dyDescent="0.25">
      <c r="AC195">
        <v>3.840000000000003</v>
      </c>
      <c r="AD195">
        <v>0</v>
      </c>
      <c r="AE195">
        <v>0</v>
      </c>
      <c r="AF195">
        <v>0</v>
      </c>
      <c r="AG195">
        <v>0</v>
      </c>
      <c r="AH195">
        <v>1</v>
      </c>
    </row>
    <row r="196" spans="29:34" x14ac:dyDescent="0.25">
      <c r="AC196">
        <v>3.860000000000003</v>
      </c>
      <c r="AD196">
        <v>0</v>
      </c>
      <c r="AE196">
        <v>0</v>
      </c>
      <c r="AF196">
        <v>0</v>
      </c>
      <c r="AG196">
        <v>0</v>
      </c>
      <c r="AH196">
        <v>1</v>
      </c>
    </row>
    <row r="197" spans="29:34" x14ac:dyDescent="0.25">
      <c r="AC197">
        <v>3.880000000000003</v>
      </c>
      <c r="AD197">
        <v>0</v>
      </c>
      <c r="AE197">
        <v>0</v>
      </c>
      <c r="AF197">
        <v>0</v>
      </c>
      <c r="AG197">
        <v>0</v>
      </c>
      <c r="AH197">
        <v>1</v>
      </c>
    </row>
    <row r="198" spans="29:34" x14ac:dyDescent="0.25">
      <c r="AC198">
        <v>3.900000000000003</v>
      </c>
      <c r="AD198">
        <v>0</v>
      </c>
      <c r="AE198">
        <v>0</v>
      </c>
      <c r="AF198">
        <v>0</v>
      </c>
      <c r="AG198">
        <v>0</v>
      </c>
      <c r="AH198">
        <v>1</v>
      </c>
    </row>
    <row r="199" spans="29:34" x14ac:dyDescent="0.25">
      <c r="AC199">
        <v>3.920000000000003</v>
      </c>
      <c r="AD199">
        <v>0</v>
      </c>
      <c r="AE199">
        <v>0</v>
      </c>
      <c r="AF199">
        <v>0</v>
      </c>
      <c r="AG199">
        <v>0</v>
      </c>
      <c r="AH199">
        <v>1</v>
      </c>
    </row>
    <row r="200" spans="29:34" x14ac:dyDescent="0.25">
      <c r="AC200">
        <v>3.9400000000000031</v>
      </c>
      <c r="AD200">
        <v>0</v>
      </c>
      <c r="AE200">
        <v>0</v>
      </c>
      <c r="AF200">
        <v>0</v>
      </c>
      <c r="AG200">
        <v>0</v>
      </c>
      <c r="AH200">
        <v>1</v>
      </c>
    </row>
    <row r="201" spans="29:34" x14ac:dyDescent="0.25">
      <c r="AC201">
        <v>3.9600000000000031</v>
      </c>
      <c r="AD201">
        <v>0</v>
      </c>
      <c r="AE201">
        <v>0</v>
      </c>
      <c r="AF201">
        <v>0</v>
      </c>
      <c r="AG201">
        <v>0</v>
      </c>
      <c r="AH201">
        <v>1</v>
      </c>
    </row>
    <row r="202" spans="29:34" x14ac:dyDescent="0.25">
      <c r="AC202">
        <v>3.9800000000000031</v>
      </c>
      <c r="AD202">
        <v>0</v>
      </c>
      <c r="AE202">
        <v>0</v>
      </c>
      <c r="AF202">
        <v>0</v>
      </c>
      <c r="AG202">
        <v>0</v>
      </c>
      <c r="AH202">
        <v>1</v>
      </c>
    </row>
    <row r="203" spans="29:34" x14ac:dyDescent="0.25">
      <c r="AC203">
        <v>4.0000000000000027</v>
      </c>
      <c r="AD203">
        <v>0</v>
      </c>
      <c r="AE203">
        <v>0</v>
      </c>
      <c r="AF203">
        <v>0</v>
      </c>
      <c r="AG203">
        <v>0</v>
      </c>
      <c r="AH203">
        <v>1</v>
      </c>
    </row>
  </sheetData>
  <autoFilter ref="A2:D93" xr:uid="{DD4B70C9-48A5-41EA-8F3F-D8B62679BB2B}"/>
  <mergeCells count="3">
    <mergeCell ref="O1:Q1"/>
    <mergeCell ref="B1:D1"/>
    <mergeCell ref="AD1:AH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C733-C750-4340-B63F-E9B59D7B3B0A}">
  <dimension ref="A1:AL810"/>
  <sheetViews>
    <sheetView topLeftCell="R7" workbookViewId="0">
      <selection activeCell="X17" sqref="X17"/>
    </sheetView>
  </sheetViews>
  <sheetFormatPr defaultRowHeight="15" x14ac:dyDescent="0.25"/>
  <cols>
    <col min="16" max="16" width="18.28515625" style="20" bestFit="1" customWidth="1"/>
    <col min="17" max="19" width="13.7109375" style="20" bestFit="1" customWidth="1"/>
    <col min="20" max="20" width="13.7109375" style="11" bestFit="1" customWidth="1"/>
    <col min="21" max="21" width="13.7109375" bestFit="1" customWidth="1"/>
    <col min="22" max="22" width="18.28515625" bestFit="1" customWidth="1"/>
  </cols>
  <sheetData>
    <row r="1" spans="1:3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 s="17">
        <v>0</v>
      </c>
      <c r="Q1" s="18">
        <v>0.1</v>
      </c>
      <c r="R1" s="18">
        <v>0.2</v>
      </c>
      <c r="S1" s="18"/>
      <c r="T1" s="11">
        <v>1</v>
      </c>
      <c r="U1" s="20" cm="1">
        <f t="array" aca="1" ref="U1:U18" ca="1">TRANSPOSE(INDIRECT("A"&amp;T1):INDIRECT("r"&amp;T1))</f>
        <v>0</v>
      </c>
      <c r="V1" s="20"/>
      <c r="X1" s="16" t="s">
        <v>28</v>
      </c>
    </row>
    <row r="2" spans="1:30" x14ac:dyDescent="0.25">
      <c r="A2">
        <v>0.3</v>
      </c>
      <c r="B2">
        <v>0.4</v>
      </c>
      <c r="C2">
        <v>0.5</v>
      </c>
      <c r="D2">
        <v>0.6</v>
      </c>
      <c r="E2">
        <v>0.7</v>
      </c>
      <c r="F2">
        <v>0.8</v>
      </c>
      <c r="G2">
        <v>0.9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s="17">
        <v>1</v>
      </c>
      <c r="Q2" s="18">
        <v>1</v>
      </c>
      <c r="R2" s="18">
        <v>1</v>
      </c>
      <c r="S2" s="18"/>
      <c r="U2">
        <f ca="1"/>
        <v>0</v>
      </c>
      <c r="V2" s="20"/>
      <c r="Y2" s="16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0.9</v>
      </c>
      <c r="G3">
        <v>0.8</v>
      </c>
      <c r="H3">
        <v>0.7</v>
      </c>
      <c r="I3">
        <v>0.6</v>
      </c>
      <c r="J3">
        <v>0.5</v>
      </c>
      <c r="K3">
        <v>0.4</v>
      </c>
      <c r="L3">
        <v>0.3</v>
      </c>
      <c r="M3">
        <v>0.2</v>
      </c>
      <c r="N3">
        <v>0.1</v>
      </c>
      <c r="O3">
        <v>0</v>
      </c>
      <c r="P3" s="17">
        <v>0</v>
      </c>
      <c r="Q3" s="18">
        <v>0</v>
      </c>
      <c r="R3" s="18">
        <v>0</v>
      </c>
      <c r="S3" s="18"/>
      <c r="U3">
        <f ca="1"/>
        <v>0</v>
      </c>
      <c r="V3" s="20"/>
      <c r="X3" s="16"/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7">
        <v>0</v>
      </c>
      <c r="Q4" s="18">
        <v>0</v>
      </c>
      <c r="R4" s="18">
        <v>0</v>
      </c>
      <c r="S4" s="18"/>
      <c r="U4">
        <f ca="1"/>
        <v>0</v>
      </c>
      <c r="V4" s="20"/>
      <c r="X4" s="16"/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7">
        <v>0</v>
      </c>
      <c r="Q5" s="18">
        <v>0</v>
      </c>
      <c r="R5" s="18">
        <v>0</v>
      </c>
      <c r="S5" s="18"/>
      <c r="U5">
        <f ca="1"/>
        <v>0</v>
      </c>
      <c r="V5" s="19"/>
      <c r="X5" s="16"/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7">
        <v>0</v>
      </c>
      <c r="Q6" s="18">
        <v>0</v>
      </c>
      <c r="R6" s="18">
        <v>0</v>
      </c>
      <c r="S6" s="18"/>
      <c r="U6">
        <f ca="1"/>
        <v>0</v>
      </c>
      <c r="V6" s="20"/>
      <c r="X6" s="16"/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7">
        <v>0</v>
      </c>
      <c r="Q7" s="18">
        <v>0</v>
      </c>
      <c r="R7" s="18">
        <v>0</v>
      </c>
      <c r="S7" s="18"/>
      <c r="U7">
        <f ca="1"/>
        <v>0</v>
      </c>
      <c r="V7" s="20"/>
      <c r="X7" s="16"/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7">
        <v>0</v>
      </c>
      <c r="Q8" s="18">
        <v>0</v>
      </c>
      <c r="R8" s="18">
        <v>0</v>
      </c>
      <c r="S8" s="18"/>
      <c r="U8">
        <f ca="1"/>
        <v>0</v>
      </c>
      <c r="V8" s="20"/>
      <c r="X8" s="16"/>
      <c r="Y8">
        <v>0</v>
      </c>
      <c r="Z8">
        <v>0</v>
      </c>
      <c r="AA8">
        <v>0</v>
      </c>
      <c r="AB8">
        <v>0</v>
      </c>
      <c r="AC8">
        <v>0</v>
      </c>
      <c r="AD8">
        <v>6.6666669999999997E-2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7">
        <v>0</v>
      </c>
      <c r="Q9" s="18">
        <v>0</v>
      </c>
      <c r="R9" s="18">
        <v>0</v>
      </c>
      <c r="S9" s="18"/>
      <c r="U9">
        <f ca="1"/>
        <v>0</v>
      </c>
      <c r="X9" s="16"/>
      <c r="Y9">
        <v>0.13333333</v>
      </c>
      <c r="Z9">
        <v>0.2</v>
      </c>
      <c r="AA9">
        <v>0.26666666999999999</v>
      </c>
      <c r="AB9">
        <v>0.33333332999999998</v>
      </c>
      <c r="AC9">
        <v>0.4</v>
      </c>
      <c r="AD9">
        <v>0.46666667000000001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7">
        <v>0</v>
      </c>
      <c r="Q10" s="18">
        <v>0</v>
      </c>
      <c r="R10" s="18">
        <v>0</v>
      </c>
      <c r="S10" s="18"/>
      <c r="U10">
        <f ca="1"/>
        <v>0</v>
      </c>
      <c r="X10" s="16"/>
      <c r="Y10">
        <v>0.53333333000000005</v>
      </c>
      <c r="Z10">
        <v>0.6</v>
      </c>
      <c r="AA10">
        <v>0.66666667000000002</v>
      </c>
      <c r="AB10">
        <v>0.73333333000000001</v>
      </c>
      <c r="AC10">
        <v>0.8</v>
      </c>
      <c r="AD10">
        <v>0.86666666999999997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7">
        <v>0</v>
      </c>
      <c r="Q11" s="18">
        <v>0</v>
      </c>
      <c r="R11" s="18">
        <v>0</v>
      </c>
      <c r="S11" s="18"/>
      <c r="U11">
        <f ca="1"/>
        <v>0</v>
      </c>
      <c r="X11" s="16"/>
      <c r="Y11">
        <v>0.93333332999999996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5">
      <c r="A12">
        <v>0</v>
      </c>
      <c r="B12">
        <v>0</v>
      </c>
      <c r="C12">
        <v>0</v>
      </c>
      <c r="P12" s="17"/>
      <c r="Q12" s="18"/>
      <c r="R12" s="18"/>
      <c r="S12" s="18"/>
      <c r="U12">
        <f ca="1"/>
        <v>0</v>
      </c>
      <c r="X12" s="16"/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25">
      <c r="P13" s="17"/>
      <c r="Q13" s="18"/>
      <c r="R13" s="18"/>
      <c r="S13" s="18"/>
      <c r="U13">
        <f ca="1"/>
        <v>0</v>
      </c>
      <c r="X13" s="16"/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25">
      <c r="P14" s="17"/>
      <c r="Q14" s="18"/>
      <c r="R14" s="18"/>
      <c r="S14" s="18"/>
      <c r="U14">
        <f ca="1"/>
        <v>0</v>
      </c>
      <c r="X14" s="16"/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25">
      <c r="P15" s="17"/>
      <c r="Q15" s="18"/>
      <c r="R15" s="18"/>
      <c r="S15" s="18"/>
      <c r="U15">
        <f ca="1"/>
        <v>0</v>
      </c>
      <c r="X15" s="16"/>
      <c r="Y15">
        <v>1</v>
      </c>
      <c r="Z15">
        <v>1</v>
      </c>
      <c r="AA15">
        <v>1</v>
      </c>
      <c r="AB15">
        <v>0.95</v>
      </c>
      <c r="AC15">
        <v>0.9</v>
      </c>
      <c r="AD15">
        <v>0.85</v>
      </c>
    </row>
    <row r="16" spans="1:30" x14ac:dyDescent="0.25">
      <c r="P16" s="17"/>
      <c r="Q16" s="18"/>
      <c r="R16" s="18"/>
      <c r="S16" s="18"/>
      <c r="U16">
        <f ca="1"/>
        <v>0</v>
      </c>
      <c r="X16" s="16"/>
      <c r="Y16">
        <v>0.8</v>
      </c>
      <c r="Z16">
        <v>0.75</v>
      </c>
      <c r="AA16">
        <v>0.7</v>
      </c>
      <c r="AB16">
        <v>0.65</v>
      </c>
      <c r="AC16">
        <v>0.6</v>
      </c>
      <c r="AD16">
        <v>0.55000000000000004</v>
      </c>
    </row>
    <row r="17" spans="16:30" x14ac:dyDescent="0.25">
      <c r="P17" s="17"/>
      <c r="Q17" s="18"/>
      <c r="R17" s="18"/>
      <c r="S17" s="18"/>
      <c r="U17">
        <f ca="1"/>
        <v>0.1</v>
      </c>
      <c r="X17" s="16"/>
      <c r="Y17">
        <v>0.5</v>
      </c>
      <c r="Z17">
        <v>0.45</v>
      </c>
      <c r="AA17">
        <v>0.4</v>
      </c>
      <c r="AB17">
        <v>0.35</v>
      </c>
      <c r="AC17">
        <v>0.3</v>
      </c>
      <c r="AD17">
        <v>0.25</v>
      </c>
    </row>
    <row r="18" spans="16:30" x14ac:dyDescent="0.25">
      <c r="P18" s="17"/>
      <c r="Q18" s="18"/>
      <c r="R18" s="18"/>
      <c r="S18" s="18"/>
      <c r="U18">
        <f ca="1"/>
        <v>0.2</v>
      </c>
      <c r="X18" s="16"/>
      <c r="Y18">
        <v>0.2</v>
      </c>
      <c r="Z18">
        <v>0.15</v>
      </c>
      <c r="AA18">
        <v>0.1</v>
      </c>
      <c r="AB18">
        <v>0.05</v>
      </c>
      <c r="AC18">
        <v>0</v>
      </c>
      <c r="AD18">
        <v>0</v>
      </c>
    </row>
    <row r="19" spans="16:30" x14ac:dyDescent="0.25">
      <c r="P19" s="17"/>
      <c r="Q19" s="18"/>
      <c r="R19" s="18"/>
      <c r="S19" s="18"/>
      <c r="T19" s="11">
        <f>T1+1</f>
        <v>2</v>
      </c>
      <c r="U19" s="20" cm="1">
        <f t="array" aca="1" ref="U19:U36" ca="1">TRANSPOSE(INDIRECT("A"&amp;T19):INDIRECT("r"&amp;T19))</f>
        <v>0.3</v>
      </c>
      <c r="X19" s="16"/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6:30" x14ac:dyDescent="0.25">
      <c r="P20" s="17"/>
      <c r="Q20" s="18"/>
      <c r="R20" s="18"/>
      <c r="S20" s="18"/>
      <c r="U20">
        <f ca="1"/>
        <v>0.4</v>
      </c>
      <c r="X20" s="16"/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6:30" x14ac:dyDescent="0.25">
      <c r="P21" s="17"/>
      <c r="Q21" s="18"/>
      <c r="R21" s="18"/>
      <c r="S21" s="18"/>
      <c r="U21">
        <f ca="1"/>
        <v>0.5</v>
      </c>
      <c r="X21" s="16"/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6:30" x14ac:dyDescent="0.25">
      <c r="P22" s="17"/>
      <c r="Q22" s="18"/>
      <c r="R22" s="18"/>
      <c r="S22" s="18"/>
      <c r="U22">
        <f ca="1"/>
        <v>0.6</v>
      </c>
      <c r="X22" s="16"/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6:30" x14ac:dyDescent="0.25">
      <c r="P23" s="17"/>
      <c r="Q23" s="18"/>
      <c r="R23" s="18"/>
      <c r="S23" s="18"/>
      <c r="U23" s="20">
        <f ca="1"/>
        <v>0.7</v>
      </c>
      <c r="X23" s="16"/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6:30" x14ac:dyDescent="0.25">
      <c r="U24">
        <f ca="1"/>
        <v>0.8</v>
      </c>
      <c r="X24" s="16"/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6:30" x14ac:dyDescent="0.25">
      <c r="U25">
        <f ca="1"/>
        <v>0.9</v>
      </c>
      <c r="X25" s="16"/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6:30" x14ac:dyDescent="0.25">
      <c r="U26">
        <f ca="1"/>
        <v>1</v>
      </c>
      <c r="X26" s="16"/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6:30" x14ac:dyDescent="0.25">
      <c r="U27" s="20">
        <f ca="1"/>
        <v>1</v>
      </c>
      <c r="X27" s="16"/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6:30" x14ac:dyDescent="0.25">
      <c r="U28">
        <f ca="1"/>
        <v>1</v>
      </c>
      <c r="X28" s="16"/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6:30" x14ac:dyDescent="0.25">
      <c r="U29">
        <f ca="1"/>
        <v>1</v>
      </c>
      <c r="X29" s="16"/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6:30" x14ac:dyDescent="0.25">
      <c r="U30">
        <f ca="1"/>
        <v>1</v>
      </c>
      <c r="X30" s="16"/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6:30" x14ac:dyDescent="0.25">
      <c r="U31" s="20">
        <f ca="1"/>
        <v>1</v>
      </c>
      <c r="X31" s="16"/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6:30" x14ac:dyDescent="0.25">
      <c r="U32">
        <f ca="1"/>
        <v>1</v>
      </c>
      <c r="X32" s="16"/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20:38" x14ac:dyDescent="0.25">
      <c r="U33">
        <f ca="1"/>
        <v>1</v>
      </c>
      <c r="X33" s="16"/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20:38" x14ac:dyDescent="0.25">
      <c r="U34">
        <f ca="1"/>
        <v>1</v>
      </c>
      <c r="X34" s="16"/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20:38" x14ac:dyDescent="0.25">
      <c r="U35" s="20">
        <f ca="1"/>
        <v>1</v>
      </c>
      <c r="X35" s="16"/>
      <c r="Y35">
        <v>0</v>
      </c>
      <c r="Z35">
        <v>0</v>
      </c>
      <c r="AA35">
        <v>0</v>
      </c>
    </row>
    <row r="36" spans="20:38" x14ac:dyDescent="0.25">
      <c r="U36">
        <f ca="1"/>
        <v>1</v>
      </c>
      <c r="X36" s="16" t="s">
        <v>29</v>
      </c>
    </row>
    <row r="37" spans="20:38" x14ac:dyDescent="0.25">
      <c r="T37" s="11">
        <f>T19+1</f>
        <v>3</v>
      </c>
      <c r="U37" s="20" cm="1">
        <f t="array" aca="1" ref="U37:U54" ca="1">TRANSPOSE(INDIRECT("A"&amp;T37):INDIRECT("r"&amp;T37))</f>
        <v>1</v>
      </c>
      <c r="Y37" s="16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20:38" x14ac:dyDescent="0.25">
      <c r="U38">
        <f ca="1"/>
        <v>1</v>
      </c>
      <c r="X38" s="16"/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20:38" x14ac:dyDescent="0.25">
      <c r="U39">
        <f ca="1"/>
        <v>1</v>
      </c>
      <c r="X39" s="16"/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20:38" x14ac:dyDescent="0.25">
      <c r="U40">
        <f ca="1"/>
        <v>1</v>
      </c>
      <c r="X40" s="16"/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20:38" x14ac:dyDescent="0.25">
      <c r="U41" s="20">
        <f ca="1"/>
        <v>1</v>
      </c>
      <c r="X41" s="16"/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20:38" x14ac:dyDescent="0.25">
      <c r="U42">
        <f ca="1"/>
        <v>0.9</v>
      </c>
      <c r="X42" s="16"/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20:38" x14ac:dyDescent="0.25">
      <c r="U43">
        <f ca="1"/>
        <v>0.8</v>
      </c>
      <c r="X43" s="16"/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0.04</v>
      </c>
      <c r="AG43">
        <v>0.08</v>
      </c>
      <c r="AH43">
        <v>0.12</v>
      </c>
      <c r="AI43">
        <v>0.16</v>
      </c>
      <c r="AJ43">
        <v>0.2</v>
      </c>
      <c r="AK43">
        <v>0.24</v>
      </c>
      <c r="AL43">
        <v>0.28000000000000003</v>
      </c>
    </row>
    <row r="44" spans="20:38" x14ac:dyDescent="0.25">
      <c r="U44">
        <f ca="1"/>
        <v>0.7</v>
      </c>
      <c r="X44" s="16"/>
      <c r="Y44">
        <v>0.32</v>
      </c>
      <c r="Z44">
        <v>0.36</v>
      </c>
      <c r="AA44">
        <v>0.4</v>
      </c>
      <c r="AB44">
        <v>0.44</v>
      </c>
      <c r="AC44">
        <v>0.48</v>
      </c>
      <c r="AD44">
        <v>0.52</v>
      </c>
      <c r="AE44">
        <v>0.56000000000000005</v>
      </c>
      <c r="AF44">
        <v>0.6</v>
      </c>
      <c r="AG44">
        <v>0.64</v>
      </c>
      <c r="AH44">
        <v>0.68</v>
      </c>
      <c r="AI44">
        <v>0.72</v>
      </c>
      <c r="AJ44">
        <v>0.76</v>
      </c>
      <c r="AK44">
        <v>0.8</v>
      </c>
      <c r="AL44">
        <v>0.84</v>
      </c>
    </row>
    <row r="45" spans="20:38" x14ac:dyDescent="0.25">
      <c r="U45" s="20">
        <f ca="1"/>
        <v>0.6</v>
      </c>
      <c r="X45" s="16"/>
      <c r="Y45">
        <v>0.88</v>
      </c>
      <c r="Z45">
        <v>0.92</v>
      </c>
      <c r="AA45">
        <v>0.96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20:38" x14ac:dyDescent="0.25">
      <c r="U46">
        <f ca="1"/>
        <v>0.5</v>
      </c>
      <c r="X46" s="16"/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20:38" x14ac:dyDescent="0.25">
      <c r="U47">
        <f ca="1"/>
        <v>0.4</v>
      </c>
      <c r="X47" s="16"/>
      <c r="Y47">
        <v>1</v>
      </c>
      <c r="Z47">
        <v>0.95</v>
      </c>
      <c r="AA47">
        <v>0.9</v>
      </c>
      <c r="AB47">
        <v>0.85</v>
      </c>
      <c r="AC47">
        <v>0.8</v>
      </c>
      <c r="AD47">
        <v>0.75</v>
      </c>
      <c r="AE47">
        <v>0.7</v>
      </c>
      <c r="AF47">
        <v>0.65</v>
      </c>
      <c r="AG47">
        <v>0.6</v>
      </c>
      <c r="AH47">
        <v>0.55000000000000004</v>
      </c>
      <c r="AI47">
        <v>0.5</v>
      </c>
      <c r="AJ47">
        <v>0.45</v>
      </c>
      <c r="AK47">
        <v>0.4</v>
      </c>
      <c r="AL47">
        <v>0.35</v>
      </c>
    </row>
    <row r="48" spans="20:38" x14ac:dyDescent="0.25">
      <c r="U48">
        <f ca="1"/>
        <v>0.3</v>
      </c>
      <c r="X48" s="16"/>
      <c r="Y48">
        <v>0.3</v>
      </c>
      <c r="Z48">
        <v>0.25</v>
      </c>
      <c r="AA48">
        <v>0.2</v>
      </c>
      <c r="AB48">
        <v>0.15</v>
      </c>
      <c r="AC48">
        <v>0.1</v>
      </c>
      <c r="AD48">
        <v>0.05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20:38" x14ac:dyDescent="0.25">
      <c r="U49" s="20">
        <f ca="1"/>
        <v>0.2</v>
      </c>
      <c r="X49" s="16"/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20:38" x14ac:dyDescent="0.25">
      <c r="U50">
        <f ca="1"/>
        <v>0.1</v>
      </c>
      <c r="X50" s="16"/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20:38" x14ac:dyDescent="0.25">
      <c r="U51">
        <f ca="1"/>
        <v>0</v>
      </c>
      <c r="X51" s="16"/>
      <c r="Y51">
        <v>0</v>
      </c>
      <c r="Z51">
        <v>0</v>
      </c>
      <c r="AA51">
        <v>0</v>
      </c>
      <c r="AB51">
        <v>0</v>
      </c>
      <c r="AC51">
        <v>0</v>
      </c>
    </row>
    <row r="52" spans="20:38" x14ac:dyDescent="0.25">
      <c r="U52">
        <f ca="1"/>
        <v>0</v>
      </c>
      <c r="X52" s="16" t="s">
        <v>30</v>
      </c>
      <c r="Y52" t="s">
        <v>31</v>
      </c>
    </row>
    <row r="53" spans="20:38" x14ac:dyDescent="0.25">
      <c r="U53" s="20">
        <f ca="1"/>
        <v>0</v>
      </c>
      <c r="Y53" s="16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20:38" x14ac:dyDescent="0.25">
      <c r="U54">
        <f ca="1"/>
        <v>0</v>
      </c>
      <c r="X54" s="16"/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20:38" x14ac:dyDescent="0.25">
      <c r="T55" s="11">
        <f>T37+1</f>
        <v>4</v>
      </c>
      <c r="U55" s="20" cm="1">
        <f t="array" aca="1" ref="U55:U72" ca="1">TRANSPOSE(INDIRECT("A"&amp;T55):INDIRECT("r"&amp;T55))</f>
        <v>0</v>
      </c>
      <c r="X55" s="16"/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20:38" x14ac:dyDescent="0.25">
      <c r="U56">
        <f ca="1"/>
        <v>0</v>
      </c>
      <c r="X56" s="16"/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20:38" x14ac:dyDescent="0.25">
      <c r="U57">
        <f ca="1"/>
        <v>0</v>
      </c>
      <c r="X57" s="16"/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20:38" x14ac:dyDescent="0.25">
      <c r="U58">
        <f ca="1"/>
        <v>0</v>
      </c>
      <c r="X58" s="16"/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20:38" x14ac:dyDescent="0.25">
      <c r="U59" s="20">
        <f ca="1"/>
        <v>0</v>
      </c>
      <c r="X59" s="16"/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20:38" x14ac:dyDescent="0.25">
      <c r="U60">
        <f ca="1"/>
        <v>0</v>
      </c>
      <c r="X60" s="16"/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20:38" x14ac:dyDescent="0.25">
      <c r="U61">
        <f ca="1"/>
        <v>0</v>
      </c>
      <c r="X61" s="16"/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20:38" x14ac:dyDescent="0.25">
      <c r="U62">
        <f ca="1"/>
        <v>0</v>
      </c>
      <c r="X62" s="16"/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20:38" x14ac:dyDescent="0.25">
      <c r="U63" s="20">
        <f ca="1"/>
        <v>0</v>
      </c>
      <c r="X63" s="16"/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0.04</v>
      </c>
      <c r="AK63">
        <v>0.08</v>
      </c>
      <c r="AL63">
        <v>0.12</v>
      </c>
    </row>
    <row r="64" spans="20:38" x14ac:dyDescent="0.25">
      <c r="U64">
        <f ca="1"/>
        <v>0</v>
      </c>
      <c r="X64" s="16"/>
      <c r="Y64">
        <v>0.16</v>
      </c>
      <c r="Z64">
        <v>0.2</v>
      </c>
      <c r="AA64">
        <v>0.24</v>
      </c>
      <c r="AB64">
        <v>0.28000000000000003</v>
      </c>
      <c r="AC64">
        <v>0.32</v>
      </c>
      <c r="AD64">
        <v>0.36</v>
      </c>
      <c r="AE64">
        <v>0.4</v>
      </c>
      <c r="AF64">
        <v>0.44</v>
      </c>
      <c r="AG64">
        <v>0.48</v>
      </c>
      <c r="AH64">
        <v>0.52</v>
      </c>
      <c r="AI64">
        <v>0.56000000000000005</v>
      </c>
      <c r="AJ64">
        <v>0.6</v>
      </c>
      <c r="AK64">
        <v>0.64</v>
      </c>
      <c r="AL64">
        <v>0.68</v>
      </c>
    </row>
    <row r="65" spans="20:38" x14ac:dyDescent="0.25">
      <c r="U65">
        <f ca="1"/>
        <v>0</v>
      </c>
      <c r="X65" s="16"/>
      <c r="Y65">
        <v>0.72</v>
      </c>
      <c r="Z65">
        <v>0.76</v>
      </c>
      <c r="AA65">
        <v>0.8</v>
      </c>
      <c r="AB65">
        <v>0.84</v>
      </c>
      <c r="AC65">
        <v>0.88</v>
      </c>
      <c r="AD65">
        <v>0.92</v>
      </c>
      <c r="AE65">
        <v>0.96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20:38" x14ac:dyDescent="0.25">
      <c r="U66">
        <f ca="1"/>
        <v>0</v>
      </c>
      <c r="X66" s="16"/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20:38" x14ac:dyDescent="0.25">
      <c r="U67" s="20">
        <f ca="1"/>
        <v>0</v>
      </c>
      <c r="X67" s="16"/>
      <c r="Y67">
        <v>1</v>
      </c>
      <c r="Z67">
        <v>1</v>
      </c>
      <c r="AA67">
        <v>1</v>
      </c>
      <c r="AB67">
        <v>1</v>
      </c>
      <c r="AC67">
        <v>1</v>
      </c>
    </row>
    <row r="68" spans="20:38" x14ac:dyDescent="0.25">
      <c r="U68">
        <f ca="1"/>
        <v>0</v>
      </c>
    </row>
    <row r="69" spans="20:38" x14ac:dyDescent="0.25">
      <c r="U69">
        <f ca="1"/>
        <v>0</v>
      </c>
    </row>
    <row r="70" spans="20:38" x14ac:dyDescent="0.25">
      <c r="U70">
        <f ca="1"/>
        <v>0</v>
      </c>
    </row>
    <row r="71" spans="20:38" x14ac:dyDescent="0.25">
      <c r="U71" s="20">
        <f ca="1"/>
        <v>0</v>
      </c>
    </row>
    <row r="72" spans="20:38" x14ac:dyDescent="0.25">
      <c r="U72">
        <f ca="1"/>
        <v>0</v>
      </c>
    </row>
    <row r="73" spans="20:38" x14ac:dyDescent="0.25">
      <c r="T73" s="11">
        <f>T55+1</f>
        <v>5</v>
      </c>
      <c r="U73" s="20" cm="1">
        <f t="array" aca="1" ref="U73:U90" ca="1">TRANSPOSE(INDIRECT("A"&amp;T73):INDIRECT("r"&amp;T73))</f>
        <v>0</v>
      </c>
    </row>
    <row r="74" spans="20:38" x14ac:dyDescent="0.25">
      <c r="U74">
        <f ca="1"/>
        <v>0</v>
      </c>
    </row>
    <row r="75" spans="20:38" x14ac:dyDescent="0.25">
      <c r="U75">
        <f ca="1"/>
        <v>0</v>
      </c>
    </row>
    <row r="76" spans="20:38" x14ac:dyDescent="0.25">
      <c r="U76">
        <f ca="1"/>
        <v>0</v>
      </c>
    </row>
    <row r="77" spans="20:38" x14ac:dyDescent="0.25">
      <c r="U77" s="20">
        <f ca="1"/>
        <v>0</v>
      </c>
    </row>
    <row r="78" spans="20:38" x14ac:dyDescent="0.25">
      <c r="U78">
        <f ca="1"/>
        <v>0</v>
      </c>
    </row>
    <row r="79" spans="20:38" x14ac:dyDescent="0.25">
      <c r="U79">
        <f ca="1"/>
        <v>0</v>
      </c>
    </row>
    <row r="80" spans="20:38" x14ac:dyDescent="0.25">
      <c r="U80">
        <f ca="1"/>
        <v>0</v>
      </c>
    </row>
    <row r="81" spans="20:21" x14ac:dyDescent="0.25">
      <c r="U81" s="20">
        <f ca="1"/>
        <v>0</v>
      </c>
    </row>
    <row r="82" spans="20:21" x14ac:dyDescent="0.25">
      <c r="U82">
        <f ca="1"/>
        <v>0</v>
      </c>
    </row>
    <row r="83" spans="20:21" x14ac:dyDescent="0.25">
      <c r="U83">
        <f ca="1"/>
        <v>0</v>
      </c>
    </row>
    <row r="84" spans="20:21" x14ac:dyDescent="0.25">
      <c r="U84">
        <f ca="1"/>
        <v>0</v>
      </c>
    </row>
    <row r="85" spans="20:21" x14ac:dyDescent="0.25">
      <c r="U85" s="20">
        <f ca="1"/>
        <v>0</v>
      </c>
    </row>
    <row r="86" spans="20:21" x14ac:dyDescent="0.25">
      <c r="U86">
        <f ca="1"/>
        <v>0</v>
      </c>
    </row>
    <row r="87" spans="20:21" x14ac:dyDescent="0.25">
      <c r="U87">
        <f ca="1"/>
        <v>0</v>
      </c>
    </row>
    <row r="88" spans="20:21" x14ac:dyDescent="0.25">
      <c r="U88">
        <f ca="1"/>
        <v>0</v>
      </c>
    </row>
    <row r="89" spans="20:21" x14ac:dyDescent="0.25">
      <c r="U89" s="20">
        <f ca="1"/>
        <v>0</v>
      </c>
    </row>
    <row r="90" spans="20:21" x14ac:dyDescent="0.25">
      <c r="U90">
        <f ca="1"/>
        <v>0</v>
      </c>
    </row>
    <row r="91" spans="20:21" x14ac:dyDescent="0.25">
      <c r="T91" s="11">
        <f>T73+1</f>
        <v>6</v>
      </c>
      <c r="U91" s="20" cm="1">
        <f t="array" aca="1" ref="U91:U108" ca="1">TRANSPOSE(INDIRECT("A"&amp;T91):INDIRECT("r"&amp;T91))</f>
        <v>0</v>
      </c>
    </row>
    <row r="92" spans="20:21" x14ac:dyDescent="0.25">
      <c r="U92">
        <f ca="1"/>
        <v>0</v>
      </c>
    </row>
    <row r="93" spans="20:21" x14ac:dyDescent="0.25">
      <c r="U93">
        <f ca="1"/>
        <v>0</v>
      </c>
    </row>
    <row r="94" spans="20:21" x14ac:dyDescent="0.25">
      <c r="U94">
        <f ca="1"/>
        <v>0</v>
      </c>
    </row>
    <row r="95" spans="20:21" x14ac:dyDescent="0.25">
      <c r="U95" s="20">
        <f ca="1"/>
        <v>0</v>
      </c>
    </row>
    <row r="96" spans="20:21" x14ac:dyDescent="0.25">
      <c r="U96">
        <f ca="1"/>
        <v>0</v>
      </c>
    </row>
    <row r="97" spans="20:21" x14ac:dyDescent="0.25">
      <c r="U97">
        <f ca="1"/>
        <v>0</v>
      </c>
    </row>
    <row r="98" spans="20:21" x14ac:dyDescent="0.25">
      <c r="U98">
        <f ca="1"/>
        <v>0</v>
      </c>
    </row>
    <row r="99" spans="20:21" x14ac:dyDescent="0.25">
      <c r="U99" s="20">
        <f ca="1"/>
        <v>0</v>
      </c>
    </row>
    <row r="100" spans="20:21" x14ac:dyDescent="0.25">
      <c r="U100">
        <f ca="1"/>
        <v>0</v>
      </c>
    </row>
    <row r="101" spans="20:21" x14ac:dyDescent="0.25">
      <c r="U101">
        <f ca="1"/>
        <v>0</v>
      </c>
    </row>
    <row r="102" spans="20:21" x14ac:dyDescent="0.25">
      <c r="U102">
        <f ca="1"/>
        <v>0</v>
      </c>
    </row>
    <row r="103" spans="20:21" x14ac:dyDescent="0.25">
      <c r="U103" s="20">
        <f ca="1"/>
        <v>0</v>
      </c>
    </row>
    <row r="104" spans="20:21" x14ac:dyDescent="0.25">
      <c r="U104">
        <f ca="1"/>
        <v>0</v>
      </c>
    </row>
    <row r="105" spans="20:21" x14ac:dyDescent="0.25">
      <c r="U105">
        <f ca="1"/>
        <v>0</v>
      </c>
    </row>
    <row r="106" spans="20:21" x14ac:dyDescent="0.25">
      <c r="U106">
        <f ca="1"/>
        <v>0</v>
      </c>
    </row>
    <row r="107" spans="20:21" x14ac:dyDescent="0.25">
      <c r="U107" s="20">
        <f ca="1"/>
        <v>0</v>
      </c>
    </row>
    <row r="108" spans="20:21" x14ac:dyDescent="0.25">
      <c r="U108">
        <f ca="1"/>
        <v>0</v>
      </c>
    </row>
    <row r="109" spans="20:21" x14ac:dyDescent="0.25">
      <c r="T109" s="11">
        <f>T91+1</f>
        <v>7</v>
      </c>
      <c r="U109" s="20" cm="1">
        <f t="array" aca="1" ref="U109:U126" ca="1">TRANSPOSE(INDIRECT("A"&amp;T109):INDIRECT("r"&amp;T109))</f>
        <v>0</v>
      </c>
    </row>
    <row r="110" spans="20:21" x14ac:dyDescent="0.25">
      <c r="U110">
        <f ca="1"/>
        <v>0</v>
      </c>
    </row>
    <row r="111" spans="20:21" x14ac:dyDescent="0.25">
      <c r="U111">
        <f ca="1"/>
        <v>0</v>
      </c>
    </row>
    <row r="112" spans="20:21" x14ac:dyDescent="0.25">
      <c r="U112">
        <f ca="1"/>
        <v>0</v>
      </c>
    </row>
    <row r="113" spans="20:21" x14ac:dyDescent="0.25">
      <c r="U113" s="20">
        <f ca="1"/>
        <v>0</v>
      </c>
    </row>
    <row r="114" spans="20:21" x14ac:dyDescent="0.25">
      <c r="U114">
        <f ca="1"/>
        <v>0</v>
      </c>
    </row>
    <row r="115" spans="20:21" x14ac:dyDescent="0.25">
      <c r="U115">
        <f ca="1"/>
        <v>0</v>
      </c>
    </row>
    <row r="116" spans="20:21" x14ac:dyDescent="0.25">
      <c r="U116">
        <f ca="1"/>
        <v>0</v>
      </c>
    </row>
    <row r="117" spans="20:21" x14ac:dyDescent="0.25">
      <c r="U117" s="20">
        <f ca="1"/>
        <v>0</v>
      </c>
    </row>
    <row r="118" spans="20:21" x14ac:dyDescent="0.25">
      <c r="U118">
        <f ca="1"/>
        <v>0</v>
      </c>
    </row>
    <row r="119" spans="20:21" x14ac:dyDescent="0.25">
      <c r="U119">
        <f ca="1"/>
        <v>0</v>
      </c>
    </row>
    <row r="120" spans="20:21" x14ac:dyDescent="0.25">
      <c r="U120">
        <f ca="1"/>
        <v>0</v>
      </c>
    </row>
    <row r="121" spans="20:21" x14ac:dyDescent="0.25">
      <c r="U121" s="20">
        <f ca="1"/>
        <v>0</v>
      </c>
    </row>
    <row r="122" spans="20:21" x14ac:dyDescent="0.25">
      <c r="U122">
        <f ca="1"/>
        <v>0</v>
      </c>
    </row>
    <row r="123" spans="20:21" x14ac:dyDescent="0.25">
      <c r="U123">
        <f ca="1"/>
        <v>0</v>
      </c>
    </row>
    <row r="124" spans="20:21" x14ac:dyDescent="0.25">
      <c r="U124">
        <f ca="1"/>
        <v>0</v>
      </c>
    </row>
    <row r="125" spans="20:21" x14ac:dyDescent="0.25">
      <c r="U125" s="20">
        <f ca="1"/>
        <v>0</v>
      </c>
    </row>
    <row r="126" spans="20:21" x14ac:dyDescent="0.25">
      <c r="U126">
        <f ca="1"/>
        <v>0</v>
      </c>
    </row>
    <row r="127" spans="20:21" x14ac:dyDescent="0.25">
      <c r="T127" s="11">
        <f>T109+1</f>
        <v>8</v>
      </c>
      <c r="U127" s="20" cm="1">
        <f t="array" aca="1" ref="U127:U144" ca="1">TRANSPOSE(INDIRECT("A"&amp;T127):INDIRECT("r"&amp;T127))</f>
        <v>0</v>
      </c>
    </row>
    <row r="128" spans="20:21" x14ac:dyDescent="0.25">
      <c r="U128">
        <f ca="1"/>
        <v>0</v>
      </c>
    </row>
    <row r="129" spans="21:21" x14ac:dyDescent="0.25">
      <c r="U129">
        <f ca="1"/>
        <v>0</v>
      </c>
    </row>
    <row r="130" spans="21:21" x14ac:dyDescent="0.25">
      <c r="U130">
        <f ca="1"/>
        <v>0</v>
      </c>
    </row>
    <row r="131" spans="21:21" x14ac:dyDescent="0.25">
      <c r="U131" s="20">
        <f ca="1"/>
        <v>0</v>
      </c>
    </row>
    <row r="132" spans="21:21" x14ac:dyDescent="0.25">
      <c r="U132">
        <f ca="1"/>
        <v>0</v>
      </c>
    </row>
    <row r="133" spans="21:21" x14ac:dyDescent="0.25">
      <c r="U133">
        <f ca="1"/>
        <v>0</v>
      </c>
    </row>
    <row r="134" spans="21:21" x14ac:dyDescent="0.25">
      <c r="U134">
        <f ca="1"/>
        <v>0</v>
      </c>
    </row>
    <row r="135" spans="21:21" x14ac:dyDescent="0.25">
      <c r="U135" s="20">
        <f ca="1"/>
        <v>0</v>
      </c>
    </row>
    <row r="136" spans="21:21" x14ac:dyDescent="0.25">
      <c r="U136">
        <f ca="1"/>
        <v>0</v>
      </c>
    </row>
    <row r="137" spans="21:21" x14ac:dyDescent="0.25">
      <c r="U137">
        <f ca="1"/>
        <v>0</v>
      </c>
    </row>
    <row r="138" spans="21:21" x14ac:dyDescent="0.25">
      <c r="U138">
        <f ca="1"/>
        <v>0</v>
      </c>
    </row>
    <row r="139" spans="21:21" x14ac:dyDescent="0.25">
      <c r="U139" s="20">
        <f ca="1"/>
        <v>0</v>
      </c>
    </row>
    <row r="140" spans="21:21" x14ac:dyDescent="0.25">
      <c r="U140">
        <f ca="1"/>
        <v>0</v>
      </c>
    </row>
    <row r="141" spans="21:21" x14ac:dyDescent="0.25">
      <c r="U141">
        <f ca="1"/>
        <v>0</v>
      </c>
    </row>
    <row r="142" spans="21:21" x14ac:dyDescent="0.25">
      <c r="U142">
        <f ca="1"/>
        <v>0</v>
      </c>
    </row>
    <row r="143" spans="21:21" x14ac:dyDescent="0.25">
      <c r="U143" s="20">
        <f ca="1"/>
        <v>0</v>
      </c>
    </row>
    <row r="144" spans="21:21" x14ac:dyDescent="0.25">
      <c r="U144">
        <f ca="1"/>
        <v>0</v>
      </c>
    </row>
    <row r="145" spans="20:21" x14ac:dyDescent="0.25">
      <c r="T145" s="11">
        <f>T127+1</f>
        <v>9</v>
      </c>
      <c r="U145" s="20" cm="1">
        <f t="array" aca="1" ref="U145:U162" ca="1">TRANSPOSE(INDIRECT("A"&amp;T145):INDIRECT("r"&amp;T145))</f>
        <v>0</v>
      </c>
    </row>
    <row r="146" spans="20:21" x14ac:dyDescent="0.25">
      <c r="U146">
        <f ca="1"/>
        <v>0</v>
      </c>
    </row>
    <row r="147" spans="20:21" x14ac:dyDescent="0.25">
      <c r="U147">
        <f ca="1"/>
        <v>0</v>
      </c>
    </row>
    <row r="148" spans="20:21" x14ac:dyDescent="0.25">
      <c r="U148">
        <f ca="1"/>
        <v>0</v>
      </c>
    </row>
    <row r="149" spans="20:21" x14ac:dyDescent="0.25">
      <c r="U149" s="20">
        <f ca="1"/>
        <v>0</v>
      </c>
    </row>
    <row r="150" spans="20:21" x14ac:dyDescent="0.25">
      <c r="U150">
        <f ca="1"/>
        <v>0</v>
      </c>
    </row>
    <row r="151" spans="20:21" x14ac:dyDescent="0.25">
      <c r="U151">
        <f ca="1"/>
        <v>0</v>
      </c>
    </row>
    <row r="152" spans="20:21" x14ac:dyDescent="0.25">
      <c r="U152">
        <f ca="1"/>
        <v>0</v>
      </c>
    </row>
    <row r="153" spans="20:21" x14ac:dyDescent="0.25">
      <c r="U153" s="20">
        <f ca="1"/>
        <v>0</v>
      </c>
    </row>
    <row r="154" spans="20:21" x14ac:dyDescent="0.25">
      <c r="U154">
        <f ca="1"/>
        <v>0</v>
      </c>
    </row>
    <row r="155" spans="20:21" x14ac:dyDescent="0.25">
      <c r="U155">
        <f ca="1"/>
        <v>0</v>
      </c>
    </row>
    <row r="156" spans="20:21" x14ac:dyDescent="0.25">
      <c r="U156">
        <f ca="1"/>
        <v>0</v>
      </c>
    </row>
    <row r="157" spans="20:21" x14ac:dyDescent="0.25">
      <c r="U157" s="20">
        <f ca="1"/>
        <v>0</v>
      </c>
    </row>
    <row r="158" spans="20:21" x14ac:dyDescent="0.25">
      <c r="U158">
        <f ca="1"/>
        <v>0</v>
      </c>
    </row>
    <row r="159" spans="20:21" x14ac:dyDescent="0.25">
      <c r="U159">
        <f ca="1"/>
        <v>0</v>
      </c>
    </row>
    <row r="160" spans="20:21" x14ac:dyDescent="0.25">
      <c r="U160">
        <f ca="1"/>
        <v>0</v>
      </c>
    </row>
    <row r="161" spans="20:21" x14ac:dyDescent="0.25">
      <c r="U161" s="20">
        <f ca="1"/>
        <v>0</v>
      </c>
    </row>
    <row r="162" spans="20:21" x14ac:dyDescent="0.25">
      <c r="U162">
        <f ca="1"/>
        <v>0</v>
      </c>
    </row>
    <row r="163" spans="20:21" x14ac:dyDescent="0.25">
      <c r="T163" s="11">
        <f>T145+1</f>
        <v>10</v>
      </c>
      <c r="U163" s="20" cm="1">
        <f t="array" aca="1" ref="U163:U180" ca="1">TRANSPOSE(INDIRECT("A"&amp;T163):INDIRECT("r"&amp;T163))</f>
        <v>0</v>
      </c>
    </row>
    <row r="164" spans="20:21" x14ac:dyDescent="0.25">
      <c r="U164">
        <f ca="1"/>
        <v>0</v>
      </c>
    </row>
    <row r="165" spans="20:21" x14ac:dyDescent="0.25">
      <c r="U165">
        <f ca="1"/>
        <v>0</v>
      </c>
    </row>
    <row r="166" spans="20:21" x14ac:dyDescent="0.25">
      <c r="U166">
        <f ca="1"/>
        <v>0</v>
      </c>
    </row>
    <row r="167" spans="20:21" x14ac:dyDescent="0.25">
      <c r="U167" s="20">
        <f ca="1"/>
        <v>0</v>
      </c>
    </row>
    <row r="168" spans="20:21" x14ac:dyDescent="0.25">
      <c r="U168">
        <f ca="1"/>
        <v>0</v>
      </c>
    </row>
    <row r="169" spans="20:21" x14ac:dyDescent="0.25">
      <c r="U169">
        <f ca="1"/>
        <v>0</v>
      </c>
    </row>
    <row r="170" spans="20:21" x14ac:dyDescent="0.25">
      <c r="U170">
        <f ca="1"/>
        <v>0</v>
      </c>
    </row>
    <row r="171" spans="20:21" x14ac:dyDescent="0.25">
      <c r="U171" s="20">
        <f ca="1"/>
        <v>0</v>
      </c>
    </row>
    <row r="172" spans="20:21" x14ac:dyDescent="0.25">
      <c r="U172">
        <f ca="1"/>
        <v>0</v>
      </c>
    </row>
    <row r="173" spans="20:21" x14ac:dyDescent="0.25">
      <c r="U173">
        <f ca="1"/>
        <v>0</v>
      </c>
    </row>
    <row r="174" spans="20:21" x14ac:dyDescent="0.25">
      <c r="U174">
        <f ca="1"/>
        <v>0</v>
      </c>
    </row>
    <row r="175" spans="20:21" x14ac:dyDescent="0.25">
      <c r="U175" s="20">
        <f ca="1"/>
        <v>0</v>
      </c>
    </row>
    <row r="176" spans="20:21" x14ac:dyDescent="0.25">
      <c r="U176">
        <f ca="1"/>
        <v>0</v>
      </c>
    </row>
    <row r="177" spans="20:21" x14ac:dyDescent="0.25">
      <c r="U177">
        <f ca="1"/>
        <v>0</v>
      </c>
    </row>
    <row r="178" spans="20:21" x14ac:dyDescent="0.25">
      <c r="U178">
        <f ca="1"/>
        <v>0</v>
      </c>
    </row>
    <row r="179" spans="20:21" x14ac:dyDescent="0.25">
      <c r="U179" s="20">
        <f ca="1"/>
        <v>0</v>
      </c>
    </row>
    <row r="180" spans="20:21" x14ac:dyDescent="0.25">
      <c r="U180">
        <f ca="1"/>
        <v>0</v>
      </c>
    </row>
    <row r="181" spans="20:21" x14ac:dyDescent="0.25">
      <c r="T181" s="11">
        <f>T163+1</f>
        <v>11</v>
      </c>
      <c r="U181" s="20" cm="1">
        <f t="array" aca="1" ref="U181:U198" ca="1">TRANSPOSE(INDIRECT("A"&amp;T181):INDIRECT("r"&amp;T181))</f>
        <v>0</v>
      </c>
    </row>
    <row r="182" spans="20:21" x14ac:dyDescent="0.25">
      <c r="U182">
        <f ca="1"/>
        <v>0</v>
      </c>
    </row>
    <row r="183" spans="20:21" x14ac:dyDescent="0.25">
      <c r="U183">
        <f ca="1"/>
        <v>0</v>
      </c>
    </row>
    <row r="184" spans="20:21" x14ac:dyDescent="0.25">
      <c r="U184">
        <f ca="1"/>
        <v>0</v>
      </c>
    </row>
    <row r="185" spans="20:21" x14ac:dyDescent="0.25">
      <c r="U185" s="20">
        <f ca="1"/>
        <v>0</v>
      </c>
    </row>
    <row r="186" spans="20:21" x14ac:dyDescent="0.25">
      <c r="U186">
        <f ca="1"/>
        <v>0</v>
      </c>
    </row>
    <row r="187" spans="20:21" x14ac:dyDescent="0.25">
      <c r="U187">
        <f ca="1"/>
        <v>0</v>
      </c>
    </row>
    <row r="188" spans="20:21" x14ac:dyDescent="0.25">
      <c r="U188">
        <f ca="1"/>
        <v>0</v>
      </c>
    </row>
    <row r="189" spans="20:21" x14ac:dyDescent="0.25">
      <c r="U189" s="20">
        <f ca="1"/>
        <v>0</v>
      </c>
    </row>
    <row r="190" spans="20:21" x14ac:dyDescent="0.25">
      <c r="U190">
        <f ca="1"/>
        <v>0</v>
      </c>
    </row>
    <row r="191" spans="20:21" x14ac:dyDescent="0.25">
      <c r="U191">
        <f ca="1"/>
        <v>0</v>
      </c>
    </row>
    <row r="192" spans="20:21" x14ac:dyDescent="0.25">
      <c r="U192">
        <f ca="1"/>
        <v>0</v>
      </c>
    </row>
    <row r="193" spans="20:21" x14ac:dyDescent="0.25">
      <c r="U193" s="20">
        <f ca="1"/>
        <v>0</v>
      </c>
    </row>
    <row r="194" spans="20:21" x14ac:dyDescent="0.25">
      <c r="U194">
        <f ca="1"/>
        <v>0</v>
      </c>
    </row>
    <row r="195" spans="20:21" x14ac:dyDescent="0.25">
      <c r="U195">
        <f ca="1"/>
        <v>0</v>
      </c>
    </row>
    <row r="196" spans="20:21" x14ac:dyDescent="0.25">
      <c r="U196">
        <f ca="1"/>
        <v>0</v>
      </c>
    </row>
    <row r="197" spans="20:21" x14ac:dyDescent="0.25">
      <c r="U197" s="20">
        <f ca="1"/>
        <v>0</v>
      </c>
    </row>
    <row r="198" spans="20:21" x14ac:dyDescent="0.25">
      <c r="U198">
        <f ca="1"/>
        <v>0</v>
      </c>
    </row>
    <row r="199" spans="20:21" x14ac:dyDescent="0.25">
      <c r="T199" s="11">
        <f>T181+1</f>
        <v>12</v>
      </c>
      <c r="U199" s="20" cm="1">
        <f t="array" aca="1" ref="U199:U216" ca="1">TRANSPOSE(INDIRECT("A"&amp;T199):INDIRECT("r"&amp;T199))</f>
        <v>0</v>
      </c>
    </row>
    <row r="200" spans="20:21" x14ac:dyDescent="0.25">
      <c r="U200">
        <f ca="1"/>
        <v>0</v>
      </c>
    </row>
    <row r="201" spans="20:21" x14ac:dyDescent="0.25">
      <c r="U201">
        <f ca="1"/>
        <v>0</v>
      </c>
    </row>
    <row r="202" spans="20:21" x14ac:dyDescent="0.25">
      <c r="U202">
        <f ca="1"/>
        <v>0</v>
      </c>
    </row>
    <row r="203" spans="20:21" x14ac:dyDescent="0.25">
      <c r="U203" s="20">
        <f ca="1"/>
        <v>0</v>
      </c>
    </row>
    <row r="204" spans="20:21" x14ac:dyDescent="0.25">
      <c r="U204">
        <f ca="1"/>
        <v>0</v>
      </c>
    </row>
    <row r="205" spans="20:21" x14ac:dyDescent="0.25">
      <c r="U205">
        <f ca="1"/>
        <v>0</v>
      </c>
    </row>
    <row r="206" spans="20:21" x14ac:dyDescent="0.25">
      <c r="U206">
        <f ca="1"/>
        <v>0</v>
      </c>
    </row>
    <row r="207" spans="20:21" x14ac:dyDescent="0.25">
      <c r="U207" s="20">
        <f ca="1"/>
        <v>0</v>
      </c>
    </row>
    <row r="208" spans="20:21" x14ac:dyDescent="0.25">
      <c r="U208">
        <f ca="1"/>
        <v>0</v>
      </c>
    </row>
    <row r="209" spans="20:21" x14ac:dyDescent="0.25">
      <c r="U209">
        <f ca="1"/>
        <v>0</v>
      </c>
    </row>
    <row r="210" spans="20:21" x14ac:dyDescent="0.25">
      <c r="U210">
        <f ca="1"/>
        <v>0</v>
      </c>
    </row>
    <row r="211" spans="20:21" x14ac:dyDescent="0.25">
      <c r="U211" s="20">
        <f ca="1"/>
        <v>0</v>
      </c>
    </row>
    <row r="212" spans="20:21" x14ac:dyDescent="0.25">
      <c r="U212">
        <f ca="1"/>
        <v>0</v>
      </c>
    </row>
    <row r="213" spans="20:21" x14ac:dyDescent="0.25">
      <c r="U213">
        <f ca="1"/>
        <v>0</v>
      </c>
    </row>
    <row r="214" spans="20:21" x14ac:dyDescent="0.25">
      <c r="U214">
        <f ca="1"/>
        <v>0</v>
      </c>
    </row>
    <row r="215" spans="20:21" x14ac:dyDescent="0.25">
      <c r="U215" s="20">
        <f ca="1"/>
        <v>0</v>
      </c>
    </row>
    <row r="216" spans="20:21" x14ac:dyDescent="0.25">
      <c r="U216">
        <f ca="1"/>
        <v>0</v>
      </c>
    </row>
    <row r="217" spans="20:21" x14ac:dyDescent="0.25">
      <c r="T217" s="11">
        <f>T199+1</f>
        <v>13</v>
      </c>
      <c r="U217" s="20" cm="1">
        <f t="array" aca="1" ref="U217:U234" ca="1">TRANSPOSE(INDIRECT("A"&amp;T217):INDIRECT("r"&amp;T217))</f>
        <v>0</v>
      </c>
    </row>
    <row r="218" spans="20:21" x14ac:dyDescent="0.25">
      <c r="U218">
        <f ca="1"/>
        <v>0</v>
      </c>
    </row>
    <row r="219" spans="20:21" x14ac:dyDescent="0.25">
      <c r="U219">
        <f ca="1"/>
        <v>0</v>
      </c>
    </row>
    <row r="220" spans="20:21" x14ac:dyDescent="0.25">
      <c r="U220">
        <f ca="1"/>
        <v>0</v>
      </c>
    </row>
    <row r="221" spans="20:21" x14ac:dyDescent="0.25">
      <c r="U221" s="20">
        <f ca="1"/>
        <v>0</v>
      </c>
    </row>
    <row r="222" spans="20:21" x14ac:dyDescent="0.25">
      <c r="U222">
        <f ca="1"/>
        <v>0</v>
      </c>
    </row>
    <row r="223" spans="20:21" x14ac:dyDescent="0.25">
      <c r="U223">
        <f ca="1"/>
        <v>0</v>
      </c>
    </row>
    <row r="224" spans="20:21" x14ac:dyDescent="0.25">
      <c r="U224">
        <f ca="1"/>
        <v>0</v>
      </c>
    </row>
    <row r="225" spans="20:21" x14ac:dyDescent="0.25">
      <c r="U225" s="20">
        <f ca="1"/>
        <v>0</v>
      </c>
    </row>
    <row r="226" spans="20:21" x14ac:dyDescent="0.25">
      <c r="U226">
        <f ca="1"/>
        <v>0</v>
      </c>
    </row>
    <row r="227" spans="20:21" x14ac:dyDescent="0.25">
      <c r="U227">
        <f ca="1"/>
        <v>0</v>
      </c>
    </row>
    <row r="228" spans="20:21" x14ac:dyDescent="0.25">
      <c r="U228">
        <f ca="1"/>
        <v>0</v>
      </c>
    </row>
    <row r="229" spans="20:21" x14ac:dyDescent="0.25">
      <c r="U229" s="20">
        <f ca="1"/>
        <v>0</v>
      </c>
    </row>
    <row r="230" spans="20:21" x14ac:dyDescent="0.25">
      <c r="U230">
        <f ca="1"/>
        <v>0</v>
      </c>
    </row>
    <row r="231" spans="20:21" x14ac:dyDescent="0.25">
      <c r="U231">
        <f ca="1"/>
        <v>0</v>
      </c>
    </row>
    <row r="232" spans="20:21" x14ac:dyDescent="0.25">
      <c r="U232">
        <f ca="1"/>
        <v>0</v>
      </c>
    </row>
    <row r="233" spans="20:21" x14ac:dyDescent="0.25">
      <c r="U233" s="20">
        <f ca="1"/>
        <v>0</v>
      </c>
    </row>
    <row r="234" spans="20:21" x14ac:dyDescent="0.25">
      <c r="U234">
        <f ca="1"/>
        <v>0</v>
      </c>
    </row>
    <row r="235" spans="20:21" x14ac:dyDescent="0.25">
      <c r="T235" s="11">
        <f>T217+1</f>
        <v>14</v>
      </c>
      <c r="U235" s="20" cm="1">
        <f t="array" aca="1" ref="U235:U252" ca="1">TRANSPOSE(INDIRECT("A"&amp;T235):INDIRECT("r"&amp;T235))</f>
        <v>0</v>
      </c>
    </row>
    <row r="236" spans="20:21" x14ac:dyDescent="0.25">
      <c r="U236">
        <f ca="1"/>
        <v>0</v>
      </c>
    </row>
    <row r="237" spans="20:21" x14ac:dyDescent="0.25">
      <c r="U237">
        <f ca="1"/>
        <v>0</v>
      </c>
    </row>
    <row r="238" spans="20:21" x14ac:dyDescent="0.25">
      <c r="U238">
        <f ca="1"/>
        <v>0</v>
      </c>
    </row>
    <row r="239" spans="20:21" x14ac:dyDescent="0.25">
      <c r="U239" s="20">
        <f ca="1"/>
        <v>0</v>
      </c>
    </row>
    <row r="240" spans="20:21" x14ac:dyDescent="0.25">
      <c r="U240">
        <f ca="1"/>
        <v>0</v>
      </c>
    </row>
    <row r="241" spans="20:21" x14ac:dyDescent="0.25">
      <c r="U241">
        <f ca="1"/>
        <v>0</v>
      </c>
    </row>
    <row r="242" spans="20:21" x14ac:dyDescent="0.25">
      <c r="U242">
        <f ca="1"/>
        <v>0</v>
      </c>
    </row>
    <row r="243" spans="20:21" x14ac:dyDescent="0.25">
      <c r="U243" s="20">
        <f ca="1"/>
        <v>0</v>
      </c>
    </row>
    <row r="244" spans="20:21" x14ac:dyDescent="0.25">
      <c r="U244">
        <f ca="1"/>
        <v>0</v>
      </c>
    </row>
    <row r="245" spans="20:21" x14ac:dyDescent="0.25">
      <c r="U245">
        <f ca="1"/>
        <v>0</v>
      </c>
    </row>
    <row r="246" spans="20:21" x14ac:dyDescent="0.25">
      <c r="U246">
        <f ca="1"/>
        <v>0</v>
      </c>
    </row>
    <row r="247" spans="20:21" x14ac:dyDescent="0.25">
      <c r="U247" s="20">
        <f ca="1"/>
        <v>0</v>
      </c>
    </row>
    <row r="248" spans="20:21" x14ac:dyDescent="0.25">
      <c r="U248">
        <f ca="1"/>
        <v>0</v>
      </c>
    </row>
    <row r="249" spans="20:21" x14ac:dyDescent="0.25">
      <c r="U249">
        <f ca="1"/>
        <v>0</v>
      </c>
    </row>
    <row r="250" spans="20:21" x14ac:dyDescent="0.25">
      <c r="U250">
        <f ca="1"/>
        <v>0</v>
      </c>
    </row>
    <row r="251" spans="20:21" x14ac:dyDescent="0.25">
      <c r="U251" s="20">
        <f ca="1"/>
        <v>0</v>
      </c>
    </row>
    <row r="252" spans="20:21" x14ac:dyDescent="0.25">
      <c r="U252">
        <f ca="1"/>
        <v>0</v>
      </c>
    </row>
    <row r="253" spans="20:21" x14ac:dyDescent="0.25">
      <c r="T253" s="11">
        <f>T235+1</f>
        <v>15</v>
      </c>
      <c r="U253" s="20" cm="1">
        <f t="array" aca="1" ref="U253:U270" ca="1">TRANSPOSE(INDIRECT("A"&amp;T253):INDIRECT("r"&amp;T253))</f>
        <v>0</v>
      </c>
    </row>
    <row r="254" spans="20:21" x14ac:dyDescent="0.25">
      <c r="U254">
        <f ca="1"/>
        <v>0</v>
      </c>
    </row>
    <row r="255" spans="20:21" x14ac:dyDescent="0.25">
      <c r="U255">
        <f ca="1"/>
        <v>0</v>
      </c>
    </row>
    <row r="256" spans="20:21" x14ac:dyDescent="0.25">
      <c r="U256">
        <f ca="1"/>
        <v>0</v>
      </c>
    </row>
    <row r="257" spans="20:21" x14ac:dyDescent="0.25">
      <c r="U257" s="20">
        <f ca="1"/>
        <v>0</v>
      </c>
    </row>
    <row r="258" spans="20:21" x14ac:dyDescent="0.25">
      <c r="U258">
        <f ca="1"/>
        <v>0</v>
      </c>
    </row>
    <row r="259" spans="20:21" x14ac:dyDescent="0.25">
      <c r="U259">
        <f ca="1"/>
        <v>0</v>
      </c>
    </row>
    <row r="260" spans="20:21" x14ac:dyDescent="0.25">
      <c r="U260">
        <f ca="1"/>
        <v>0</v>
      </c>
    </row>
    <row r="261" spans="20:21" x14ac:dyDescent="0.25">
      <c r="U261" s="20">
        <f ca="1"/>
        <v>0</v>
      </c>
    </row>
    <row r="262" spans="20:21" x14ac:dyDescent="0.25">
      <c r="U262">
        <f ca="1"/>
        <v>0</v>
      </c>
    </row>
    <row r="263" spans="20:21" x14ac:dyDescent="0.25">
      <c r="U263">
        <f ca="1"/>
        <v>0</v>
      </c>
    </row>
    <row r="264" spans="20:21" x14ac:dyDescent="0.25">
      <c r="U264">
        <f ca="1"/>
        <v>0</v>
      </c>
    </row>
    <row r="265" spans="20:21" x14ac:dyDescent="0.25">
      <c r="U265" s="20">
        <f ca="1"/>
        <v>0</v>
      </c>
    </row>
    <row r="266" spans="20:21" x14ac:dyDescent="0.25">
      <c r="U266">
        <f ca="1"/>
        <v>0</v>
      </c>
    </row>
    <row r="267" spans="20:21" x14ac:dyDescent="0.25">
      <c r="U267">
        <f ca="1"/>
        <v>0</v>
      </c>
    </row>
    <row r="268" spans="20:21" x14ac:dyDescent="0.25">
      <c r="U268">
        <f ca="1"/>
        <v>0</v>
      </c>
    </row>
    <row r="269" spans="20:21" x14ac:dyDescent="0.25">
      <c r="U269" s="20">
        <f ca="1"/>
        <v>0</v>
      </c>
    </row>
    <row r="270" spans="20:21" x14ac:dyDescent="0.25">
      <c r="U270">
        <f ca="1"/>
        <v>0</v>
      </c>
    </row>
    <row r="271" spans="20:21" x14ac:dyDescent="0.25">
      <c r="T271" s="11">
        <f>T253+1</f>
        <v>16</v>
      </c>
      <c r="U271" s="20" cm="1">
        <f t="array" aca="1" ref="U271:U288" ca="1">TRANSPOSE(INDIRECT("A"&amp;T271):INDIRECT("r"&amp;T271))</f>
        <v>0</v>
      </c>
    </row>
    <row r="272" spans="20:21" x14ac:dyDescent="0.25">
      <c r="U272">
        <f ca="1"/>
        <v>0</v>
      </c>
    </row>
    <row r="273" spans="21:21" x14ac:dyDescent="0.25">
      <c r="U273">
        <f ca="1"/>
        <v>0</v>
      </c>
    </row>
    <row r="274" spans="21:21" x14ac:dyDescent="0.25">
      <c r="U274">
        <f ca="1"/>
        <v>0</v>
      </c>
    </row>
    <row r="275" spans="21:21" x14ac:dyDescent="0.25">
      <c r="U275" s="20">
        <f ca="1"/>
        <v>0</v>
      </c>
    </row>
    <row r="276" spans="21:21" x14ac:dyDescent="0.25">
      <c r="U276">
        <f ca="1"/>
        <v>0</v>
      </c>
    </row>
    <row r="277" spans="21:21" x14ac:dyDescent="0.25">
      <c r="U277">
        <f ca="1"/>
        <v>0</v>
      </c>
    </row>
    <row r="278" spans="21:21" x14ac:dyDescent="0.25">
      <c r="U278">
        <f ca="1"/>
        <v>0</v>
      </c>
    </row>
    <row r="279" spans="21:21" x14ac:dyDescent="0.25">
      <c r="U279" s="20">
        <f ca="1"/>
        <v>0</v>
      </c>
    </row>
    <row r="280" spans="21:21" x14ac:dyDescent="0.25">
      <c r="U280">
        <f ca="1"/>
        <v>0</v>
      </c>
    </row>
    <row r="281" spans="21:21" x14ac:dyDescent="0.25">
      <c r="U281">
        <f ca="1"/>
        <v>0</v>
      </c>
    </row>
    <row r="282" spans="21:21" x14ac:dyDescent="0.25">
      <c r="U282">
        <f ca="1"/>
        <v>0</v>
      </c>
    </row>
    <row r="283" spans="21:21" x14ac:dyDescent="0.25">
      <c r="U283" s="20">
        <f ca="1"/>
        <v>0</v>
      </c>
    </row>
    <row r="284" spans="21:21" x14ac:dyDescent="0.25">
      <c r="U284">
        <f ca="1"/>
        <v>0</v>
      </c>
    </row>
    <row r="285" spans="21:21" x14ac:dyDescent="0.25">
      <c r="U285">
        <f ca="1"/>
        <v>0</v>
      </c>
    </row>
    <row r="286" spans="21:21" x14ac:dyDescent="0.25">
      <c r="U286">
        <f ca="1"/>
        <v>0</v>
      </c>
    </row>
    <row r="287" spans="21:21" x14ac:dyDescent="0.25">
      <c r="U287" s="20">
        <f ca="1"/>
        <v>0</v>
      </c>
    </row>
    <row r="288" spans="21:21" x14ac:dyDescent="0.25">
      <c r="U288">
        <f ca="1"/>
        <v>0</v>
      </c>
    </row>
    <row r="289" spans="20:21" x14ac:dyDescent="0.25">
      <c r="T289" s="11">
        <f>T271+1</f>
        <v>17</v>
      </c>
      <c r="U289" s="20" cm="1">
        <f t="array" aca="1" ref="U289:U306" ca="1">TRANSPOSE(INDIRECT("A"&amp;T289):INDIRECT("r"&amp;T289))</f>
        <v>0</v>
      </c>
    </row>
    <row r="290" spans="20:21" x14ac:dyDescent="0.25">
      <c r="U290">
        <f ca="1"/>
        <v>0</v>
      </c>
    </row>
    <row r="291" spans="20:21" x14ac:dyDescent="0.25">
      <c r="U291">
        <f ca="1"/>
        <v>0</v>
      </c>
    </row>
    <row r="292" spans="20:21" x14ac:dyDescent="0.25">
      <c r="U292">
        <f ca="1"/>
        <v>0</v>
      </c>
    </row>
    <row r="293" spans="20:21" x14ac:dyDescent="0.25">
      <c r="U293" s="20">
        <f ca="1"/>
        <v>0</v>
      </c>
    </row>
    <row r="294" spans="20:21" x14ac:dyDescent="0.25">
      <c r="U294">
        <f ca="1"/>
        <v>0</v>
      </c>
    </row>
    <row r="295" spans="20:21" x14ac:dyDescent="0.25">
      <c r="U295">
        <f ca="1"/>
        <v>0</v>
      </c>
    </row>
    <row r="296" spans="20:21" x14ac:dyDescent="0.25">
      <c r="U296">
        <f ca="1"/>
        <v>0</v>
      </c>
    </row>
    <row r="297" spans="20:21" x14ac:dyDescent="0.25">
      <c r="U297" s="20">
        <f ca="1"/>
        <v>0</v>
      </c>
    </row>
    <row r="298" spans="20:21" x14ac:dyDescent="0.25">
      <c r="U298">
        <f ca="1"/>
        <v>0</v>
      </c>
    </row>
    <row r="299" spans="20:21" x14ac:dyDescent="0.25">
      <c r="U299">
        <f ca="1"/>
        <v>0</v>
      </c>
    </row>
    <row r="300" spans="20:21" x14ac:dyDescent="0.25">
      <c r="U300">
        <f ca="1"/>
        <v>0</v>
      </c>
    </row>
    <row r="301" spans="20:21" x14ac:dyDescent="0.25">
      <c r="U301" s="20">
        <f ca="1"/>
        <v>0</v>
      </c>
    </row>
    <row r="302" spans="20:21" x14ac:dyDescent="0.25">
      <c r="U302">
        <f ca="1"/>
        <v>0</v>
      </c>
    </row>
    <row r="303" spans="20:21" x14ac:dyDescent="0.25">
      <c r="U303">
        <f ca="1"/>
        <v>0</v>
      </c>
    </row>
    <row r="304" spans="20:21" x14ac:dyDescent="0.25">
      <c r="U304">
        <f ca="1"/>
        <v>0</v>
      </c>
    </row>
    <row r="305" spans="20:21" x14ac:dyDescent="0.25">
      <c r="U305" s="20">
        <f ca="1"/>
        <v>0</v>
      </c>
    </row>
    <row r="306" spans="20:21" x14ac:dyDescent="0.25">
      <c r="U306">
        <f ca="1"/>
        <v>0</v>
      </c>
    </row>
    <row r="307" spans="20:21" x14ac:dyDescent="0.25">
      <c r="T307" s="11">
        <f>T289+1</f>
        <v>18</v>
      </c>
      <c r="U307" s="20" cm="1">
        <f t="array" aca="1" ref="U307:U324" ca="1">TRANSPOSE(INDIRECT("A"&amp;T307):INDIRECT("r"&amp;T307))</f>
        <v>0</v>
      </c>
    </row>
    <row r="308" spans="20:21" x14ac:dyDescent="0.25">
      <c r="U308">
        <f ca="1"/>
        <v>0</v>
      </c>
    </row>
    <row r="309" spans="20:21" x14ac:dyDescent="0.25">
      <c r="U309">
        <f ca="1"/>
        <v>0</v>
      </c>
    </row>
    <row r="310" spans="20:21" x14ac:dyDescent="0.25">
      <c r="U310">
        <f ca="1"/>
        <v>0</v>
      </c>
    </row>
    <row r="311" spans="20:21" x14ac:dyDescent="0.25">
      <c r="U311" s="20">
        <f ca="1"/>
        <v>0</v>
      </c>
    </row>
    <row r="312" spans="20:21" x14ac:dyDescent="0.25">
      <c r="U312">
        <f ca="1"/>
        <v>0</v>
      </c>
    </row>
    <row r="313" spans="20:21" x14ac:dyDescent="0.25">
      <c r="U313">
        <f ca="1"/>
        <v>0</v>
      </c>
    </row>
    <row r="314" spans="20:21" x14ac:dyDescent="0.25">
      <c r="U314">
        <f ca="1"/>
        <v>0</v>
      </c>
    </row>
    <row r="315" spans="20:21" x14ac:dyDescent="0.25">
      <c r="U315" s="20">
        <f ca="1"/>
        <v>0</v>
      </c>
    </row>
    <row r="316" spans="20:21" x14ac:dyDescent="0.25">
      <c r="U316">
        <f ca="1"/>
        <v>0</v>
      </c>
    </row>
    <row r="317" spans="20:21" x14ac:dyDescent="0.25">
      <c r="U317">
        <f ca="1"/>
        <v>0</v>
      </c>
    </row>
    <row r="318" spans="20:21" x14ac:dyDescent="0.25">
      <c r="U318">
        <f ca="1"/>
        <v>0</v>
      </c>
    </row>
    <row r="319" spans="20:21" x14ac:dyDescent="0.25">
      <c r="U319" s="20">
        <f ca="1"/>
        <v>0</v>
      </c>
    </row>
    <row r="320" spans="20:21" x14ac:dyDescent="0.25">
      <c r="U320">
        <f ca="1"/>
        <v>0</v>
      </c>
    </row>
    <row r="321" spans="20:21" x14ac:dyDescent="0.25">
      <c r="U321">
        <f ca="1"/>
        <v>0</v>
      </c>
    </row>
    <row r="322" spans="20:21" x14ac:dyDescent="0.25">
      <c r="U322">
        <f ca="1"/>
        <v>0</v>
      </c>
    </row>
    <row r="323" spans="20:21" x14ac:dyDescent="0.25">
      <c r="U323" s="20">
        <f ca="1"/>
        <v>0</v>
      </c>
    </row>
    <row r="324" spans="20:21" x14ac:dyDescent="0.25">
      <c r="U324">
        <f ca="1"/>
        <v>0</v>
      </c>
    </row>
    <row r="325" spans="20:21" x14ac:dyDescent="0.25">
      <c r="T325" s="11">
        <f>T307+1</f>
        <v>19</v>
      </c>
      <c r="U325" s="20" cm="1">
        <f t="array" aca="1" ref="U325:U342" ca="1">TRANSPOSE(INDIRECT("A"&amp;T325):INDIRECT("r"&amp;T325))</f>
        <v>0</v>
      </c>
    </row>
    <row r="326" spans="20:21" x14ac:dyDescent="0.25">
      <c r="U326">
        <f ca="1"/>
        <v>0</v>
      </c>
    </row>
    <row r="327" spans="20:21" x14ac:dyDescent="0.25">
      <c r="U327">
        <f ca="1"/>
        <v>0</v>
      </c>
    </row>
    <row r="328" spans="20:21" x14ac:dyDescent="0.25">
      <c r="U328">
        <f ca="1"/>
        <v>0</v>
      </c>
    </row>
    <row r="329" spans="20:21" x14ac:dyDescent="0.25">
      <c r="U329" s="20">
        <f ca="1"/>
        <v>0</v>
      </c>
    </row>
    <row r="330" spans="20:21" x14ac:dyDescent="0.25">
      <c r="U330">
        <f ca="1"/>
        <v>0</v>
      </c>
    </row>
    <row r="331" spans="20:21" x14ac:dyDescent="0.25">
      <c r="U331">
        <f ca="1"/>
        <v>0</v>
      </c>
    </row>
    <row r="332" spans="20:21" x14ac:dyDescent="0.25">
      <c r="U332">
        <f ca="1"/>
        <v>0</v>
      </c>
    </row>
    <row r="333" spans="20:21" x14ac:dyDescent="0.25">
      <c r="U333" s="20">
        <f ca="1"/>
        <v>0</v>
      </c>
    </row>
    <row r="334" spans="20:21" x14ac:dyDescent="0.25">
      <c r="U334">
        <f ca="1"/>
        <v>0</v>
      </c>
    </row>
    <row r="335" spans="20:21" x14ac:dyDescent="0.25">
      <c r="U335">
        <f ca="1"/>
        <v>0</v>
      </c>
    </row>
    <row r="336" spans="20:21" x14ac:dyDescent="0.25">
      <c r="U336">
        <f ca="1"/>
        <v>0</v>
      </c>
    </row>
    <row r="337" spans="20:21" x14ac:dyDescent="0.25">
      <c r="U337" s="20">
        <f ca="1"/>
        <v>0</v>
      </c>
    </row>
    <row r="338" spans="20:21" x14ac:dyDescent="0.25">
      <c r="U338">
        <f ca="1"/>
        <v>0</v>
      </c>
    </row>
    <row r="339" spans="20:21" x14ac:dyDescent="0.25">
      <c r="U339">
        <f ca="1"/>
        <v>0</v>
      </c>
    </row>
    <row r="340" spans="20:21" x14ac:dyDescent="0.25">
      <c r="U340">
        <f ca="1"/>
        <v>0</v>
      </c>
    </row>
    <row r="341" spans="20:21" x14ac:dyDescent="0.25">
      <c r="U341" s="20">
        <f ca="1"/>
        <v>0</v>
      </c>
    </row>
    <row r="342" spans="20:21" x14ac:dyDescent="0.25">
      <c r="U342">
        <f ca="1"/>
        <v>0</v>
      </c>
    </row>
    <row r="343" spans="20:21" x14ac:dyDescent="0.25">
      <c r="T343" s="11">
        <f>T325+1</f>
        <v>20</v>
      </c>
      <c r="U343" s="20" cm="1">
        <f t="array" aca="1" ref="U343:U360" ca="1">TRANSPOSE(INDIRECT("A"&amp;T343):INDIRECT("r"&amp;T343))</f>
        <v>0</v>
      </c>
    </row>
    <row r="344" spans="20:21" x14ac:dyDescent="0.25">
      <c r="U344">
        <f ca="1"/>
        <v>0</v>
      </c>
    </row>
    <row r="345" spans="20:21" x14ac:dyDescent="0.25">
      <c r="U345">
        <f ca="1"/>
        <v>0</v>
      </c>
    </row>
    <row r="346" spans="20:21" x14ac:dyDescent="0.25">
      <c r="U346">
        <f ca="1"/>
        <v>0</v>
      </c>
    </row>
    <row r="347" spans="20:21" x14ac:dyDescent="0.25">
      <c r="U347" s="20">
        <f ca="1"/>
        <v>0</v>
      </c>
    </row>
    <row r="348" spans="20:21" x14ac:dyDescent="0.25">
      <c r="U348">
        <f ca="1"/>
        <v>0</v>
      </c>
    </row>
    <row r="349" spans="20:21" x14ac:dyDescent="0.25">
      <c r="U349">
        <f ca="1"/>
        <v>0</v>
      </c>
    </row>
    <row r="350" spans="20:21" x14ac:dyDescent="0.25">
      <c r="U350">
        <f ca="1"/>
        <v>0</v>
      </c>
    </row>
    <row r="351" spans="20:21" x14ac:dyDescent="0.25">
      <c r="U351" s="20">
        <f ca="1"/>
        <v>0</v>
      </c>
    </row>
    <row r="352" spans="20:21" x14ac:dyDescent="0.25">
      <c r="U352">
        <f ca="1"/>
        <v>0</v>
      </c>
    </row>
    <row r="353" spans="20:21" x14ac:dyDescent="0.25">
      <c r="U353">
        <f ca="1"/>
        <v>0</v>
      </c>
    </row>
    <row r="354" spans="20:21" x14ac:dyDescent="0.25">
      <c r="U354">
        <f ca="1"/>
        <v>0</v>
      </c>
    </row>
    <row r="355" spans="20:21" x14ac:dyDescent="0.25">
      <c r="U355" s="20">
        <f ca="1"/>
        <v>0</v>
      </c>
    </row>
    <row r="356" spans="20:21" x14ac:dyDescent="0.25">
      <c r="U356">
        <f ca="1"/>
        <v>0</v>
      </c>
    </row>
    <row r="357" spans="20:21" x14ac:dyDescent="0.25">
      <c r="U357">
        <f ca="1"/>
        <v>0</v>
      </c>
    </row>
    <row r="358" spans="20:21" x14ac:dyDescent="0.25">
      <c r="U358">
        <f ca="1"/>
        <v>0</v>
      </c>
    </row>
    <row r="359" spans="20:21" x14ac:dyDescent="0.25">
      <c r="U359" s="20">
        <f ca="1"/>
        <v>0</v>
      </c>
    </row>
    <row r="360" spans="20:21" x14ac:dyDescent="0.25">
      <c r="U360">
        <f ca="1"/>
        <v>0</v>
      </c>
    </row>
    <row r="361" spans="20:21" x14ac:dyDescent="0.25">
      <c r="T361" s="11">
        <f>T343+1</f>
        <v>21</v>
      </c>
      <c r="U361" s="20" cm="1">
        <f t="array" aca="1" ref="U361:U378" ca="1">TRANSPOSE(INDIRECT("A"&amp;T361):INDIRECT("r"&amp;T361))</f>
        <v>0</v>
      </c>
    </row>
    <row r="362" spans="20:21" x14ac:dyDescent="0.25">
      <c r="U362">
        <f ca="1"/>
        <v>0</v>
      </c>
    </row>
    <row r="363" spans="20:21" x14ac:dyDescent="0.25">
      <c r="U363">
        <f ca="1"/>
        <v>0</v>
      </c>
    </row>
    <row r="364" spans="20:21" x14ac:dyDescent="0.25">
      <c r="U364">
        <f ca="1"/>
        <v>0</v>
      </c>
    </row>
    <row r="365" spans="20:21" x14ac:dyDescent="0.25">
      <c r="U365" s="20">
        <f ca="1"/>
        <v>0</v>
      </c>
    </row>
    <row r="366" spans="20:21" x14ac:dyDescent="0.25">
      <c r="U366">
        <f ca="1"/>
        <v>0</v>
      </c>
    </row>
    <row r="367" spans="20:21" x14ac:dyDescent="0.25">
      <c r="U367">
        <f ca="1"/>
        <v>0</v>
      </c>
    </row>
    <row r="368" spans="20:21" x14ac:dyDescent="0.25">
      <c r="U368">
        <f ca="1"/>
        <v>0</v>
      </c>
    </row>
    <row r="369" spans="20:21" x14ac:dyDescent="0.25">
      <c r="U369" s="20">
        <f ca="1"/>
        <v>0</v>
      </c>
    </row>
    <row r="370" spans="20:21" x14ac:dyDescent="0.25">
      <c r="U370">
        <f ca="1"/>
        <v>0</v>
      </c>
    </row>
    <row r="371" spans="20:21" x14ac:dyDescent="0.25">
      <c r="U371">
        <f ca="1"/>
        <v>0</v>
      </c>
    </row>
    <row r="372" spans="20:21" x14ac:dyDescent="0.25">
      <c r="U372">
        <f ca="1"/>
        <v>0</v>
      </c>
    </row>
    <row r="373" spans="20:21" x14ac:dyDescent="0.25">
      <c r="U373" s="20">
        <f ca="1"/>
        <v>0</v>
      </c>
    </row>
    <row r="374" spans="20:21" x14ac:dyDescent="0.25">
      <c r="U374">
        <f ca="1"/>
        <v>0</v>
      </c>
    </row>
    <row r="375" spans="20:21" x14ac:dyDescent="0.25">
      <c r="U375">
        <f ca="1"/>
        <v>0</v>
      </c>
    </row>
    <row r="376" spans="20:21" x14ac:dyDescent="0.25">
      <c r="U376">
        <f ca="1"/>
        <v>0</v>
      </c>
    </row>
    <row r="377" spans="20:21" x14ac:dyDescent="0.25">
      <c r="U377" s="20">
        <f ca="1"/>
        <v>0</v>
      </c>
    </row>
    <row r="378" spans="20:21" x14ac:dyDescent="0.25">
      <c r="U378">
        <f ca="1"/>
        <v>0</v>
      </c>
    </row>
    <row r="379" spans="20:21" x14ac:dyDescent="0.25">
      <c r="T379" s="11">
        <f>T361+1</f>
        <v>22</v>
      </c>
      <c r="U379" s="20" cm="1">
        <f t="array" aca="1" ref="U379:U396" ca="1">TRANSPOSE(INDIRECT("A"&amp;T379):INDIRECT("r"&amp;T379))</f>
        <v>0</v>
      </c>
    </row>
    <row r="380" spans="20:21" x14ac:dyDescent="0.25">
      <c r="U380">
        <f ca="1"/>
        <v>0</v>
      </c>
    </row>
    <row r="381" spans="20:21" x14ac:dyDescent="0.25">
      <c r="U381">
        <f ca="1"/>
        <v>0</v>
      </c>
    </row>
    <row r="382" spans="20:21" x14ac:dyDescent="0.25">
      <c r="U382">
        <f ca="1"/>
        <v>0</v>
      </c>
    </row>
    <row r="383" spans="20:21" x14ac:dyDescent="0.25">
      <c r="U383" s="20">
        <f ca="1"/>
        <v>0</v>
      </c>
    </row>
    <row r="384" spans="20:21" x14ac:dyDescent="0.25">
      <c r="U384">
        <f ca="1"/>
        <v>0</v>
      </c>
    </row>
    <row r="385" spans="20:21" x14ac:dyDescent="0.25">
      <c r="U385">
        <f ca="1"/>
        <v>0</v>
      </c>
    </row>
    <row r="386" spans="20:21" x14ac:dyDescent="0.25">
      <c r="U386">
        <f ca="1"/>
        <v>0</v>
      </c>
    </row>
    <row r="387" spans="20:21" x14ac:dyDescent="0.25">
      <c r="U387" s="20">
        <f ca="1"/>
        <v>0</v>
      </c>
    </row>
    <row r="388" spans="20:21" x14ac:dyDescent="0.25">
      <c r="U388">
        <f ca="1"/>
        <v>0</v>
      </c>
    </row>
    <row r="389" spans="20:21" x14ac:dyDescent="0.25">
      <c r="U389">
        <f ca="1"/>
        <v>0</v>
      </c>
    </row>
    <row r="390" spans="20:21" x14ac:dyDescent="0.25">
      <c r="U390">
        <f ca="1"/>
        <v>0</v>
      </c>
    </row>
    <row r="391" spans="20:21" x14ac:dyDescent="0.25">
      <c r="U391" s="20">
        <f ca="1"/>
        <v>0</v>
      </c>
    </row>
    <row r="392" spans="20:21" x14ac:dyDescent="0.25">
      <c r="U392">
        <f ca="1"/>
        <v>0</v>
      </c>
    </row>
    <row r="393" spans="20:21" x14ac:dyDescent="0.25">
      <c r="U393">
        <f ca="1"/>
        <v>0</v>
      </c>
    </row>
    <row r="394" spans="20:21" x14ac:dyDescent="0.25">
      <c r="U394">
        <f ca="1"/>
        <v>0</v>
      </c>
    </row>
    <row r="395" spans="20:21" x14ac:dyDescent="0.25">
      <c r="U395" s="20">
        <f ca="1"/>
        <v>0</v>
      </c>
    </row>
    <row r="396" spans="20:21" x14ac:dyDescent="0.25">
      <c r="U396">
        <f ca="1"/>
        <v>0</v>
      </c>
    </row>
    <row r="397" spans="20:21" x14ac:dyDescent="0.25">
      <c r="T397" s="11">
        <f>T379+1</f>
        <v>23</v>
      </c>
      <c r="U397" s="20" cm="1">
        <f t="array" aca="1" ref="U397:U414" ca="1">TRANSPOSE(INDIRECT("A"&amp;T397):INDIRECT("r"&amp;T397))</f>
        <v>0</v>
      </c>
    </row>
    <row r="398" spans="20:21" x14ac:dyDescent="0.25">
      <c r="U398">
        <f ca="1"/>
        <v>0</v>
      </c>
    </row>
    <row r="399" spans="20:21" x14ac:dyDescent="0.25">
      <c r="U399">
        <f ca="1"/>
        <v>0</v>
      </c>
    </row>
    <row r="400" spans="20:21" x14ac:dyDescent="0.25">
      <c r="U400">
        <f ca="1"/>
        <v>0</v>
      </c>
    </row>
    <row r="401" spans="20:21" x14ac:dyDescent="0.25">
      <c r="U401" s="20">
        <f ca="1"/>
        <v>0</v>
      </c>
    </row>
    <row r="402" spans="20:21" x14ac:dyDescent="0.25">
      <c r="U402">
        <f ca="1"/>
        <v>0</v>
      </c>
    </row>
    <row r="403" spans="20:21" x14ac:dyDescent="0.25">
      <c r="U403">
        <f ca="1"/>
        <v>0</v>
      </c>
    </row>
    <row r="404" spans="20:21" x14ac:dyDescent="0.25">
      <c r="U404">
        <f ca="1"/>
        <v>0</v>
      </c>
    </row>
    <row r="405" spans="20:21" x14ac:dyDescent="0.25">
      <c r="U405" s="20">
        <f ca="1"/>
        <v>0</v>
      </c>
    </row>
    <row r="406" spans="20:21" x14ac:dyDescent="0.25">
      <c r="U406">
        <f ca="1"/>
        <v>0</v>
      </c>
    </row>
    <row r="407" spans="20:21" x14ac:dyDescent="0.25">
      <c r="U407">
        <f ca="1"/>
        <v>0</v>
      </c>
    </row>
    <row r="408" spans="20:21" x14ac:dyDescent="0.25">
      <c r="U408">
        <f ca="1"/>
        <v>0</v>
      </c>
    </row>
    <row r="409" spans="20:21" x14ac:dyDescent="0.25">
      <c r="U409" s="20">
        <f ca="1"/>
        <v>0</v>
      </c>
    </row>
    <row r="410" spans="20:21" x14ac:dyDescent="0.25">
      <c r="U410">
        <f ca="1"/>
        <v>0</v>
      </c>
    </row>
    <row r="411" spans="20:21" x14ac:dyDescent="0.25">
      <c r="U411">
        <f ca="1"/>
        <v>0</v>
      </c>
    </row>
    <row r="412" spans="20:21" x14ac:dyDescent="0.25">
      <c r="U412">
        <f ca="1"/>
        <v>0</v>
      </c>
    </row>
    <row r="413" spans="20:21" x14ac:dyDescent="0.25">
      <c r="U413" s="20">
        <f ca="1"/>
        <v>0</v>
      </c>
    </row>
    <row r="414" spans="20:21" x14ac:dyDescent="0.25">
      <c r="U414">
        <f ca="1"/>
        <v>0</v>
      </c>
    </row>
    <row r="415" spans="20:21" x14ac:dyDescent="0.25">
      <c r="T415" s="11">
        <f>T397+1</f>
        <v>24</v>
      </c>
      <c r="U415" s="20" cm="1">
        <f t="array" aca="1" ref="U415:U432" ca="1">TRANSPOSE(INDIRECT("A"&amp;T415):INDIRECT("r"&amp;T415))</f>
        <v>0</v>
      </c>
    </row>
    <row r="416" spans="20:21" x14ac:dyDescent="0.25">
      <c r="U416">
        <f ca="1"/>
        <v>0</v>
      </c>
    </row>
    <row r="417" spans="21:21" x14ac:dyDescent="0.25">
      <c r="U417">
        <f ca="1"/>
        <v>0</v>
      </c>
    </row>
    <row r="418" spans="21:21" x14ac:dyDescent="0.25">
      <c r="U418">
        <f ca="1"/>
        <v>0</v>
      </c>
    </row>
    <row r="419" spans="21:21" x14ac:dyDescent="0.25">
      <c r="U419" s="20">
        <f ca="1"/>
        <v>0</v>
      </c>
    </row>
    <row r="420" spans="21:21" x14ac:dyDescent="0.25">
      <c r="U420">
        <f ca="1"/>
        <v>0</v>
      </c>
    </row>
    <row r="421" spans="21:21" x14ac:dyDescent="0.25">
      <c r="U421">
        <f ca="1"/>
        <v>0</v>
      </c>
    </row>
    <row r="422" spans="21:21" x14ac:dyDescent="0.25">
      <c r="U422">
        <f ca="1"/>
        <v>0</v>
      </c>
    </row>
    <row r="423" spans="21:21" x14ac:dyDescent="0.25">
      <c r="U423" s="20">
        <f ca="1"/>
        <v>0</v>
      </c>
    </row>
    <row r="424" spans="21:21" x14ac:dyDescent="0.25">
      <c r="U424">
        <f ca="1"/>
        <v>0</v>
      </c>
    </row>
    <row r="425" spans="21:21" x14ac:dyDescent="0.25">
      <c r="U425">
        <f ca="1"/>
        <v>0</v>
      </c>
    </row>
    <row r="426" spans="21:21" x14ac:dyDescent="0.25">
      <c r="U426">
        <f ca="1"/>
        <v>0</v>
      </c>
    </row>
    <row r="427" spans="21:21" x14ac:dyDescent="0.25">
      <c r="U427" s="20">
        <f ca="1"/>
        <v>0</v>
      </c>
    </row>
    <row r="428" spans="21:21" x14ac:dyDescent="0.25">
      <c r="U428">
        <f ca="1"/>
        <v>0</v>
      </c>
    </row>
    <row r="429" spans="21:21" x14ac:dyDescent="0.25">
      <c r="U429">
        <f ca="1"/>
        <v>0</v>
      </c>
    </row>
    <row r="430" spans="21:21" x14ac:dyDescent="0.25">
      <c r="U430">
        <f ca="1"/>
        <v>0</v>
      </c>
    </row>
    <row r="431" spans="21:21" x14ac:dyDescent="0.25">
      <c r="U431" s="20">
        <f ca="1"/>
        <v>0</v>
      </c>
    </row>
    <row r="432" spans="21:21" x14ac:dyDescent="0.25">
      <c r="U432">
        <f ca="1"/>
        <v>0</v>
      </c>
    </row>
    <row r="433" spans="20:21" x14ac:dyDescent="0.25">
      <c r="T433" s="11">
        <f>T415+1</f>
        <v>25</v>
      </c>
      <c r="U433" s="20" cm="1">
        <f t="array" aca="1" ref="U433:U450" ca="1">TRANSPOSE(INDIRECT("A"&amp;T433):INDIRECT("r"&amp;T433))</f>
        <v>0</v>
      </c>
    </row>
    <row r="434" spans="20:21" x14ac:dyDescent="0.25">
      <c r="U434">
        <f ca="1"/>
        <v>0</v>
      </c>
    </row>
    <row r="435" spans="20:21" x14ac:dyDescent="0.25">
      <c r="U435">
        <f ca="1"/>
        <v>0</v>
      </c>
    </row>
    <row r="436" spans="20:21" x14ac:dyDescent="0.25">
      <c r="U436">
        <f ca="1"/>
        <v>0</v>
      </c>
    </row>
    <row r="437" spans="20:21" x14ac:dyDescent="0.25">
      <c r="U437" s="20">
        <f ca="1"/>
        <v>0</v>
      </c>
    </row>
    <row r="438" spans="20:21" x14ac:dyDescent="0.25">
      <c r="U438">
        <f ca="1"/>
        <v>0</v>
      </c>
    </row>
    <row r="439" spans="20:21" x14ac:dyDescent="0.25">
      <c r="U439">
        <f ca="1"/>
        <v>0</v>
      </c>
    </row>
    <row r="440" spans="20:21" x14ac:dyDescent="0.25">
      <c r="U440">
        <f ca="1"/>
        <v>0</v>
      </c>
    </row>
    <row r="441" spans="20:21" x14ac:dyDescent="0.25">
      <c r="U441" s="20">
        <f ca="1"/>
        <v>0</v>
      </c>
    </row>
    <row r="442" spans="20:21" x14ac:dyDescent="0.25">
      <c r="U442">
        <f ca="1"/>
        <v>0</v>
      </c>
    </row>
    <row r="443" spans="20:21" x14ac:dyDescent="0.25">
      <c r="U443">
        <f ca="1"/>
        <v>0</v>
      </c>
    </row>
    <row r="444" spans="20:21" x14ac:dyDescent="0.25">
      <c r="U444">
        <f ca="1"/>
        <v>0</v>
      </c>
    </row>
    <row r="445" spans="20:21" x14ac:dyDescent="0.25">
      <c r="U445" s="20">
        <f ca="1"/>
        <v>0</v>
      </c>
    </row>
    <row r="446" spans="20:21" x14ac:dyDescent="0.25">
      <c r="U446">
        <f ca="1"/>
        <v>0</v>
      </c>
    </row>
    <row r="447" spans="20:21" x14ac:dyDescent="0.25">
      <c r="U447">
        <f ca="1"/>
        <v>0</v>
      </c>
    </row>
    <row r="448" spans="20:21" x14ac:dyDescent="0.25">
      <c r="U448">
        <f ca="1"/>
        <v>0</v>
      </c>
    </row>
    <row r="449" spans="20:21" x14ac:dyDescent="0.25">
      <c r="U449" s="20">
        <f ca="1"/>
        <v>0</v>
      </c>
    </row>
    <row r="450" spans="20:21" x14ac:dyDescent="0.25">
      <c r="U450">
        <f ca="1"/>
        <v>0</v>
      </c>
    </row>
    <row r="451" spans="20:21" x14ac:dyDescent="0.25">
      <c r="T451" s="11">
        <f>T433+1</f>
        <v>26</v>
      </c>
      <c r="U451" s="20" cm="1">
        <f t="array" aca="1" ref="U451:U468" ca="1">TRANSPOSE(INDIRECT("A"&amp;T451):INDIRECT("r"&amp;T451))</f>
        <v>0</v>
      </c>
    </row>
    <row r="452" spans="20:21" x14ac:dyDescent="0.25">
      <c r="U452">
        <f ca="1"/>
        <v>0</v>
      </c>
    </row>
    <row r="453" spans="20:21" x14ac:dyDescent="0.25">
      <c r="U453">
        <f ca="1"/>
        <v>0</v>
      </c>
    </row>
    <row r="454" spans="20:21" x14ac:dyDescent="0.25">
      <c r="U454">
        <f ca="1"/>
        <v>0</v>
      </c>
    </row>
    <row r="455" spans="20:21" x14ac:dyDescent="0.25">
      <c r="U455" s="20">
        <f ca="1"/>
        <v>0</v>
      </c>
    </row>
    <row r="456" spans="20:21" x14ac:dyDescent="0.25">
      <c r="U456">
        <f ca="1"/>
        <v>0</v>
      </c>
    </row>
    <row r="457" spans="20:21" x14ac:dyDescent="0.25">
      <c r="U457">
        <f ca="1"/>
        <v>0</v>
      </c>
    </row>
    <row r="458" spans="20:21" x14ac:dyDescent="0.25">
      <c r="U458">
        <f ca="1"/>
        <v>0</v>
      </c>
    </row>
    <row r="459" spans="20:21" x14ac:dyDescent="0.25">
      <c r="U459" s="20">
        <f ca="1"/>
        <v>0</v>
      </c>
    </row>
    <row r="460" spans="20:21" x14ac:dyDescent="0.25">
      <c r="U460">
        <f ca="1"/>
        <v>0</v>
      </c>
    </row>
    <row r="461" spans="20:21" x14ac:dyDescent="0.25">
      <c r="U461">
        <f ca="1"/>
        <v>0</v>
      </c>
    </row>
    <row r="462" spans="20:21" x14ac:dyDescent="0.25">
      <c r="U462">
        <f ca="1"/>
        <v>0</v>
      </c>
    </row>
    <row r="463" spans="20:21" x14ac:dyDescent="0.25">
      <c r="U463" s="20">
        <f ca="1"/>
        <v>0</v>
      </c>
    </row>
    <row r="464" spans="20:21" x14ac:dyDescent="0.25">
      <c r="U464">
        <f ca="1"/>
        <v>0</v>
      </c>
    </row>
    <row r="465" spans="20:21" x14ac:dyDescent="0.25">
      <c r="U465">
        <f ca="1"/>
        <v>0</v>
      </c>
    </row>
    <row r="466" spans="20:21" x14ac:dyDescent="0.25">
      <c r="U466">
        <f ca="1"/>
        <v>0</v>
      </c>
    </row>
    <row r="467" spans="20:21" x14ac:dyDescent="0.25">
      <c r="U467" s="20">
        <f ca="1"/>
        <v>0</v>
      </c>
    </row>
    <row r="468" spans="20:21" x14ac:dyDescent="0.25">
      <c r="U468">
        <f ca="1"/>
        <v>0</v>
      </c>
    </row>
    <row r="469" spans="20:21" x14ac:dyDescent="0.25">
      <c r="T469" s="11">
        <f>T451+1</f>
        <v>27</v>
      </c>
      <c r="U469" s="20" cm="1">
        <f t="array" aca="1" ref="U469:U486" ca="1">TRANSPOSE(INDIRECT("A"&amp;T469):INDIRECT("r"&amp;T469))</f>
        <v>0</v>
      </c>
    </row>
    <row r="470" spans="20:21" x14ac:dyDescent="0.25">
      <c r="U470">
        <f ca="1"/>
        <v>0</v>
      </c>
    </row>
    <row r="471" spans="20:21" x14ac:dyDescent="0.25">
      <c r="U471">
        <f ca="1"/>
        <v>0</v>
      </c>
    </row>
    <row r="472" spans="20:21" x14ac:dyDescent="0.25">
      <c r="U472">
        <f ca="1"/>
        <v>0</v>
      </c>
    </row>
    <row r="473" spans="20:21" x14ac:dyDescent="0.25">
      <c r="U473" s="20">
        <f ca="1"/>
        <v>0</v>
      </c>
    </row>
    <row r="474" spans="20:21" x14ac:dyDescent="0.25">
      <c r="U474">
        <f ca="1"/>
        <v>0</v>
      </c>
    </row>
    <row r="475" spans="20:21" x14ac:dyDescent="0.25">
      <c r="U475">
        <f ca="1"/>
        <v>0</v>
      </c>
    </row>
    <row r="476" spans="20:21" x14ac:dyDescent="0.25">
      <c r="U476">
        <f ca="1"/>
        <v>0</v>
      </c>
    </row>
    <row r="477" spans="20:21" x14ac:dyDescent="0.25">
      <c r="U477" s="20">
        <f ca="1"/>
        <v>0</v>
      </c>
    </row>
    <row r="478" spans="20:21" x14ac:dyDescent="0.25">
      <c r="U478">
        <f ca="1"/>
        <v>0</v>
      </c>
    </row>
    <row r="479" spans="20:21" x14ac:dyDescent="0.25">
      <c r="U479">
        <f ca="1"/>
        <v>0</v>
      </c>
    </row>
    <row r="480" spans="20:21" x14ac:dyDescent="0.25">
      <c r="U480">
        <f ca="1"/>
        <v>0</v>
      </c>
    </row>
    <row r="481" spans="20:21" x14ac:dyDescent="0.25">
      <c r="U481" s="20">
        <f ca="1"/>
        <v>0</v>
      </c>
    </row>
    <row r="482" spans="20:21" x14ac:dyDescent="0.25">
      <c r="U482">
        <f ca="1"/>
        <v>0</v>
      </c>
    </row>
    <row r="483" spans="20:21" x14ac:dyDescent="0.25">
      <c r="U483">
        <f ca="1"/>
        <v>0</v>
      </c>
    </row>
    <row r="484" spans="20:21" x14ac:dyDescent="0.25">
      <c r="U484">
        <f ca="1"/>
        <v>0</v>
      </c>
    </row>
    <row r="485" spans="20:21" x14ac:dyDescent="0.25">
      <c r="U485" s="20">
        <f ca="1"/>
        <v>0</v>
      </c>
    </row>
    <row r="486" spans="20:21" x14ac:dyDescent="0.25">
      <c r="U486">
        <f ca="1"/>
        <v>0</v>
      </c>
    </row>
    <row r="487" spans="20:21" x14ac:dyDescent="0.25">
      <c r="T487" s="11">
        <f>T469+1</f>
        <v>28</v>
      </c>
      <c r="U487" s="20" cm="1">
        <f t="array" aca="1" ref="U487:U504" ca="1">TRANSPOSE(INDIRECT("A"&amp;T487):INDIRECT("r"&amp;T487))</f>
        <v>0</v>
      </c>
    </row>
    <row r="488" spans="20:21" x14ac:dyDescent="0.25">
      <c r="U488">
        <f ca="1"/>
        <v>0</v>
      </c>
    </row>
    <row r="489" spans="20:21" x14ac:dyDescent="0.25">
      <c r="U489">
        <f ca="1"/>
        <v>0</v>
      </c>
    </row>
    <row r="490" spans="20:21" x14ac:dyDescent="0.25">
      <c r="U490">
        <f ca="1"/>
        <v>0</v>
      </c>
    </row>
    <row r="491" spans="20:21" x14ac:dyDescent="0.25">
      <c r="U491" s="20">
        <f ca="1"/>
        <v>0</v>
      </c>
    </row>
    <row r="492" spans="20:21" x14ac:dyDescent="0.25">
      <c r="U492">
        <f ca="1"/>
        <v>0</v>
      </c>
    </row>
    <row r="493" spans="20:21" x14ac:dyDescent="0.25">
      <c r="U493">
        <f ca="1"/>
        <v>0</v>
      </c>
    </row>
    <row r="494" spans="20:21" x14ac:dyDescent="0.25">
      <c r="U494">
        <f ca="1"/>
        <v>0</v>
      </c>
    </row>
    <row r="495" spans="20:21" x14ac:dyDescent="0.25">
      <c r="U495" s="20">
        <f ca="1"/>
        <v>0</v>
      </c>
    </row>
    <row r="496" spans="20:21" x14ac:dyDescent="0.25">
      <c r="U496">
        <f ca="1"/>
        <v>0</v>
      </c>
    </row>
    <row r="497" spans="20:21" x14ac:dyDescent="0.25">
      <c r="U497">
        <f ca="1"/>
        <v>0</v>
      </c>
    </row>
    <row r="498" spans="20:21" x14ac:dyDescent="0.25">
      <c r="U498">
        <f ca="1"/>
        <v>0</v>
      </c>
    </row>
    <row r="499" spans="20:21" x14ac:dyDescent="0.25">
      <c r="U499" s="20">
        <f ca="1"/>
        <v>0</v>
      </c>
    </row>
    <row r="500" spans="20:21" x14ac:dyDescent="0.25">
      <c r="U500">
        <f ca="1"/>
        <v>0</v>
      </c>
    </row>
    <row r="501" spans="20:21" x14ac:dyDescent="0.25">
      <c r="U501">
        <f ca="1"/>
        <v>0</v>
      </c>
    </row>
    <row r="502" spans="20:21" x14ac:dyDescent="0.25">
      <c r="U502">
        <f ca="1"/>
        <v>0</v>
      </c>
    </row>
    <row r="503" spans="20:21" x14ac:dyDescent="0.25">
      <c r="U503" s="20">
        <f ca="1"/>
        <v>0</v>
      </c>
    </row>
    <row r="504" spans="20:21" x14ac:dyDescent="0.25">
      <c r="U504">
        <f ca="1"/>
        <v>0</v>
      </c>
    </row>
    <row r="505" spans="20:21" x14ac:dyDescent="0.25">
      <c r="T505" s="11">
        <f>T487+1</f>
        <v>29</v>
      </c>
      <c r="U505" s="20" cm="1">
        <f t="array" aca="1" ref="U505:U522" ca="1">TRANSPOSE(INDIRECT("A"&amp;T505):INDIRECT("r"&amp;T505))</f>
        <v>0</v>
      </c>
    </row>
    <row r="506" spans="20:21" x14ac:dyDescent="0.25">
      <c r="U506">
        <f ca="1"/>
        <v>0</v>
      </c>
    </row>
    <row r="507" spans="20:21" x14ac:dyDescent="0.25">
      <c r="U507">
        <f ca="1"/>
        <v>0</v>
      </c>
    </row>
    <row r="508" spans="20:21" x14ac:dyDescent="0.25">
      <c r="U508">
        <f ca="1"/>
        <v>0</v>
      </c>
    </row>
    <row r="509" spans="20:21" x14ac:dyDescent="0.25">
      <c r="U509" s="20">
        <f ca="1"/>
        <v>0</v>
      </c>
    </row>
    <row r="510" spans="20:21" x14ac:dyDescent="0.25">
      <c r="U510">
        <f ca="1"/>
        <v>0</v>
      </c>
    </row>
    <row r="511" spans="20:21" x14ac:dyDescent="0.25">
      <c r="U511">
        <f ca="1"/>
        <v>0</v>
      </c>
    </row>
    <row r="512" spans="20:21" x14ac:dyDescent="0.25">
      <c r="U512">
        <f ca="1"/>
        <v>0</v>
      </c>
    </row>
    <row r="513" spans="20:21" x14ac:dyDescent="0.25">
      <c r="U513" s="20">
        <f ca="1"/>
        <v>0</v>
      </c>
    </row>
    <row r="514" spans="20:21" x14ac:dyDescent="0.25">
      <c r="U514">
        <f ca="1"/>
        <v>0</v>
      </c>
    </row>
    <row r="515" spans="20:21" x14ac:dyDescent="0.25">
      <c r="U515">
        <f ca="1"/>
        <v>0</v>
      </c>
    </row>
    <row r="516" spans="20:21" x14ac:dyDescent="0.25">
      <c r="U516">
        <f ca="1"/>
        <v>0</v>
      </c>
    </row>
    <row r="517" spans="20:21" x14ac:dyDescent="0.25">
      <c r="U517" s="20">
        <f ca="1"/>
        <v>0</v>
      </c>
    </row>
    <row r="518" spans="20:21" x14ac:dyDescent="0.25">
      <c r="U518">
        <f ca="1"/>
        <v>0</v>
      </c>
    </row>
    <row r="519" spans="20:21" x14ac:dyDescent="0.25">
      <c r="U519">
        <f ca="1"/>
        <v>0</v>
      </c>
    </row>
    <row r="520" spans="20:21" x14ac:dyDescent="0.25">
      <c r="U520">
        <f ca="1"/>
        <v>0</v>
      </c>
    </row>
    <row r="521" spans="20:21" x14ac:dyDescent="0.25">
      <c r="U521" s="20">
        <f ca="1"/>
        <v>0</v>
      </c>
    </row>
    <row r="522" spans="20:21" x14ac:dyDescent="0.25">
      <c r="U522">
        <f ca="1"/>
        <v>0</v>
      </c>
    </row>
    <row r="523" spans="20:21" x14ac:dyDescent="0.25">
      <c r="T523" s="11">
        <f>T505+1</f>
        <v>30</v>
      </c>
      <c r="U523" s="20" cm="1">
        <f t="array" aca="1" ref="U523:U540" ca="1">TRANSPOSE(INDIRECT("A"&amp;T523):INDIRECT("r"&amp;T523))</f>
        <v>0</v>
      </c>
    </row>
    <row r="524" spans="20:21" x14ac:dyDescent="0.25">
      <c r="U524">
        <f ca="1"/>
        <v>0</v>
      </c>
    </row>
    <row r="525" spans="20:21" x14ac:dyDescent="0.25">
      <c r="U525">
        <f ca="1"/>
        <v>0</v>
      </c>
    </row>
    <row r="526" spans="20:21" x14ac:dyDescent="0.25">
      <c r="U526">
        <f ca="1"/>
        <v>0</v>
      </c>
    </row>
    <row r="527" spans="20:21" x14ac:dyDescent="0.25">
      <c r="U527" s="20">
        <f ca="1"/>
        <v>0</v>
      </c>
    </row>
    <row r="528" spans="20:21" x14ac:dyDescent="0.25">
      <c r="U528">
        <f ca="1"/>
        <v>0</v>
      </c>
    </row>
    <row r="529" spans="20:21" x14ac:dyDescent="0.25">
      <c r="U529">
        <f ca="1"/>
        <v>0</v>
      </c>
    </row>
    <row r="530" spans="20:21" x14ac:dyDescent="0.25">
      <c r="U530">
        <f ca="1"/>
        <v>0</v>
      </c>
    </row>
    <row r="531" spans="20:21" x14ac:dyDescent="0.25">
      <c r="U531" s="20">
        <f ca="1"/>
        <v>0</v>
      </c>
    </row>
    <row r="532" spans="20:21" x14ac:dyDescent="0.25">
      <c r="U532">
        <f ca="1"/>
        <v>0</v>
      </c>
    </row>
    <row r="533" spans="20:21" x14ac:dyDescent="0.25">
      <c r="U533">
        <f ca="1"/>
        <v>0</v>
      </c>
    </row>
    <row r="534" spans="20:21" x14ac:dyDescent="0.25">
      <c r="U534">
        <f ca="1"/>
        <v>0</v>
      </c>
    </row>
    <row r="535" spans="20:21" x14ac:dyDescent="0.25">
      <c r="U535" s="20">
        <f ca="1"/>
        <v>0</v>
      </c>
    </row>
    <row r="536" spans="20:21" x14ac:dyDescent="0.25">
      <c r="U536">
        <f ca="1"/>
        <v>0</v>
      </c>
    </row>
    <row r="537" spans="20:21" x14ac:dyDescent="0.25">
      <c r="U537">
        <f ca="1"/>
        <v>0</v>
      </c>
    </row>
    <row r="538" spans="20:21" x14ac:dyDescent="0.25">
      <c r="U538">
        <f ca="1"/>
        <v>0</v>
      </c>
    </row>
    <row r="539" spans="20:21" x14ac:dyDescent="0.25">
      <c r="U539" s="20">
        <f ca="1"/>
        <v>0</v>
      </c>
    </row>
    <row r="540" spans="20:21" x14ac:dyDescent="0.25">
      <c r="U540">
        <f ca="1"/>
        <v>0</v>
      </c>
    </row>
    <row r="541" spans="20:21" x14ac:dyDescent="0.25">
      <c r="T541" s="11">
        <f>T523+1</f>
        <v>31</v>
      </c>
      <c r="U541" s="20" cm="1">
        <f t="array" aca="1" ref="U541:U558" ca="1">TRANSPOSE(INDIRECT("A"&amp;T541):INDIRECT("r"&amp;T541))</f>
        <v>0</v>
      </c>
    </row>
    <row r="542" spans="20:21" x14ac:dyDescent="0.25">
      <c r="U542">
        <f ca="1"/>
        <v>0</v>
      </c>
    </row>
    <row r="543" spans="20:21" x14ac:dyDescent="0.25">
      <c r="U543">
        <f ca="1"/>
        <v>0</v>
      </c>
    </row>
    <row r="544" spans="20:21" x14ac:dyDescent="0.25">
      <c r="U544">
        <f ca="1"/>
        <v>0</v>
      </c>
    </row>
    <row r="545" spans="20:21" x14ac:dyDescent="0.25">
      <c r="U545" s="20">
        <f ca="1"/>
        <v>0</v>
      </c>
    </row>
    <row r="546" spans="20:21" x14ac:dyDescent="0.25">
      <c r="U546">
        <f ca="1"/>
        <v>0</v>
      </c>
    </row>
    <row r="547" spans="20:21" x14ac:dyDescent="0.25">
      <c r="U547">
        <f ca="1"/>
        <v>0</v>
      </c>
    </row>
    <row r="548" spans="20:21" x14ac:dyDescent="0.25">
      <c r="U548">
        <f ca="1"/>
        <v>0</v>
      </c>
    </row>
    <row r="549" spans="20:21" x14ac:dyDescent="0.25">
      <c r="U549" s="20">
        <f ca="1"/>
        <v>0</v>
      </c>
    </row>
    <row r="550" spans="20:21" x14ac:dyDescent="0.25">
      <c r="U550">
        <f ca="1"/>
        <v>0</v>
      </c>
    </row>
    <row r="551" spans="20:21" x14ac:dyDescent="0.25">
      <c r="U551">
        <f ca="1"/>
        <v>0</v>
      </c>
    </row>
    <row r="552" spans="20:21" x14ac:dyDescent="0.25">
      <c r="U552">
        <f ca="1"/>
        <v>0</v>
      </c>
    </row>
    <row r="553" spans="20:21" x14ac:dyDescent="0.25">
      <c r="U553" s="20">
        <f ca="1"/>
        <v>0</v>
      </c>
    </row>
    <row r="554" spans="20:21" x14ac:dyDescent="0.25">
      <c r="U554">
        <f ca="1"/>
        <v>0</v>
      </c>
    </row>
    <row r="555" spans="20:21" x14ac:dyDescent="0.25">
      <c r="U555">
        <f ca="1"/>
        <v>0</v>
      </c>
    </row>
    <row r="556" spans="20:21" x14ac:dyDescent="0.25">
      <c r="U556">
        <f ca="1"/>
        <v>0</v>
      </c>
    </row>
    <row r="557" spans="20:21" x14ac:dyDescent="0.25">
      <c r="U557" s="20">
        <f ca="1"/>
        <v>0</v>
      </c>
    </row>
    <row r="558" spans="20:21" x14ac:dyDescent="0.25">
      <c r="U558">
        <f ca="1"/>
        <v>0</v>
      </c>
    </row>
    <row r="559" spans="20:21" x14ac:dyDescent="0.25">
      <c r="T559" s="11">
        <f>T541+1</f>
        <v>32</v>
      </c>
      <c r="U559" s="20" cm="1">
        <f t="array" aca="1" ref="U559:U576" ca="1">TRANSPOSE(INDIRECT("A"&amp;T559):INDIRECT("r"&amp;T559))</f>
        <v>0</v>
      </c>
    </row>
    <row r="560" spans="20:21" x14ac:dyDescent="0.25">
      <c r="U560">
        <f ca="1"/>
        <v>0</v>
      </c>
    </row>
    <row r="561" spans="21:21" x14ac:dyDescent="0.25">
      <c r="U561">
        <f ca="1"/>
        <v>0</v>
      </c>
    </row>
    <row r="562" spans="21:21" x14ac:dyDescent="0.25">
      <c r="U562">
        <f ca="1"/>
        <v>0</v>
      </c>
    </row>
    <row r="563" spans="21:21" x14ac:dyDescent="0.25">
      <c r="U563" s="20">
        <f ca="1"/>
        <v>0</v>
      </c>
    </row>
    <row r="564" spans="21:21" x14ac:dyDescent="0.25">
      <c r="U564">
        <f ca="1"/>
        <v>0</v>
      </c>
    </row>
    <row r="565" spans="21:21" x14ac:dyDescent="0.25">
      <c r="U565">
        <f ca="1"/>
        <v>0</v>
      </c>
    </row>
    <row r="566" spans="21:21" x14ac:dyDescent="0.25">
      <c r="U566">
        <f ca="1"/>
        <v>0</v>
      </c>
    </row>
    <row r="567" spans="21:21" x14ac:dyDescent="0.25">
      <c r="U567" s="20">
        <f ca="1"/>
        <v>0</v>
      </c>
    </row>
    <row r="568" spans="21:21" x14ac:dyDescent="0.25">
      <c r="U568">
        <f ca="1"/>
        <v>0</v>
      </c>
    </row>
    <row r="569" spans="21:21" x14ac:dyDescent="0.25">
      <c r="U569">
        <f ca="1"/>
        <v>0</v>
      </c>
    </row>
    <row r="570" spans="21:21" x14ac:dyDescent="0.25">
      <c r="U570">
        <f ca="1"/>
        <v>0</v>
      </c>
    </row>
    <row r="571" spans="21:21" x14ac:dyDescent="0.25">
      <c r="U571" s="20">
        <f ca="1"/>
        <v>0</v>
      </c>
    </row>
    <row r="572" spans="21:21" x14ac:dyDescent="0.25">
      <c r="U572">
        <f ca="1"/>
        <v>0</v>
      </c>
    </row>
    <row r="573" spans="21:21" x14ac:dyDescent="0.25">
      <c r="U573">
        <f ca="1"/>
        <v>0</v>
      </c>
    </row>
    <row r="574" spans="21:21" x14ac:dyDescent="0.25">
      <c r="U574">
        <f ca="1"/>
        <v>0</v>
      </c>
    </row>
    <row r="575" spans="21:21" x14ac:dyDescent="0.25">
      <c r="U575" s="20">
        <f ca="1"/>
        <v>0</v>
      </c>
    </row>
    <row r="576" spans="21:21" x14ac:dyDescent="0.25">
      <c r="U576">
        <f ca="1"/>
        <v>0</v>
      </c>
    </row>
    <row r="577" spans="20:21" x14ac:dyDescent="0.25">
      <c r="T577" s="11">
        <f>T559+1</f>
        <v>33</v>
      </c>
      <c r="U577" s="20" cm="1">
        <f t="array" aca="1" ref="U577:U594" ca="1">TRANSPOSE(INDIRECT("A"&amp;T577):INDIRECT("r"&amp;T577))</f>
        <v>0</v>
      </c>
    </row>
    <row r="578" spans="20:21" x14ac:dyDescent="0.25">
      <c r="U578">
        <f ca="1"/>
        <v>0</v>
      </c>
    </row>
    <row r="579" spans="20:21" x14ac:dyDescent="0.25">
      <c r="U579">
        <f ca="1"/>
        <v>0</v>
      </c>
    </row>
    <row r="580" spans="20:21" x14ac:dyDescent="0.25">
      <c r="U580">
        <f ca="1"/>
        <v>0</v>
      </c>
    </row>
    <row r="581" spans="20:21" x14ac:dyDescent="0.25">
      <c r="U581" s="20">
        <f ca="1"/>
        <v>0</v>
      </c>
    </row>
    <row r="582" spans="20:21" x14ac:dyDescent="0.25">
      <c r="U582">
        <f ca="1"/>
        <v>0</v>
      </c>
    </row>
    <row r="583" spans="20:21" x14ac:dyDescent="0.25">
      <c r="U583">
        <f ca="1"/>
        <v>0</v>
      </c>
    </row>
    <row r="584" spans="20:21" x14ac:dyDescent="0.25">
      <c r="U584">
        <f ca="1"/>
        <v>0</v>
      </c>
    </row>
    <row r="585" spans="20:21" x14ac:dyDescent="0.25">
      <c r="U585" s="20">
        <f ca="1"/>
        <v>0</v>
      </c>
    </row>
    <row r="586" spans="20:21" x14ac:dyDescent="0.25">
      <c r="U586">
        <f ca="1"/>
        <v>0</v>
      </c>
    </row>
    <row r="587" spans="20:21" x14ac:dyDescent="0.25">
      <c r="U587">
        <f ca="1"/>
        <v>0</v>
      </c>
    </row>
    <row r="588" spans="20:21" x14ac:dyDescent="0.25">
      <c r="U588">
        <f ca="1"/>
        <v>0</v>
      </c>
    </row>
    <row r="589" spans="20:21" x14ac:dyDescent="0.25">
      <c r="U589" s="20">
        <f ca="1"/>
        <v>0</v>
      </c>
    </row>
    <row r="590" spans="20:21" x14ac:dyDescent="0.25">
      <c r="U590">
        <f ca="1"/>
        <v>0</v>
      </c>
    </row>
    <row r="591" spans="20:21" x14ac:dyDescent="0.25">
      <c r="U591">
        <f ca="1"/>
        <v>0</v>
      </c>
    </row>
    <row r="592" spans="20:21" x14ac:dyDescent="0.25">
      <c r="U592">
        <f ca="1"/>
        <v>0</v>
      </c>
    </row>
    <row r="593" spans="20:21" x14ac:dyDescent="0.25">
      <c r="U593" s="20">
        <f ca="1"/>
        <v>0</v>
      </c>
    </row>
    <row r="594" spans="20:21" x14ac:dyDescent="0.25">
      <c r="U594">
        <f ca="1"/>
        <v>0</v>
      </c>
    </row>
    <row r="595" spans="20:21" x14ac:dyDescent="0.25">
      <c r="T595" s="11">
        <f>T577+1</f>
        <v>34</v>
      </c>
      <c r="U595" s="20" cm="1">
        <f t="array" aca="1" ref="U595:U612" ca="1">TRANSPOSE(INDIRECT("A"&amp;T595):INDIRECT("r"&amp;T595))</f>
        <v>0</v>
      </c>
    </row>
    <row r="596" spans="20:21" x14ac:dyDescent="0.25">
      <c r="U596">
        <f ca="1"/>
        <v>0</v>
      </c>
    </row>
    <row r="597" spans="20:21" x14ac:dyDescent="0.25">
      <c r="U597">
        <f ca="1"/>
        <v>0</v>
      </c>
    </row>
    <row r="598" spans="20:21" x14ac:dyDescent="0.25">
      <c r="U598">
        <f ca="1"/>
        <v>0</v>
      </c>
    </row>
    <row r="599" spans="20:21" x14ac:dyDescent="0.25">
      <c r="U599" s="20">
        <f ca="1"/>
        <v>0</v>
      </c>
    </row>
    <row r="600" spans="20:21" x14ac:dyDescent="0.25">
      <c r="U600">
        <f ca="1"/>
        <v>0</v>
      </c>
    </row>
    <row r="601" spans="20:21" x14ac:dyDescent="0.25">
      <c r="U601">
        <f ca="1"/>
        <v>0</v>
      </c>
    </row>
    <row r="602" spans="20:21" x14ac:dyDescent="0.25">
      <c r="U602">
        <f ca="1"/>
        <v>0</v>
      </c>
    </row>
    <row r="603" spans="20:21" x14ac:dyDescent="0.25">
      <c r="U603" s="20">
        <f ca="1"/>
        <v>0</v>
      </c>
    </row>
    <row r="604" spans="20:21" x14ac:dyDescent="0.25">
      <c r="U604">
        <f ca="1"/>
        <v>0</v>
      </c>
    </row>
    <row r="605" spans="20:21" x14ac:dyDescent="0.25">
      <c r="U605">
        <f ca="1"/>
        <v>0</v>
      </c>
    </row>
    <row r="606" spans="20:21" x14ac:dyDescent="0.25">
      <c r="U606">
        <f ca="1"/>
        <v>0</v>
      </c>
    </row>
    <row r="607" spans="20:21" x14ac:dyDescent="0.25">
      <c r="U607" s="20">
        <f ca="1"/>
        <v>0</v>
      </c>
    </row>
    <row r="608" spans="20:21" x14ac:dyDescent="0.25">
      <c r="U608">
        <f ca="1"/>
        <v>0</v>
      </c>
    </row>
    <row r="609" spans="20:21" x14ac:dyDescent="0.25">
      <c r="U609">
        <f ca="1"/>
        <v>0</v>
      </c>
    </row>
    <row r="610" spans="20:21" x14ac:dyDescent="0.25">
      <c r="U610">
        <f ca="1"/>
        <v>0</v>
      </c>
    </row>
    <row r="611" spans="20:21" x14ac:dyDescent="0.25">
      <c r="U611" s="20">
        <f ca="1"/>
        <v>0</v>
      </c>
    </row>
    <row r="612" spans="20:21" x14ac:dyDescent="0.25">
      <c r="U612">
        <f ca="1"/>
        <v>0</v>
      </c>
    </row>
    <row r="613" spans="20:21" x14ac:dyDescent="0.25">
      <c r="T613" s="11">
        <f>T595+1</f>
        <v>35</v>
      </c>
      <c r="U613" s="20" cm="1">
        <f t="array" aca="1" ref="U613:U630" ca="1">TRANSPOSE(INDIRECT("A"&amp;T613):INDIRECT("r"&amp;T613))</f>
        <v>0</v>
      </c>
    </row>
    <row r="614" spans="20:21" x14ac:dyDescent="0.25">
      <c r="U614">
        <f ca="1"/>
        <v>0</v>
      </c>
    </row>
    <row r="615" spans="20:21" x14ac:dyDescent="0.25">
      <c r="U615">
        <f ca="1"/>
        <v>0</v>
      </c>
    </row>
    <row r="616" spans="20:21" x14ac:dyDescent="0.25">
      <c r="U616">
        <f ca="1"/>
        <v>0</v>
      </c>
    </row>
    <row r="617" spans="20:21" x14ac:dyDescent="0.25">
      <c r="U617" s="20">
        <f ca="1"/>
        <v>0</v>
      </c>
    </row>
    <row r="618" spans="20:21" x14ac:dyDescent="0.25">
      <c r="U618">
        <f ca="1"/>
        <v>0</v>
      </c>
    </row>
    <row r="619" spans="20:21" x14ac:dyDescent="0.25">
      <c r="U619">
        <f ca="1"/>
        <v>0</v>
      </c>
    </row>
    <row r="620" spans="20:21" x14ac:dyDescent="0.25">
      <c r="U620">
        <f ca="1"/>
        <v>0</v>
      </c>
    </row>
    <row r="621" spans="20:21" x14ac:dyDescent="0.25">
      <c r="U621" s="20">
        <f ca="1"/>
        <v>0</v>
      </c>
    </row>
    <row r="622" spans="20:21" x14ac:dyDescent="0.25">
      <c r="U622">
        <f ca="1"/>
        <v>0</v>
      </c>
    </row>
    <row r="623" spans="20:21" x14ac:dyDescent="0.25">
      <c r="U623">
        <f ca="1"/>
        <v>0</v>
      </c>
    </row>
    <row r="624" spans="20:21" x14ac:dyDescent="0.25">
      <c r="U624">
        <f ca="1"/>
        <v>0</v>
      </c>
    </row>
    <row r="625" spans="20:21" x14ac:dyDescent="0.25">
      <c r="U625" s="20">
        <f ca="1"/>
        <v>0</v>
      </c>
    </row>
    <row r="626" spans="20:21" x14ac:dyDescent="0.25">
      <c r="U626">
        <f ca="1"/>
        <v>0</v>
      </c>
    </row>
    <row r="627" spans="20:21" x14ac:dyDescent="0.25">
      <c r="U627">
        <f ca="1"/>
        <v>0</v>
      </c>
    </row>
    <row r="628" spans="20:21" x14ac:dyDescent="0.25">
      <c r="U628">
        <f ca="1"/>
        <v>0</v>
      </c>
    </row>
    <row r="629" spans="20:21" x14ac:dyDescent="0.25">
      <c r="U629" s="20">
        <f ca="1"/>
        <v>0</v>
      </c>
    </row>
    <row r="630" spans="20:21" x14ac:dyDescent="0.25">
      <c r="U630">
        <f ca="1"/>
        <v>0</v>
      </c>
    </row>
    <row r="631" spans="20:21" x14ac:dyDescent="0.25">
      <c r="T631" s="11">
        <f>T613+1</f>
        <v>36</v>
      </c>
      <c r="U631" s="20" cm="1">
        <f t="array" aca="1" ref="U631:U648" ca="1">TRANSPOSE(INDIRECT("A"&amp;T631):INDIRECT("r"&amp;T631))</f>
        <v>0</v>
      </c>
    </row>
    <row r="632" spans="20:21" x14ac:dyDescent="0.25">
      <c r="U632">
        <f ca="1"/>
        <v>0</v>
      </c>
    </row>
    <row r="633" spans="20:21" x14ac:dyDescent="0.25">
      <c r="U633">
        <f ca="1"/>
        <v>0</v>
      </c>
    </row>
    <row r="634" spans="20:21" x14ac:dyDescent="0.25">
      <c r="U634">
        <f ca="1"/>
        <v>0</v>
      </c>
    </row>
    <row r="635" spans="20:21" x14ac:dyDescent="0.25">
      <c r="U635" s="20">
        <f ca="1"/>
        <v>0</v>
      </c>
    </row>
    <row r="636" spans="20:21" x14ac:dyDescent="0.25">
      <c r="U636">
        <f ca="1"/>
        <v>0</v>
      </c>
    </row>
    <row r="637" spans="20:21" x14ac:dyDescent="0.25">
      <c r="U637">
        <f ca="1"/>
        <v>0</v>
      </c>
    </row>
    <row r="638" spans="20:21" x14ac:dyDescent="0.25">
      <c r="U638">
        <f ca="1"/>
        <v>0</v>
      </c>
    </row>
    <row r="639" spans="20:21" x14ac:dyDescent="0.25">
      <c r="U639" s="20">
        <f ca="1"/>
        <v>0</v>
      </c>
    </row>
    <row r="640" spans="20:21" x14ac:dyDescent="0.25">
      <c r="U640">
        <f ca="1"/>
        <v>0</v>
      </c>
    </row>
    <row r="641" spans="20:21" x14ac:dyDescent="0.25">
      <c r="U641">
        <f ca="1"/>
        <v>0</v>
      </c>
    </row>
    <row r="642" spans="20:21" x14ac:dyDescent="0.25">
      <c r="U642">
        <f ca="1"/>
        <v>0</v>
      </c>
    </row>
    <row r="643" spans="20:21" x14ac:dyDescent="0.25">
      <c r="U643" s="20">
        <f ca="1"/>
        <v>0</v>
      </c>
    </row>
    <row r="644" spans="20:21" x14ac:dyDescent="0.25">
      <c r="U644">
        <f ca="1"/>
        <v>0</v>
      </c>
    </row>
    <row r="645" spans="20:21" x14ac:dyDescent="0.25">
      <c r="U645">
        <f ca="1"/>
        <v>0</v>
      </c>
    </row>
    <row r="646" spans="20:21" x14ac:dyDescent="0.25">
      <c r="U646">
        <f ca="1"/>
        <v>0</v>
      </c>
    </row>
    <row r="647" spans="20:21" x14ac:dyDescent="0.25">
      <c r="U647" s="20">
        <f ca="1"/>
        <v>0</v>
      </c>
    </row>
    <row r="648" spans="20:21" x14ac:dyDescent="0.25">
      <c r="U648">
        <f ca="1"/>
        <v>0</v>
      </c>
    </row>
    <row r="649" spans="20:21" x14ac:dyDescent="0.25">
      <c r="T649" s="11">
        <f>T631+1</f>
        <v>37</v>
      </c>
      <c r="U649" s="20" cm="1">
        <f t="array" aca="1" ref="U649:U666" ca="1">TRANSPOSE(INDIRECT("A"&amp;T649):INDIRECT("r"&amp;T649))</f>
        <v>0</v>
      </c>
    </row>
    <row r="650" spans="20:21" x14ac:dyDescent="0.25">
      <c r="U650">
        <f ca="1"/>
        <v>0</v>
      </c>
    </row>
    <row r="651" spans="20:21" x14ac:dyDescent="0.25">
      <c r="U651">
        <f ca="1"/>
        <v>0</v>
      </c>
    </row>
    <row r="652" spans="20:21" x14ac:dyDescent="0.25">
      <c r="U652">
        <f ca="1"/>
        <v>0</v>
      </c>
    </row>
    <row r="653" spans="20:21" x14ac:dyDescent="0.25">
      <c r="U653" s="20">
        <f ca="1"/>
        <v>0</v>
      </c>
    </row>
    <row r="654" spans="20:21" x14ac:dyDescent="0.25">
      <c r="U654">
        <f ca="1"/>
        <v>0</v>
      </c>
    </row>
    <row r="655" spans="20:21" x14ac:dyDescent="0.25">
      <c r="U655">
        <f ca="1"/>
        <v>0</v>
      </c>
    </row>
    <row r="656" spans="20:21" x14ac:dyDescent="0.25">
      <c r="U656">
        <f ca="1"/>
        <v>0</v>
      </c>
    </row>
    <row r="657" spans="20:21" x14ac:dyDescent="0.25">
      <c r="U657" s="20">
        <f ca="1"/>
        <v>0</v>
      </c>
    </row>
    <row r="658" spans="20:21" x14ac:dyDescent="0.25">
      <c r="U658">
        <f ca="1"/>
        <v>0</v>
      </c>
    </row>
    <row r="659" spans="20:21" x14ac:dyDescent="0.25">
      <c r="U659">
        <f ca="1"/>
        <v>0</v>
      </c>
    </row>
    <row r="660" spans="20:21" x14ac:dyDescent="0.25">
      <c r="U660">
        <f ca="1"/>
        <v>0</v>
      </c>
    </row>
    <row r="661" spans="20:21" x14ac:dyDescent="0.25">
      <c r="U661" s="20">
        <f ca="1"/>
        <v>0</v>
      </c>
    </row>
    <row r="662" spans="20:21" x14ac:dyDescent="0.25">
      <c r="U662">
        <f ca="1"/>
        <v>0</v>
      </c>
    </row>
    <row r="663" spans="20:21" x14ac:dyDescent="0.25">
      <c r="U663">
        <f ca="1"/>
        <v>0</v>
      </c>
    </row>
    <row r="664" spans="20:21" x14ac:dyDescent="0.25">
      <c r="U664">
        <f ca="1"/>
        <v>0</v>
      </c>
    </row>
    <row r="665" spans="20:21" x14ac:dyDescent="0.25">
      <c r="U665" s="20">
        <f ca="1"/>
        <v>0</v>
      </c>
    </row>
    <row r="666" spans="20:21" x14ac:dyDescent="0.25">
      <c r="U666">
        <f ca="1"/>
        <v>0</v>
      </c>
    </row>
    <row r="667" spans="20:21" x14ac:dyDescent="0.25">
      <c r="T667" s="11">
        <f>T649+1</f>
        <v>38</v>
      </c>
      <c r="U667" s="20" cm="1">
        <f t="array" aca="1" ref="U667:U684" ca="1">TRANSPOSE(INDIRECT("A"&amp;T667):INDIRECT("r"&amp;T667))</f>
        <v>0</v>
      </c>
    </row>
    <row r="668" spans="20:21" x14ac:dyDescent="0.25">
      <c r="U668">
        <f ca="1"/>
        <v>0</v>
      </c>
    </row>
    <row r="669" spans="20:21" x14ac:dyDescent="0.25">
      <c r="U669">
        <f ca="1"/>
        <v>0</v>
      </c>
    </row>
    <row r="670" spans="20:21" x14ac:dyDescent="0.25">
      <c r="U670">
        <f ca="1"/>
        <v>0</v>
      </c>
    </row>
    <row r="671" spans="20:21" x14ac:dyDescent="0.25">
      <c r="U671" s="20">
        <f ca="1"/>
        <v>0</v>
      </c>
    </row>
    <row r="672" spans="20:21" x14ac:dyDescent="0.25">
      <c r="U672">
        <f ca="1"/>
        <v>0</v>
      </c>
    </row>
    <row r="673" spans="20:21" x14ac:dyDescent="0.25">
      <c r="U673">
        <f ca="1"/>
        <v>0</v>
      </c>
    </row>
    <row r="674" spans="20:21" x14ac:dyDescent="0.25">
      <c r="U674">
        <f ca="1"/>
        <v>0</v>
      </c>
    </row>
    <row r="675" spans="20:21" x14ac:dyDescent="0.25">
      <c r="U675" s="20">
        <f ca="1"/>
        <v>0</v>
      </c>
    </row>
    <row r="676" spans="20:21" x14ac:dyDescent="0.25">
      <c r="U676">
        <f ca="1"/>
        <v>0</v>
      </c>
    </row>
    <row r="677" spans="20:21" x14ac:dyDescent="0.25">
      <c r="U677">
        <f ca="1"/>
        <v>0</v>
      </c>
    </row>
    <row r="678" spans="20:21" x14ac:dyDescent="0.25">
      <c r="U678">
        <f ca="1"/>
        <v>0</v>
      </c>
    </row>
    <row r="679" spans="20:21" x14ac:dyDescent="0.25">
      <c r="U679" s="20">
        <f ca="1"/>
        <v>0</v>
      </c>
    </row>
    <row r="680" spans="20:21" x14ac:dyDescent="0.25">
      <c r="U680">
        <f ca="1"/>
        <v>0</v>
      </c>
    </row>
    <row r="681" spans="20:21" x14ac:dyDescent="0.25">
      <c r="U681">
        <f ca="1"/>
        <v>0</v>
      </c>
    </row>
    <row r="682" spans="20:21" x14ac:dyDescent="0.25">
      <c r="U682">
        <f ca="1"/>
        <v>0</v>
      </c>
    </row>
    <row r="683" spans="20:21" x14ac:dyDescent="0.25">
      <c r="U683" s="20">
        <f ca="1"/>
        <v>0</v>
      </c>
    </row>
    <row r="684" spans="20:21" x14ac:dyDescent="0.25">
      <c r="U684">
        <f ca="1"/>
        <v>0</v>
      </c>
    </row>
    <row r="685" spans="20:21" x14ac:dyDescent="0.25">
      <c r="T685" s="11">
        <f>T667+1</f>
        <v>39</v>
      </c>
      <c r="U685" s="20" cm="1">
        <f t="array" aca="1" ref="U685:U702" ca="1">TRANSPOSE(INDIRECT("A"&amp;T685):INDIRECT("r"&amp;T685))</f>
        <v>0</v>
      </c>
    </row>
    <row r="686" spans="20:21" x14ac:dyDescent="0.25">
      <c r="U686">
        <f ca="1"/>
        <v>0</v>
      </c>
    </row>
    <row r="687" spans="20:21" x14ac:dyDescent="0.25">
      <c r="U687">
        <f ca="1"/>
        <v>0</v>
      </c>
    </row>
    <row r="688" spans="20:21" x14ac:dyDescent="0.25">
      <c r="U688">
        <f ca="1"/>
        <v>0</v>
      </c>
    </row>
    <row r="689" spans="20:21" x14ac:dyDescent="0.25">
      <c r="U689" s="20">
        <f ca="1"/>
        <v>0</v>
      </c>
    </row>
    <row r="690" spans="20:21" x14ac:dyDescent="0.25">
      <c r="U690">
        <f ca="1"/>
        <v>0</v>
      </c>
    </row>
    <row r="691" spans="20:21" x14ac:dyDescent="0.25">
      <c r="U691">
        <f ca="1"/>
        <v>0</v>
      </c>
    </row>
    <row r="692" spans="20:21" x14ac:dyDescent="0.25">
      <c r="U692">
        <f ca="1"/>
        <v>0</v>
      </c>
    </row>
    <row r="693" spans="20:21" x14ac:dyDescent="0.25">
      <c r="U693" s="20">
        <f ca="1"/>
        <v>0</v>
      </c>
    </row>
    <row r="694" spans="20:21" x14ac:dyDescent="0.25">
      <c r="U694">
        <f ca="1"/>
        <v>0</v>
      </c>
    </row>
    <row r="695" spans="20:21" x14ac:dyDescent="0.25">
      <c r="U695">
        <f ca="1"/>
        <v>0</v>
      </c>
    </row>
    <row r="696" spans="20:21" x14ac:dyDescent="0.25">
      <c r="U696">
        <f ca="1"/>
        <v>0</v>
      </c>
    </row>
    <row r="697" spans="20:21" x14ac:dyDescent="0.25">
      <c r="U697" s="20">
        <f ca="1"/>
        <v>0</v>
      </c>
    </row>
    <row r="698" spans="20:21" x14ac:dyDescent="0.25">
      <c r="U698">
        <f ca="1"/>
        <v>0</v>
      </c>
    </row>
    <row r="699" spans="20:21" x14ac:dyDescent="0.25">
      <c r="U699">
        <f ca="1"/>
        <v>0</v>
      </c>
    </row>
    <row r="700" spans="20:21" x14ac:dyDescent="0.25">
      <c r="U700">
        <f ca="1"/>
        <v>0</v>
      </c>
    </row>
    <row r="701" spans="20:21" x14ac:dyDescent="0.25">
      <c r="U701" s="20">
        <f ca="1"/>
        <v>0</v>
      </c>
    </row>
    <row r="702" spans="20:21" x14ac:dyDescent="0.25">
      <c r="U702">
        <f ca="1"/>
        <v>0</v>
      </c>
    </row>
    <row r="703" spans="20:21" x14ac:dyDescent="0.25">
      <c r="T703" s="11">
        <f>T685+1</f>
        <v>40</v>
      </c>
      <c r="U703" s="20" cm="1">
        <f t="array" aca="1" ref="U703:U720" ca="1">TRANSPOSE(INDIRECT("A"&amp;T703):INDIRECT("r"&amp;T703))</f>
        <v>0</v>
      </c>
    </row>
    <row r="704" spans="20:21" x14ac:dyDescent="0.25">
      <c r="U704">
        <f ca="1"/>
        <v>0</v>
      </c>
    </row>
    <row r="705" spans="21:21" x14ac:dyDescent="0.25">
      <c r="U705">
        <f ca="1"/>
        <v>0</v>
      </c>
    </row>
    <row r="706" spans="21:21" x14ac:dyDescent="0.25">
      <c r="U706">
        <f ca="1"/>
        <v>0</v>
      </c>
    </row>
    <row r="707" spans="21:21" x14ac:dyDescent="0.25">
      <c r="U707" s="20">
        <f ca="1"/>
        <v>0</v>
      </c>
    </row>
    <row r="708" spans="21:21" x14ac:dyDescent="0.25">
      <c r="U708">
        <f ca="1"/>
        <v>0</v>
      </c>
    </row>
    <row r="709" spans="21:21" x14ac:dyDescent="0.25">
      <c r="U709">
        <f ca="1"/>
        <v>0</v>
      </c>
    </row>
    <row r="710" spans="21:21" x14ac:dyDescent="0.25">
      <c r="U710">
        <f ca="1"/>
        <v>0</v>
      </c>
    </row>
    <row r="711" spans="21:21" x14ac:dyDescent="0.25">
      <c r="U711" s="20">
        <f ca="1"/>
        <v>0</v>
      </c>
    </row>
    <row r="712" spans="21:21" x14ac:dyDescent="0.25">
      <c r="U712">
        <f ca="1"/>
        <v>0</v>
      </c>
    </row>
    <row r="713" spans="21:21" x14ac:dyDescent="0.25">
      <c r="U713">
        <f ca="1"/>
        <v>0</v>
      </c>
    </row>
    <row r="714" spans="21:21" x14ac:dyDescent="0.25">
      <c r="U714">
        <f ca="1"/>
        <v>0</v>
      </c>
    </row>
    <row r="715" spans="21:21" x14ac:dyDescent="0.25">
      <c r="U715" s="20">
        <f ca="1"/>
        <v>0</v>
      </c>
    </row>
    <row r="716" spans="21:21" x14ac:dyDescent="0.25">
      <c r="U716">
        <f ca="1"/>
        <v>0</v>
      </c>
    </row>
    <row r="717" spans="21:21" x14ac:dyDescent="0.25">
      <c r="U717">
        <f ca="1"/>
        <v>0</v>
      </c>
    </row>
    <row r="718" spans="21:21" x14ac:dyDescent="0.25">
      <c r="U718">
        <f ca="1"/>
        <v>0</v>
      </c>
    </row>
    <row r="719" spans="21:21" x14ac:dyDescent="0.25">
      <c r="U719" s="20">
        <f ca="1"/>
        <v>0</v>
      </c>
    </row>
    <row r="720" spans="21:21" x14ac:dyDescent="0.25">
      <c r="U720">
        <f ca="1"/>
        <v>0</v>
      </c>
    </row>
    <row r="721" spans="20:21" x14ac:dyDescent="0.25">
      <c r="T721" s="11">
        <f>T703+1</f>
        <v>41</v>
      </c>
      <c r="U721" s="20" cm="1">
        <f t="array" aca="1" ref="U721:U738" ca="1">TRANSPOSE(INDIRECT("A"&amp;T721):INDIRECT("r"&amp;T721))</f>
        <v>0</v>
      </c>
    </row>
    <row r="722" spans="20:21" x14ac:dyDescent="0.25">
      <c r="U722">
        <f ca="1"/>
        <v>0</v>
      </c>
    </row>
    <row r="723" spans="20:21" x14ac:dyDescent="0.25">
      <c r="U723">
        <f ca="1"/>
        <v>0</v>
      </c>
    </row>
    <row r="724" spans="20:21" x14ac:dyDescent="0.25">
      <c r="U724">
        <f ca="1"/>
        <v>0</v>
      </c>
    </row>
    <row r="725" spans="20:21" x14ac:dyDescent="0.25">
      <c r="U725" s="20">
        <f ca="1"/>
        <v>0</v>
      </c>
    </row>
    <row r="726" spans="20:21" x14ac:dyDescent="0.25">
      <c r="U726">
        <f ca="1"/>
        <v>0</v>
      </c>
    </row>
    <row r="727" spans="20:21" x14ac:dyDescent="0.25">
      <c r="U727">
        <f ca="1"/>
        <v>0</v>
      </c>
    </row>
    <row r="728" spans="20:21" x14ac:dyDescent="0.25">
      <c r="U728">
        <f ca="1"/>
        <v>0</v>
      </c>
    </row>
    <row r="729" spans="20:21" x14ac:dyDescent="0.25">
      <c r="U729" s="20">
        <f ca="1"/>
        <v>0</v>
      </c>
    </row>
    <row r="730" spans="20:21" x14ac:dyDescent="0.25">
      <c r="U730">
        <f ca="1"/>
        <v>0</v>
      </c>
    </row>
    <row r="731" spans="20:21" x14ac:dyDescent="0.25">
      <c r="U731">
        <f ca="1"/>
        <v>0</v>
      </c>
    </row>
    <row r="732" spans="20:21" x14ac:dyDescent="0.25">
      <c r="U732">
        <f ca="1"/>
        <v>0</v>
      </c>
    </row>
    <row r="733" spans="20:21" x14ac:dyDescent="0.25">
      <c r="U733" s="20">
        <f ca="1"/>
        <v>0</v>
      </c>
    </row>
    <row r="734" spans="20:21" x14ac:dyDescent="0.25">
      <c r="U734">
        <f ca="1"/>
        <v>0</v>
      </c>
    </row>
    <row r="735" spans="20:21" x14ac:dyDescent="0.25">
      <c r="U735">
        <f ca="1"/>
        <v>0</v>
      </c>
    </row>
    <row r="736" spans="20:21" x14ac:dyDescent="0.25">
      <c r="U736">
        <f ca="1"/>
        <v>0</v>
      </c>
    </row>
    <row r="737" spans="20:21" x14ac:dyDescent="0.25">
      <c r="U737" s="20">
        <f ca="1"/>
        <v>0</v>
      </c>
    </row>
    <row r="738" spans="20:21" x14ac:dyDescent="0.25">
      <c r="U738">
        <f ca="1"/>
        <v>0</v>
      </c>
    </row>
    <row r="739" spans="20:21" x14ac:dyDescent="0.25">
      <c r="T739" s="11">
        <f>T721+1</f>
        <v>42</v>
      </c>
      <c r="U739" s="20" cm="1">
        <f t="array" aca="1" ref="U739:U756" ca="1">TRANSPOSE(INDIRECT("A"&amp;T739):INDIRECT("r"&amp;T739))</f>
        <v>0</v>
      </c>
    </row>
    <row r="740" spans="20:21" x14ac:dyDescent="0.25">
      <c r="U740">
        <f ca="1"/>
        <v>0</v>
      </c>
    </row>
    <row r="741" spans="20:21" x14ac:dyDescent="0.25">
      <c r="U741">
        <f ca="1"/>
        <v>0</v>
      </c>
    </row>
    <row r="742" spans="20:21" x14ac:dyDescent="0.25">
      <c r="U742">
        <f ca="1"/>
        <v>0</v>
      </c>
    </row>
    <row r="743" spans="20:21" x14ac:dyDescent="0.25">
      <c r="U743" s="20">
        <f ca="1"/>
        <v>0</v>
      </c>
    </row>
    <row r="744" spans="20:21" x14ac:dyDescent="0.25">
      <c r="U744">
        <f ca="1"/>
        <v>0</v>
      </c>
    </row>
    <row r="745" spans="20:21" x14ac:dyDescent="0.25">
      <c r="U745">
        <f ca="1"/>
        <v>0</v>
      </c>
    </row>
    <row r="746" spans="20:21" x14ac:dyDescent="0.25">
      <c r="U746">
        <f ca="1"/>
        <v>0</v>
      </c>
    </row>
    <row r="747" spans="20:21" x14ac:dyDescent="0.25">
      <c r="U747" s="20">
        <f ca="1"/>
        <v>0</v>
      </c>
    </row>
    <row r="748" spans="20:21" x14ac:dyDescent="0.25">
      <c r="U748">
        <f ca="1"/>
        <v>0</v>
      </c>
    </row>
    <row r="749" spans="20:21" x14ac:dyDescent="0.25">
      <c r="U749">
        <f ca="1"/>
        <v>0</v>
      </c>
    </row>
    <row r="750" spans="20:21" x14ac:dyDescent="0.25">
      <c r="U750">
        <f ca="1"/>
        <v>0</v>
      </c>
    </row>
    <row r="751" spans="20:21" x14ac:dyDescent="0.25">
      <c r="U751" s="20">
        <f ca="1"/>
        <v>0</v>
      </c>
    </row>
    <row r="752" spans="20:21" x14ac:dyDescent="0.25">
      <c r="U752">
        <f ca="1"/>
        <v>0</v>
      </c>
    </row>
    <row r="753" spans="20:21" x14ac:dyDescent="0.25">
      <c r="U753">
        <f ca="1"/>
        <v>0</v>
      </c>
    </row>
    <row r="754" spans="20:21" x14ac:dyDescent="0.25">
      <c r="U754">
        <f ca="1"/>
        <v>0</v>
      </c>
    </row>
    <row r="755" spans="20:21" x14ac:dyDescent="0.25">
      <c r="U755" s="20">
        <f ca="1"/>
        <v>0</v>
      </c>
    </row>
    <row r="756" spans="20:21" x14ac:dyDescent="0.25">
      <c r="U756">
        <f ca="1"/>
        <v>0</v>
      </c>
    </row>
    <row r="757" spans="20:21" x14ac:dyDescent="0.25">
      <c r="T757" s="11">
        <f>T739+1</f>
        <v>43</v>
      </c>
      <c r="U757" s="20" cm="1">
        <f t="array" aca="1" ref="U757:U774" ca="1">TRANSPOSE(INDIRECT("A"&amp;T757):INDIRECT("r"&amp;T757))</f>
        <v>0</v>
      </c>
    </row>
    <row r="758" spans="20:21" x14ac:dyDescent="0.25">
      <c r="U758">
        <f ca="1"/>
        <v>0</v>
      </c>
    </row>
    <row r="759" spans="20:21" x14ac:dyDescent="0.25">
      <c r="U759">
        <f ca="1"/>
        <v>0</v>
      </c>
    </row>
    <row r="760" spans="20:21" x14ac:dyDescent="0.25">
      <c r="U760">
        <f ca="1"/>
        <v>0</v>
      </c>
    </row>
    <row r="761" spans="20:21" x14ac:dyDescent="0.25">
      <c r="U761" s="20">
        <f ca="1"/>
        <v>0</v>
      </c>
    </row>
    <row r="762" spans="20:21" x14ac:dyDescent="0.25">
      <c r="U762">
        <f ca="1"/>
        <v>0</v>
      </c>
    </row>
    <row r="763" spans="20:21" x14ac:dyDescent="0.25">
      <c r="U763">
        <f ca="1"/>
        <v>0</v>
      </c>
    </row>
    <row r="764" spans="20:21" x14ac:dyDescent="0.25">
      <c r="U764">
        <f ca="1"/>
        <v>0</v>
      </c>
    </row>
    <row r="765" spans="20:21" x14ac:dyDescent="0.25">
      <c r="U765" s="20">
        <f ca="1"/>
        <v>0</v>
      </c>
    </row>
    <row r="766" spans="20:21" x14ac:dyDescent="0.25">
      <c r="U766">
        <f ca="1"/>
        <v>0</v>
      </c>
    </row>
    <row r="767" spans="20:21" x14ac:dyDescent="0.25">
      <c r="U767">
        <f ca="1"/>
        <v>0</v>
      </c>
    </row>
    <row r="768" spans="20:21" x14ac:dyDescent="0.25">
      <c r="U768">
        <f ca="1"/>
        <v>0</v>
      </c>
    </row>
    <row r="769" spans="20:21" x14ac:dyDescent="0.25">
      <c r="U769" s="20">
        <f ca="1"/>
        <v>0</v>
      </c>
    </row>
    <row r="770" spans="20:21" x14ac:dyDescent="0.25">
      <c r="U770">
        <f ca="1"/>
        <v>0</v>
      </c>
    </row>
    <row r="771" spans="20:21" x14ac:dyDescent="0.25">
      <c r="U771">
        <f ca="1"/>
        <v>0</v>
      </c>
    </row>
    <row r="772" spans="20:21" x14ac:dyDescent="0.25">
      <c r="U772">
        <f ca="1"/>
        <v>0</v>
      </c>
    </row>
    <row r="773" spans="20:21" x14ac:dyDescent="0.25">
      <c r="U773" s="20">
        <f ca="1"/>
        <v>0</v>
      </c>
    </row>
    <row r="774" spans="20:21" x14ac:dyDescent="0.25">
      <c r="U774">
        <f ca="1"/>
        <v>0</v>
      </c>
    </row>
    <row r="775" spans="20:21" x14ac:dyDescent="0.25">
      <c r="T775" s="11">
        <f>T757+1</f>
        <v>44</v>
      </c>
      <c r="U775" s="20" cm="1">
        <f t="array" aca="1" ref="U775:U792" ca="1">TRANSPOSE(INDIRECT("A"&amp;T775):INDIRECT("r"&amp;T775))</f>
        <v>0</v>
      </c>
    </row>
    <row r="776" spans="20:21" x14ac:dyDescent="0.25">
      <c r="U776">
        <f ca="1"/>
        <v>0</v>
      </c>
    </row>
    <row r="777" spans="20:21" x14ac:dyDescent="0.25">
      <c r="U777">
        <f ca="1"/>
        <v>0</v>
      </c>
    </row>
    <row r="778" spans="20:21" x14ac:dyDescent="0.25">
      <c r="U778">
        <f ca="1"/>
        <v>0</v>
      </c>
    </row>
    <row r="779" spans="20:21" x14ac:dyDescent="0.25">
      <c r="U779" s="20">
        <f ca="1"/>
        <v>0</v>
      </c>
    </row>
    <row r="780" spans="20:21" x14ac:dyDescent="0.25">
      <c r="U780">
        <f ca="1"/>
        <v>0</v>
      </c>
    </row>
    <row r="781" spans="20:21" x14ac:dyDescent="0.25">
      <c r="U781">
        <f ca="1"/>
        <v>0</v>
      </c>
    </row>
    <row r="782" spans="20:21" x14ac:dyDescent="0.25">
      <c r="U782">
        <f ca="1"/>
        <v>0</v>
      </c>
    </row>
    <row r="783" spans="20:21" x14ac:dyDescent="0.25">
      <c r="U783" s="20">
        <f ca="1"/>
        <v>0</v>
      </c>
    </row>
    <row r="784" spans="20:21" x14ac:dyDescent="0.25">
      <c r="U784">
        <f ca="1"/>
        <v>0</v>
      </c>
    </row>
    <row r="785" spans="20:21" x14ac:dyDescent="0.25">
      <c r="U785">
        <f ca="1"/>
        <v>0</v>
      </c>
    </row>
    <row r="786" spans="20:21" x14ac:dyDescent="0.25">
      <c r="U786">
        <f ca="1"/>
        <v>0</v>
      </c>
    </row>
    <row r="787" spans="20:21" x14ac:dyDescent="0.25">
      <c r="U787" s="20">
        <f ca="1"/>
        <v>0</v>
      </c>
    </row>
    <row r="788" spans="20:21" x14ac:dyDescent="0.25">
      <c r="U788">
        <f ca="1"/>
        <v>0</v>
      </c>
    </row>
    <row r="789" spans="20:21" x14ac:dyDescent="0.25">
      <c r="U789">
        <f ca="1"/>
        <v>0</v>
      </c>
    </row>
    <row r="790" spans="20:21" x14ac:dyDescent="0.25">
      <c r="U790">
        <f ca="1"/>
        <v>0</v>
      </c>
    </row>
    <row r="791" spans="20:21" x14ac:dyDescent="0.25">
      <c r="U791" s="20">
        <f ca="1"/>
        <v>0</v>
      </c>
    </row>
    <row r="792" spans="20:21" x14ac:dyDescent="0.25">
      <c r="U792">
        <f ca="1"/>
        <v>0</v>
      </c>
    </row>
    <row r="793" spans="20:21" x14ac:dyDescent="0.25">
      <c r="T793" s="11">
        <f>T775+1</f>
        <v>45</v>
      </c>
      <c r="U793" s="20" cm="1">
        <f t="array" aca="1" ref="U793:U810" ca="1">TRANSPOSE(INDIRECT("A"&amp;T793):INDIRECT("r"&amp;T793))</f>
        <v>0</v>
      </c>
    </row>
    <row r="794" spans="20:21" x14ac:dyDescent="0.25">
      <c r="U794">
        <f ca="1"/>
        <v>0</v>
      </c>
    </row>
    <row r="795" spans="20:21" x14ac:dyDescent="0.25">
      <c r="U795">
        <f ca="1"/>
        <v>0</v>
      </c>
    </row>
    <row r="796" spans="20:21" x14ac:dyDescent="0.25">
      <c r="U796">
        <f ca="1"/>
        <v>0</v>
      </c>
    </row>
    <row r="797" spans="20:21" x14ac:dyDescent="0.25">
      <c r="U797" s="20">
        <f ca="1"/>
        <v>0</v>
      </c>
    </row>
    <row r="798" spans="20:21" x14ac:dyDescent="0.25">
      <c r="U798">
        <f ca="1"/>
        <v>0</v>
      </c>
    </row>
    <row r="799" spans="20:21" x14ac:dyDescent="0.25">
      <c r="U799">
        <f ca="1"/>
        <v>0</v>
      </c>
    </row>
    <row r="800" spans="20:21" x14ac:dyDescent="0.25">
      <c r="U800">
        <f ca="1"/>
        <v>0</v>
      </c>
    </row>
    <row r="801" spans="21:21" x14ac:dyDescent="0.25">
      <c r="U801" s="20">
        <f ca="1"/>
        <v>0</v>
      </c>
    </row>
    <row r="802" spans="21:21" x14ac:dyDescent="0.25">
      <c r="U802">
        <f ca="1"/>
        <v>0</v>
      </c>
    </row>
    <row r="803" spans="21:21" x14ac:dyDescent="0.25">
      <c r="U803">
        <f ca="1"/>
        <v>0</v>
      </c>
    </row>
    <row r="804" spans="21:21" x14ac:dyDescent="0.25">
      <c r="U804">
        <f ca="1"/>
        <v>0</v>
      </c>
    </row>
    <row r="805" spans="21:21" x14ac:dyDescent="0.25">
      <c r="U805" s="20">
        <f ca="1"/>
        <v>0</v>
      </c>
    </row>
    <row r="806" spans="21:21" x14ac:dyDescent="0.25">
      <c r="U806">
        <f ca="1"/>
        <v>0</v>
      </c>
    </row>
    <row r="807" spans="21:21" x14ac:dyDescent="0.25">
      <c r="U807">
        <f ca="1"/>
        <v>0</v>
      </c>
    </row>
    <row r="808" spans="21:21" x14ac:dyDescent="0.25">
      <c r="U808">
        <f ca="1"/>
        <v>0</v>
      </c>
    </row>
    <row r="809" spans="21:21" x14ac:dyDescent="0.25">
      <c r="U809" s="20">
        <f ca="1"/>
        <v>0</v>
      </c>
    </row>
    <row r="810" spans="21:21" x14ac:dyDescent="0.25">
      <c r="U810">
        <f ca="1"/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9A0D-0677-4379-8914-7943D95F67F6}">
  <dimension ref="A1:O205"/>
  <sheetViews>
    <sheetView tabSelected="1" zoomScale="75" zoomScaleNormal="75" workbookViewId="0">
      <selection activeCell="B7" sqref="B7"/>
    </sheetView>
  </sheetViews>
  <sheetFormatPr defaultRowHeight="15" x14ac:dyDescent="0.25"/>
  <cols>
    <col min="1" max="1" width="13.140625" style="23" bestFit="1" customWidth="1"/>
    <col min="2" max="2" width="11.140625" style="23" customWidth="1"/>
    <col min="3" max="3" width="13.140625" style="23" customWidth="1"/>
    <col min="4" max="5" width="11.5703125" style="23" customWidth="1"/>
    <col min="6" max="6" width="12" style="23" bestFit="1" customWidth="1"/>
    <col min="7" max="13" width="23.7109375" style="23" customWidth="1"/>
    <col min="14" max="16384" width="9.140625" style="23"/>
  </cols>
  <sheetData>
    <row r="1" spans="1:15" ht="45" customHeight="1" x14ac:dyDescent="0.25">
      <c r="G1" s="31" t="s">
        <v>35</v>
      </c>
      <c r="H1" s="31" t="s">
        <v>36</v>
      </c>
      <c r="I1" s="31" t="s">
        <v>37</v>
      </c>
      <c r="J1" s="31" t="s">
        <v>38</v>
      </c>
      <c r="K1" s="31" t="s">
        <v>39</v>
      </c>
      <c r="L1" s="31" t="s">
        <v>40</v>
      </c>
      <c r="M1" s="31" t="s">
        <v>41</v>
      </c>
      <c r="N1" s="32" t="s">
        <v>43</v>
      </c>
      <c r="O1" s="33"/>
    </row>
    <row r="2" spans="1:15" x14ac:dyDescent="0.25">
      <c r="A2" s="25"/>
      <c r="F2" s="25"/>
      <c r="G2" s="31"/>
      <c r="H2" s="31"/>
      <c r="I2" s="31"/>
      <c r="J2" s="31"/>
      <c r="K2" s="31"/>
      <c r="L2" s="31"/>
      <c r="M2" s="31"/>
      <c r="N2" s="34"/>
      <c r="O2" s="35"/>
    </row>
    <row r="3" spans="1:15" x14ac:dyDescent="0.25">
      <c r="G3" s="23">
        <f>MIN(C7,0)</f>
        <v>0</v>
      </c>
      <c r="H3" s="23">
        <f>MIN(D7,C8)</f>
        <v>1.2771115545128334E-10</v>
      </c>
      <c r="I3" s="23">
        <f>MIN(D7,D8)</f>
        <v>5.5242526084564085E-2</v>
      </c>
      <c r="J3" s="23">
        <f>MIN(D7,E8)</f>
        <v>2.1874911181828851E-3</v>
      </c>
      <c r="K3" s="23">
        <f>MIN(E7,C8)</f>
        <v>1.2771115545128334E-10</v>
      </c>
      <c r="L3" s="23">
        <f>MIN(E7,D8)</f>
        <v>6.0033982694938292E-3</v>
      </c>
      <c r="M3" s="23">
        <f>MIN(E7,E8)</f>
        <v>2.1874911181828851E-3</v>
      </c>
    </row>
    <row r="5" spans="1:15" x14ac:dyDescent="0.25">
      <c r="A5" s="30" t="s">
        <v>34</v>
      </c>
      <c r="B5" s="30"/>
      <c r="C5" s="30" t="s">
        <v>42</v>
      </c>
      <c r="D5" s="30"/>
      <c r="E5" s="30"/>
      <c r="G5" s="23">
        <f>MIN($G$3,Consequente!B3)</f>
        <v>0</v>
      </c>
      <c r="H5" s="23">
        <f>MIN($H$3,Consequente!C3)</f>
        <v>0</v>
      </c>
      <c r="I5" s="23">
        <f>MIN($I$3,Consequente!D3)</f>
        <v>0</v>
      </c>
      <c r="J5" s="23">
        <f>MIN($J$3,Consequente!E3)</f>
        <v>0</v>
      </c>
      <c r="K5" s="23">
        <f>MIN($K$3,Consequente!D3)</f>
        <v>0</v>
      </c>
      <c r="L5" s="23">
        <f>MIN($L$3,Consequente!E3)</f>
        <v>0</v>
      </c>
      <c r="M5" s="23">
        <f>MIN($M$3,Consequente!F3)</f>
        <v>0</v>
      </c>
      <c r="N5" s="23">
        <f>MAX(G5:M5)</f>
        <v>0</v>
      </c>
      <c r="O5" s="23">
        <f>N5*Consequente!A3</f>
        <v>0</v>
      </c>
    </row>
    <row r="6" spans="1:15" x14ac:dyDescent="0.25">
      <c r="A6" s="30"/>
      <c r="B6" s="30"/>
      <c r="C6" s="22" t="s">
        <v>1</v>
      </c>
      <c r="D6" s="22" t="s">
        <v>2</v>
      </c>
      <c r="E6" s="22" t="s">
        <v>3</v>
      </c>
      <c r="G6" s="23">
        <f>MIN($G$3,Consequente!B4)</f>
        <v>0</v>
      </c>
      <c r="H6" s="23">
        <f>MIN($H$3,Consequente!C4)</f>
        <v>0</v>
      </c>
      <c r="I6" s="23">
        <f>MIN($I$3,Consequente!D4)</f>
        <v>0</v>
      </c>
      <c r="J6" s="23">
        <f>MIN($J$3,Consequente!E4)</f>
        <v>0</v>
      </c>
      <c r="K6" s="23">
        <f>MIN($K$3,Consequente!D4)</f>
        <v>0</v>
      </c>
      <c r="L6" s="23">
        <f>MIN($L$3,Consequente!E4)</f>
        <v>0</v>
      </c>
      <c r="M6" s="23">
        <f>MIN($M$3,Consequente!F4)</f>
        <v>0</v>
      </c>
      <c r="N6" s="23">
        <f t="shared" ref="N6:N69" si="0">MAX(G6:M6)</f>
        <v>0</v>
      </c>
      <c r="O6" s="23">
        <f>N6*Consequente!A4</f>
        <v>0</v>
      </c>
    </row>
    <row r="7" spans="1:15" x14ac:dyDescent="0.25">
      <c r="A7" s="26" t="s">
        <v>4</v>
      </c>
      <c r="B7" s="24">
        <v>28.61</v>
      </c>
      <c r="C7" s="24">
        <f>EXP(-((B7-media_temp_baixa)^2)/(2*desviop_temp_baixa^2))</f>
        <v>3.6280070119052849E-5</v>
      </c>
      <c r="D7" s="24">
        <f>EXP(-((B7-media_temp_media)^2)/(2*desviop_temp_media^2))</f>
        <v>5.5242526084564085E-2</v>
      </c>
      <c r="E7" s="24">
        <f>EXP(-((B7-media_temp_alta)^2)/(2*desviop_temp_alta^2))</f>
        <v>6.0033982694938292E-3</v>
      </c>
      <c r="G7" s="23">
        <f>MIN($G$3,Consequente!B5)</f>
        <v>0</v>
      </c>
      <c r="H7" s="23">
        <f>MIN($H$3,Consequente!C5)</f>
        <v>0</v>
      </c>
      <c r="I7" s="23">
        <f>MIN($I$3,Consequente!D5)</f>
        <v>0</v>
      </c>
      <c r="J7" s="23">
        <f>MIN($J$3,Consequente!E5)</f>
        <v>0</v>
      </c>
      <c r="K7" s="23">
        <f>MIN($K$3,Consequente!D5)</f>
        <v>0</v>
      </c>
      <c r="L7" s="23">
        <f>MIN($L$3,Consequente!E5)</f>
        <v>0</v>
      </c>
      <c r="M7" s="23">
        <f>MIN($M$3,Consequente!F5)</f>
        <v>0</v>
      </c>
      <c r="N7" s="23">
        <f t="shared" si="0"/>
        <v>0</v>
      </c>
      <c r="O7" s="23">
        <f>N7*Consequente!A5</f>
        <v>0</v>
      </c>
    </row>
    <row r="8" spans="1:15" x14ac:dyDescent="0.25">
      <c r="A8" s="26" t="s">
        <v>12</v>
      </c>
      <c r="B8" s="24">
        <v>65</v>
      </c>
      <c r="C8" s="24">
        <f>EXP(-((B8-media_umidade_baixa)^2)/(2*desviop_umidade_baixa^2))</f>
        <v>1.2771115545128334E-10</v>
      </c>
      <c r="D8" s="24">
        <f>EXP(-((B8-media_umidade_media)^2)/(2*desviop_umidade_media^2))</f>
        <v>0.17242162389375282</v>
      </c>
      <c r="E8" s="24">
        <f>EXP(-((B8-media_umidade_alta)^2)/(2*desviop_umidade_alta^2))</f>
        <v>2.1874911181828851E-3</v>
      </c>
      <c r="G8" s="23">
        <f>MIN($G$3,Consequente!B6)</f>
        <v>0</v>
      </c>
      <c r="H8" s="23">
        <f>MIN($H$3,Consequente!C6)</f>
        <v>0</v>
      </c>
      <c r="I8" s="23">
        <f>MIN($I$3,Consequente!D6)</f>
        <v>0</v>
      </c>
      <c r="J8" s="23">
        <f>MIN($J$3,Consequente!E6)</f>
        <v>0</v>
      </c>
      <c r="K8" s="23">
        <f>MIN($K$3,Consequente!D6)</f>
        <v>0</v>
      </c>
      <c r="L8" s="23">
        <f>MIN($L$3,Consequente!E6)</f>
        <v>0</v>
      </c>
      <c r="M8" s="23">
        <f>MIN($M$3,Consequente!F6)</f>
        <v>0</v>
      </c>
      <c r="N8" s="23">
        <f t="shared" si="0"/>
        <v>0</v>
      </c>
      <c r="O8" s="23">
        <f>N8*Consequente!A6</f>
        <v>0</v>
      </c>
    </row>
    <row r="9" spans="1:15" x14ac:dyDescent="0.25">
      <c r="G9" s="23">
        <f>MIN($G$3,Consequente!B7)</f>
        <v>0</v>
      </c>
      <c r="H9" s="23">
        <f>MIN($H$3,Consequente!C7)</f>
        <v>0</v>
      </c>
      <c r="I9" s="23">
        <f>MIN($I$3,Consequente!D7)</f>
        <v>0</v>
      </c>
      <c r="J9" s="23">
        <f>MIN($J$3,Consequente!E7)</f>
        <v>0</v>
      </c>
      <c r="K9" s="23">
        <f>MIN($K$3,Consequente!D7)</f>
        <v>0</v>
      </c>
      <c r="L9" s="23">
        <f>MIN($L$3,Consequente!E7)</f>
        <v>0</v>
      </c>
      <c r="M9" s="23">
        <f>MIN($M$3,Consequente!F7)</f>
        <v>0</v>
      </c>
      <c r="N9" s="23">
        <f t="shared" si="0"/>
        <v>0</v>
      </c>
      <c r="O9" s="23">
        <f>N9*Consequente!A7</f>
        <v>0</v>
      </c>
    </row>
    <row r="10" spans="1:15" x14ac:dyDescent="0.25">
      <c r="A10" s="24" t="s">
        <v>33</v>
      </c>
      <c r="B10" s="27">
        <f>SUM(O5:O205)/SUM(N5:N205)</f>
        <v>1.5681751638347943</v>
      </c>
      <c r="G10" s="23">
        <f>MIN($G$3,Consequente!B8)</f>
        <v>0</v>
      </c>
      <c r="H10" s="23">
        <f>MIN($H$3,Consequente!C8)</f>
        <v>0</v>
      </c>
      <c r="I10" s="23">
        <f>MIN($I$3,Consequente!D8)</f>
        <v>0</v>
      </c>
      <c r="J10" s="23">
        <f>MIN($J$3,Consequente!E8)</f>
        <v>0</v>
      </c>
      <c r="K10" s="23">
        <f>MIN($K$3,Consequente!D8)</f>
        <v>0</v>
      </c>
      <c r="L10" s="23">
        <f>MIN($L$3,Consequente!E8)</f>
        <v>0</v>
      </c>
      <c r="M10" s="23">
        <f>MIN($M$3,Consequente!F8)</f>
        <v>0</v>
      </c>
      <c r="N10" s="23">
        <f t="shared" si="0"/>
        <v>0</v>
      </c>
      <c r="O10" s="23">
        <f>N10*Consequente!A8</f>
        <v>0</v>
      </c>
    </row>
    <row r="11" spans="1:15" x14ac:dyDescent="0.25">
      <c r="G11" s="23">
        <f>MIN($G$3,Consequente!B9)</f>
        <v>0</v>
      </c>
      <c r="H11" s="23">
        <f>MIN($H$3,Consequente!C9)</f>
        <v>0</v>
      </c>
      <c r="I11" s="23">
        <f>MIN($I$3,Consequente!D9)</f>
        <v>0</v>
      </c>
      <c r="J11" s="23">
        <f>MIN($J$3,Consequente!E9)</f>
        <v>0</v>
      </c>
      <c r="K11" s="23">
        <f>MIN($K$3,Consequente!D9)</f>
        <v>0</v>
      </c>
      <c r="L11" s="23">
        <f>MIN($L$3,Consequente!E9)</f>
        <v>0</v>
      </c>
      <c r="M11" s="23">
        <f>MIN($M$3,Consequente!F9)</f>
        <v>0</v>
      </c>
      <c r="N11" s="23">
        <f t="shared" si="0"/>
        <v>0</v>
      </c>
      <c r="O11" s="23">
        <f>N11*Consequente!A9</f>
        <v>0</v>
      </c>
    </row>
    <row r="12" spans="1:15" x14ac:dyDescent="0.25">
      <c r="G12" s="23">
        <f>MIN($G$3,Consequente!B10)</f>
        <v>0</v>
      </c>
      <c r="H12" s="23">
        <f>MIN($H$3,Consequente!C10)</f>
        <v>0</v>
      </c>
      <c r="I12" s="23">
        <f>MIN($I$3,Consequente!D10)</f>
        <v>0</v>
      </c>
      <c r="J12" s="23">
        <f>MIN($J$3,Consequente!E10)</f>
        <v>0</v>
      </c>
      <c r="K12" s="23">
        <f>MIN($K$3,Consequente!D10)</f>
        <v>0</v>
      </c>
      <c r="L12" s="23">
        <f>MIN($L$3,Consequente!E10)</f>
        <v>0</v>
      </c>
      <c r="M12" s="23">
        <f>MIN($M$3,Consequente!F10)</f>
        <v>0</v>
      </c>
      <c r="N12" s="23">
        <f t="shared" si="0"/>
        <v>0</v>
      </c>
      <c r="O12" s="23">
        <f>N12*Consequente!A10</f>
        <v>0</v>
      </c>
    </row>
    <row r="13" spans="1:15" x14ac:dyDescent="0.25">
      <c r="G13" s="23">
        <f>MIN($G$3,Consequente!B11)</f>
        <v>0</v>
      </c>
      <c r="H13" s="23">
        <f>MIN($H$3,Consequente!C11)</f>
        <v>0</v>
      </c>
      <c r="I13" s="23">
        <f>MIN($I$3,Consequente!D11)</f>
        <v>0</v>
      </c>
      <c r="J13" s="23">
        <f>MIN($J$3,Consequente!E11)</f>
        <v>0</v>
      </c>
      <c r="K13" s="23">
        <f>MIN($K$3,Consequente!D11)</f>
        <v>0</v>
      </c>
      <c r="L13" s="23">
        <f>MIN($L$3,Consequente!E11)</f>
        <v>0</v>
      </c>
      <c r="M13" s="23">
        <f>MIN($M$3,Consequente!F11)</f>
        <v>0</v>
      </c>
      <c r="N13" s="23">
        <f t="shared" si="0"/>
        <v>0</v>
      </c>
      <c r="O13" s="23">
        <f>N13*Consequente!A11</f>
        <v>0</v>
      </c>
    </row>
    <row r="14" spans="1:15" x14ac:dyDescent="0.25">
      <c r="G14" s="23">
        <f>MIN($G$3,Consequente!B12)</f>
        <v>0</v>
      </c>
      <c r="H14" s="23">
        <f>MIN($H$3,Consequente!C12)</f>
        <v>0</v>
      </c>
      <c r="I14" s="23">
        <f>MIN($I$3,Consequente!D12)</f>
        <v>0</v>
      </c>
      <c r="J14" s="23">
        <f>MIN($J$3,Consequente!E12)</f>
        <v>0</v>
      </c>
      <c r="K14" s="23">
        <f>MIN($K$3,Consequente!D12)</f>
        <v>0</v>
      </c>
      <c r="L14" s="23">
        <f>MIN($L$3,Consequente!E12)</f>
        <v>0</v>
      </c>
      <c r="M14" s="23">
        <f>MIN($M$3,Consequente!F12)</f>
        <v>0</v>
      </c>
      <c r="N14" s="23">
        <f t="shared" si="0"/>
        <v>0</v>
      </c>
      <c r="O14" s="23">
        <f>N14*Consequente!A12</f>
        <v>0</v>
      </c>
    </row>
    <row r="15" spans="1:15" x14ac:dyDescent="0.25">
      <c r="G15" s="23">
        <f>MIN($G$3,Consequente!B13)</f>
        <v>0</v>
      </c>
      <c r="H15" s="23">
        <f>MIN($H$3,Consequente!C13)</f>
        <v>0</v>
      </c>
      <c r="I15" s="23">
        <f>MIN($I$3,Consequente!D13)</f>
        <v>0</v>
      </c>
      <c r="J15" s="23">
        <f>MIN($J$3,Consequente!E13)</f>
        <v>0</v>
      </c>
      <c r="K15" s="23">
        <f>MIN($K$3,Consequente!D13)</f>
        <v>0</v>
      </c>
      <c r="L15" s="23">
        <f>MIN($L$3,Consequente!E13)</f>
        <v>0</v>
      </c>
      <c r="M15" s="23">
        <f>MIN($M$3,Consequente!F13)</f>
        <v>0</v>
      </c>
      <c r="N15" s="23">
        <f t="shared" si="0"/>
        <v>0</v>
      </c>
      <c r="O15" s="23">
        <f>N15*Consequente!A13</f>
        <v>0</v>
      </c>
    </row>
    <row r="16" spans="1:15" x14ac:dyDescent="0.25">
      <c r="G16" s="23">
        <f>MIN($G$3,Consequente!B14)</f>
        <v>0</v>
      </c>
      <c r="H16" s="23">
        <f>MIN($H$3,Consequente!C14)</f>
        <v>0</v>
      </c>
      <c r="I16" s="23">
        <f>MIN($I$3,Consequente!D14)</f>
        <v>0</v>
      </c>
      <c r="J16" s="23">
        <f>MIN($J$3,Consequente!E14)</f>
        <v>0</v>
      </c>
      <c r="K16" s="23">
        <f>MIN($K$3,Consequente!D14)</f>
        <v>0</v>
      </c>
      <c r="L16" s="23">
        <f>MIN($L$3,Consequente!E14)</f>
        <v>0</v>
      </c>
      <c r="M16" s="23">
        <f>MIN($M$3,Consequente!F14)</f>
        <v>0</v>
      </c>
      <c r="N16" s="23">
        <f t="shared" si="0"/>
        <v>0</v>
      </c>
      <c r="O16" s="23">
        <f>N16*Consequente!A14</f>
        <v>0</v>
      </c>
    </row>
    <row r="17" spans="7:15" x14ac:dyDescent="0.25">
      <c r="G17" s="23">
        <f>MIN($G$3,Consequente!B15)</f>
        <v>0</v>
      </c>
      <c r="H17" s="23">
        <f>MIN($H$3,Consequente!C15)</f>
        <v>0</v>
      </c>
      <c r="I17" s="23">
        <f>MIN($I$3,Consequente!D15)</f>
        <v>0</v>
      </c>
      <c r="J17" s="23">
        <f>MIN($J$3,Consequente!E15)</f>
        <v>0</v>
      </c>
      <c r="K17" s="23">
        <f>MIN($K$3,Consequente!D15)</f>
        <v>0</v>
      </c>
      <c r="L17" s="23">
        <f>MIN($L$3,Consequente!E15)</f>
        <v>0</v>
      </c>
      <c r="M17" s="23">
        <f>MIN($M$3,Consequente!F15)</f>
        <v>0</v>
      </c>
      <c r="N17" s="23">
        <f t="shared" si="0"/>
        <v>0</v>
      </c>
      <c r="O17" s="23">
        <f>N17*Consequente!A15</f>
        <v>0</v>
      </c>
    </row>
    <row r="18" spans="7:15" x14ac:dyDescent="0.25">
      <c r="G18" s="23">
        <f>MIN($G$3,Consequente!B16)</f>
        <v>0</v>
      </c>
      <c r="H18" s="23">
        <f>MIN($H$3,Consequente!C16)</f>
        <v>0</v>
      </c>
      <c r="I18" s="23">
        <f>MIN($I$3,Consequente!D16)</f>
        <v>0</v>
      </c>
      <c r="J18" s="23">
        <f>MIN($J$3,Consequente!E16)</f>
        <v>0</v>
      </c>
      <c r="K18" s="23">
        <f>MIN($K$3,Consequente!D16)</f>
        <v>0</v>
      </c>
      <c r="L18" s="23">
        <f>MIN($L$3,Consequente!E16)</f>
        <v>0</v>
      </c>
      <c r="M18" s="23">
        <f>MIN($M$3,Consequente!F16)</f>
        <v>0</v>
      </c>
      <c r="N18" s="23">
        <f t="shared" si="0"/>
        <v>0</v>
      </c>
      <c r="O18" s="23">
        <f>N18*Consequente!A16</f>
        <v>0</v>
      </c>
    </row>
    <row r="19" spans="7:15" x14ac:dyDescent="0.25">
      <c r="G19" s="23">
        <f>MIN($G$3,Consequente!B17)</f>
        <v>0</v>
      </c>
      <c r="H19" s="23">
        <f>MIN($H$3,Consequente!C17)</f>
        <v>0</v>
      </c>
      <c r="I19" s="23">
        <f>MIN($I$3,Consequente!D17)</f>
        <v>0</v>
      </c>
      <c r="J19" s="23">
        <f>MIN($J$3,Consequente!E17)</f>
        <v>0</v>
      </c>
      <c r="K19" s="23">
        <f>MIN($K$3,Consequente!D17)</f>
        <v>0</v>
      </c>
      <c r="L19" s="23">
        <f>MIN($L$3,Consequente!E17)</f>
        <v>0</v>
      </c>
      <c r="M19" s="23">
        <f>MIN($M$3,Consequente!F17)</f>
        <v>0</v>
      </c>
      <c r="N19" s="23">
        <f t="shared" si="0"/>
        <v>0</v>
      </c>
      <c r="O19" s="23">
        <f>N19*Consequente!A17</f>
        <v>0</v>
      </c>
    </row>
    <row r="20" spans="7:15" x14ac:dyDescent="0.25">
      <c r="G20" s="23">
        <f>MIN($G$3,Consequente!B18)</f>
        <v>0</v>
      </c>
      <c r="H20" s="23">
        <f>MIN($H$3,Consequente!C18)</f>
        <v>0</v>
      </c>
      <c r="I20" s="23">
        <f>MIN($I$3,Consequente!D18)</f>
        <v>0</v>
      </c>
      <c r="J20" s="23">
        <f>MIN($J$3,Consequente!E18)</f>
        <v>0</v>
      </c>
      <c r="K20" s="23">
        <f>MIN($K$3,Consequente!D18)</f>
        <v>0</v>
      </c>
      <c r="L20" s="23">
        <f>MIN($L$3,Consequente!E18)</f>
        <v>0</v>
      </c>
      <c r="M20" s="23">
        <f>MIN($M$3,Consequente!F18)</f>
        <v>0</v>
      </c>
      <c r="N20" s="23">
        <f t="shared" si="0"/>
        <v>0</v>
      </c>
      <c r="O20" s="23">
        <f>N20*Consequente!A18</f>
        <v>0</v>
      </c>
    </row>
    <row r="21" spans="7:15" x14ac:dyDescent="0.25">
      <c r="G21" s="23">
        <f>MIN($G$3,Consequente!B19)</f>
        <v>0</v>
      </c>
      <c r="H21" s="23">
        <f>MIN($H$3,Consequente!C19)</f>
        <v>1.2771115545128334E-10</v>
      </c>
      <c r="I21" s="23">
        <f>MIN($I$3,Consequente!D19)</f>
        <v>0</v>
      </c>
      <c r="J21" s="23">
        <f>MIN($J$3,Consequente!E19)</f>
        <v>0</v>
      </c>
      <c r="K21" s="23">
        <f>MIN($K$3,Consequente!D19)</f>
        <v>0</v>
      </c>
      <c r="L21" s="23">
        <f>MIN($L$3,Consequente!E19)</f>
        <v>0</v>
      </c>
      <c r="M21" s="23">
        <f>MIN($M$3,Consequente!F19)</f>
        <v>0</v>
      </c>
      <c r="N21" s="23">
        <f t="shared" si="0"/>
        <v>1.2771115545128334E-10</v>
      </c>
      <c r="O21" s="23">
        <f>N21*Consequente!A19</f>
        <v>4.0867569744410667E-11</v>
      </c>
    </row>
    <row r="22" spans="7:15" x14ac:dyDescent="0.25">
      <c r="G22" s="23">
        <f>MIN($G$3,Consequente!B20)</f>
        <v>0</v>
      </c>
      <c r="H22" s="23">
        <f>MIN($H$3,Consequente!C20)</f>
        <v>1.2771115545128334E-10</v>
      </c>
      <c r="I22" s="23">
        <f>MIN($I$3,Consequente!D20)</f>
        <v>0</v>
      </c>
      <c r="J22" s="23">
        <f>MIN($J$3,Consequente!E20)</f>
        <v>0</v>
      </c>
      <c r="K22" s="23">
        <f>MIN($K$3,Consequente!D20)</f>
        <v>0</v>
      </c>
      <c r="L22" s="23">
        <f>MIN($L$3,Consequente!E20)</f>
        <v>0</v>
      </c>
      <c r="M22" s="23">
        <f>MIN($M$3,Consequente!F20)</f>
        <v>0</v>
      </c>
      <c r="N22" s="23">
        <f t="shared" si="0"/>
        <v>1.2771115545128334E-10</v>
      </c>
      <c r="O22" s="23">
        <f>N22*Consequente!A20</f>
        <v>4.3421792853436337E-11</v>
      </c>
    </row>
    <row r="23" spans="7:15" x14ac:dyDescent="0.25">
      <c r="G23" s="23">
        <f>MIN($G$3,Consequente!B21)</f>
        <v>0</v>
      </c>
      <c r="H23" s="23">
        <f>MIN($H$3,Consequente!C21)</f>
        <v>1.2771115545128334E-10</v>
      </c>
      <c r="I23" s="23">
        <f>MIN($I$3,Consequente!D21)</f>
        <v>0</v>
      </c>
      <c r="J23" s="23">
        <f>MIN($J$3,Consequente!E21)</f>
        <v>0</v>
      </c>
      <c r="K23" s="23">
        <f>MIN($K$3,Consequente!D21)</f>
        <v>0</v>
      </c>
      <c r="L23" s="23">
        <f>MIN($L$3,Consequente!E21)</f>
        <v>0</v>
      </c>
      <c r="M23" s="23">
        <f>MIN($M$3,Consequente!F21)</f>
        <v>0</v>
      </c>
      <c r="N23" s="23">
        <f t="shared" si="0"/>
        <v>1.2771115545128334E-10</v>
      </c>
      <c r="O23" s="23">
        <f>N23*Consequente!A21</f>
        <v>4.5976015962462007E-11</v>
      </c>
    </row>
    <row r="24" spans="7:15" x14ac:dyDescent="0.25">
      <c r="G24" s="23">
        <f>MIN($G$3,Consequente!B22)</f>
        <v>0</v>
      </c>
      <c r="H24" s="23">
        <f>MIN($H$3,Consequente!C22)</f>
        <v>1.2771115545128334E-10</v>
      </c>
      <c r="I24" s="23">
        <f>MIN($I$3,Consequente!D22)</f>
        <v>0</v>
      </c>
      <c r="J24" s="23">
        <f>MIN($J$3,Consequente!E22)</f>
        <v>0</v>
      </c>
      <c r="K24" s="23">
        <f>MIN($K$3,Consequente!D22)</f>
        <v>0</v>
      </c>
      <c r="L24" s="23">
        <f>MIN($L$3,Consequente!E22)</f>
        <v>0</v>
      </c>
      <c r="M24" s="23">
        <f>MIN($M$3,Consequente!F22)</f>
        <v>0</v>
      </c>
      <c r="N24" s="23">
        <f t="shared" si="0"/>
        <v>1.2771115545128334E-10</v>
      </c>
      <c r="O24" s="23">
        <f>N24*Consequente!A22</f>
        <v>4.8530239071487677E-11</v>
      </c>
    </row>
    <row r="25" spans="7:15" x14ac:dyDescent="0.25">
      <c r="G25" s="23">
        <f>MIN($G$3,Consequente!B23)</f>
        <v>0</v>
      </c>
      <c r="H25" s="23">
        <f>MIN($H$3,Consequente!C23)</f>
        <v>1.2771115545128334E-10</v>
      </c>
      <c r="I25" s="23">
        <f>MIN($I$3,Consequente!D23)</f>
        <v>0</v>
      </c>
      <c r="J25" s="23">
        <f>MIN($J$3,Consequente!E23)</f>
        <v>0</v>
      </c>
      <c r="K25" s="23">
        <f>MIN($K$3,Consequente!D23)</f>
        <v>0</v>
      </c>
      <c r="L25" s="23">
        <f>MIN($L$3,Consequente!E23)</f>
        <v>0</v>
      </c>
      <c r="M25" s="23">
        <f>MIN($M$3,Consequente!F23)</f>
        <v>0</v>
      </c>
      <c r="N25" s="23">
        <f t="shared" si="0"/>
        <v>1.2771115545128334E-10</v>
      </c>
      <c r="O25" s="23">
        <f>N25*Consequente!A23</f>
        <v>5.1084462180513347E-11</v>
      </c>
    </row>
    <row r="26" spans="7:15" x14ac:dyDescent="0.25">
      <c r="G26" s="23">
        <f>MIN($G$3,Consequente!B24)</f>
        <v>0</v>
      </c>
      <c r="H26" s="23">
        <f>MIN($H$3,Consequente!C24)</f>
        <v>1.2771115545128334E-10</v>
      </c>
      <c r="I26" s="23">
        <f>MIN($I$3,Consequente!D24)</f>
        <v>0</v>
      </c>
      <c r="J26" s="23">
        <f>MIN($J$3,Consequente!E24)</f>
        <v>0</v>
      </c>
      <c r="K26" s="23">
        <f>MIN($K$3,Consequente!D24)</f>
        <v>0</v>
      </c>
      <c r="L26" s="23">
        <f>MIN($L$3,Consequente!E24)</f>
        <v>0</v>
      </c>
      <c r="M26" s="23">
        <f>MIN($M$3,Consequente!F24)</f>
        <v>0</v>
      </c>
      <c r="N26" s="23">
        <f t="shared" si="0"/>
        <v>1.2771115545128334E-10</v>
      </c>
      <c r="O26" s="23">
        <f>N26*Consequente!A24</f>
        <v>5.3638685289539017E-11</v>
      </c>
    </row>
    <row r="27" spans="7:15" x14ac:dyDescent="0.25">
      <c r="G27" s="23">
        <f>MIN($G$3,Consequente!B25)</f>
        <v>0</v>
      </c>
      <c r="H27" s="23">
        <f>MIN($H$3,Consequente!C25)</f>
        <v>1.2771115545128334E-10</v>
      </c>
      <c r="I27" s="23">
        <f>MIN($I$3,Consequente!D25)</f>
        <v>0</v>
      </c>
      <c r="J27" s="23">
        <f>MIN($J$3,Consequente!E25)</f>
        <v>0</v>
      </c>
      <c r="K27" s="23">
        <f>MIN($K$3,Consequente!D25)</f>
        <v>0</v>
      </c>
      <c r="L27" s="23">
        <f>MIN($L$3,Consequente!E25)</f>
        <v>0</v>
      </c>
      <c r="M27" s="23">
        <f>MIN($M$3,Consequente!F25)</f>
        <v>0</v>
      </c>
      <c r="N27" s="23">
        <f t="shared" si="0"/>
        <v>1.2771115545128334E-10</v>
      </c>
      <c r="O27" s="23">
        <f>N27*Consequente!A25</f>
        <v>5.6192908398564687E-11</v>
      </c>
    </row>
    <row r="28" spans="7:15" x14ac:dyDescent="0.25">
      <c r="G28" s="23">
        <f>MIN($G$3,Consequente!B26)</f>
        <v>0</v>
      </c>
      <c r="H28" s="23">
        <f>MIN($H$3,Consequente!C26)</f>
        <v>1.2771115545128334E-10</v>
      </c>
      <c r="I28" s="23">
        <f>MIN($I$3,Consequente!D26)</f>
        <v>0</v>
      </c>
      <c r="J28" s="23">
        <f>MIN($J$3,Consequente!E26)</f>
        <v>0</v>
      </c>
      <c r="K28" s="23">
        <f>MIN($K$3,Consequente!D26)</f>
        <v>0</v>
      </c>
      <c r="L28" s="23">
        <f>MIN($L$3,Consequente!E26)</f>
        <v>0</v>
      </c>
      <c r="M28" s="23">
        <f>MIN($M$3,Consequente!F26)</f>
        <v>0</v>
      </c>
      <c r="N28" s="23">
        <f t="shared" si="0"/>
        <v>1.2771115545128334E-10</v>
      </c>
      <c r="O28" s="23">
        <f>N28*Consequente!A26</f>
        <v>5.8747131507590357E-11</v>
      </c>
    </row>
    <row r="29" spans="7:15" x14ac:dyDescent="0.25">
      <c r="G29" s="23">
        <f>MIN($G$3,Consequente!B27)</f>
        <v>0</v>
      </c>
      <c r="H29" s="23">
        <f>MIN($H$3,Consequente!C27)</f>
        <v>1.2771115545128334E-10</v>
      </c>
      <c r="I29" s="23">
        <f>MIN($I$3,Consequente!D27)</f>
        <v>0</v>
      </c>
      <c r="J29" s="23">
        <f>MIN($J$3,Consequente!E27)</f>
        <v>0</v>
      </c>
      <c r="K29" s="23">
        <f>MIN($K$3,Consequente!D27)</f>
        <v>0</v>
      </c>
      <c r="L29" s="23">
        <f>MIN($L$3,Consequente!E27)</f>
        <v>0</v>
      </c>
      <c r="M29" s="23">
        <f>MIN($M$3,Consequente!F27)</f>
        <v>0</v>
      </c>
      <c r="N29" s="23">
        <f t="shared" si="0"/>
        <v>1.2771115545128334E-10</v>
      </c>
      <c r="O29" s="23">
        <f>N29*Consequente!A27</f>
        <v>6.1301354616616027E-11</v>
      </c>
    </row>
    <row r="30" spans="7:15" x14ac:dyDescent="0.25">
      <c r="G30" s="23">
        <f>MIN($G$3,Consequente!B28)</f>
        <v>0</v>
      </c>
      <c r="H30" s="23">
        <f>MIN($H$3,Consequente!C28)</f>
        <v>1.2771115545128334E-10</v>
      </c>
      <c r="I30" s="23">
        <f>MIN($I$3,Consequente!D28)</f>
        <v>0</v>
      </c>
      <c r="J30" s="23">
        <f>MIN($J$3,Consequente!E28)</f>
        <v>0</v>
      </c>
      <c r="K30" s="23">
        <f>MIN($K$3,Consequente!D28)</f>
        <v>0</v>
      </c>
      <c r="L30" s="23">
        <f>MIN($L$3,Consequente!E28)</f>
        <v>0</v>
      </c>
      <c r="M30" s="23">
        <f>MIN($M$3,Consequente!F28)</f>
        <v>0</v>
      </c>
      <c r="N30" s="23">
        <f t="shared" si="0"/>
        <v>1.2771115545128334E-10</v>
      </c>
      <c r="O30" s="23">
        <f>N30*Consequente!A28</f>
        <v>6.3855577725641684E-11</v>
      </c>
    </row>
    <row r="31" spans="7:15" x14ac:dyDescent="0.25">
      <c r="G31" s="23">
        <f>MIN($G$3,Consequente!B29)</f>
        <v>0</v>
      </c>
      <c r="H31" s="23">
        <f>MIN($H$3,Consequente!C29)</f>
        <v>1.2771115545128334E-10</v>
      </c>
      <c r="I31" s="23">
        <f>MIN($I$3,Consequente!D29)</f>
        <v>0</v>
      </c>
      <c r="J31" s="23">
        <f>MIN($J$3,Consequente!E29)</f>
        <v>0</v>
      </c>
      <c r="K31" s="23">
        <f>MIN($K$3,Consequente!D29)</f>
        <v>0</v>
      </c>
      <c r="L31" s="23">
        <f>MIN($L$3,Consequente!E29)</f>
        <v>0</v>
      </c>
      <c r="M31" s="23">
        <f>MIN($M$3,Consequente!F29)</f>
        <v>0</v>
      </c>
      <c r="N31" s="23">
        <f t="shared" si="0"/>
        <v>1.2771115545128334E-10</v>
      </c>
      <c r="O31" s="23">
        <f>N31*Consequente!A29</f>
        <v>6.6409800834667354E-11</v>
      </c>
    </row>
    <row r="32" spans="7:15" x14ac:dyDescent="0.25">
      <c r="G32" s="23">
        <f>MIN($G$3,Consequente!B30)</f>
        <v>0</v>
      </c>
      <c r="H32" s="23">
        <f>MIN($H$3,Consequente!C30)</f>
        <v>1.2771115545128334E-10</v>
      </c>
      <c r="I32" s="23">
        <f>MIN($I$3,Consequente!D30)</f>
        <v>0</v>
      </c>
      <c r="J32" s="23">
        <f>MIN($J$3,Consequente!E30)</f>
        <v>0</v>
      </c>
      <c r="K32" s="23">
        <f>MIN($K$3,Consequente!D30)</f>
        <v>0</v>
      </c>
      <c r="L32" s="23">
        <f>MIN($L$3,Consequente!E30)</f>
        <v>0</v>
      </c>
      <c r="M32" s="23">
        <f>MIN($M$3,Consequente!F30)</f>
        <v>0</v>
      </c>
      <c r="N32" s="23">
        <f t="shared" si="0"/>
        <v>1.2771115545128334E-10</v>
      </c>
      <c r="O32" s="23">
        <f>N32*Consequente!A30</f>
        <v>6.8964023943693024E-11</v>
      </c>
    </row>
    <row r="33" spans="7:15" x14ac:dyDescent="0.25">
      <c r="G33" s="23">
        <f>MIN($G$3,Consequente!B31)</f>
        <v>0</v>
      </c>
      <c r="H33" s="23">
        <f>MIN($H$3,Consequente!C31)</f>
        <v>1.2771115545128334E-10</v>
      </c>
      <c r="I33" s="23">
        <f>MIN($I$3,Consequente!D31)</f>
        <v>0</v>
      </c>
      <c r="J33" s="23">
        <f>MIN($J$3,Consequente!E31)</f>
        <v>0</v>
      </c>
      <c r="K33" s="23">
        <f>MIN($K$3,Consequente!D31)</f>
        <v>0</v>
      </c>
      <c r="L33" s="23">
        <f>MIN($L$3,Consequente!E31)</f>
        <v>0</v>
      </c>
      <c r="M33" s="23">
        <f>MIN($M$3,Consequente!F31)</f>
        <v>0</v>
      </c>
      <c r="N33" s="23">
        <f t="shared" si="0"/>
        <v>1.2771115545128334E-10</v>
      </c>
      <c r="O33" s="23">
        <f>N33*Consequente!A31</f>
        <v>7.1518247052718694E-11</v>
      </c>
    </row>
    <row r="34" spans="7:15" x14ac:dyDescent="0.25">
      <c r="G34" s="23">
        <f>MIN($G$3,Consequente!B32)</f>
        <v>0</v>
      </c>
      <c r="H34" s="23">
        <f>MIN($H$3,Consequente!C32)</f>
        <v>1.2771115545128334E-10</v>
      </c>
      <c r="I34" s="23">
        <f>MIN($I$3,Consequente!D32)</f>
        <v>0</v>
      </c>
      <c r="J34" s="23">
        <f>MIN($J$3,Consequente!E32)</f>
        <v>0</v>
      </c>
      <c r="K34" s="23">
        <f>MIN($K$3,Consequente!D32)</f>
        <v>0</v>
      </c>
      <c r="L34" s="23">
        <f>MIN($L$3,Consequente!E32)</f>
        <v>0</v>
      </c>
      <c r="M34" s="23">
        <f>MIN($M$3,Consequente!F32)</f>
        <v>0</v>
      </c>
      <c r="N34" s="23">
        <f t="shared" si="0"/>
        <v>1.2771115545128334E-10</v>
      </c>
      <c r="O34" s="23">
        <f>N34*Consequente!A32</f>
        <v>7.4072470161744364E-11</v>
      </c>
    </row>
    <row r="35" spans="7:15" x14ac:dyDescent="0.25">
      <c r="G35" s="23">
        <f>MIN($G$3,Consequente!B33)</f>
        <v>0</v>
      </c>
      <c r="H35" s="23">
        <f>MIN($H$3,Consequente!C33)</f>
        <v>1.2771115545128334E-10</v>
      </c>
      <c r="I35" s="23">
        <f>MIN($I$3,Consequente!D33)</f>
        <v>0</v>
      </c>
      <c r="J35" s="23">
        <f>MIN($J$3,Consequente!E33)</f>
        <v>0</v>
      </c>
      <c r="K35" s="23">
        <f>MIN($K$3,Consequente!D33)</f>
        <v>0</v>
      </c>
      <c r="L35" s="23">
        <f>MIN($L$3,Consequente!E33)</f>
        <v>0</v>
      </c>
      <c r="M35" s="23">
        <f>MIN($M$3,Consequente!F33)</f>
        <v>0</v>
      </c>
      <c r="N35" s="23">
        <f t="shared" si="0"/>
        <v>1.2771115545128334E-10</v>
      </c>
      <c r="O35" s="23">
        <f>N35*Consequente!A33</f>
        <v>7.6626693270770034E-11</v>
      </c>
    </row>
    <row r="36" spans="7:15" x14ac:dyDescent="0.25">
      <c r="G36" s="23">
        <f>MIN($G$3,Consequente!B34)</f>
        <v>0</v>
      </c>
      <c r="H36" s="23">
        <f>MIN($H$3,Consequente!C34)</f>
        <v>1.2771115545128334E-10</v>
      </c>
      <c r="I36" s="23">
        <f>MIN($I$3,Consequente!D34)</f>
        <v>0</v>
      </c>
      <c r="J36" s="23">
        <f>MIN($J$3,Consequente!E34)</f>
        <v>0</v>
      </c>
      <c r="K36" s="23">
        <f>MIN($K$3,Consequente!D34)</f>
        <v>0</v>
      </c>
      <c r="L36" s="23">
        <f>MIN($L$3,Consequente!E34)</f>
        <v>0</v>
      </c>
      <c r="M36" s="23">
        <f>MIN($M$3,Consequente!F34)</f>
        <v>0</v>
      </c>
      <c r="N36" s="23">
        <f t="shared" si="0"/>
        <v>1.2771115545128334E-10</v>
      </c>
      <c r="O36" s="23">
        <f>N36*Consequente!A34</f>
        <v>7.9180916379795704E-11</v>
      </c>
    </row>
    <row r="37" spans="7:15" x14ac:dyDescent="0.25">
      <c r="G37" s="23">
        <f>MIN($G$3,Consequente!B35)</f>
        <v>0</v>
      </c>
      <c r="H37" s="23">
        <f>MIN($H$3,Consequente!C35)</f>
        <v>1.2771115545128334E-10</v>
      </c>
      <c r="I37" s="23">
        <f>MIN($I$3,Consequente!D35)</f>
        <v>0</v>
      </c>
      <c r="J37" s="23">
        <f>MIN($J$3,Consequente!E35)</f>
        <v>0</v>
      </c>
      <c r="K37" s="23">
        <f>MIN($K$3,Consequente!D35)</f>
        <v>0</v>
      </c>
      <c r="L37" s="23">
        <f>MIN($L$3,Consequente!E35)</f>
        <v>0</v>
      </c>
      <c r="M37" s="23">
        <f>MIN($M$3,Consequente!F35)</f>
        <v>0</v>
      </c>
      <c r="N37" s="23">
        <f t="shared" si="0"/>
        <v>1.2771115545128334E-10</v>
      </c>
      <c r="O37" s="23">
        <f>N37*Consequente!A35</f>
        <v>8.1735139488821374E-11</v>
      </c>
    </row>
    <row r="38" spans="7:15" x14ac:dyDescent="0.25">
      <c r="G38" s="23">
        <f>MIN($G$3,Consequente!B36)</f>
        <v>0</v>
      </c>
      <c r="H38" s="23">
        <f>MIN($H$3,Consequente!C36)</f>
        <v>1.2771115545128334E-10</v>
      </c>
      <c r="I38" s="23">
        <f>MIN($I$3,Consequente!D36)</f>
        <v>0</v>
      </c>
      <c r="J38" s="23">
        <f>MIN($J$3,Consequente!E36)</f>
        <v>0</v>
      </c>
      <c r="K38" s="23">
        <f>MIN($K$3,Consequente!D36)</f>
        <v>0</v>
      </c>
      <c r="L38" s="23">
        <f>MIN($L$3,Consequente!E36)</f>
        <v>0</v>
      </c>
      <c r="M38" s="23">
        <f>MIN($M$3,Consequente!F36)</f>
        <v>0</v>
      </c>
      <c r="N38" s="23">
        <f t="shared" si="0"/>
        <v>1.2771115545128334E-10</v>
      </c>
      <c r="O38" s="23">
        <f>N38*Consequente!A36</f>
        <v>8.4289362597847044E-11</v>
      </c>
    </row>
    <row r="39" spans="7:15" x14ac:dyDescent="0.25">
      <c r="G39" s="23">
        <f>MIN($G$3,Consequente!B37)</f>
        <v>0</v>
      </c>
      <c r="H39" s="23">
        <f>MIN($H$3,Consequente!C37)</f>
        <v>1.2771115545128334E-10</v>
      </c>
      <c r="I39" s="23">
        <f>MIN($I$3,Consequente!D37)</f>
        <v>0</v>
      </c>
      <c r="J39" s="23">
        <f>MIN($J$3,Consequente!E37)</f>
        <v>0</v>
      </c>
      <c r="K39" s="23">
        <f>MIN($K$3,Consequente!D37)</f>
        <v>0</v>
      </c>
      <c r="L39" s="23">
        <f>MIN($L$3,Consequente!E37)</f>
        <v>0</v>
      </c>
      <c r="M39" s="23">
        <f>MIN($M$3,Consequente!F37)</f>
        <v>0</v>
      </c>
      <c r="N39" s="23">
        <f t="shared" si="0"/>
        <v>1.2771115545128334E-10</v>
      </c>
      <c r="O39" s="23">
        <f>N39*Consequente!A37</f>
        <v>8.6843585706872714E-11</v>
      </c>
    </row>
    <row r="40" spans="7:15" x14ac:dyDescent="0.25">
      <c r="G40" s="23">
        <f>MIN($G$3,Consequente!B38)</f>
        <v>0</v>
      </c>
      <c r="H40" s="23">
        <f>MIN($H$3,Consequente!C38)</f>
        <v>1.2771115545128334E-10</v>
      </c>
      <c r="I40" s="23">
        <f>MIN($I$3,Consequente!D38)</f>
        <v>0</v>
      </c>
      <c r="J40" s="23">
        <f>MIN($J$3,Consequente!E38)</f>
        <v>0</v>
      </c>
      <c r="K40" s="23">
        <f>MIN($K$3,Consequente!D38)</f>
        <v>0</v>
      </c>
      <c r="L40" s="23">
        <f>MIN($L$3,Consequente!E38)</f>
        <v>0</v>
      </c>
      <c r="M40" s="23">
        <f>MIN($M$3,Consequente!F38)</f>
        <v>0</v>
      </c>
      <c r="N40" s="23">
        <f t="shared" si="0"/>
        <v>1.2771115545128334E-10</v>
      </c>
      <c r="O40" s="23">
        <f>N40*Consequente!A38</f>
        <v>8.9397808815898371E-11</v>
      </c>
    </row>
    <row r="41" spans="7:15" x14ac:dyDescent="0.25">
      <c r="G41" s="23">
        <f>MIN($G$3,Consequente!B39)</f>
        <v>0</v>
      </c>
      <c r="H41" s="23">
        <f>MIN($H$3,Consequente!C39)</f>
        <v>1.2771115545128334E-10</v>
      </c>
      <c r="I41" s="23">
        <f>MIN($I$3,Consequente!D39)</f>
        <v>0</v>
      </c>
      <c r="J41" s="23">
        <f>MIN($J$3,Consequente!E39)</f>
        <v>0</v>
      </c>
      <c r="K41" s="23">
        <f>MIN($K$3,Consequente!D39)</f>
        <v>0</v>
      </c>
      <c r="L41" s="23">
        <f>MIN($L$3,Consequente!E39)</f>
        <v>0</v>
      </c>
      <c r="M41" s="23">
        <f>MIN($M$3,Consequente!F39)</f>
        <v>0</v>
      </c>
      <c r="N41" s="23">
        <f t="shared" si="0"/>
        <v>1.2771115545128334E-10</v>
      </c>
      <c r="O41" s="23">
        <f>N41*Consequente!A39</f>
        <v>9.1952031924924041E-11</v>
      </c>
    </row>
    <row r="42" spans="7:15" x14ac:dyDescent="0.25">
      <c r="G42" s="23">
        <f>MIN($G$3,Consequente!B40)</f>
        <v>0</v>
      </c>
      <c r="H42" s="23">
        <f>MIN($H$3,Consequente!C40)</f>
        <v>1.2771115545128334E-10</v>
      </c>
      <c r="I42" s="23">
        <f>MIN($I$3,Consequente!D40)</f>
        <v>0</v>
      </c>
      <c r="J42" s="23">
        <f>MIN($J$3,Consequente!E40)</f>
        <v>0</v>
      </c>
      <c r="K42" s="23">
        <f>MIN($K$3,Consequente!D40)</f>
        <v>0</v>
      </c>
      <c r="L42" s="23">
        <f>MIN($L$3,Consequente!E40)</f>
        <v>0</v>
      </c>
      <c r="M42" s="23">
        <f>MIN($M$3,Consequente!F40)</f>
        <v>0</v>
      </c>
      <c r="N42" s="23">
        <f t="shared" si="0"/>
        <v>1.2771115545128334E-10</v>
      </c>
      <c r="O42" s="23">
        <f>N42*Consequente!A40</f>
        <v>9.4506255033949711E-11</v>
      </c>
    </row>
    <row r="43" spans="7:15" x14ac:dyDescent="0.25">
      <c r="G43" s="23">
        <f>MIN($G$3,Consequente!B41)</f>
        <v>0</v>
      </c>
      <c r="H43" s="23">
        <f>MIN($H$3,Consequente!C41)</f>
        <v>1.2771115545128334E-10</v>
      </c>
      <c r="I43" s="23">
        <f>MIN($I$3,Consequente!D41)</f>
        <v>0</v>
      </c>
      <c r="J43" s="23">
        <f>MIN($J$3,Consequente!E41)</f>
        <v>0</v>
      </c>
      <c r="K43" s="23">
        <f>MIN($K$3,Consequente!D41)</f>
        <v>0</v>
      </c>
      <c r="L43" s="23">
        <f>MIN($L$3,Consequente!E41)</f>
        <v>0</v>
      </c>
      <c r="M43" s="23">
        <f>MIN($M$3,Consequente!F41)</f>
        <v>0</v>
      </c>
      <c r="N43" s="23">
        <f t="shared" si="0"/>
        <v>1.2771115545128334E-10</v>
      </c>
      <c r="O43" s="23">
        <f>N43*Consequente!A41</f>
        <v>9.706047814297538E-11</v>
      </c>
    </row>
    <row r="44" spans="7:15" x14ac:dyDescent="0.25">
      <c r="G44" s="23">
        <f>MIN($G$3,Consequente!B42)</f>
        <v>0</v>
      </c>
      <c r="H44" s="23">
        <f>MIN($H$3,Consequente!C42)</f>
        <v>1.2771115545128334E-10</v>
      </c>
      <c r="I44" s="23">
        <f>MIN($I$3,Consequente!D42)</f>
        <v>0</v>
      </c>
      <c r="J44" s="23">
        <f>MIN($J$3,Consequente!E42)</f>
        <v>0</v>
      </c>
      <c r="K44" s="23">
        <f>MIN($K$3,Consequente!D42)</f>
        <v>0</v>
      </c>
      <c r="L44" s="23">
        <f>MIN($L$3,Consequente!E42)</f>
        <v>0</v>
      </c>
      <c r="M44" s="23">
        <f>MIN($M$3,Consequente!F42)</f>
        <v>0</v>
      </c>
      <c r="N44" s="23">
        <f t="shared" si="0"/>
        <v>1.2771115545128334E-10</v>
      </c>
      <c r="O44" s="23">
        <f>N44*Consequente!A42</f>
        <v>9.961470125200105E-11</v>
      </c>
    </row>
    <row r="45" spans="7:15" x14ac:dyDescent="0.25">
      <c r="G45" s="23">
        <f>MIN($G$3,Consequente!B43)</f>
        <v>0</v>
      </c>
      <c r="H45" s="23">
        <f>MIN($H$3,Consequente!C43)</f>
        <v>1.2771115545128334E-10</v>
      </c>
      <c r="I45" s="23">
        <f>MIN($I$3,Consequente!D43)</f>
        <v>1.1102230246251563E-15</v>
      </c>
      <c r="J45" s="23">
        <f>MIN($J$3,Consequente!E43)</f>
        <v>0</v>
      </c>
      <c r="K45" s="23">
        <f>MIN($K$3,Consequente!D43)</f>
        <v>1.1102230246251563E-15</v>
      </c>
      <c r="L45" s="23">
        <f>MIN($L$3,Consequente!E43)</f>
        <v>0</v>
      </c>
      <c r="M45" s="23">
        <f>MIN($M$3,Consequente!F43)</f>
        <v>0</v>
      </c>
      <c r="N45" s="23">
        <f t="shared" si="0"/>
        <v>1.2771115545128334E-10</v>
      </c>
      <c r="O45" s="23">
        <f>N45*Consequente!A43</f>
        <v>1.0216892436102672E-10</v>
      </c>
    </row>
    <row r="46" spans="7:15" x14ac:dyDescent="0.25">
      <c r="G46" s="23">
        <f>MIN($G$3,Consequente!B44)</f>
        <v>0</v>
      </c>
      <c r="H46" s="23">
        <f>MIN($H$3,Consequente!C44)</f>
        <v>1.2771115545128334E-10</v>
      </c>
      <c r="I46" s="23">
        <f>MIN($I$3,Consequente!D44)</f>
        <v>5.5242526084564085E-2</v>
      </c>
      <c r="J46" s="23">
        <f>MIN($J$3,Consequente!E44)</f>
        <v>0</v>
      </c>
      <c r="K46" s="23">
        <f>MIN($K$3,Consequente!D44)</f>
        <v>1.2771115545128334E-10</v>
      </c>
      <c r="L46" s="23">
        <f>MIN($L$3,Consequente!E44)</f>
        <v>0</v>
      </c>
      <c r="M46" s="23">
        <f>MIN($M$3,Consequente!F44)</f>
        <v>0</v>
      </c>
      <c r="N46" s="23">
        <f t="shared" si="0"/>
        <v>5.5242526084564085E-2</v>
      </c>
      <c r="O46" s="23">
        <f>N46*Consequente!A44</f>
        <v>4.529887138934257E-2</v>
      </c>
    </row>
    <row r="47" spans="7:15" x14ac:dyDescent="0.25">
      <c r="G47" s="23">
        <f>MIN($G$3,Consequente!B45)</f>
        <v>0</v>
      </c>
      <c r="H47" s="23">
        <f>MIN($H$3,Consequente!C45)</f>
        <v>1.2771115545128334E-10</v>
      </c>
      <c r="I47" s="23">
        <f>MIN($I$3,Consequente!D45)</f>
        <v>5.5242526084564085E-2</v>
      </c>
      <c r="J47" s="23">
        <f>MIN($J$3,Consequente!E45)</f>
        <v>0</v>
      </c>
      <c r="K47" s="23">
        <f>MIN($K$3,Consequente!D45)</f>
        <v>1.2771115545128334E-10</v>
      </c>
      <c r="L47" s="23">
        <f>MIN($L$3,Consequente!E45)</f>
        <v>0</v>
      </c>
      <c r="M47" s="23">
        <f>MIN($M$3,Consequente!F45)</f>
        <v>0</v>
      </c>
      <c r="N47" s="23">
        <f t="shared" si="0"/>
        <v>5.5242526084564085E-2</v>
      </c>
      <c r="O47" s="23">
        <f>N47*Consequente!A45</f>
        <v>4.6403721911033854E-2</v>
      </c>
    </row>
    <row r="48" spans="7:15" x14ac:dyDescent="0.25">
      <c r="G48" s="23">
        <f>MIN($G$3,Consequente!B46)</f>
        <v>0</v>
      </c>
      <c r="H48" s="23">
        <f>MIN($H$3,Consequente!C46)</f>
        <v>1.2771115545128334E-10</v>
      </c>
      <c r="I48" s="23">
        <f>MIN($I$3,Consequente!D46)</f>
        <v>5.5242526084564085E-2</v>
      </c>
      <c r="J48" s="23">
        <f>MIN($J$3,Consequente!E46)</f>
        <v>0</v>
      </c>
      <c r="K48" s="23">
        <f>MIN($K$3,Consequente!D46)</f>
        <v>1.2771115545128334E-10</v>
      </c>
      <c r="L48" s="23">
        <f>MIN($L$3,Consequente!E46)</f>
        <v>0</v>
      </c>
      <c r="M48" s="23">
        <f>MIN($M$3,Consequente!F46)</f>
        <v>0</v>
      </c>
      <c r="N48" s="23">
        <f t="shared" si="0"/>
        <v>5.5242526084564085E-2</v>
      </c>
      <c r="O48" s="23">
        <f>N48*Consequente!A46</f>
        <v>4.7508572432725139E-2</v>
      </c>
    </row>
    <row r="49" spans="7:15" x14ac:dyDescent="0.25">
      <c r="G49" s="23">
        <f>MIN($G$3,Consequente!B47)</f>
        <v>0</v>
      </c>
      <c r="H49" s="23">
        <f>MIN($H$3,Consequente!C47)</f>
        <v>1.2771115545128334E-10</v>
      </c>
      <c r="I49" s="23">
        <f>MIN($I$3,Consequente!D47)</f>
        <v>5.5242526084564085E-2</v>
      </c>
      <c r="J49" s="23">
        <f>MIN($J$3,Consequente!E47)</f>
        <v>0</v>
      </c>
      <c r="K49" s="23">
        <f>MIN($K$3,Consequente!D47)</f>
        <v>1.2771115545128334E-10</v>
      </c>
      <c r="L49" s="23">
        <f>MIN($L$3,Consequente!E47)</f>
        <v>0</v>
      </c>
      <c r="M49" s="23">
        <f>MIN($M$3,Consequente!F47)</f>
        <v>0</v>
      </c>
      <c r="N49" s="23">
        <f t="shared" si="0"/>
        <v>5.5242526084564085E-2</v>
      </c>
      <c r="O49" s="23">
        <f>N49*Consequente!A47</f>
        <v>4.8613422954416417E-2</v>
      </c>
    </row>
    <row r="50" spans="7:15" x14ac:dyDescent="0.25">
      <c r="G50" s="23">
        <f>MIN($G$3,Consequente!B48)</f>
        <v>0</v>
      </c>
      <c r="H50" s="23">
        <f>MIN($H$3,Consequente!C48)</f>
        <v>1.2771115545128334E-10</v>
      </c>
      <c r="I50" s="23">
        <f>MIN($I$3,Consequente!D48)</f>
        <v>5.5242526084564085E-2</v>
      </c>
      <c r="J50" s="23">
        <f>MIN($J$3,Consequente!E48)</f>
        <v>0</v>
      </c>
      <c r="K50" s="23">
        <f>MIN($K$3,Consequente!D48)</f>
        <v>1.2771115545128334E-10</v>
      </c>
      <c r="L50" s="23">
        <f>MIN($L$3,Consequente!E48)</f>
        <v>0</v>
      </c>
      <c r="M50" s="23">
        <f>MIN($M$3,Consequente!F48)</f>
        <v>0</v>
      </c>
      <c r="N50" s="23">
        <f t="shared" si="0"/>
        <v>5.5242526084564085E-2</v>
      </c>
      <c r="O50" s="23">
        <f>N50*Consequente!A48</f>
        <v>4.9718273476107702E-2</v>
      </c>
    </row>
    <row r="51" spans="7:15" x14ac:dyDescent="0.25">
      <c r="G51" s="23">
        <f>MIN($G$3,Consequente!B49)</f>
        <v>0</v>
      </c>
      <c r="H51" s="23">
        <f>MIN($H$3,Consequente!C49)</f>
        <v>1.2771115545128334E-10</v>
      </c>
      <c r="I51" s="23">
        <f>MIN($I$3,Consequente!D49)</f>
        <v>5.5242526084564085E-2</v>
      </c>
      <c r="J51" s="23">
        <f>MIN($J$3,Consequente!E49)</f>
        <v>0</v>
      </c>
      <c r="K51" s="23">
        <f>MIN($K$3,Consequente!D49)</f>
        <v>1.2771115545128334E-10</v>
      </c>
      <c r="L51" s="23">
        <f>MIN($L$3,Consequente!E49)</f>
        <v>0</v>
      </c>
      <c r="M51" s="23">
        <f>MIN($M$3,Consequente!F49)</f>
        <v>0</v>
      </c>
      <c r="N51" s="23">
        <f t="shared" si="0"/>
        <v>5.5242526084564085E-2</v>
      </c>
      <c r="O51" s="23">
        <f>N51*Consequente!A49</f>
        <v>5.0823123997798987E-2</v>
      </c>
    </row>
    <row r="52" spans="7:15" x14ac:dyDescent="0.25">
      <c r="G52" s="23">
        <f>MIN($G$3,Consequente!B50)</f>
        <v>0</v>
      </c>
      <c r="H52" s="23">
        <f>MIN($H$3,Consequente!C50)</f>
        <v>1.2771115545128334E-10</v>
      </c>
      <c r="I52" s="23">
        <f>MIN($I$3,Consequente!D50)</f>
        <v>5.5242526084564085E-2</v>
      </c>
      <c r="J52" s="23">
        <f>MIN($J$3,Consequente!E50)</f>
        <v>0</v>
      </c>
      <c r="K52" s="23">
        <f>MIN($K$3,Consequente!D50)</f>
        <v>1.2771115545128334E-10</v>
      </c>
      <c r="L52" s="23">
        <f>MIN($L$3,Consequente!E50)</f>
        <v>0</v>
      </c>
      <c r="M52" s="23">
        <f>MIN($M$3,Consequente!F50)</f>
        <v>0</v>
      </c>
      <c r="N52" s="23">
        <f t="shared" si="0"/>
        <v>5.5242526084564085E-2</v>
      </c>
      <c r="O52" s="23">
        <f>N52*Consequente!A50</f>
        <v>5.1927974519490265E-2</v>
      </c>
    </row>
    <row r="53" spans="7:15" x14ac:dyDescent="0.25">
      <c r="G53" s="23">
        <f>MIN($G$3,Consequente!B51)</f>
        <v>0</v>
      </c>
      <c r="H53" s="23">
        <f>MIN($H$3,Consequente!C51)</f>
        <v>1.2771115545128334E-10</v>
      </c>
      <c r="I53" s="23">
        <f>MIN($I$3,Consequente!D51)</f>
        <v>5.5242526084564085E-2</v>
      </c>
      <c r="J53" s="23">
        <f>MIN($J$3,Consequente!E51)</f>
        <v>0</v>
      </c>
      <c r="K53" s="23">
        <f>MIN($K$3,Consequente!D51)</f>
        <v>1.2771115545128334E-10</v>
      </c>
      <c r="L53" s="23">
        <f>MIN($L$3,Consequente!E51)</f>
        <v>0</v>
      </c>
      <c r="M53" s="23">
        <f>MIN($M$3,Consequente!F51)</f>
        <v>0</v>
      </c>
      <c r="N53" s="23">
        <f t="shared" si="0"/>
        <v>5.5242526084564085E-2</v>
      </c>
      <c r="O53" s="23">
        <f>N53*Consequente!A51</f>
        <v>5.303282504118155E-2</v>
      </c>
    </row>
    <row r="54" spans="7:15" x14ac:dyDescent="0.25">
      <c r="G54" s="23">
        <f>MIN($G$3,Consequente!B52)</f>
        <v>0</v>
      </c>
      <c r="H54" s="23">
        <f>MIN($H$3,Consequente!C52)</f>
        <v>1.2771115545128334E-10</v>
      </c>
      <c r="I54" s="23">
        <f>MIN($I$3,Consequente!D52)</f>
        <v>5.5242526084564085E-2</v>
      </c>
      <c r="J54" s="23">
        <f>MIN($J$3,Consequente!E52)</f>
        <v>0</v>
      </c>
      <c r="K54" s="23">
        <f>MIN($K$3,Consequente!D52)</f>
        <v>1.2771115545128334E-10</v>
      </c>
      <c r="L54" s="23">
        <f>MIN($L$3,Consequente!E52)</f>
        <v>0</v>
      </c>
      <c r="M54" s="23">
        <f>MIN($M$3,Consequente!F52)</f>
        <v>0</v>
      </c>
      <c r="N54" s="23">
        <f t="shared" si="0"/>
        <v>5.5242526084564085E-2</v>
      </c>
      <c r="O54" s="23">
        <f>N54*Consequente!A52</f>
        <v>5.4137675562872835E-2</v>
      </c>
    </row>
    <row r="55" spans="7:15" x14ac:dyDescent="0.25">
      <c r="G55" s="23">
        <f>MIN($G$3,Consequente!B53)</f>
        <v>0</v>
      </c>
      <c r="H55" s="23">
        <f>MIN($H$3,Consequente!C53)</f>
        <v>0</v>
      </c>
      <c r="I55" s="23">
        <f>MIN($I$3,Consequente!D53)</f>
        <v>5.5242526084564085E-2</v>
      </c>
      <c r="J55" s="23">
        <f>MIN($J$3,Consequente!E53)</f>
        <v>0</v>
      </c>
      <c r="K55" s="23">
        <f>MIN($K$3,Consequente!D53)</f>
        <v>1.2771115545128334E-10</v>
      </c>
      <c r="L55" s="23">
        <f>MIN($L$3,Consequente!E53)</f>
        <v>0</v>
      </c>
      <c r="M55" s="23">
        <f>MIN($M$3,Consequente!F53)</f>
        <v>0</v>
      </c>
      <c r="N55" s="23">
        <f t="shared" si="0"/>
        <v>5.5242526084564085E-2</v>
      </c>
      <c r="O55" s="23">
        <f>N55*Consequente!A53</f>
        <v>5.5242526084564113E-2</v>
      </c>
    </row>
    <row r="56" spans="7:15" x14ac:dyDescent="0.25">
      <c r="G56" s="23">
        <f>MIN($G$3,Consequente!B54)</f>
        <v>0</v>
      </c>
      <c r="H56" s="23">
        <f>MIN($H$3,Consequente!C54)</f>
        <v>0</v>
      </c>
      <c r="I56" s="23">
        <f>MIN($I$3,Consequente!D54)</f>
        <v>5.5242526084564085E-2</v>
      </c>
      <c r="J56" s="23">
        <f>MIN($J$3,Consequente!E54)</f>
        <v>0</v>
      </c>
      <c r="K56" s="23">
        <f>MIN($K$3,Consequente!D54)</f>
        <v>1.2771115545128334E-10</v>
      </c>
      <c r="L56" s="23">
        <f>MIN($L$3,Consequente!E54)</f>
        <v>0</v>
      </c>
      <c r="M56" s="23">
        <f>MIN($M$3,Consequente!F54)</f>
        <v>0</v>
      </c>
      <c r="N56" s="23">
        <f t="shared" si="0"/>
        <v>5.5242526084564085E-2</v>
      </c>
      <c r="O56" s="23">
        <f>N56*Consequente!A54</f>
        <v>5.6347376606255391E-2</v>
      </c>
    </row>
    <row r="57" spans="7:15" x14ac:dyDescent="0.25">
      <c r="G57" s="23">
        <f>MIN($G$3,Consequente!B55)</f>
        <v>0</v>
      </c>
      <c r="H57" s="23">
        <f>MIN($H$3,Consequente!C55)</f>
        <v>0</v>
      </c>
      <c r="I57" s="23">
        <f>MIN($I$3,Consequente!D55)</f>
        <v>5.5242526084564085E-2</v>
      </c>
      <c r="J57" s="23">
        <f>MIN($J$3,Consequente!E55)</f>
        <v>0</v>
      </c>
      <c r="K57" s="23">
        <f>MIN($K$3,Consequente!D55)</f>
        <v>1.2771115545128334E-10</v>
      </c>
      <c r="L57" s="23">
        <f>MIN($L$3,Consequente!E55)</f>
        <v>0</v>
      </c>
      <c r="M57" s="23">
        <f>MIN($M$3,Consequente!F55)</f>
        <v>0</v>
      </c>
      <c r="N57" s="23">
        <f t="shared" si="0"/>
        <v>5.5242526084564085E-2</v>
      </c>
      <c r="O57" s="23">
        <f>N57*Consequente!A55</f>
        <v>5.7452227127946676E-2</v>
      </c>
    </row>
    <row r="58" spans="7:15" x14ac:dyDescent="0.25">
      <c r="G58" s="23">
        <f>MIN($G$3,Consequente!B56)</f>
        <v>0</v>
      </c>
      <c r="H58" s="23">
        <f>MIN($H$3,Consequente!C56)</f>
        <v>0</v>
      </c>
      <c r="I58" s="23">
        <f>MIN($I$3,Consequente!D56)</f>
        <v>5.5242526084564085E-2</v>
      </c>
      <c r="J58" s="23">
        <f>MIN($J$3,Consequente!E56)</f>
        <v>0</v>
      </c>
      <c r="K58" s="23">
        <f>MIN($K$3,Consequente!D56)</f>
        <v>1.2771115545128334E-10</v>
      </c>
      <c r="L58" s="23">
        <f>MIN($L$3,Consequente!E56)</f>
        <v>0</v>
      </c>
      <c r="M58" s="23">
        <f>MIN($M$3,Consequente!F56)</f>
        <v>0</v>
      </c>
      <c r="N58" s="23">
        <f t="shared" si="0"/>
        <v>5.5242526084564085E-2</v>
      </c>
      <c r="O58" s="23">
        <f>N58*Consequente!A56</f>
        <v>5.8557077649637961E-2</v>
      </c>
    </row>
    <row r="59" spans="7:15" x14ac:dyDescent="0.25">
      <c r="G59" s="23">
        <f>MIN($G$3,Consequente!B57)</f>
        <v>0</v>
      </c>
      <c r="H59" s="23">
        <f>MIN($H$3,Consequente!C57)</f>
        <v>0</v>
      </c>
      <c r="I59" s="23">
        <f>MIN($I$3,Consequente!D57)</f>
        <v>5.5242526084564085E-2</v>
      </c>
      <c r="J59" s="23">
        <f>MIN($J$3,Consequente!E57)</f>
        <v>0</v>
      </c>
      <c r="K59" s="23">
        <f>MIN($K$3,Consequente!D57)</f>
        <v>1.2771115545128334E-10</v>
      </c>
      <c r="L59" s="23">
        <f>MIN($L$3,Consequente!E57)</f>
        <v>0</v>
      </c>
      <c r="M59" s="23">
        <f>MIN($M$3,Consequente!F57)</f>
        <v>0</v>
      </c>
      <c r="N59" s="23">
        <f t="shared" si="0"/>
        <v>5.5242526084564085E-2</v>
      </c>
      <c r="O59" s="23">
        <f>N59*Consequente!A57</f>
        <v>5.9661928171329238E-2</v>
      </c>
    </row>
    <row r="60" spans="7:15" x14ac:dyDescent="0.25">
      <c r="G60" s="23">
        <f>MIN($G$3,Consequente!B58)</f>
        <v>0</v>
      </c>
      <c r="H60" s="23">
        <f>MIN($H$3,Consequente!C58)</f>
        <v>0</v>
      </c>
      <c r="I60" s="23">
        <f>MIN($I$3,Consequente!D58)</f>
        <v>5.5242526084564085E-2</v>
      </c>
      <c r="J60" s="23">
        <f>MIN($J$3,Consequente!E58)</f>
        <v>0</v>
      </c>
      <c r="K60" s="23">
        <f>MIN($K$3,Consequente!D58)</f>
        <v>1.2771115545128334E-10</v>
      </c>
      <c r="L60" s="23">
        <f>MIN($L$3,Consequente!E58)</f>
        <v>0</v>
      </c>
      <c r="M60" s="23">
        <f>MIN($M$3,Consequente!F58)</f>
        <v>0</v>
      </c>
      <c r="N60" s="23">
        <f t="shared" si="0"/>
        <v>5.5242526084564085E-2</v>
      </c>
      <c r="O60" s="23">
        <f>N60*Consequente!A58</f>
        <v>6.0766778693020523E-2</v>
      </c>
    </row>
    <row r="61" spans="7:15" x14ac:dyDescent="0.25">
      <c r="G61" s="23">
        <f>MIN($G$3,Consequente!B59)</f>
        <v>0</v>
      </c>
      <c r="H61" s="23">
        <f>MIN($H$3,Consequente!C59)</f>
        <v>0</v>
      </c>
      <c r="I61" s="23">
        <f>MIN($I$3,Consequente!D59)</f>
        <v>5.5242526084564085E-2</v>
      </c>
      <c r="J61" s="23">
        <f>MIN($J$3,Consequente!E59)</f>
        <v>0</v>
      </c>
      <c r="K61" s="23">
        <f>MIN($K$3,Consequente!D59)</f>
        <v>1.2771115545128334E-10</v>
      </c>
      <c r="L61" s="23">
        <f>MIN($L$3,Consequente!E59)</f>
        <v>0</v>
      </c>
      <c r="M61" s="23">
        <f>MIN($M$3,Consequente!F59)</f>
        <v>0</v>
      </c>
      <c r="N61" s="23">
        <f t="shared" si="0"/>
        <v>5.5242526084564085E-2</v>
      </c>
      <c r="O61" s="23">
        <f>N61*Consequente!A59</f>
        <v>6.1871629214711808E-2</v>
      </c>
    </row>
    <row r="62" spans="7:15" x14ac:dyDescent="0.25">
      <c r="G62" s="23">
        <f>MIN($G$3,Consequente!B60)</f>
        <v>0</v>
      </c>
      <c r="H62" s="23">
        <f>MIN($H$3,Consequente!C60)</f>
        <v>0</v>
      </c>
      <c r="I62" s="23">
        <f>MIN($I$3,Consequente!D60)</f>
        <v>5.5242526084564085E-2</v>
      </c>
      <c r="J62" s="23">
        <f>MIN($J$3,Consequente!E60)</f>
        <v>0</v>
      </c>
      <c r="K62" s="23">
        <f>MIN($K$3,Consequente!D60)</f>
        <v>1.2771115545128334E-10</v>
      </c>
      <c r="L62" s="23">
        <f>MIN($L$3,Consequente!E60)</f>
        <v>0</v>
      </c>
      <c r="M62" s="23">
        <f>MIN($M$3,Consequente!F60)</f>
        <v>0</v>
      </c>
      <c r="N62" s="23">
        <f t="shared" si="0"/>
        <v>5.5242526084564085E-2</v>
      </c>
      <c r="O62" s="23">
        <f>N62*Consequente!A60</f>
        <v>6.2976479736403093E-2</v>
      </c>
    </row>
    <row r="63" spans="7:15" x14ac:dyDescent="0.25">
      <c r="G63" s="23">
        <f>MIN($G$3,Consequente!B61)</f>
        <v>0</v>
      </c>
      <c r="H63" s="23">
        <f>MIN($H$3,Consequente!C61)</f>
        <v>0</v>
      </c>
      <c r="I63" s="23">
        <f>MIN($I$3,Consequente!D61)</f>
        <v>5.5242526084564085E-2</v>
      </c>
      <c r="J63" s="23">
        <f>MIN($J$3,Consequente!E61)</f>
        <v>0</v>
      </c>
      <c r="K63" s="23">
        <f>MIN($K$3,Consequente!D61)</f>
        <v>1.2771115545128334E-10</v>
      </c>
      <c r="L63" s="23">
        <f>MIN($L$3,Consequente!E61)</f>
        <v>0</v>
      </c>
      <c r="M63" s="23">
        <f>MIN($M$3,Consequente!F61)</f>
        <v>0</v>
      </c>
      <c r="N63" s="23">
        <f t="shared" si="0"/>
        <v>5.5242526084564085E-2</v>
      </c>
      <c r="O63" s="23">
        <f>N63*Consequente!A61</f>
        <v>6.4081330258094371E-2</v>
      </c>
    </row>
    <row r="64" spans="7:15" x14ac:dyDescent="0.25">
      <c r="G64" s="23">
        <f>MIN($G$3,Consequente!B62)</f>
        <v>0</v>
      </c>
      <c r="H64" s="23">
        <f>MIN($H$3,Consequente!C62)</f>
        <v>0</v>
      </c>
      <c r="I64" s="23">
        <f>MIN($I$3,Consequente!D62)</f>
        <v>5.5242526084564085E-2</v>
      </c>
      <c r="J64" s="23">
        <f>MIN($J$3,Consequente!E62)</f>
        <v>0</v>
      </c>
      <c r="K64" s="23">
        <f>MIN($K$3,Consequente!D62)</f>
        <v>1.2771115545128334E-10</v>
      </c>
      <c r="L64" s="23">
        <f>MIN($L$3,Consequente!E62)</f>
        <v>0</v>
      </c>
      <c r="M64" s="23">
        <f>MIN($M$3,Consequente!F62)</f>
        <v>0</v>
      </c>
      <c r="N64" s="23">
        <f t="shared" si="0"/>
        <v>5.5242526084564085E-2</v>
      </c>
      <c r="O64" s="23">
        <f>N64*Consequente!A62</f>
        <v>6.5186180779785649E-2</v>
      </c>
    </row>
    <row r="65" spans="7:15" x14ac:dyDescent="0.25">
      <c r="G65" s="23">
        <f>MIN($G$3,Consequente!B63)</f>
        <v>0</v>
      </c>
      <c r="H65" s="23">
        <f>MIN($H$3,Consequente!C63)</f>
        <v>0</v>
      </c>
      <c r="I65" s="23">
        <f>MIN($I$3,Consequente!D63)</f>
        <v>5.5242526084564085E-2</v>
      </c>
      <c r="J65" s="23">
        <f>MIN($J$3,Consequente!E63)</f>
        <v>0</v>
      </c>
      <c r="K65" s="23">
        <f>MIN($K$3,Consequente!D63)</f>
        <v>1.2771115545128334E-10</v>
      </c>
      <c r="L65" s="23">
        <f>MIN($L$3,Consequente!E63)</f>
        <v>0</v>
      </c>
      <c r="M65" s="23">
        <f>MIN($M$3,Consequente!F63)</f>
        <v>0</v>
      </c>
      <c r="N65" s="23">
        <f t="shared" si="0"/>
        <v>5.5242526084564085E-2</v>
      </c>
      <c r="O65" s="23">
        <f>N65*Consequente!A63</f>
        <v>6.6291031301476941E-2</v>
      </c>
    </row>
    <row r="66" spans="7:15" x14ac:dyDescent="0.25">
      <c r="G66" s="23">
        <f>MIN($G$3,Consequente!B64)</f>
        <v>0</v>
      </c>
      <c r="H66" s="23">
        <f>MIN($H$3,Consequente!C64)</f>
        <v>0</v>
      </c>
      <c r="I66" s="23">
        <f>MIN($I$3,Consequente!D64)</f>
        <v>5.5242526084564085E-2</v>
      </c>
      <c r="J66" s="23">
        <f>MIN($J$3,Consequente!E64)</f>
        <v>0</v>
      </c>
      <c r="K66" s="23">
        <f>MIN($K$3,Consequente!D64)</f>
        <v>1.2771115545128334E-10</v>
      </c>
      <c r="L66" s="23">
        <f>MIN($L$3,Consequente!E64)</f>
        <v>0</v>
      </c>
      <c r="M66" s="23">
        <f>MIN($M$3,Consequente!F64)</f>
        <v>0</v>
      </c>
      <c r="N66" s="23">
        <f t="shared" si="0"/>
        <v>5.5242526084564085E-2</v>
      </c>
      <c r="O66" s="23">
        <f>N66*Consequente!A64</f>
        <v>6.7395881823168219E-2</v>
      </c>
    </row>
    <row r="67" spans="7:15" x14ac:dyDescent="0.25">
      <c r="G67" s="23">
        <f>MIN($G$3,Consequente!B65)</f>
        <v>0</v>
      </c>
      <c r="H67" s="23">
        <f>MIN($H$3,Consequente!C65)</f>
        <v>0</v>
      </c>
      <c r="I67" s="23">
        <f>MIN($I$3,Consequente!D65)</f>
        <v>5.5242526084564085E-2</v>
      </c>
      <c r="J67" s="23">
        <f>MIN($J$3,Consequente!E65)</f>
        <v>0</v>
      </c>
      <c r="K67" s="23">
        <f>MIN($K$3,Consequente!D65)</f>
        <v>1.2771115545128334E-10</v>
      </c>
      <c r="L67" s="23">
        <f>MIN($L$3,Consequente!E65)</f>
        <v>0</v>
      </c>
      <c r="M67" s="23">
        <f>MIN($M$3,Consequente!F65)</f>
        <v>0</v>
      </c>
      <c r="N67" s="23">
        <f t="shared" si="0"/>
        <v>5.5242526084564085E-2</v>
      </c>
      <c r="O67" s="23">
        <f>N67*Consequente!A65</f>
        <v>6.8500732344859497E-2</v>
      </c>
    </row>
    <row r="68" spans="7:15" x14ac:dyDescent="0.25">
      <c r="G68" s="23">
        <f>MIN($G$3,Consequente!B66)</f>
        <v>0</v>
      </c>
      <c r="H68" s="23">
        <f>MIN($H$3,Consequente!C66)</f>
        <v>0</v>
      </c>
      <c r="I68" s="23">
        <f>MIN($I$3,Consequente!D66)</f>
        <v>5.5242526084564085E-2</v>
      </c>
      <c r="J68" s="23">
        <f>MIN($J$3,Consequente!E66)</f>
        <v>0</v>
      </c>
      <c r="K68" s="23">
        <f>MIN($K$3,Consequente!D66)</f>
        <v>1.2771115545128334E-10</v>
      </c>
      <c r="L68" s="23">
        <f>MIN($L$3,Consequente!E66)</f>
        <v>0</v>
      </c>
      <c r="M68" s="23">
        <f>MIN($M$3,Consequente!F66)</f>
        <v>0</v>
      </c>
      <c r="N68" s="23">
        <f t="shared" si="0"/>
        <v>5.5242526084564085E-2</v>
      </c>
      <c r="O68" s="23">
        <f>N68*Consequente!A66</f>
        <v>6.9605582866550789E-2</v>
      </c>
    </row>
    <row r="69" spans="7:15" x14ac:dyDescent="0.25">
      <c r="G69" s="23">
        <f>MIN($G$3,Consequente!B67)</f>
        <v>0</v>
      </c>
      <c r="H69" s="23">
        <f>MIN($H$3,Consequente!C67)</f>
        <v>0</v>
      </c>
      <c r="I69" s="23">
        <f>MIN($I$3,Consequente!D67)</f>
        <v>5.5242526084564085E-2</v>
      </c>
      <c r="J69" s="23">
        <f>MIN($J$3,Consequente!E67)</f>
        <v>0</v>
      </c>
      <c r="K69" s="23">
        <f>MIN($K$3,Consequente!D67)</f>
        <v>1.2771115545128334E-10</v>
      </c>
      <c r="L69" s="23">
        <f>MIN($L$3,Consequente!E67)</f>
        <v>0</v>
      </c>
      <c r="M69" s="23">
        <f>MIN($M$3,Consequente!F67)</f>
        <v>0</v>
      </c>
      <c r="N69" s="23">
        <f t="shared" si="0"/>
        <v>5.5242526084564085E-2</v>
      </c>
      <c r="O69" s="23">
        <f>N69*Consequente!A67</f>
        <v>7.0710433388242067E-2</v>
      </c>
    </row>
    <row r="70" spans="7:15" x14ac:dyDescent="0.25">
      <c r="G70" s="23">
        <f>MIN($G$3,Consequente!B68)</f>
        <v>0</v>
      </c>
      <c r="H70" s="23">
        <f>MIN($H$3,Consequente!C68)</f>
        <v>0</v>
      </c>
      <c r="I70" s="23">
        <f>MIN($I$3,Consequente!D68)</f>
        <v>5.5242526084564085E-2</v>
      </c>
      <c r="J70" s="23">
        <f>MIN($J$3,Consequente!E68)</f>
        <v>0</v>
      </c>
      <c r="K70" s="23">
        <f>MIN($K$3,Consequente!D68)</f>
        <v>1.2771115545128334E-10</v>
      </c>
      <c r="L70" s="23">
        <f>MIN($L$3,Consequente!E68)</f>
        <v>0</v>
      </c>
      <c r="M70" s="23">
        <f>MIN($M$3,Consequente!F68)</f>
        <v>0</v>
      </c>
      <c r="N70" s="23">
        <f t="shared" ref="N70:N133" si="1">MAX(G70:M70)</f>
        <v>5.5242526084564085E-2</v>
      </c>
      <c r="O70" s="23">
        <f>N70*Consequente!A68</f>
        <v>7.1815283909933345E-2</v>
      </c>
    </row>
    <row r="71" spans="7:15" x14ac:dyDescent="0.25">
      <c r="G71" s="23">
        <f>MIN($G$3,Consequente!B69)</f>
        <v>0</v>
      </c>
      <c r="H71" s="23">
        <f>MIN($H$3,Consequente!C69)</f>
        <v>0</v>
      </c>
      <c r="I71" s="23">
        <f>MIN($I$3,Consequente!D69)</f>
        <v>5.5242526084564085E-2</v>
      </c>
      <c r="J71" s="23">
        <f>MIN($J$3,Consequente!E69)</f>
        <v>0</v>
      </c>
      <c r="K71" s="23">
        <f>MIN($K$3,Consequente!D69)</f>
        <v>1.2771115545128334E-10</v>
      </c>
      <c r="L71" s="23">
        <f>MIN($L$3,Consequente!E69)</f>
        <v>0</v>
      </c>
      <c r="M71" s="23">
        <f>MIN($M$3,Consequente!F69)</f>
        <v>0</v>
      </c>
      <c r="N71" s="23">
        <f t="shared" si="1"/>
        <v>5.5242526084564085E-2</v>
      </c>
      <c r="O71" s="23">
        <f>N71*Consequente!A69</f>
        <v>7.2920134431624636E-2</v>
      </c>
    </row>
    <row r="72" spans="7:15" x14ac:dyDescent="0.25">
      <c r="G72" s="23">
        <f>MIN($G$3,Consequente!B70)</f>
        <v>0</v>
      </c>
      <c r="H72" s="23">
        <f>MIN($H$3,Consequente!C70)</f>
        <v>0</v>
      </c>
      <c r="I72" s="23">
        <f>MIN($I$3,Consequente!D70)</f>
        <v>5.5242526084564085E-2</v>
      </c>
      <c r="J72" s="23">
        <f>MIN($J$3,Consequente!E70)</f>
        <v>0</v>
      </c>
      <c r="K72" s="23">
        <f>MIN($K$3,Consequente!D70)</f>
        <v>1.2771115545128334E-10</v>
      </c>
      <c r="L72" s="23">
        <f>MIN($L$3,Consequente!E70)</f>
        <v>0</v>
      </c>
      <c r="M72" s="23">
        <f>MIN($M$3,Consequente!F70)</f>
        <v>0</v>
      </c>
      <c r="N72" s="23">
        <f t="shared" si="1"/>
        <v>5.5242526084564085E-2</v>
      </c>
      <c r="O72" s="23">
        <f>N72*Consequente!A70</f>
        <v>7.4024984953315914E-2</v>
      </c>
    </row>
    <row r="73" spans="7:15" x14ac:dyDescent="0.25">
      <c r="G73" s="23">
        <f>MIN($G$3,Consequente!B71)</f>
        <v>0</v>
      </c>
      <c r="H73" s="23">
        <f>MIN($H$3,Consequente!C71)</f>
        <v>0</v>
      </c>
      <c r="I73" s="23">
        <f>MIN($I$3,Consequente!D71)</f>
        <v>5.5242526084564085E-2</v>
      </c>
      <c r="J73" s="23">
        <f>MIN($J$3,Consequente!E71)</f>
        <v>0</v>
      </c>
      <c r="K73" s="23">
        <f>MIN($K$3,Consequente!D71)</f>
        <v>1.2771115545128334E-10</v>
      </c>
      <c r="L73" s="23">
        <f>MIN($L$3,Consequente!E71)</f>
        <v>0</v>
      </c>
      <c r="M73" s="23">
        <f>MIN($M$3,Consequente!F71)</f>
        <v>0</v>
      </c>
      <c r="N73" s="23">
        <f t="shared" si="1"/>
        <v>5.5242526084564085E-2</v>
      </c>
      <c r="O73" s="23">
        <f>N73*Consequente!A71</f>
        <v>7.5129835475007192E-2</v>
      </c>
    </row>
    <row r="74" spans="7:15" x14ac:dyDescent="0.25">
      <c r="G74" s="23">
        <f>MIN($G$3,Consequente!B72)</f>
        <v>0</v>
      </c>
      <c r="H74" s="23">
        <f>MIN($H$3,Consequente!C72)</f>
        <v>0</v>
      </c>
      <c r="I74" s="23">
        <f>MIN($I$3,Consequente!D72)</f>
        <v>5.5242526084564085E-2</v>
      </c>
      <c r="J74" s="23">
        <f>MIN($J$3,Consequente!E72)</f>
        <v>0</v>
      </c>
      <c r="K74" s="23">
        <f>MIN($K$3,Consequente!D72)</f>
        <v>1.2771115545128334E-10</v>
      </c>
      <c r="L74" s="23">
        <f>MIN($L$3,Consequente!E72)</f>
        <v>0</v>
      </c>
      <c r="M74" s="23">
        <f>MIN($M$3,Consequente!F72)</f>
        <v>0</v>
      </c>
      <c r="N74" s="23">
        <f t="shared" si="1"/>
        <v>5.5242526084564085E-2</v>
      </c>
      <c r="O74" s="23">
        <f>N74*Consequente!A72</f>
        <v>7.6234685996698484E-2</v>
      </c>
    </row>
    <row r="75" spans="7:15" x14ac:dyDescent="0.25">
      <c r="G75" s="23">
        <f>MIN($G$3,Consequente!B73)</f>
        <v>0</v>
      </c>
      <c r="H75" s="23">
        <f>MIN($H$3,Consequente!C73)</f>
        <v>0</v>
      </c>
      <c r="I75" s="23">
        <f>MIN($I$3,Consequente!D73)</f>
        <v>5.5242526084564085E-2</v>
      </c>
      <c r="J75" s="23">
        <f>MIN($J$3,Consequente!E73)</f>
        <v>0</v>
      </c>
      <c r="K75" s="23">
        <f>MIN($K$3,Consequente!D73)</f>
        <v>1.2771115545128334E-10</v>
      </c>
      <c r="L75" s="23">
        <f>MIN($L$3,Consequente!E73)</f>
        <v>0</v>
      </c>
      <c r="M75" s="23">
        <f>MIN($M$3,Consequente!F73)</f>
        <v>0</v>
      </c>
      <c r="N75" s="23">
        <f t="shared" si="1"/>
        <v>5.5242526084564085E-2</v>
      </c>
      <c r="O75" s="23">
        <f>N75*Consequente!A73</f>
        <v>7.7339536518389762E-2</v>
      </c>
    </row>
    <row r="76" spans="7:15" x14ac:dyDescent="0.25">
      <c r="G76" s="23">
        <f>MIN($G$3,Consequente!B74)</f>
        <v>0</v>
      </c>
      <c r="H76" s="23">
        <f>MIN($H$3,Consequente!C74)</f>
        <v>0</v>
      </c>
      <c r="I76" s="23">
        <f>MIN($I$3,Consequente!D74)</f>
        <v>5.5242526084564085E-2</v>
      </c>
      <c r="J76" s="23">
        <f>MIN($J$3,Consequente!E74)</f>
        <v>0</v>
      </c>
      <c r="K76" s="23">
        <f>MIN($K$3,Consequente!D74)</f>
        <v>1.2771115545128334E-10</v>
      </c>
      <c r="L76" s="23">
        <f>MIN($L$3,Consequente!E74)</f>
        <v>0</v>
      </c>
      <c r="M76" s="23">
        <f>MIN($M$3,Consequente!F74)</f>
        <v>0</v>
      </c>
      <c r="N76" s="23">
        <f t="shared" si="1"/>
        <v>5.5242526084564085E-2</v>
      </c>
      <c r="O76" s="23">
        <f>N76*Consequente!A74</f>
        <v>7.844438704008104E-2</v>
      </c>
    </row>
    <row r="77" spans="7:15" x14ac:dyDescent="0.25">
      <c r="G77" s="23">
        <f>MIN($G$3,Consequente!B75)</f>
        <v>0</v>
      </c>
      <c r="H77" s="23">
        <f>MIN($H$3,Consequente!C75)</f>
        <v>0</v>
      </c>
      <c r="I77" s="23">
        <f>MIN($I$3,Consequente!D75)</f>
        <v>5.5242526084564085E-2</v>
      </c>
      <c r="J77" s="23">
        <f>MIN($J$3,Consequente!E75)</f>
        <v>0</v>
      </c>
      <c r="K77" s="23">
        <f>MIN($K$3,Consequente!D75)</f>
        <v>1.2771115545128334E-10</v>
      </c>
      <c r="L77" s="23">
        <f>MIN($L$3,Consequente!E75)</f>
        <v>0</v>
      </c>
      <c r="M77" s="23">
        <f>MIN($M$3,Consequente!F75)</f>
        <v>0</v>
      </c>
      <c r="N77" s="23">
        <f t="shared" si="1"/>
        <v>5.5242526084564085E-2</v>
      </c>
      <c r="O77" s="23">
        <f>N77*Consequente!A75</f>
        <v>7.9549237561772332E-2</v>
      </c>
    </row>
    <row r="78" spans="7:15" x14ac:dyDescent="0.25">
      <c r="G78" s="23">
        <f>MIN($G$3,Consequente!B76)</f>
        <v>0</v>
      </c>
      <c r="H78" s="23">
        <f>MIN($H$3,Consequente!C76)</f>
        <v>0</v>
      </c>
      <c r="I78" s="23">
        <f>MIN($I$3,Consequente!D76)</f>
        <v>5.5242526084564085E-2</v>
      </c>
      <c r="J78" s="23">
        <f>MIN($J$3,Consequente!E76)</f>
        <v>0</v>
      </c>
      <c r="K78" s="23">
        <f>MIN($K$3,Consequente!D76)</f>
        <v>1.2771115545128334E-10</v>
      </c>
      <c r="L78" s="23">
        <f>MIN($L$3,Consequente!E76)</f>
        <v>0</v>
      </c>
      <c r="M78" s="23">
        <f>MIN($M$3,Consequente!F76)</f>
        <v>0</v>
      </c>
      <c r="N78" s="23">
        <f t="shared" si="1"/>
        <v>5.5242526084564085E-2</v>
      </c>
      <c r="O78" s="23">
        <f>N78*Consequente!A76</f>
        <v>8.065408808346361E-2</v>
      </c>
    </row>
    <row r="79" spans="7:15" x14ac:dyDescent="0.25">
      <c r="G79" s="23">
        <f>MIN($G$3,Consequente!B77)</f>
        <v>0</v>
      </c>
      <c r="H79" s="23">
        <f>MIN($H$3,Consequente!C77)</f>
        <v>0</v>
      </c>
      <c r="I79" s="23">
        <f>MIN($I$3,Consequente!D77)</f>
        <v>5.5242526084564085E-2</v>
      </c>
      <c r="J79" s="23">
        <f>MIN($J$3,Consequente!E77)</f>
        <v>0</v>
      </c>
      <c r="K79" s="23">
        <f>MIN($K$3,Consequente!D77)</f>
        <v>1.2771115545128334E-10</v>
      </c>
      <c r="L79" s="23">
        <f>MIN($L$3,Consequente!E77)</f>
        <v>0</v>
      </c>
      <c r="M79" s="23">
        <f>MIN($M$3,Consequente!F77)</f>
        <v>0</v>
      </c>
      <c r="N79" s="23">
        <f t="shared" si="1"/>
        <v>5.5242526084564085E-2</v>
      </c>
      <c r="O79" s="23">
        <f>N79*Consequente!A77</f>
        <v>8.1758938605154888E-2</v>
      </c>
    </row>
    <row r="80" spans="7:15" x14ac:dyDescent="0.25">
      <c r="G80" s="23">
        <f>MIN($G$3,Consequente!B78)</f>
        <v>0</v>
      </c>
      <c r="H80" s="23">
        <f>MIN($H$3,Consequente!C78)</f>
        <v>0</v>
      </c>
      <c r="I80" s="23">
        <f>MIN($I$3,Consequente!D78)</f>
        <v>5.5242526084564085E-2</v>
      </c>
      <c r="J80" s="23">
        <f>MIN($J$3,Consequente!E78)</f>
        <v>0</v>
      </c>
      <c r="K80" s="23">
        <f>MIN($K$3,Consequente!D78)</f>
        <v>1.2771115545128334E-10</v>
      </c>
      <c r="L80" s="23">
        <f>MIN($L$3,Consequente!E78)</f>
        <v>0</v>
      </c>
      <c r="M80" s="23">
        <f>MIN($M$3,Consequente!F78)</f>
        <v>0</v>
      </c>
      <c r="N80" s="23">
        <f t="shared" si="1"/>
        <v>5.5242526084564085E-2</v>
      </c>
      <c r="O80" s="23">
        <f>N80*Consequente!A78</f>
        <v>8.286378912684618E-2</v>
      </c>
    </row>
    <row r="81" spans="7:15" x14ac:dyDescent="0.25">
      <c r="G81" s="23">
        <f>MIN($G$3,Consequente!B79)</f>
        <v>0</v>
      </c>
      <c r="H81" s="23">
        <f>MIN($H$3,Consequente!C79)</f>
        <v>0</v>
      </c>
      <c r="I81" s="23">
        <f>MIN($I$3,Consequente!D79)</f>
        <v>5.5242526084564085E-2</v>
      </c>
      <c r="J81" s="23">
        <f>MIN($J$3,Consequente!E79)</f>
        <v>0</v>
      </c>
      <c r="K81" s="23">
        <f>MIN($K$3,Consequente!D79)</f>
        <v>1.2771115545128334E-10</v>
      </c>
      <c r="L81" s="23">
        <f>MIN($L$3,Consequente!E79)</f>
        <v>0</v>
      </c>
      <c r="M81" s="23">
        <f>MIN($M$3,Consequente!F79)</f>
        <v>0</v>
      </c>
      <c r="N81" s="23">
        <f t="shared" si="1"/>
        <v>5.5242526084564085E-2</v>
      </c>
      <c r="O81" s="23">
        <f>N81*Consequente!A79</f>
        <v>8.3968639648537458E-2</v>
      </c>
    </row>
    <row r="82" spans="7:15" x14ac:dyDescent="0.25">
      <c r="G82" s="23">
        <f>MIN($G$3,Consequente!B80)</f>
        <v>0</v>
      </c>
      <c r="H82" s="23">
        <f>MIN($H$3,Consequente!C80)</f>
        <v>0</v>
      </c>
      <c r="I82" s="23">
        <f>MIN($I$3,Consequente!D80)</f>
        <v>5.5242526084564085E-2</v>
      </c>
      <c r="J82" s="23">
        <f>MIN($J$3,Consequente!E80)</f>
        <v>0</v>
      </c>
      <c r="K82" s="23">
        <f>MIN($K$3,Consequente!D80)</f>
        <v>1.2771115545128334E-10</v>
      </c>
      <c r="L82" s="23">
        <f>MIN($L$3,Consequente!E80)</f>
        <v>0</v>
      </c>
      <c r="M82" s="23">
        <f>MIN($M$3,Consequente!F80)</f>
        <v>0</v>
      </c>
      <c r="N82" s="23">
        <f t="shared" si="1"/>
        <v>5.5242526084564085E-2</v>
      </c>
      <c r="O82" s="23">
        <f>N82*Consequente!A80</f>
        <v>8.5073490170228735E-2</v>
      </c>
    </row>
    <row r="83" spans="7:15" x14ac:dyDescent="0.25">
      <c r="G83" s="23">
        <f>MIN($G$3,Consequente!B81)</f>
        <v>0</v>
      </c>
      <c r="H83" s="23">
        <f>MIN($H$3,Consequente!C81)</f>
        <v>0</v>
      </c>
      <c r="I83" s="23">
        <f>MIN($I$3,Consequente!D81)</f>
        <v>5.5242526084564085E-2</v>
      </c>
      <c r="J83" s="23">
        <f>MIN($J$3,Consequente!E81)</f>
        <v>0</v>
      </c>
      <c r="K83" s="23">
        <f>MIN($K$3,Consequente!D81)</f>
        <v>1.2771115545128334E-10</v>
      </c>
      <c r="L83" s="23">
        <f>MIN($L$3,Consequente!E81)</f>
        <v>0</v>
      </c>
      <c r="M83" s="23">
        <f>MIN($M$3,Consequente!F81)</f>
        <v>0</v>
      </c>
      <c r="N83" s="23">
        <f t="shared" si="1"/>
        <v>5.5242526084564085E-2</v>
      </c>
      <c r="O83" s="23">
        <f>N83*Consequente!A81</f>
        <v>8.6178340691920027E-2</v>
      </c>
    </row>
    <row r="84" spans="7:15" x14ac:dyDescent="0.25">
      <c r="G84" s="23">
        <f>MIN($G$3,Consequente!B82)</f>
        <v>0</v>
      </c>
      <c r="H84" s="23">
        <f>MIN($H$3,Consequente!C82)</f>
        <v>0</v>
      </c>
      <c r="I84" s="23">
        <f>MIN($I$3,Consequente!D82)</f>
        <v>5.5242526084564085E-2</v>
      </c>
      <c r="J84" s="23">
        <f>MIN($J$3,Consequente!E82)</f>
        <v>0</v>
      </c>
      <c r="K84" s="23">
        <f>MIN($K$3,Consequente!D82)</f>
        <v>1.2771115545128334E-10</v>
      </c>
      <c r="L84" s="23">
        <f>MIN($L$3,Consequente!E82)</f>
        <v>0</v>
      </c>
      <c r="M84" s="23">
        <f>MIN($M$3,Consequente!F82)</f>
        <v>0</v>
      </c>
      <c r="N84" s="23">
        <f t="shared" si="1"/>
        <v>5.5242526084564085E-2</v>
      </c>
      <c r="O84" s="23">
        <f>N84*Consequente!A82</f>
        <v>8.7283191213611305E-2</v>
      </c>
    </row>
    <row r="85" spans="7:15" x14ac:dyDescent="0.25">
      <c r="G85" s="23">
        <f>MIN($G$3,Consequente!B83)</f>
        <v>0</v>
      </c>
      <c r="H85" s="23">
        <f>MIN($H$3,Consequente!C83)</f>
        <v>0</v>
      </c>
      <c r="I85" s="23">
        <f>MIN($I$3,Consequente!D83)</f>
        <v>5.5242526084564085E-2</v>
      </c>
      <c r="J85" s="23">
        <f>MIN($J$3,Consequente!E83)</f>
        <v>0</v>
      </c>
      <c r="K85" s="23">
        <f>MIN($K$3,Consequente!D83)</f>
        <v>1.2771115545128334E-10</v>
      </c>
      <c r="L85" s="23">
        <f>MIN($L$3,Consequente!E83)</f>
        <v>0</v>
      </c>
      <c r="M85" s="23">
        <f>MIN($M$3,Consequente!F83)</f>
        <v>0</v>
      </c>
      <c r="N85" s="23">
        <f t="shared" si="1"/>
        <v>5.5242526084564085E-2</v>
      </c>
      <c r="O85" s="23">
        <f>N85*Consequente!A83</f>
        <v>8.8388041735302583E-2</v>
      </c>
    </row>
    <row r="86" spans="7:15" x14ac:dyDescent="0.25">
      <c r="G86" s="23">
        <f>MIN($G$3,Consequente!B84)</f>
        <v>0</v>
      </c>
      <c r="H86" s="23">
        <f>MIN($H$3,Consequente!C84)</f>
        <v>0</v>
      </c>
      <c r="I86" s="23">
        <f>MIN($I$3,Consequente!D84)</f>
        <v>5.5242526084564085E-2</v>
      </c>
      <c r="J86" s="23">
        <f>MIN($J$3,Consequente!E84)</f>
        <v>0</v>
      </c>
      <c r="K86" s="23">
        <f>MIN($K$3,Consequente!D84)</f>
        <v>1.2771115545128334E-10</v>
      </c>
      <c r="L86" s="23">
        <f>MIN($L$3,Consequente!E84)</f>
        <v>0</v>
      </c>
      <c r="M86" s="23">
        <f>MIN($M$3,Consequente!F84)</f>
        <v>0</v>
      </c>
      <c r="N86" s="23">
        <f t="shared" si="1"/>
        <v>5.5242526084564085E-2</v>
      </c>
      <c r="O86" s="23">
        <f>N86*Consequente!A84</f>
        <v>8.9492892256993875E-2</v>
      </c>
    </row>
    <row r="87" spans="7:15" x14ac:dyDescent="0.25">
      <c r="G87" s="23">
        <f>MIN($G$3,Consequente!B85)</f>
        <v>0</v>
      </c>
      <c r="H87" s="23">
        <f>MIN($H$3,Consequente!C85)</f>
        <v>0</v>
      </c>
      <c r="I87" s="23">
        <f>MIN($I$3,Consequente!D85)</f>
        <v>5.5242526084564085E-2</v>
      </c>
      <c r="J87" s="23">
        <f>MIN($J$3,Consequente!E85)</f>
        <v>0</v>
      </c>
      <c r="K87" s="23">
        <f>MIN($K$3,Consequente!D85)</f>
        <v>1.2771115545128334E-10</v>
      </c>
      <c r="L87" s="23">
        <f>MIN($L$3,Consequente!E85)</f>
        <v>0</v>
      </c>
      <c r="M87" s="23">
        <f>MIN($M$3,Consequente!F85)</f>
        <v>0</v>
      </c>
      <c r="N87" s="23">
        <f t="shared" si="1"/>
        <v>5.5242526084564085E-2</v>
      </c>
      <c r="O87" s="23">
        <f>N87*Consequente!A85</f>
        <v>9.0597742778685153E-2</v>
      </c>
    </row>
    <row r="88" spans="7:15" x14ac:dyDescent="0.25">
      <c r="G88" s="23">
        <f>MIN($G$3,Consequente!B86)</f>
        <v>0</v>
      </c>
      <c r="H88" s="23">
        <f>MIN($H$3,Consequente!C86)</f>
        <v>0</v>
      </c>
      <c r="I88" s="23">
        <f>MIN($I$3,Consequente!D86)</f>
        <v>5.5242526084564085E-2</v>
      </c>
      <c r="J88" s="23">
        <f>MIN($J$3,Consequente!E86)</f>
        <v>0</v>
      </c>
      <c r="K88" s="23">
        <f>MIN($K$3,Consequente!D86)</f>
        <v>1.2771115545128334E-10</v>
      </c>
      <c r="L88" s="23">
        <f>MIN($L$3,Consequente!E86)</f>
        <v>0</v>
      </c>
      <c r="M88" s="23">
        <f>MIN($M$3,Consequente!F86)</f>
        <v>0</v>
      </c>
      <c r="N88" s="23">
        <f t="shared" si="1"/>
        <v>5.5242526084564085E-2</v>
      </c>
      <c r="O88" s="23">
        <f>N88*Consequente!A86</f>
        <v>9.1702593300376445E-2</v>
      </c>
    </row>
    <row r="89" spans="7:15" x14ac:dyDescent="0.25">
      <c r="G89" s="23">
        <f>MIN($G$3,Consequente!B87)</f>
        <v>0</v>
      </c>
      <c r="H89" s="23">
        <f>MIN($H$3,Consequente!C87)</f>
        <v>0</v>
      </c>
      <c r="I89" s="23">
        <f>MIN($I$3,Consequente!D87)</f>
        <v>5.5242526084564085E-2</v>
      </c>
      <c r="J89" s="23">
        <f>MIN($J$3,Consequente!E87)</f>
        <v>0</v>
      </c>
      <c r="K89" s="23">
        <f>MIN($K$3,Consequente!D87)</f>
        <v>1.2771115545128334E-10</v>
      </c>
      <c r="L89" s="23">
        <f>MIN($L$3,Consequente!E87)</f>
        <v>0</v>
      </c>
      <c r="M89" s="23">
        <f>MIN($M$3,Consequente!F87)</f>
        <v>0</v>
      </c>
      <c r="N89" s="23">
        <f t="shared" si="1"/>
        <v>5.5242526084564085E-2</v>
      </c>
      <c r="O89" s="23">
        <f>N89*Consequente!A87</f>
        <v>9.2807443822067723E-2</v>
      </c>
    </row>
    <row r="90" spans="7:15" x14ac:dyDescent="0.25">
      <c r="G90" s="23">
        <f>MIN($G$3,Consequente!B88)</f>
        <v>0</v>
      </c>
      <c r="H90" s="23">
        <f>MIN($H$3,Consequente!C88)</f>
        <v>0</v>
      </c>
      <c r="I90" s="23">
        <f>MIN($I$3,Consequente!D88)</f>
        <v>5.5242526084564085E-2</v>
      </c>
      <c r="J90" s="23">
        <f>MIN($J$3,Consequente!E88)</f>
        <v>0</v>
      </c>
      <c r="K90" s="23">
        <f>MIN($K$3,Consequente!D88)</f>
        <v>1.2771115545128334E-10</v>
      </c>
      <c r="L90" s="23">
        <f>MIN($L$3,Consequente!E88)</f>
        <v>0</v>
      </c>
      <c r="M90" s="23">
        <f>MIN($M$3,Consequente!F88)</f>
        <v>0</v>
      </c>
      <c r="N90" s="23">
        <f t="shared" si="1"/>
        <v>5.5242526084564085E-2</v>
      </c>
      <c r="O90" s="23">
        <f>N90*Consequente!A88</f>
        <v>9.3912294343759001E-2</v>
      </c>
    </row>
    <row r="91" spans="7:15" x14ac:dyDescent="0.25">
      <c r="G91" s="23">
        <f>MIN($G$3,Consequente!B89)</f>
        <v>0</v>
      </c>
      <c r="H91" s="23">
        <f>MIN($H$3,Consequente!C89)</f>
        <v>0</v>
      </c>
      <c r="I91" s="23">
        <f>MIN($I$3,Consequente!D89)</f>
        <v>5.5242526084564085E-2</v>
      </c>
      <c r="J91" s="23">
        <f>MIN($J$3,Consequente!E89)</f>
        <v>0</v>
      </c>
      <c r="K91" s="23">
        <f>MIN($K$3,Consequente!D89)</f>
        <v>1.2771115545128334E-10</v>
      </c>
      <c r="L91" s="23">
        <f>MIN($L$3,Consequente!E89)</f>
        <v>0</v>
      </c>
      <c r="M91" s="23">
        <f>MIN($M$3,Consequente!F89)</f>
        <v>0</v>
      </c>
      <c r="N91" s="23">
        <f t="shared" si="1"/>
        <v>5.5242526084564085E-2</v>
      </c>
      <c r="O91" s="23">
        <f>N91*Consequente!A89</f>
        <v>9.5017144865450293E-2</v>
      </c>
    </row>
    <row r="92" spans="7:15" x14ac:dyDescent="0.25">
      <c r="G92" s="23">
        <f>MIN($G$3,Consequente!B90)</f>
        <v>0</v>
      </c>
      <c r="H92" s="23">
        <f>MIN($H$3,Consequente!C90)</f>
        <v>0</v>
      </c>
      <c r="I92" s="23">
        <f>MIN($I$3,Consequente!D90)</f>
        <v>5.5242526084564085E-2</v>
      </c>
      <c r="J92" s="23">
        <f>MIN($J$3,Consequente!E90)</f>
        <v>0</v>
      </c>
      <c r="K92" s="23">
        <f>MIN($K$3,Consequente!D90)</f>
        <v>1.2771115545128334E-10</v>
      </c>
      <c r="L92" s="23">
        <f>MIN($L$3,Consequente!E90)</f>
        <v>0</v>
      </c>
      <c r="M92" s="23">
        <f>MIN($M$3,Consequente!F90)</f>
        <v>0</v>
      </c>
      <c r="N92" s="23">
        <f t="shared" si="1"/>
        <v>5.5242526084564085E-2</v>
      </c>
      <c r="O92" s="23">
        <f>N92*Consequente!A90</f>
        <v>9.6121995387141571E-2</v>
      </c>
    </row>
    <row r="93" spans="7:15" x14ac:dyDescent="0.25">
      <c r="G93" s="23">
        <f>MIN($G$3,Consequente!B91)</f>
        <v>0</v>
      </c>
      <c r="H93" s="23">
        <f>MIN($H$3,Consequente!C91)</f>
        <v>0</v>
      </c>
      <c r="I93" s="23">
        <f>MIN($I$3,Consequente!D91)</f>
        <v>5.5242526084564085E-2</v>
      </c>
      <c r="J93" s="23">
        <f>MIN($J$3,Consequente!E91)</f>
        <v>0</v>
      </c>
      <c r="K93" s="23">
        <f>MIN($K$3,Consequente!D91)</f>
        <v>1.2771115545128334E-10</v>
      </c>
      <c r="L93" s="23">
        <f>MIN($L$3,Consequente!E91)</f>
        <v>0</v>
      </c>
      <c r="M93" s="23">
        <f>MIN($M$3,Consequente!F91)</f>
        <v>0</v>
      </c>
      <c r="N93" s="23">
        <f t="shared" si="1"/>
        <v>5.5242526084564085E-2</v>
      </c>
      <c r="O93" s="23">
        <f>N93*Consequente!A91</f>
        <v>9.7226845908832848E-2</v>
      </c>
    </row>
    <row r="94" spans="7:15" x14ac:dyDescent="0.25">
      <c r="G94" s="23">
        <f>MIN($G$3,Consequente!B92)</f>
        <v>0</v>
      </c>
      <c r="H94" s="23">
        <f>MIN($H$3,Consequente!C92)</f>
        <v>0</v>
      </c>
      <c r="I94" s="23">
        <f>MIN($I$3,Consequente!D92)</f>
        <v>5.5242526084564085E-2</v>
      </c>
      <c r="J94" s="23">
        <f>MIN($J$3,Consequente!E92)</f>
        <v>0</v>
      </c>
      <c r="K94" s="23">
        <f>MIN($K$3,Consequente!D92)</f>
        <v>1.2771115545128334E-10</v>
      </c>
      <c r="L94" s="23">
        <f>MIN($L$3,Consequente!E92)</f>
        <v>0</v>
      </c>
      <c r="M94" s="23">
        <f>MIN($M$3,Consequente!F92)</f>
        <v>0</v>
      </c>
      <c r="N94" s="23">
        <f t="shared" si="1"/>
        <v>5.5242526084564085E-2</v>
      </c>
      <c r="O94" s="23">
        <f>N94*Consequente!A92</f>
        <v>9.833169643052414E-2</v>
      </c>
    </row>
    <row r="95" spans="7:15" x14ac:dyDescent="0.25">
      <c r="G95" s="23">
        <f>MIN($G$3,Consequente!B93)</f>
        <v>0</v>
      </c>
      <c r="H95" s="23">
        <f>MIN($H$3,Consequente!C93)</f>
        <v>0</v>
      </c>
      <c r="I95" s="23">
        <f>MIN($I$3,Consequente!D93)</f>
        <v>5.5242526084564085E-2</v>
      </c>
      <c r="J95" s="23">
        <f>MIN($J$3,Consequente!E93)</f>
        <v>2.2204460492503143E-15</v>
      </c>
      <c r="K95" s="23">
        <f>MIN($K$3,Consequente!D93)</f>
        <v>1.2771115545128334E-10</v>
      </c>
      <c r="L95" s="23">
        <f>MIN($L$3,Consequente!E93)</f>
        <v>2.2204460492503143E-15</v>
      </c>
      <c r="M95" s="23">
        <f>MIN($M$3,Consequente!F93)</f>
        <v>0</v>
      </c>
      <c r="N95" s="23">
        <f t="shared" si="1"/>
        <v>5.5242526084564085E-2</v>
      </c>
      <c r="O95" s="23">
        <f>N95*Consequente!A93</f>
        <v>9.9436546952215418E-2</v>
      </c>
    </row>
    <row r="96" spans="7:15" x14ac:dyDescent="0.25">
      <c r="G96" s="23">
        <f>MIN($G$3,Consequente!B94)</f>
        <v>0</v>
      </c>
      <c r="H96" s="23">
        <f>MIN($H$3,Consequente!C94)</f>
        <v>0</v>
      </c>
      <c r="I96" s="23">
        <f>MIN($I$3,Consequente!D94)</f>
        <v>5.5242526084564085E-2</v>
      </c>
      <c r="J96" s="23">
        <f>MIN($J$3,Consequente!E94)</f>
        <v>2.1874911181828851E-3</v>
      </c>
      <c r="K96" s="23">
        <f>MIN($K$3,Consequente!D94)</f>
        <v>1.2771115545128334E-10</v>
      </c>
      <c r="L96" s="23">
        <f>MIN($L$3,Consequente!E94)</f>
        <v>6.0033982694938292E-3</v>
      </c>
      <c r="M96" s="23">
        <f>MIN($M$3,Consequente!F94)</f>
        <v>0</v>
      </c>
      <c r="N96" s="23">
        <f t="shared" si="1"/>
        <v>5.5242526084564085E-2</v>
      </c>
      <c r="O96" s="23">
        <f>N96*Consequente!A94</f>
        <v>0.1005413974739067</v>
      </c>
    </row>
    <row r="97" spans="7:15" x14ac:dyDescent="0.25">
      <c r="G97" s="23">
        <f>MIN($G$3,Consequente!B95)</f>
        <v>0</v>
      </c>
      <c r="H97" s="23">
        <f>MIN($H$3,Consequente!C95)</f>
        <v>0</v>
      </c>
      <c r="I97" s="23">
        <f>MIN($I$3,Consequente!D95)</f>
        <v>5.5242526084564085E-2</v>
      </c>
      <c r="J97" s="23">
        <f>MIN($J$3,Consequente!E95)</f>
        <v>2.1874911181828851E-3</v>
      </c>
      <c r="K97" s="23">
        <f>MIN($K$3,Consequente!D95)</f>
        <v>1.2771115545128334E-10</v>
      </c>
      <c r="L97" s="23">
        <f>MIN($L$3,Consequente!E95)</f>
        <v>6.0033982694938292E-3</v>
      </c>
      <c r="M97" s="23">
        <f>MIN($M$3,Consequente!F95)</f>
        <v>0</v>
      </c>
      <c r="N97" s="23">
        <f t="shared" si="1"/>
        <v>5.5242526084564085E-2</v>
      </c>
      <c r="O97" s="23">
        <f>N97*Consequente!A95</f>
        <v>0.10164624799559799</v>
      </c>
    </row>
    <row r="98" spans="7:15" x14ac:dyDescent="0.25">
      <c r="G98" s="23">
        <f>MIN($G$3,Consequente!B96)</f>
        <v>0</v>
      </c>
      <c r="H98" s="23">
        <f>MIN($H$3,Consequente!C96)</f>
        <v>0</v>
      </c>
      <c r="I98" s="23">
        <f>MIN($I$3,Consequente!D96)</f>
        <v>5.5242526084564085E-2</v>
      </c>
      <c r="J98" s="23">
        <f>MIN($J$3,Consequente!E96)</f>
        <v>2.1874911181828851E-3</v>
      </c>
      <c r="K98" s="23">
        <f>MIN($K$3,Consequente!D96)</f>
        <v>1.2771115545128334E-10</v>
      </c>
      <c r="L98" s="23">
        <f>MIN($L$3,Consequente!E96)</f>
        <v>6.0033982694938292E-3</v>
      </c>
      <c r="M98" s="23">
        <f>MIN($M$3,Consequente!F96)</f>
        <v>0</v>
      </c>
      <c r="N98" s="23">
        <f t="shared" si="1"/>
        <v>5.5242526084564085E-2</v>
      </c>
      <c r="O98" s="23">
        <f>N98*Consequente!A96</f>
        <v>0.10275109851728927</v>
      </c>
    </row>
    <row r="99" spans="7:15" x14ac:dyDescent="0.25">
      <c r="G99" s="23">
        <f>MIN($G$3,Consequente!B97)</f>
        <v>0</v>
      </c>
      <c r="H99" s="23">
        <f>MIN($H$3,Consequente!C97)</f>
        <v>0</v>
      </c>
      <c r="I99" s="23">
        <f>MIN($I$3,Consequente!D97)</f>
        <v>5.5242526084564085E-2</v>
      </c>
      <c r="J99" s="23">
        <f>MIN($J$3,Consequente!E97)</f>
        <v>2.1874911181828851E-3</v>
      </c>
      <c r="K99" s="23">
        <f>MIN($K$3,Consequente!D97)</f>
        <v>1.2771115545128334E-10</v>
      </c>
      <c r="L99" s="23">
        <f>MIN($L$3,Consequente!E97)</f>
        <v>6.0033982694938292E-3</v>
      </c>
      <c r="M99" s="23">
        <f>MIN($M$3,Consequente!F97)</f>
        <v>0</v>
      </c>
      <c r="N99" s="23">
        <f t="shared" si="1"/>
        <v>5.5242526084564085E-2</v>
      </c>
      <c r="O99" s="23">
        <f>N99*Consequente!A97</f>
        <v>0.10385594903898054</v>
      </c>
    </row>
    <row r="100" spans="7:15" x14ac:dyDescent="0.25">
      <c r="G100" s="23">
        <f>MIN($G$3,Consequente!B98)</f>
        <v>0</v>
      </c>
      <c r="H100" s="23">
        <f>MIN($H$3,Consequente!C98)</f>
        <v>0</v>
      </c>
      <c r="I100" s="23">
        <f>MIN($I$3,Consequente!D98)</f>
        <v>5.5242526084564085E-2</v>
      </c>
      <c r="J100" s="23">
        <f>MIN($J$3,Consequente!E98)</f>
        <v>2.1874911181828851E-3</v>
      </c>
      <c r="K100" s="23">
        <f>MIN($K$3,Consequente!D98)</f>
        <v>1.2771115545128334E-10</v>
      </c>
      <c r="L100" s="23">
        <f>MIN($L$3,Consequente!E98)</f>
        <v>6.0033982694938292E-3</v>
      </c>
      <c r="M100" s="23">
        <f>MIN($M$3,Consequente!F98)</f>
        <v>0</v>
      </c>
      <c r="N100" s="23">
        <f t="shared" si="1"/>
        <v>5.5242526084564085E-2</v>
      </c>
      <c r="O100" s="23">
        <f>N100*Consequente!A98</f>
        <v>0.10496079956067184</v>
      </c>
    </row>
    <row r="101" spans="7:15" x14ac:dyDescent="0.25">
      <c r="G101" s="23">
        <f>MIN($G$3,Consequente!B99)</f>
        <v>0</v>
      </c>
      <c r="H101" s="23">
        <f>MIN($H$3,Consequente!C99)</f>
        <v>0</v>
      </c>
      <c r="I101" s="23">
        <f>MIN($I$3,Consequente!D99)</f>
        <v>5.5242526084564085E-2</v>
      </c>
      <c r="J101" s="23">
        <f>MIN($J$3,Consequente!E99)</f>
        <v>2.1874911181828851E-3</v>
      </c>
      <c r="K101" s="23">
        <f>MIN($K$3,Consequente!D99)</f>
        <v>1.2771115545128334E-10</v>
      </c>
      <c r="L101" s="23">
        <f>MIN($L$3,Consequente!E99)</f>
        <v>6.0033982694938292E-3</v>
      </c>
      <c r="M101" s="23">
        <f>MIN($M$3,Consequente!F99)</f>
        <v>0</v>
      </c>
      <c r="N101" s="23">
        <f t="shared" si="1"/>
        <v>5.5242526084564085E-2</v>
      </c>
      <c r="O101" s="23">
        <f>N101*Consequente!A99</f>
        <v>0.10606565008236311</v>
      </c>
    </row>
    <row r="102" spans="7:15" x14ac:dyDescent="0.25">
      <c r="G102" s="23">
        <f>MIN($G$3,Consequente!B100)</f>
        <v>0</v>
      </c>
      <c r="H102" s="23">
        <f>MIN($H$3,Consequente!C100)</f>
        <v>0</v>
      </c>
      <c r="I102" s="23">
        <f>MIN($I$3,Consequente!D100)</f>
        <v>5.5242526084564085E-2</v>
      </c>
      <c r="J102" s="23">
        <f>MIN($J$3,Consequente!E100)</f>
        <v>2.1874911181828851E-3</v>
      </c>
      <c r="K102" s="23">
        <f>MIN($K$3,Consequente!D100)</f>
        <v>1.2771115545128334E-10</v>
      </c>
      <c r="L102" s="23">
        <f>MIN($L$3,Consequente!E100)</f>
        <v>6.0033982694938292E-3</v>
      </c>
      <c r="M102" s="23">
        <f>MIN($M$3,Consequente!F100)</f>
        <v>0</v>
      </c>
      <c r="N102" s="23">
        <f t="shared" si="1"/>
        <v>5.5242526084564085E-2</v>
      </c>
      <c r="O102" s="23">
        <f>N102*Consequente!A100</f>
        <v>0.10717050060405439</v>
      </c>
    </row>
    <row r="103" spans="7:15" x14ac:dyDescent="0.25">
      <c r="G103" s="23">
        <f>MIN($G$3,Consequente!B101)</f>
        <v>0</v>
      </c>
      <c r="H103" s="23">
        <f>MIN($H$3,Consequente!C101)</f>
        <v>0</v>
      </c>
      <c r="I103" s="23">
        <f>MIN($I$3,Consequente!D101)</f>
        <v>5.5242526084564085E-2</v>
      </c>
      <c r="J103" s="23">
        <f>MIN($J$3,Consequente!E101)</f>
        <v>2.1874911181828851E-3</v>
      </c>
      <c r="K103" s="23">
        <f>MIN($K$3,Consequente!D101)</f>
        <v>1.2771115545128334E-10</v>
      </c>
      <c r="L103" s="23">
        <f>MIN($L$3,Consequente!E101)</f>
        <v>6.0033982694938292E-3</v>
      </c>
      <c r="M103" s="23">
        <f>MIN($M$3,Consequente!F101)</f>
        <v>0</v>
      </c>
      <c r="N103" s="23">
        <f t="shared" si="1"/>
        <v>5.5242526084564085E-2</v>
      </c>
      <c r="O103" s="23">
        <f>N103*Consequente!A101</f>
        <v>0.10827535112574568</v>
      </c>
    </row>
    <row r="104" spans="7:15" x14ac:dyDescent="0.25">
      <c r="G104" s="23">
        <f>MIN($G$3,Consequente!B102)</f>
        <v>0</v>
      </c>
      <c r="H104" s="23">
        <f>MIN($H$3,Consequente!C102)</f>
        <v>0</v>
      </c>
      <c r="I104" s="23">
        <f>MIN($I$3,Consequente!D102)</f>
        <v>4.9999999999996728E-2</v>
      </c>
      <c r="J104" s="23">
        <f>MIN($J$3,Consequente!E102)</f>
        <v>2.1874911181828851E-3</v>
      </c>
      <c r="K104" s="23">
        <f>MIN($K$3,Consequente!D102)</f>
        <v>1.2771115545128334E-10</v>
      </c>
      <c r="L104" s="23">
        <f>MIN($L$3,Consequente!E102)</f>
        <v>6.0033982694938292E-3</v>
      </c>
      <c r="M104" s="23">
        <f>MIN($M$3,Consequente!F102)</f>
        <v>0</v>
      </c>
      <c r="N104" s="23">
        <f t="shared" si="1"/>
        <v>4.9999999999996728E-2</v>
      </c>
      <c r="O104" s="23">
        <f>N104*Consequente!A102</f>
        <v>9.8999999999993593E-2</v>
      </c>
    </row>
    <row r="105" spans="7:15" x14ac:dyDescent="0.25">
      <c r="G105" s="23">
        <f>MIN($G$3,Consequente!B103)</f>
        <v>0</v>
      </c>
      <c r="H105" s="23">
        <f>MIN($H$3,Consequente!C103)</f>
        <v>0</v>
      </c>
      <c r="I105" s="23">
        <f>MIN($I$3,Consequente!D103)</f>
        <v>0</v>
      </c>
      <c r="J105" s="23">
        <f>MIN($J$3,Consequente!E103)</f>
        <v>2.1874911181828851E-3</v>
      </c>
      <c r="K105" s="23">
        <f>MIN($K$3,Consequente!D103)</f>
        <v>0</v>
      </c>
      <c r="L105" s="23">
        <f>MIN($L$3,Consequente!E103)</f>
        <v>6.0033982694938292E-3</v>
      </c>
      <c r="M105" s="23">
        <f>MIN($M$3,Consequente!F103)</f>
        <v>0</v>
      </c>
      <c r="N105" s="23">
        <f t="shared" si="1"/>
        <v>6.0033982694938292E-3</v>
      </c>
      <c r="O105" s="23">
        <f>N105*Consequente!A103</f>
        <v>1.2006796538987667E-2</v>
      </c>
    </row>
    <row r="106" spans="7:15" x14ac:dyDescent="0.25">
      <c r="G106" s="23">
        <f>MIN($G$3,Consequente!B104)</f>
        <v>0</v>
      </c>
      <c r="H106" s="23">
        <f>MIN($H$3,Consequente!C104)</f>
        <v>0</v>
      </c>
      <c r="I106" s="23">
        <f>MIN($I$3,Consequente!D104)</f>
        <v>0</v>
      </c>
      <c r="J106" s="23">
        <f>MIN($J$3,Consequente!E104)</f>
        <v>2.1874911181828851E-3</v>
      </c>
      <c r="K106" s="23">
        <f>MIN($K$3,Consequente!D104)</f>
        <v>0</v>
      </c>
      <c r="L106" s="23">
        <f>MIN($L$3,Consequente!E104)</f>
        <v>6.0033982694938292E-3</v>
      </c>
      <c r="M106" s="23">
        <f>MIN($M$3,Consequente!F104)</f>
        <v>0</v>
      </c>
      <c r="N106" s="23">
        <f t="shared" si="1"/>
        <v>6.0033982694938292E-3</v>
      </c>
      <c r="O106" s="23">
        <f>N106*Consequente!A104</f>
        <v>1.2126864504377543E-2</v>
      </c>
    </row>
    <row r="107" spans="7:15" x14ac:dyDescent="0.25">
      <c r="G107" s="23">
        <f>MIN($G$3,Consequente!B105)</f>
        <v>0</v>
      </c>
      <c r="H107" s="23">
        <f>MIN($H$3,Consequente!C105)</f>
        <v>0</v>
      </c>
      <c r="I107" s="23">
        <f>MIN($I$3,Consequente!D105)</f>
        <v>0</v>
      </c>
      <c r="J107" s="23">
        <f>MIN($J$3,Consequente!E105)</f>
        <v>2.1874911181828851E-3</v>
      </c>
      <c r="K107" s="23">
        <f>MIN($K$3,Consequente!D105)</f>
        <v>0</v>
      </c>
      <c r="L107" s="23">
        <f>MIN($L$3,Consequente!E105)</f>
        <v>6.0033982694938292E-3</v>
      </c>
      <c r="M107" s="23">
        <f>MIN($M$3,Consequente!F105)</f>
        <v>0</v>
      </c>
      <c r="N107" s="23">
        <f t="shared" si="1"/>
        <v>6.0033982694938292E-3</v>
      </c>
      <c r="O107" s="23">
        <f>N107*Consequente!A105</f>
        <v>1.224693246976742E-2</v>
      </c>
    </row>
    <row r="108" spans="7:15" x14ac:dyDescent="0.25">
      <c r="G108" s="23">
        <f>MIN($G$3,Consequente!B106)</f>
        <v>0</v>
      </c>
      <c r="H108" s="23">
        <f>MIN($H$3,Consequente!C106)</f>
        <v>0</v>
      </c>
      <c r="I108" s="23">
        <f>MIN($I$3,Consequente!D106)</f>
        <v>0</v>
      </c>
      <c r="J108" s="23">
        <f>MIN($J$3,Consequente!E106)</f>
        <v>2.1874911181828851E-3</v>
      </c>
      <c r="K108" s="23">
        <f>MIN($K$3,Consequente!D106)</f>
        <v>0</v>
      </c>
      <c r="L108" s="23">
        <f>MIN($L$3,Consequente!E106)</f>
        <v>6.0033982694938292E-3</v>
      </c>
      <c r="M108" s="23">
        <f>MIN($M$3,Consequente!F106)</f>
        <v>0</v>
      </c>
      <c r="N108" s="23">
        <f t="shared" si="1"/>
        <v>6.0033982694938292E-3</v>
      </c>
      <c r="O108" s="23">
        <f>N108*Consequente!A106</f>
        <v>1.2367000435157297E-2</v>
      </c>
    </row>
    <row r="109" spans="7:15" x14ac:dyDescent="0.25">
      <c r="G109" s="23">
        <f>MIN($G$3,Consequente!B107)</f>
        <v>0</v>
      </c>
      <c r="H109" s="23">
        <f>MIN($H$3,Consequente!C107)</f>
        <v>0</v>
      </c>
      <c r="I109" s="23">
        <f>MIN($I$3,Consequente!D107)</f>
        <v>0</v>
      </c>
      <c r="J109" s="23">
        <f>MIN($J$3,Consequente!E107)</f>
        <v>2.1874911181828851E-3</v>
      </c>
      <c r="K109" s="23">
        <f>MIN($K$3,Consequente!D107)</f>
        <v>0</v>
      </c>
      <c r="L109" s="23">
        <f>MIN($L$3,Consequente!E107)</f>
        <v>6.0033982694938292E-3</v>
      </c>
      <c r="M109" s="23">
        <f>MIN($M$3,Consequente!F107)</f>
        <v>0</v>
      </c>
      <c r="N109" s="23">
        <f t="shared" si="1"/>
        <v>6.0033982694938292E-3</v>
      </c>
      <c r="O109" s="23">
        <f>N109*Consequente!A107</f>
        <v>1.2487068400547174E-2</v>
      </c>
    </row>
    <row r="110" spans="7:15" x14ac:dyDescent="0.25">
      <c r="G110" s="23">
        <f>MIN($G$3,Consequente!B108)</f>
        <v>0</v>
      </c>
      <c r="H110" s="23">
        <f>MIN($H$3,Consequente!C108)</f>
        <v>0</v>
      </c>
      <c r="I110" s="23">
        <f>MIN($I$3,Consequente!D108)</f>
        <v>0</v>
      </c>
      <c r="J110" s="23">
        <f>MIN($J$3,Consequente!E108)</f>
        <v>2.1874911181828851E-3</v>
      </c>
      <c r="K110" s="23">
        <f>MIN($K$3,Consequente!D108)</f>
        <v>0</v>
      </c>
      <c r="L110" s="23">
        <f>MIN($L$3,Consequente!E108)</f>
        <v>6.0033982694938292E-3</v>
      </c>
      <c r="M110" s="23">
        <f>MIN($M$3,Consequente!F108)</f>
        <v>0</v>
      </c>
      <c r="N110" s="23">
        <f t="shared" si="1"/>
        <v>6.0033982694938292E-3</v>
      </c>
      <c r="O110" s="23">
        <f>N110*Consequente!A108</f>
        <v>1.2607136365937049E-2</v>
      </c>
    </row>
    <row r="111" spans="7:15" x14ac:dyDescent="0.25">
      <c r="G111" s="23">
        <f>MIN($G$3,Consequente!B109)</f>
        <v>0</v>
      </c>
      <c r="H111" s="23">
        <f>MIN($H$3,Consequente!C109)</f>
        <v>0</v>
      </c>
      <c r="I111" s="23">
        <f>MIN($I$3,Consequente!D109)</f>
        <v>0</v>
      </c>
      <c r="J111" s="23">
        <f>MIN($J$3,Consequente!E109)</f>
        <v>2.1874911181828851E-3</v>
      </c>
      <c r="K111" s="23">
        <f>MIN($K$3,Consequente!D109)</f>
        <v>0</v>
      </c>
      <c r="L111" s="23">
        <f>MIN($L$3,Consequente!E109)</f>
        <v>6.0033982694938292E-3</v>
      </c>
      <c r="M111" s="23">
        <f>MIN($M$3,Consequente!F109)</f>
        <v>0</v>
      </c>
      <c r="N111" s="23">
        <f t="shared" si="1"/>
        <v>6.0033982694938292E-3</v>
      </c>
      <c r="O111" s="23">
        <f>N111*Consequente!A109</f>
        <v>1.2727204331326927E-2</v>
      </c>
    </row>
    <row r="112" spans="7:15" x14ac:dyDescent="0.25">
      <c r="G112" s="23">
        <f>MIN($G$3,Consequente!B110)</f>
        <v>0</v>
      </c>
      <c r="H112" s="23">
        <f>MIN($H$3,Consequente!C110)</f>
        <v>0</v>
      </c>
      <c r="I112" s="23">
        <f>MIN($I$3,Consequente!D110)</f>
        <v>0</v>
      </c>
      <c r="J112" s="23">
        <f>MIN($J$3,Consequente!E110)</f>
        <v>2.1874911181828851E-3</v>
      </c>
      <c r="K112" s="23">
        <f>MIN($K$3,Consequente!D110)</f>
        <v>0</v>
      </c>
      <c r="L112" s="23">
        <f>MIN($L$3,Consequente!E110)</f>
        <v>6.0033982694938292E-3</v>
      </c>
      <c r="M112" s="23">
        <f>MIN($M$3,Consequente!F110)</f>
        <v>0</v>
      </c>
      <c r="N112" s="23">
        <f t="shared" si="1"/>
        <v>6.0033982694938292E-3</v>
      </c>
      <c r="O112" s="23">
        <f>N112*Consequente!A110</f>
        <v>1.2847272296716804E-2</v>
      </c>
    </row>
    <row r="113" spans="7:15" x14ac:dyDescent="0.25">
      <c r="G113" s="23">
        <f>MIN($G$3,Consequente!B111)</f>
        <v>0</v>
      </c>
      <c r="H113" s="23">
        <f>MIN($H$3,Consequente!C111)</f>
        <v>0</v>
      </c>
      <c r="I113" s="23">
        <f>MIN($I$3,Consequente!D111)</f>
        <v>0</v>
      </c>
      <c r="J113" s="23">
        <f>MIN($J$3,Consequente!E111)</f>
        <v>2.1874911181828851E-3</v>
      </c>
      <c r="K113" s="23">
        <f>MIN($K$3,Consequente!D111)</f>
        <v>0</v>
      </c>
      <c r="L113" s="23">
        <f>MIN($L$3,Consequente!E111)</f>
        <v>6.0033982694938292E-3</v>
      </c>
      <c r="M113" s="23">
        <f>MIN($M$3,Consequente!F111)</f>
        <v>0</v>
      </c>
      <c r="N113" s="23">
        <f t="shared" si="1"/>
        <v>6.0033982694938292E-3</v>
      </c>
      <c r="O113" s="23">
        <f>N113*Consequente!A111</f>
        <v>1.2967340262106679E-2</v>
      </c>
    </row>
    <row r="114" spans="7:15" x14ac:dyDescent="0.25">
      <c r="G114" s="23">
        <f>MIN($G$3,Consequente!B112)</f>
        <v>0</v>
      </c>
      <c r="H114" s="23">
        <f>MIN($H$3,Consequente!C112)</f>
        <v>0</v>
      </c>
      <c r="I114" s="23">
        <f>MIN($I$3,Consequente!D112)</f>
        <v>0</v>
      </c>
      <c r="J114" s="23">
        <f>MIN($J$3,Consequente!E112)</f>
        <v>2.1874911181828851E-3</v>
      </c>
      <c r="K114" s="23">
        <f>MIN($K$3,Consequente!D112)</f>
        <v>0</v>
      </c>
      <c r="L114" s="23">
        <f>MIN($L$3,Consequente!E112)</f>
        <v>6.0033982694938292E-3</v>
      </c>
      <c r="M114" s="23">
        <f>MIN($M$3,Consequente!F112)</f>
        <v>0</v>
      </c>
      <c r="N114" s="23">
        <f t="shared" si="1"/>
        <v>6.0033982694938292E-3</v>
      </c>
      <c r="O114" s="23">
        <f>N114*Consequente!A112</f>
        <v>1.3087408227496556E-2</v>
      </c>
    </row>
    <row r="115" spans="7:15" x14ac:dyDescent="0.25">
      <c r="G115" s="23">
        <f>MIN($G$3,Consequente!B113)</f>
        <v>0</v>
      </c>
      <c r="H115" s="23">
        <f>MIN($H$3,Consequente!C113)</f>
        <v>0</v>
      </c>
      <c r="I115" s="23">
        <f>MIN($I$3,Consequente!D113)</f>
        <v>0</v>
      </c>
      <c r="J115" s="23">
        <f>MIN($J$3,Consequente!E113)</f>
        <v>2.1874911181828851E-3</v>
      </c>
      <c r="K115" s="23">
        <f>MIN($K$3,Consequente!D113)</f>
        <v>0</v>
      </c>
      <c r="L115" s="23">
        <f>MIN($L$3,Consequente!E113)</f>
        <v>6.0033982694938292E-3</v>
      </c>
      <c r="M115" s="23">
        <f>MIN($M$3,Consequente!F113)</f>
        <v>0</v>
      </c>
      <c r="N115" s="23">
        <f t="shared" si="1"/>
        <v>6.0033982694938292E-3</v>
      </c>
      <c r="O115" s="23">
        <f>N115*Consequente!A113</f>
        <v>1.3207476192886433E-2</v>
      </c>
    </row>
    <row r="116" spans="7:15" x14ac:dyDescent="0.25">
      <c r="G116" s="23">
        <f>MIN($G$3,Consequente!B114)</f>
        <v>0</v>
      </c>
      <c r="H116" s="23">
        <f>MIN($H$3,Consequente!C114)</f>
        <v>0</v>
      </c>
      <c r="I116" s="23">
        <f>MIN($I$3,Consequente!D114)</f>
        <v>0</v>
      </c>
      <c r="J116" s="23">
        <f>MIN($J$3,Consequente!E114)</f>
        <v>2.1874911181828851E-3</v>
      </c>
      <c r="K116" s="23">
        <f>MIN($K$3,Consequente!D114)</f>
        <v>0</v>
      </c>
      <c r="L116" s="23">
        <f>MIN($L$3,Consequente!E114)</f>
        <v>6.0033982694938292E-3</v>
      </c>
      <c r="M116" s="23">
        <f>MIN($M$3,Consequente!F114)</f>
        <v>0</v>
      </c>
      <c r="N116" s="23">
        <f t="shared" si="1"/>
        <v>6.0033982694938292E-3</v>
      </c>
      <c r="O116" s="23">
        <f>N116*Consequente!A114</f>
        <v>1.3327544158276311E-2</v>
      </c>
    </row>
    <row r="117" spans="7:15" x14ac:dyDescent="0.25">
      <c r="G117" s="23">
        <f>MIN($G$3,Consequente!B115)</f>
        <v>0</v>
      </c>
      <c r="H117" s="23">
        <f>MIN($H$3,Consequente!C115)</f>
        <v>0</v>
      </c>
      <c r="I117" s="23">
        <f>MIN($I$3,Consequente!D115)</f>
        <v>0</v>
      </c>
      <c r="J117" s="23">
        <f>MIN($J$3,Consequente!E115)</f>
        <v>2.1874911181828851E-3</v>
      </c>
      <c r="K117" s="23">
        <f>MIN($K$3,Consequente!D115)</f>
        <v>0</v>
      </c>
      <c r="L117" s="23">
        <f>MIN($L$3,Consequente!E115)</f>
        <v>6.0033982694938292E-3</v>
      </c>
      <c r="M117" s="23">
        <f>MIN($M$3,Consequente!F115)</f>
        <v>0</v>
      </c>
      <c r="N117" s="23">
        <f t="shared" si="1"/>
        <v>6.0033982694938292E-3</v>
      </c>
      <c r="O117" s="23">
        <f>N117*Consequente!A115</f>
        <v>1.3447612123666186E-2</v>
      </c>
    </row>
    <row r="118" spans="7:15" x14ac:dyDescent="0.25">
      <c r="G118" s="23">
        <f>MIN($G$3,Consequente!B116)</f>
        <v>0</v>
      </c>
      <c r="H118" s="23">
        <f>MIN($H$3,Consequente!C116)</f>
        <v>0</v>
      </c>
      <c r="I118" s="23">
        <f>MIN($I$3,Consequente!D116)</f>
        <v>0</v>
      </c>
      <c r="J118" s="23">
        <f>MIN($J$3,Consequente!E116)</f>
        <v>2.1874911181828851E-3</v>
      </c>
      <c r="K118" s="23">
        <f>MIN($K$3,Consequente!D116)</f>
        <v>0</v>
      </c>
      <c r="L118" s="23">
        <f>MIN($L$3,Consequente!E116)</f>
        <v>6.0033982694938292E-3</v>
      </c>
      <c r="M118" s="23">
        <f>MIN($M$3,Consequente!F116)</f>
        <v>0</v>
      </c>
      <c r="N118" s="23">
        <f t="shared" si="1"/>
        <v>6.0033982694938292E-3</v>
      </c>
      <c r="O118" s="23">
        <f>N118*Consequente!A116</f>
        <v>1.3567680089056063E-2</v>
      </c>
    </row>
    <row r="119" spans="7:15" x14ac:dyDescent="0.25">
      <c r="G119" s="23">
        <f>MIN($G$3,Consequente!B117)</f>
        <v>0</v>
      </c>
      <c r="H119" s="23">
        <f>MIN($H$3,Consequente!C117)</f>
        <v>0</v>
      </c>
      <c r="I119" s="23">
        <f>MIN($I$3,Consequente!D117)</f>
        <v>0</v>
      </c>
      <c r="J119" s="23">
        <f>MIN($J$3,Consequente!E117)</f>
        <v>2.1874911181828851E-3</v>
      </c>
      <c r="K119" s="23">
        <f>MIN($K$3,Consequente!D117)</f>
        <v>0</v>
      </c>
      <c r="L119" s="23">
        <f>MIN($L$3,Consequente!E117)</f>
        <v>6.0033982694938292E-3</v>
      </c>
      <c r="M119" s="23">
        <f>MIN($M$3,Consequente!F117)</f>
        <v>0</v>
      </c>
      <c r="N119" s="23">
        <f t="shared" si="1"/>
        <v>6.0033982694938292E-3</v>
      </c>
      <c r="O119" s="23">
        <f>N119*Consequente!A117</f>
        <v>1.368774805444594E-2</v>
      </c>
    </row>
    <row r="120" spans="7:15" x14ac:dyDescent="0.25">
      <c r="G120" s="23">
        <f>MIN($G$3,Consequente!B118)</f>
        <v>0</v>
      </c>
      <c r="H120" s="23">
        <f>MIN($H$3,Consequente!C118)</f>
        <v>0</v>
      </c>
      <c r="I120" s="23">
        <f>MIN($I$3,Consequente!D118)</f>
        <v>0</v>
      </c>
      <c r="J120" s="23">
        <f>MIN($J$3,Consequente!E118)</f>
        <v>2.1874911181828851E-3</v>
      </c>
      <c r="K120" s="23">
        <f>MIN($K$3,Consequente!D118)</f>
        <v>0</v>
      </c>
      <c r="L120" s="23">
        <f>MIN($L$3,Consequente!E118)</f>
        <v>6.0033982694938292E-3</v>
      </c>
      <c r="M120" s="23">
        <f>MIN($M$3,Consequente!F118)</f>
        <v>0</v>
      </c>
      <c r="N120" s="23">
        <f t="shared" si="1"/>
        <v>6.0033982694938292E-3</v>
      </c>
      <c r="O120" s="23">
        <f>N120*Consequente!A118</f>
        <v>1.3807816019835818E-2</v>
      </c>
    </row>
    <row r="121" spans="7:15" x14ac:dyDescent="0.25">
      <c r="G121" s="23">
        <f>MIN($G$3,Consequente!B119)</f>
        <v>0</v>
      </c>
      <c r="H121" s="23">
        <f>MIN($H$3,Consequente!C119)</f>
        <v>0</v>
      </c>
      <c r="I121" s="23">
        <f>MIN($I$3,Consequente!D119)</f>
        <v>0</v>
      </c>
      <c r="J121" s="23">
        <f>MIN($J$3,Consequente!E119)</f>
        <v>2.1874911181828851E-3</v>
      </c>
      <c r="K121" s="23">
        <f>MIN($K$3,Consequente!D119)</f>
        <v>0</v>
      </c>
      <c r="L121" s="23">
        <f>MIN($L$3,Consequente!E119)</f>
        <v>6.0033982694938292E-3</v>
      </c>
      <c r="M121" s="23">
        <f>MIN($M$3,Consequente!F119)</f>
        <v>0</v>
      </c>
      <c r="N121" s="23">
        <f t="shared" si="1"/>
        <v>6.0033982694938292E-3</v>
      </c>
      <c r="O121" s="23">
        <f>N121*Consequente!A119</f>
        <v>1.3927883985225693E-2</v>
      </c>
    </row>
    <row r="122" spans="7:15" x14ac:dyDescent="0.25">
      <c r="G122" s="23">
        <f>MIN($G$3,Consequente!B120)</f>
        <v>0</v>
      </c>
      <c r="H122" s="23">
        <f>MIN($H$3,Consequente!C120)</f>
        <v>0</v>
      </c>
      <c r="I122" s="23">
        <f>MIN($I$3,Consequente!D120)</f>
        <v>0</v>
      </c>
      <c r="J122" s="23">
        <f>MIN($J$3,Consequente!E120)</f>
        <v>2.1874911181828851E-3</v>
      </c>
      <c r="K122" s="23">
        <f>MIN($K$3,Consequente!D120)</f>
        <v>0</v>
      </c>
      <c r="L122" s="23">
        <f>MIN($L$3,Consequente!E120)</f>
        <v>6.0033982694938292E-3</v>
      </c>
      <c r="M122" s="23">
        <f>MIN($M$3,Consequente!F120)</f>
        <v>0</v>
      </c>
      <c r="N122" s="23">
        <f t="shared" si="1"/>
        <v>6.0033982694938292E-3</v>
      </c>
      <c r="O122" s="23">
        <f>N122*Consequente!A120</f>
        <v>1.404795195061557E-2</v>
      </c>
    </row>
    <row r="123" spans="7:15" x14ac:dyDescent="0.25">
      <c r="G123" s="23">
        <f>MIN($G$3,Consequente!B121)</f>
        <v>0</v>
      </c>
      <c r="H123" s="23">
        <f>MIN($H$3,Consequente!C121)</f>
        <v>0</v>
      </c>
      <c r="I123" s="23">
        <f>MIN($I$3,Consequente!D121)</f>
        <v>0</v>
      </c>
      <c r="J123" s="23">
        <f>MIN($J$3,Consequente!E121)</f>
        <v>2.1874911181828851E-3</v>
      </c>
      <c r="K123" s="23">
        <f>MIN($K$3,Consequente!D121)</f>
        <v>0</v>
      </c>
      <c r="L123" s="23">
        <f>MIN($L$3,Consequente!E121)</f>
        <v>6.0033982694938292E-3</v>
      </c>
      <c r="M123" s="23">
        <f>MIN($M$3,Consequente!F121)</f>
        <v>0</v>
      </c>
      <c r="N123" s="23">
        <f t="shared" si="1"/>
        <v>6.0033982694938292E-3</v>
      </c>
      <c r="O123" s="23">
        <f>N123*Consequente!A121</f>
        <v>1.4168019916005447E-2</v>
      </c>
    </row>
    <row r="124" spans="7:15" x14ac:dyDescent="0.25">
      <c r="G124" s="23">
        <f>MIN($G$3,Consequente!B122)</f>
        <v>0</v>
      </c>
      <c r="H124" s="23">
        <f>MIN($H$3,Consequente!C122)</f>
        <v>0</v>
      </c>
      <c r="I124" s="23">
        <f>MIN($I$3,Consequente!D122)</f>
        <v>0</v>
      </c>
      <c r="J124" s="23">
        <f>MIN($J$3,Consequente!E122)</f>
        <v>2.1874911181828851E-3</v>
      </c>
      <c r="K124" s="23">
        <f>MIN($K$3,Consequente!D122)</f>
        <v>0</v>
      </c>
      <c r="L124" s="23">
        <f>MIN($L$3,Consequente!E122)</f>
        <v>6.0033982694938292E-3</v>
      </c>
      <c r="M124" s="23">
        <f>MIN($M$3,Consequente!F122)</f>
        <v>0</v>
      </c>
      <c r="N124" s="23">
        <f t="shared" si="1"/>
        <v>6.0033982694938292E-3</v>
      </c>
      <c r="O124" s="23">
        <f>N124*Consequente!A122</f>
        <v>1.4288087881395324E-2</v>
      </c>
    </row>
    <row r="125" spans="7:15" x14ac:dyDescent="0.25">
      <c r="G125" s="23">
        <f>MIN($G$3,Consequente!B123)</f>
        <v>0</v>
      </c>
      <c r="H125" s="23">
        <f>MIN($H$3,Consequente!C123)</f>
        <v>0</v>
      </c>
      <c r="I125" s="23">
        <f>MIN($I$3,Consequente!D123)</f>
        <v>0</v>
      </c>
      <c r="J125" s="23">
        <f>MIN($J$3,Consequente!E123)</f>
        <v>2.1874911181828851E-3</v>
      </c>
      <c r="K125" s="23">
        <f>MIN($K$3,Consequente!D123)</f>
        <v>0</v>
      </c>
      <c r="L125" s="23">
        <f>MIN($L$3,Consequente!E123)</f>
        <v>6.0033982694938292E-3</v>
      </c>
      <c r="M125" s="23">
        <f>MIN($M$3,Consequente!F123)</f>
        <v>0</v>
      </c>
      <c r="N125" s="23">
        <f t="shared" si="1"/>
        <v>6.0033982694938292E-3</v>
      </c>
      <c r="O125" s="23">
        <f>N125*Consequente!A123</f>
        <v>1.44081558467852E-2</v>
      </c>
    </row>
    <row r="126" spans="7:15" x14ac:dyDescent="0.25">
      <c r="G126" s="23">
        <f>MIN($G$3,Consequente!B124)</f>
        <v>0</v>
      </c>
      <c r="H126" s="23">
        <f>MIN($H$3,Consequente!C124)</f>
        <v>0</v>
      </c>
      <c r="I126" s="23">
        <f>MIN($I$3,Consequente!D124)</f>
        <v>0</v>
      </c>
      <c r="J126" s="23">
        <f>MIN($J$3,Consequente!E124)</f>
        <v>2.1874911181828851E-3</v>
      </c>
      <c r="K126" s="23">
        <f>MIN($K$3,Consequente!D124)</f>
        <v>0</v>
      </c>
      <c r="L126" s="23">
        <f>MIN($L$3,Consequente!E124)</f>
        <v>6.0033982694938292E-3</v>
      </c>
      <c r="M126" s="23">
        <f>MIN($M$3,Consequente!F124)</f>
        <v>0</v>
      </c>
      <c r="N126" s="23">
        <f t="shared" si="1"/>
        <v>6.0033982694938292E-3</v>
      </c>
      <c r="O126" s="23">
        <f>N126*Consequente!A124</f>
        <v>1.4528223812175077E-2</v>
      </c>
    </row>
    <row r="127" spans="7:15" x14ac:dyDescent="0.25">
      <c r="G127" s="23">
        <f>MIN($G$3,Consequente!B125)</f>
        <v>0</v>
      </c>
      <c r="H127" s="23">
        <f>MIN($H$3,Consequente!C125)</f>
        <v>0</v>
      </c>
      <c r="I127" s="23">
        <f>MIN($I$3,Consequente!D125)</f>
        <v>0</v>
      </c>
      <c r="J127" s="23">
        <f>MIN($J$3,Consequente!E125)</f>
        <v>2.1874911181828851E-3</v>
      </c>
      <c r="K127" s="23">
        <f>MIN($K$3,Consequente!D125)</f>
        <v>0</v>
      </c>
      <c r="L127" s="23">
        <f>MIN($L$3,Consequente!E125)</f>
        <v>6.0033982694938292E-3</v>
      </c>
      <c r="M127" s="23">
        <f>MIN($M$3,Consequente!F125)</f>
        <v>0</v>
      </c>
      <c r="N127" s="23">
        <f t="shared" si="1"/>
        <v>6.0033982694938292E-3</v>
      </c>
      <c r="O127" s="23">
        <f>N127*Consequente!A125</f>
        <v>1.4648291777564954E-2</v>
      </c>
    </row>
    <row r="128" spans="7:15" x14ac:dyDescent="0.25">
      <c r="G128" s="23">
        <f>MIN($G$3,Consequente!B126)</f>
        <v>0</v>
      </c>
      <c r="H128" s="23">
        <f>MIN($H$3,Consequente!C126)</f>
        <v>0</v>
      </c>
      <c r="I128" s="23">
        <f>MIN($I$3,Consequente!D126)</f>
        <v>0</v>
      </c>
      <c r="J128" s="23">
        <f>MIN($J$3,Consequente!E126)</f>
        <v>2.1874911181828851E-3</v>
      </c>
      <c r="K128" s="23">
        <f>MIN($K$3,Consequente!D126)</f>
        <v>0</v>
      </c>
      <c r="L128" s="23">
        <f>MIN($L$3,Consequente!E126)</f>
        <v>6.0033982694938292E-3</v>
      </c>
      <c r="M128" s="23">
        <f>MIN($M$3,Consequente!F126)</f>
        <v>0</v>
      </c>
      <c r="N128" s="23">
        <f t="shared" si="1"/>
        <v>6.0033982694938292E-3</v>
      </c>
      <c r="O128" s="23">
        <f>N128*Consequente!A126</f>
        <v>1.476835974295483E-2</v>
      </c>
    </row>
    <row r="129" spans="7:15" x14ac:dyDescent="0.25">
      <c r="G129" s="23">
        <f>MIN($G$3,Consequente!B127)</f>
        <v>0</v>
      </c>
      <c r="H129" s="23">
        <f>MIN($H$3,Consequente!C127)</f>
        <v>0</v>
      </c>
      <c r="I129" s="23">
        <f>MIN($I$3,Consequente!D127)</f>
        <v>0</v>
      </c>
      <c r="J129" s="23">
        <f>MIN($J$3,Consequente!E127)</f>
        <v>2.1874911181828851E-3</v>
      </c>
      <c r="K129" s="23">
        <f>MIN($K$3,Consequente!D127)</f>
        <v>0</v>
      </c>
      <c r="L129" s="23">
        <f>MIN($L$3,Consequente!E127)</f>
        <v>6.0033982694938292E-3</v>
      </c>
      <c r="M129" s="23">
        <f>MIN($M$3,Consequente!F127)</f>
        <v>0</v>
      </c>
      <c r="N129" s="23">
        <f t="shared" si="1"/>
        <v>6.0033982694938292E-3</v>
      </c>
      <c r="O129" s="23">
        <f>N129*Consequente!A127</f>
        <v>1.4888427708344707E-2</v>
      </c>
    </row>
    <row r="130" spans="7:15" x14ac:dyDescent="0.25">
      <c r="G130" s="23">
        <f>MIN($G$3,Consequente!B128)</f>
        <v>0</v>
      </c>
      <c r="H130" s="23">
        <f>MIN($H$3,Consequente!C128)</f>
        <v>0</v>
      </c>
      <c r="I130" s="23">
        <f>MIN($I$3,Consequente!D128)</f>
        <v>0</v>
      </c>
      <c r="J130" s="23">
        <f>MIN($J$3,Consequente!E128)</f>
        <v>2.1874911181828851E-3</v>
      </c>
      <c r="K130" s="23">
        <f>MIN($K$3,Consequente!D128)</f>
        <v>0</v>
      </c>
      <c r="L130" s="23">
        <f>MIN($L$3,Consequente!E128)</f>
        <v>6.0033982694938292E-3</v>
      </c>
      <c r="M130" s="23">
        <f>MIN($M$3,Consequente!F128)</f>
        <v>0</v>
      </c>
      <c r="N130" s="23">
        <f t="shared" si="1"/>
        <v>6.0033982694938292E-3</v>
      </c>
      <c r="O130" s="23">
        <f>N130*Consequente!A128</f>
        <v>1.5008495673734584E-2</v>
      </c>
    </row>
    <row r="131" spans="7:15" x14ac:dyDescent="0.25">
      <c r="G131" s="23">
        <f>MIN($G$3,Consequente!B129)</f>
        <v>0</v>
      </c>
      <c r="H131" s="23">
        <f>MIN($H$3,Consequente!C129)</f>
        <v>0</v>
      </c>
      <c r="I131" s="23">
        <f>MIN($I$3,Consequente!D129)</f>
        <v>0</v>
      </c>
      <c r="J131" s="23">
        <f>MIN($J$3,Consequente!E129)</f>
        <v>2.1874911181828851E-3</v>
      </c>
      <c r="K131" s="23">
        <f>MIN($K$3,Consequente!D129)</f>
        <v>0</v>
      </c>
      <c r="L131" s="23">
        <f>MIN($L$3,Consequente!E129)</f>
        <v>6.0033982694938292E-3</v>
      </c>
      <c r="M131" s="23">
        <f>MIN($M$3,Consequente!F129)</f>
        <v>0</v>
      </c>
      <c r="N131" s="23">
        <f t="shared" si="1"/>
        <v>6.0033982694938292E-3</v>
      </c>
      <c r="O131" s="23">
        <f>N131*Consequente!A129</f>
        <v>1.5128563639124461E-2</v>
      </c>
    </row>
    <row r="132" spans="7:15" x14ac:dyDescent="0.25">
      <c r="G132" s="23">
        <f>MIN($G$3,Consequente!B130)</f>
        <v>0</v>
      </c>
      <c r="H132" s="23">
        <f>MIN($H$3,Consequente!C130)</f>
        <v>0</v>
      </c>
      <c r="I132" s="23">
        <f>MIN($I$3,Consequente!D130)</f>
        <v>0</v>
      </c>
      <c r="J132" s="23">
        <f>MIN($J$3,Consequente!E130)</f>
        <v>2.1874911181828851E-3</v>
      </c>
      <c r="K132" s="23">
        <f>MIN($K$3,Consequente!D130)</f>
        <v>0</v>
      </c>
      <c r="L132" s="23">
        <f>MIN($L$3,Consequente!E130)</f>
        <v>6.0033982694938292E-3</v>
      </c>
      <c r="M132" s="23">
        <f>MIN($M$3,Consequente!F130)</f>
        <v>0</v>
      </c>
      <c r="N132" s="23">
        <f t="shared" si="1"/>
        <v>6.0033982694938292E-3</v>
      </c>
      <c r="O132" s="23">
        <f>N132*Consequente!A130</f>
        <v>1.5248631604514336E-2</v>
      </c>
    </row>
    <row r="133" spans="7:15" x14ac:dyDescent="0.25">
      <c r="G133" s="23">
        <f>MIN($G$3,Consequente!B131)</f>
        <v>0</v>
      </c>
      <c r="H133" s="23">
        <f>MIN($H$3,Consequente!C131)</f>
        <v>0</v>
      </c>
      <c r="I133" s="23">
        <f>MIN($I$3,Consequente!D131)</f>
        <v>0</v>
      </c>
      <c r="J133" s="23">
        <f>MIN($J$3,Consequente!E131)</f>
        <v>2.1874911181828851E-3</v>
      </c>
      <c r="K133" s="23">
        <f>MIN($K$3,Consequente!D131)</f>
        <v>0</v>
      </c>
      <c r="L133" s="23">
        <f>MIN($L$3,Consequente!E131)</f>
        <v>6.0033982694938292E-3</v>
      </c>
      <c r="M133" s="23">
        <f>MIN($M$3,Consequente!F131)</f>
        <v>0</v>
      </c>
      <c r="N133" s="23">
        <f t="shared" si="1"/>
        <v>6.0033982694938292E-3</v>
      </c>
      <c r="O133" s="23">
        <f>N133*Consequente!A131</f>
        <v>1.5368699569904214E-2</v>
      </c>
    </row>
    <row r="134" spans="7:15" x14ac:dyDescent="0.25">
      <c r="G134" s="23">
        <f>MIN($G$3,Consequente!B132)</f>
        <v>0</v>
      </c>
      <c r="H134" s="23">
        <f>MIN($H$3,Consequente!C132)</f>
        <v>0</v>
      </c>
      <c r="I134" s="23">
        <f>MIN($I$3,Consequente!D132)</f>
        <v>0</v>
      </c>
      <c r="J134" s="23">
        <f>MIN($J$3,Consequente!E132)</f>
        <v>2.1874911181828851E-3</v>
      </c>
      <c r="K134" s="23">
        <f>MIN($K$3,Consequente!D132)</f>
        <v>0</v>
      </c>
      <c r="L134" s="23">
        <f>MIN($L$3,Consequente!E132)</f>
        <v>6.0033982694938292E-3</v>
      </c>
      <c r="M134" s="23">
        <f>MIN($M$3,Consequente!F132)</f>
        <v>0</v>
      </c>
      <c r="N134" s="23">
        <f t="shared" ref="N134:N197" si="2">MAX(G134:M134)</f>
        <v>6.0033982694938292E-3</v>
      </c>
      <c r="O134" s="23">
        <f>N134*Consequente!A132</f>
        <v>1.5488767535294091E-2</v>
      </c>
    </row>
    <row r="135" spans="7:15" x14ac:dyDescent="0.25">
      <c r="G135" s="23">
        <f>MIN($G$3,Consequente!B133)</f>
        <v>0</v>
      </c>
      <c r="H135" s="23">
        <f>MIN($H$3,Consequente!C133)</f>
        <v>0</v>
      </c>
      <c r="I135" s="23">
        <f>MIN($I$3,Consequente!D133)</f>
        <v>0</v>
      </c>
      <c r="J135" s="23">
        <f>MIN($J$3,Consequente!E133)</f>
        <v>2.1874911181828851E-3</v>
      </c>
      <c r="K135" s="23">
        <f>MIN($K$3,Consequente!D133)</f>
        <v>0</v>
      </c>
      <c r="L135" s="23">
        <f>MIN($L$3,Consequente!E133)</f>
        <v>6.0033982694938292E-3</v>
      </c>
      <c r="M135" s="23">
        <f>MIN($M$3,Consequente!F133)</f>
        <v>0</v>
      </c>
      <c r="N135" s="23">
        <f t="shared" si="2"/>
        <v>6.0033982694938292E-3</v>
      </c>
      <c r="O135" s="23">
        <f>N135*Consequente!A133</f>
        <v>1.5608835500683968E-2</v>
      </c>
    </row>
    <row r="136" spans="7:15" x14ac:dyDescent="0.25">
      <c r="G136" s="23">
        <f>MIN($G$3,Consequente!B134)</f>
        <v>0</v>
      </c>
      <c r="H136" s="23">
        <f>MIN($H$3,Consequente!C134)</f>
        <v>0</v>
      </c>
      <c r="I136" s="23">
        <f>MIN($I$3,Consequente!D134)</f>
        <v>0</v>
      </c>
      <c r="J136" s="23">
        <f>MIN($J$3,Consequente!E134)</f>
        <v>2.1874911181828851E-3</v>
      </c>
      <c r="K136" s="23">
        <f>MIN($K$3,Consequente!D134)</f>
        <v>0</v>
      </c>
      <c r="L136" s="23">
        <f>MIN($L$3,Consequente!E134)</f>
        <v>6.0033982694938292E-3</v>
      </c>
      <c r="M136" s="23">
        <f>MIN($M$3,Consequente!F134)</f>
        <v>0</v>
      </c>
      <c r="N136" s="23">
        <f t="shared" si="2"/>
        <v>6.0033982694938292E-3</v>
      </c>
      <c r="O136" s="23">
        <f>N136*Consequente!A134</f>
        <v>1.5728903466073845E-2</v>
      </c>
    </row>
    <row r="137" spans="7:15" x14ac:dyDescent="0.25">
      <c r="G137" s="23">
        <f>MIN($G$3,Consequente!B135)</f>
        <v>0</v>
      </c>
      <c r="H137" s="23">
        <f>MIN($H$3,Consequente!C135)</f>
        <v>0</v>
      </c>
      <c r="I137" s="23">
        <f>MIN($I$3,Consequente!D135)</f>
        <v>0</v>
      </c>
      <c r="J137" s="23">
        <f>MIN($J$3,Consequente!E135)</f>
        <v>2.1874911181828851E-3</v>
      </c>
      <c r="K137" s="23">
        <f>MIN($K$3,Consequente!D135)</f>
        <v>0</v>
      </c>
      <c r="L137" s="23">
        <f>MIN($L$3,Consequente!E135)</f>
        <v>6.0033982694938292E-3</v>
      </c>
      <c r="M137" s="23">
        <f>MIN($M$3,Consequente!F135)</f>
        <v>0</v>
      </c>
      <c r="N137" s="23">
        <f t="shared" si="2"/>
        <v>6.0033982694938292E-3</v>
      </c>
      <c r="O137" s="23">
        <f>N137*Consequente!A135</f>
        <v>1.5848971431463722E-2</v>
      </c>
    </row>
    <row r="138" spans="7:15" x14ac:dyDescent="0.25">
      <c r="G138" s="23">
        <f>MIN($G$3,Consequente!B136)</f>
        <v>0</v>
      </c>
      <c r="H138" s="23">
        <f>MIN($H$3,Consequente!C136)</f>
        <v>0</v>
      </c>
      <c r="I138" s="23">
        <f>MIN($I$3,Consequente!D136)</f>
        <v>0</v>
      </c>
      <c r="J138" s="23">
        <f>MIN($J$3,Consequente!E136)</f>
        <v>2.1874911181828851E-3</v>
      </c>
      <c r="K138" s="23">
        <f>MIN($K$3,Consequente!D136)</f>
        <v>0</v>
      </c>
      <c r="L138" s="23">
        <f>MIN($L$3,Consequente!E136)</f>
        <v>6.0033982694938292E-3</v>
      </c>
      <c r="M138" s="23">
        <f>MIN($M$3,Consequente!F136)</f>
        <v>0</v>
      </c>
      <c r="N138" s="23">
        <f t="shared" si="2"/>
        <v>6.0033982694938292E-3</v>
      </c>
      <c r="O138" s="23">
        <f>N138*Consequente!A136</f>
        <v>1.5969039396853596E-2</v>
      </c>
    </row>
    <row r="139" spans="7:15" x14ac:dyDescent="0.25">
      <c r="G139" s="23">
        <f>MIN($G$3,Consequente!B137)</f>
        <v>0</v>
      </c>
      <c r="H139" s="23">
        <f>MIN($H$3,Consequente!C137)</f>
        <v>0</v>
      </c>
      <c r="I139" s="23">
        <f>MIN($I$3,Consequente!D137)</f>
        <v>0</v>
      </c>
      <c r="J139" s="23">
        <f>MIN($J$3,Consequente!E137)</f>
        <v>2.1874911181828851E-3</v>
      </c>
      <c r="K139" s="23">
        <f>MIN($K$3,Consequente!D137)</f>
        <v>0</v>
      </c>
      <c r="L139" s="23">
        <f>MIN($L$3,Consequente!E137)</f>
        <v>6.0033982694938292E-3</v>
      </c>
      <c r="M139" s="23">
        <f>MIN($M$3,Consequente!F137)</f>
        <v>0</v>
      </c>
      <c r="N139" s="23">
        <f t="shared" si="2"/>
        <v>6.0033982694938292E-3</v>
      </c>
      <c r="O139" s="23">
        <f>N139*Consequente!A137</f>
        <v>1.6089107362243473E-2</v>
      </c>
    </row>
    <row r="140" spans="7:15" x14ac:dyDescent="0.25">
      <c r="G140" s="23">
        <f>MIN($G$3,Consequente!B138)</f>
        <v>0</v>
      </c>
      <c r="H140" s="23">
        <f>MIN($H$3,Consequente!C138)</f>
        <v>0</v>
      </c>
      <c r="I140" s="23">
        <f>MIN($I$3,Consequente!D138)</f>
        <v>0</v>
      </c>
      <c r="J140" s="23">
        <f>MIN($J$3,Consequente!E138)</f>
        <v>2.1874911181828851E-3</v>
      </c>
      <c r="K140" s="23">
        <f>MIN($K$3,Consequente!D138)</f>
        <v>0</v>
      </c>
      <c r="L140" s="23">
        <f>MIN($L$3,Consequente!E138)</f>
        <v>6.0033982694938292E-3</v>
      </c>
      <c r="M140" s="23">
        <f>MIN($M$3,Consequente!F138)</f>
        <v>0</v>
      </c>
      <c r="N140" s="23">
        <f t="shared" si="2"/>
        <v>6.0033982694938292E-3</v>
      </c>
      <c r="O140" s="23">
        <f>N140*Consequente!A138</f>
        <v>1.620917532763335E-2</v>
      </c>
    </row>
    <row r="141" spans="7:15" x14ac:dyDescent="0.25">
      <c r="G141" s="23">
        <f>MIN($G$3,Consequente!B139)</f>
        <v>0</v>
      </c>
      <c r="H141" s="23">
        <f>MIN($H$3,Consequente!C139)</f>
        <v>0</v>
      </c>
      <c r="I141" s="23">
        <f>MIN($I$3,Consequente!D139)</f>
        <v>0</v>
      </c>
      <c r="J141" s="23">
        <f>MIN($J$3,Consequente!E139)</f>
        <v>2.1874911181828851E-3</v>
      </c>
      <c r="K141" s="23">
        <f>MIN($K$3,Consequente!D139)</f>
        <v>0</v>
      </c>
      <c r="L141" s="23">
        <f>MIN($L$3,Consequente!E139)</f>
        <v>6.0033982694938292E-3</v>
      </c>
      <c r="M141" s="23">
        <f>MIN($M$3,Consequente!F139)</f>
        <v>0</v>
      </c>
      <c r="N141" s="23">
        <f t="shared" si="2"/>
        <v>6.0033982694938292E-3</v>
      </c>
      <c r="O141" s="23">
        <f>N141*Consequente!A139</f>
        <v>1.6329243293023227E-2</v>
      </c>
    </row>
    <row r="142" spans="7:15" x14ac:dyDescent="0.25">
      <c r="G142" s="23">
        <f>MIN($G$3,Consequente!B140)</f>
        <v>0</v>
      </c>
      <c r="H142" s="23">
        <f>MIN($H$3,Consequente!C140)</f>
        <v>0</v>
      </c>
      <c r="I142" s="23">
        <f>MIN($I$3,Consequente!D140)</f>
        <v>0</v>
      </c>
      <c r="J142" s="23">
        <f>MIN($J$3,Consequente!E140)</f>
        <v>2.1874911181828851E-3</v>
      </c>
      <c r="K142" s="23">
        <f>MIN($K$3,Consequente!D140)</f>
        <v>0</v>
      </c>
      <c r="L142" s="23">
        <f>MIN($L$3,Consequente!E140)</f>
        <v>6.0033982694938292E-3</v>
      </c>
      <c r="M142" s="23">
        <f>MIN($M$3,Consequente!F140)</f>
        <v>0</v>
      </c>
      <c r="N142" s="23">
        <f t="shared" si="2"/>
        <v>6.0033982694938292E-3</v>
      </c>
      <c r="O142" s="23">
        <f>N142*Consequente!A140</f>
        <v>1.6449311258413105E-2</v>
      </c>
    </row>
    <row r="143" spans="7:15" x14ac:dyDescent="0.25">
      <c r="G143" s="23">
        <f>MIN($G$3,Consequente!B141)</f>
        <v>0</v>
      </c>
      <c r="H143" s="23">
        <f>MIN($H$3,Consequente!C141)</f>
        <v>0</v>
      </c>
      <c r="I143" s="23">
        <f>MIN($I$3,Consequente!D141)</f>
        <v>0</v>
      </c>
      <c r="J143" s="23">
        <f>MIN($J$3,Consequente!E141)</f>
        <v>2.1874911181828851E-3</v>
      </c>
      <c r="K143" s="23">
        <f>MIN($K$3,Consequente!D141)</f>
        <v>0</v>
      </c>
      <c r="L143" s="23">
        <f>MIN($L$3,Consequente!E141)</f>
        <v>6.0033982694938292E-3</v>
      </c>
      <c r="M143" s="23">
        <f>MIN($M$3,Consequente!F141)</f>
        <v>0</v>
      </c>
      <c r="N143" s="23">
        <f t="shared" si="2"/>
        <v>6.0033982694938292E-3</v>
      </c>
      <c r="O143" s="23">
        <f>N143*Consequente!A141</f>
        <v>1.6569379223802982E-2</v>
      </c>
    </row>
    <row r="144" spans="7:15" x14ac:dyDescent="0.25">
      <c r="G144" s="23">
        <f>MIN($G$3,Consequente!B142)</f>
        <v>0</v>
      </c>
      <c r="H144" s="23">
        <f>MIN($H$3,Consequente!C142)</f>
        <v>0</v>
      </c>
      <c r="I144" s="23">
        <f>MIN($I$3,Consequente!D142)</f>
        <v>0</v>
      </c>
      <c r="J144" s="23">
        <f>MIN($J$3,Consequente!E142)</f>
        <v>2.1874911181828851E-3</v>
      </c>
      <c r="K144" s="23">
        <f>MIN($K$3,Consequente!D142)</f>
        <v>0</v>
      </c>
      <c r="L144" s="23">
        <f>MIN($L$3,Consequente!E142)</f>
        <v>6.0033982694938292E-3</v>
      </c>
      <c r="M144" s="23">
        <f>MIN($M$3,Consequente!F142)</f>
        <v>0</v>
      </c>
      <c r="N144" s="23">
        <f t="shared" si="2"/>
        <v>6.0033982694938292E-3</v>
      </c>
      <c r="O144" s="23">
        <f>N144*Consequente!A142</f>
        <v>1.6689447189192859E-2</v>
      </c>
    </row>
    <row r="145" spans="7:15" x14ac:dyDescent="0.25">
      <c r="G145" s="23">
        <f>MIN($G$3,Consequente!B143)</f>
        <v>0</v>
      </c>
      <c r="H145" s="23">
        <f>MIN($H$3,Consequente!C143)</f>
        <v>0</v>
      </c>
      <c r="I145" s="23">
        <f>MIN($I$3,Consequente!D143)</f>
        <v>0</v>
      </c>
      <c r="J145" s="23">
        <f>MIN($J$3,Consequente!E143)</f>
        <v>2.1874911181828851E-3</v>
      </c>
      <c r="K145" s="23">
        <f>MIN($K$3,Consequente!D143)</f>
        <v>0</v>
      </c>
      <c r="L145" s="23">
        <f>MIN($L$3,Consequente!E143)</f>
        <v>6.0033982694938292E-3</v>
      </c>
      <c r="M145" s="23">
        <f>MIN($M$3,Consequente!F143)</f>
        <v>0</v>
      </c>
      <c r="N145" s="23">
        <f t="shared" si="2"/>
        <v>6.0033982694938292E-3</v>
      </c>
      <c r="O145" s="23">
        <f>N145*Consequente!A143</f>
        <v>1.6809515154582733E-2</v>
      </c>
    </row>
    <row r="146" spans="7:15" x14ac:dyDescent="0.25">
      <c r="G146" s="23">
        <f>MIN($G$3,Consequente!B144)</f>
        <v>0</v>
      </c>
      <c r="H146" s="23">
        <f>MIN($H$3,Consequente!C144)</f>
        <v>0</v>
      </c>
      <c r="I146" s="23">
        <f>MIN($I$3,Consequente!D144)</f>
        <v>0</v>
      </c>
      <c r="J146" s="23">
        <f>MIN($J$3,Consequente!E144)</f>
        <v>2.1874911181828851E-3</v>
      </c>
      <c r="K146" s="23">
        <f>MIN($K$3,Consequente!D144)</f>
        <v>0</v>
      </c>
      <c r="L146" s="23">
        <f>MIN($L$3,Consequente!E144)</f>
        <v>6.0033982694938292E-3</v>
      </c>
      <c r="M146" s="23">
        <f>MIN($M$3,Consequente!F144)</f>
        <v>0</v>
      </c>
      <c r="N146" s="23">
        <f t="shared" si="2"/>
        <v>6.0033982694938292E-3</v>
      </c>
      <c r="O146" s="23">
        <f>N146*Consequente!A144</f>
        <v>1.692958311997261E-2</v>
      </c>
    </row>
    <row r="147" spans="7:15" x14ac:dyDescent="0.25">
      <c r="G147" s="23">
        <f>MIN($G$3,Consequente!B145)</f>
        <v>0</v>
      </c>
      <c r="H147" s="23">
        <f>MIN($H$3,Consequente!C145)</f>
        <v>0</v>
      </c>
      <c r="I147" s="23">
        <f>MIN($I$3,Consequente!D145)</f>
        <v>0</v>
      </c>
      <c r="J147" s="23">
        <f>MIN($J$3,Consequente!E145)</f>
        <v>2.1874911181828851E-3</v>
      </c>
      <c r="K147" s="23">
        <f>MIN($K$3,Consequente!D145)</f>
        <v>0</v>
      </c>
      <c r="L147" s="23">
        <f>MIN($L$3,Consequente!E145)</f>
        <v>6.0033982694938292E-3</v>
      </c>
      <c r="M147" s="23">
        <f>MIN($M$3,Consequente!F145)</f>
        <v>0</v>
      </c>
      <c r="N147" s="23">
        <f t="shared" si="2"/>
        <v>6.0033982694938292E-3</v>
      </c>
      <c r="O147" s="23">
        <f>N147*Consequente!A145</f>
        <v>1.7049651085362487E-2</v>
      </c>
    </row>
    <row r="148" spans="7:15" x14ac:dyDescent="0.25">
      <c r="G148" s="23">
        <f>MIN($G$3,Consequente!B146)</f>
        <v>0</v>
      </c>
      <c r="H148" s="23">
        <f>MIN($H$3,Consequente!C146)</f>
        <v>0</v>
      </c>
      <c r="I148" s="23">
        <f>MIN($I$3,Consequente!D146)</f>
        <v>0</v>
      </c>
      <c r="J148" s="23">
        <f>MIN($J$3,Consequente!E146)</f>
        <v>2.1874911181828851E-3</v>
      </c>
      <c r="K148" s="23">
        <f>MIN($K$3,Consequente!D146)</f>
        <v>0</v>
      </c>
      <c r="L148" s="23">
        <f>MIN($L$3,Consequente!E146)</f>
        <v>6.0033982694938292E-3</v>
      </c>
      <c r="M148" s="23">
        <f>MIN($M$3,Consequente!F146)</f>
        <v>0</v>
      </c>
      <c r="N148" s="23">
        <f t="shared" si="2"/>
        <v>6.0033982694938292E-3</v>
      </c>
      <c r="O148" s="23">
        <f>N148*Consequente!A146</f>
        <v>1.7169719050752364E-2</v>
      </c>
    </row>
    <row r="149" spans="7:15" x14ac:dyDescent="0.25">
      <c r="G149" s="23">
        <f>MIN($G$3,Consequente!B147)</f>
        <v>0</v>
      </c>
      <c r="H149" s="23">
        <f>MIN($H$3,Consequente!C147)</f>
        <v>0</v>
      </c>
      <c r="I149" s="23">
        <f>MIN($I$3,Consequente!D147)</f>
        <v>0</v>
      </c>
      <c r="J149" s="23">
        <f>MIN($J$3,Consequente!E147)</f>
        <v>2.1874911181828851E-3</v>
      </c>
      <c r="K149" s="23">
        <f>MIN($K$3,Consequente!D147)</f>
        <v>0</v>
      </c>
      <c r="L149" s="23">
        <f>MIN($L$3,Consequente!E147)</f>
        <v>6.0033982694938292E-3</v>
      </c>
      <c r="M149" s="23">
        <f>MIN($M$3,Consequente!F147)</f>
        <v>0</v>
      </c>
      <c r="N149" s="23">
        <f t="shared" si="2"/>
        <v>6.0033982694938292E-3</v>
      </c>
      <c r="O149" s="23">
        <f>N149*Consequente!A147</f>
        <v>1.7289787016142241E-2</v>
      </c>
    </row>
    <row r="150" spans="7:15" x14ac:dyDescent="0.25">
      <c r="G150" s="23">
        <f>MIN($G$3,Consequente!B148)</f>
        <v>0</v>
      </c>
      <c r="H150" s="23">
        <f>MIN($H$3,Consequente!C148)</f>
        <v>0</v>
      </c>
      <c r="I150" s="23">
        <f>MIN($I$3,Consequente!D148)</f>
        <v>0</v>
      </c>
      <c r="J150" s="23">
        <f>MIN($J$3,Consequente!E148)</f>
        <v>2.1874911181828851E-3</v>
      </c>
      <c r="K150" s="23">
        <f>MIN($K$3,Consequente!D148)</f>
        <v>0</v>
      </c>
      <c r="L150" s="23">
        <f>MIN($L$3,Consequente!E148)</f>
        <v>6.0033982694938292E-3</v>
      </c>
      <c r="M150" s="23">
        <f>MIN($M$3,Consequente!F148)</f>
        <v>0</v>
      </c>
      <c r="N150" s="23">
        <f t="shared" si="2"/>
        <v>6.0033982694938292E-3</v>
      </c>
      <c r="O150" s="23">
        <f>N150*Consequente!A148</f>
        <v>1.7409854981532118E-2</v>
      </c>
    </row>
    <row r="151" spans="7:15" x14ac:dyDescent="0.25">
      <c r="G151" s="23">
        <f>MIN($G$3,Consequente!B149)</f>
        <v>0</v>
      </c>
      <c r="H151" s="23">
        <f>MIN($H$3,Consequente!C149)</f>
        <v>0</v>
      </c>
      <c r="I151" s="23">
        <f>MIN($I$3,Consequente!D149)</f>
        <v>0</v>
      </c>
      <c r="J151" s="23">
        <f>MIN($J$3,Consequente!E149)</f>
        <v>2.1874911181828851E-3</v>
      </c>
      <c r="K151" s="23">
        <f>MIN($K$3,Consequente!D149)</f>
        <v>0</v>
      </c>
      <c r="L151" s="23">
        <f>MIN($L$3,Consequente!E149)</f>
        <v>6.0033982694938292E-3</v>
      </c>
      <c r="M151" s="23">
        <f>MIN($M$3,Consequente!F149)</f>
        <v>0</v>
      </c>
      <c r="N151" s="23">
        <f t="shared" si="2"/>
        <v>6.0033982694938292E-3</v>
      </c>
      <c r="O151" s="23">
        <f>N151*Consequente!A149</f>
        <v>1.7529922946921996E-2</v>
      </c>
    </row>
    <row r="152" spans="7:15" x14ac:dyDescent="0.25">
      <c r="G152" s="23">
        <f>MIN($G$3,Consequente!B150)</f>
        <v>0</v>
      </c>
      <c r="H152" s="23">
        <f>MIN($H$3,Consequente!C150)</f>
        <v>0</v>
      </c>
      <c r="I152" s="23">
        <f>MIN($I$3,Consequente!D150)</f>
        <v>0</v>
      </c>
      <c r="J152" s="23">
        <f>MIN($J$3,Consequente!E150)</f>
        <v>2.1874911181828851E-3</v>
      </c>
      <c r="K152" s="23">
        <f>MIN($K$3,Consequente!D150)</f>
        <v>0</v>
      </c>
      <c r="L152" s="23">
        <f>MIN($L$3,Consequente!E150)</f>
        <v>6.0033982694938292E-3</v>
      </c>
      <c r="M152" s="23">
        <f>MIN($M$3,Consequente!F150)</f>
        <v>0</v>
      </c>
      <c r="N152" s="23">
        <f t="shared" si="2"/>
        <v>6.0033982694938292E-3</v>
      </c>
      <c r="O152" s="23">
        <f>N152*Consequente!A150</f>
        <v>1.7649990912311869E-2</v>
      </c>
    </row>
    <row r="153" spans="7:15" x14ac:dyDescent="0.25">
      <c r="G153" s="23">
        <f>MIN($G$3,Consequente!B151)</f>
        <v>0</v>
      </c>
      <c r="H153" s="23">
        <f>MIN($H$3,Consequente!C151)</f>
        <v>0</v>
      </c>
      <c r="I153" s="23">
        <f>MIN($I$3,Consequente!D151)</f>
        <v>0</v>
      </c>
      <c r="J153" s="23">
        <f>MIN($J$3,Consequente!E151)</f>
        <v>2.1874911181828851E-3</v>
      </c>
      <c r="K153" s="23">
        <f>MIN($K$3,Consequente!D151)</f>
        <v>0</v>
      </c>
      <c r="L153" s="23">
        <f>MIN($L$3,Consequente!E151)</f>
        <v>6.0033982694938292E-3</v>
      </c>
      <c r="M153" s="23">
        <f>MIN($M$3,Consequente!F151)</f>
        <v>0</v>
      </c>
      <c r="N153" s="23">
        <f t="shared" si="2"/>
        <v>6.0033982694938292E-3</v>
      </c>
      <c r="O153" s="23">
        <f>N153*Consequente!A151</f>
        <v>1.7770058877701746E-2</v>
      </c>
    </row>
    <row r="154" spans="7:15" x14ac:dyDescent="0.25">
      <c r="G154" s="23">
        <f>MIN($G$3,Consequente!B152)</f>
        <v>0</v>
      </c>
      <c r="H154" s="23">
        <f>MIN($H$3,Consequente!C152)</f>
        <v>0</v>
      </c>
      <c r="I154" s="23">
        <f>MIN($I$3,Consequente!D152)</f>
        <v>0</v>
      </c>
      <c r="J154" s="23">
        <f>MIN($J$3,Consequente!E152)</f>
        <v>2.1874911181828851E-3</v>
      </c>
      <c r="K154" s="23">
        <f>MIN($K$3,Consequente!D152)</f>
        <v>0</v>
      </c>
      <c r="L154" s="23">
        <f>MIN($L$3,Consequente!E152)</f>
        <v>6.0033982694938292E-3</v>
      </c>
      <c r="M154" s="23">
        <f>MIN($M$3,Consequente!F152)</f>
        <v>0</v>
      </c>
      <c r="N154" s="23">
        <f t="shared" si="2"/>
        <v>6.0033982694938292E-3</v>
      </c>
      <c r="O154" s="23">
        <f>N154*Consequente!A152</f>
        <v>1.7890126843091624E-2</v>
      </c>
    </row>
    <row r="155" spans="7:15" x14ac:dyDescent="0.25">
      <c r="G155" s="23">
        <f>MIN($G$3,Consequente!B153)</f>
        <v>0</v>
      </c>
      <c r="H155" s="23">
        <f>MIN($H$3,Consequente!C153)</f>
        <v>0</v>
      </c>
      <c r="I155" s="23">
        <f>MIN($I$3,Consequente!D153)</f>
        <v>0</v>
      </c>
      <c r="J155" s="23">
        <f>MIN($J$3,Consequente!E153)</f>
        <v>2.1874911181828851E-3</v>
      </c>
      <c r="K155" s="23">
        <f>MIN($K$3,Consequente!D153)</f>
        <v>0</v>
      </c>
      <c r="L155" s="23">
        <f>MIN($L$3,Consequente!E153)</f>
        <v>6.0033982694938292E-3</v>
      </c>
      <c r="M155" s="23">
        <f>MIN($M$3,Consequente!F153)</f>
        <v>4.4408920985006262E-15</v>
      </c>
      <c r="N155" s="23">
        <f t="shared" si="2"/>
        <v>6.0033982694938292E-3</v>
      </c>
      <c r="O155" s="23">
        <f>N155*Consequente!A153</f>
        <v>1.8010194808481501E-2</v>
      </c>
    </row>
    <row r="156" spans="7:15" x14ac:dyDescent="0.25">
      <c r="G156" s="23">
        <f>MIN($G$3,Consequente!B154)</f>
        <v>0</v>
      </c>
      <c r="H156" s="23">
        <f>MIN($H$3,Consequente!C154)</f>
        <v>0</v>
      </c>
      <c r="I156" s="23">
        <f>MIN($I$3,Consequente!D154)</f>
        <v>0</v>
      </c>
      <c r="J156" s="23">
        <f>MIN($J$3,Consequente!E154)</f>
        <v>2.1874911181828851E-3</v>
      </c>
      <c r="K156" s="23">
        <f>MIN($K$3,Consequente!D154)</f>
        <v>0</v>
      </c>
      <c r="L156" s="23">
        <f>MIN($L$3,Consequente!E154)</f>
        <v>6.0033982694938292E-3</v>
      </c>
      <c r="M156" s="23">
        <f>MIN($M$3,Consequente!F154)</f>
        <v>2.1874911181828851E-3</v>
      </c>
      <c r="N156" s="23">
        <f t="shared" si="2"/>
        <v>6.0033982694938292E-3</v>
      </c>
      <c r="O156" s="23">
        <f>N156*Consequente!A154</f>
        <v>1.8130262773871378E-2</v>
      </c>
    </row>
    <row r="157" spans="7:15" x14ac:dyDescent="0.25">
      <c r="G157" s="23">
        <f>MIN($G$3,Consequente!B155)</f>
        <v>0</v>
      </c>
      <c r="H157" s="23">
        <f>MIN($H$3,Consequente!C155)</f>
        <v>0</v>
      </c>
      <c r="I157" s="23">
        <f>MIN($I$3,Consequente!D155)</f>
        <v>0</v>
      </c>
      <c r="J157" s="23">
        <f>MIN($J$3,Consequente!E155)</f>
        <v>2.1874911181828851E-3</v>
      </c>
      <c r="K157" s="23">
        <f>MIN($K$3,Consequente!D155)</f>
        <v>0</v>
      </c>
      <c r="L157" s="23">
        <f>MIN($L$3,Consequente!E155)</f>
        <v>6.0033982694938292E-3</v>
      </c>
      <c r="M157" s="23">
        <f>MIN($M$3,Consequente!F155)</f>
        <v>2.1874911181828851E-3</v>
      </c>
      <c r="N157" s="23">
        <f t="shared" si="2"/>
        <v>6.0033982694938292E-3</v>
      </c>
      <c r="O157" s="23">
        <f>N157*Consequente!A155</f>
        <v>1.8250330739261255E-2</v>
      </c>
    </row>
    <row r="158" spans="7:15" x14ac:dyDescent="0.25">
      <c r="G158" s="23">
        <f>MIN($G$3,Consequente!B156)</f>
        <v>0</v>
      </c>
      <c r="H158" s="23">
        <f>MIN($H$3,Consequente!C156)</f>
        <v>0</v>
      </c>
      <c r="I158" s="23">
        <f>MIN($I$3,Consequente!D156)</f>
        <v>0</v>
      </c>
      <c r="J158" s="23">
        <f>MIN($J$3,Consequente!E156)</f>
        <v>2.1874911181828851E-3</v>
      </c>
      <c r="K158" s="23">
        <f>MIN($K$3,Consequente!D156)</f>
        <v>0</v>
      </c>
      <c r="L158" s="23">
        <f>MIN($L$3,Consequente!E156)</f>
        <v>6.0033982694938292E-3</v>
      </c>
      <c r="M158" s="23">
        <f>MIN($M$3,Consequente!F156)</f>
        <v>2.1874911181828851E-3</v>
      </c>
      <c r="N158" s="23">
        <f t="shared" si="2"/>
        <v>6.0033982694938292E-3</v>
      </c>
      <c r="O158" s="23">
        <f>N158*Consequente!A156</f>
        <v>1.8370398704651132E-2</v>
      </c>
    </row>
    <row r="159" spans="7:15" x14ac:dyDescent="0.25">
      <c r="G159" s="23">
        <f>MIN($G$3,Consequente!B157)</f>
        <v>0</v>
      </c>
      <c r="H159" s="23">
        <f>MIN($H$3,Consequente!C157)</f>
        <v>0</v>
      </c>
      <c r="I159" s="23">
        <f>MIN($I$3,Consequente!D157)</f>
        <v>0</v>
      </c>
      <c r="J159" s="23">
        <f>MIN($J$3,Consequente!E157)</f>
        <v>2.1874911181828851E-3</v>
      </c>
      <c r="K159" s="23">
        <f>MIN($K$3,Consequente!D157)</f>
        <v>0</v>
      </c>
      <c r="L159" s="23">
        <f>MIN($L$3,Consequente!E157)</f>
        <v>6.0033982694938292E-3</v>
      </c>
      <c r="M159" s="23">
        <f>MIN($M$3,Consequente!F157)</f>
        <v>2.1874911181828851E-3</v>
      </c>
      <c r="N159" s="23">
        <f t="shared" si="2"/>
        <v>6.0033982694938292E-3</v>
      </c>
      <c r="O159" s="23">
        <f>N159*Consequente!A157</f>
        <v>1.8490466670041009E-2</v>
      </c>
    </row>
    <row r="160" spans="7:15" x14ac:dyDescent="0.25">
      <c r="G160" s="23">
        <f>MIN($G$3,Consequente!B158)</f>
        <v>0</v>
      </c>
      <c r="H160" s="23">
        <f>MIN($H$3,Consequente!C158)</f>
        <v>0</v>
      </c>
      <c r="I160" s="23">
        <f>MIN($I$3,Consequente!D158)</f>
        <v>0</v>
      </c>
      <c r="J160" s="23">
        <f>MIN($J$3,Consequente!E158)</f>
        <v>2.1874911181828851E-3</v>
      </c>
      <c r="K160" s="23">
        <f>MIN($K$3,Consequente!D158)</f>
        <v>0</v>
      </c>
      <c r="L160" s="23">
        <f>MIN($L$3,Consequente!E158)</f>
        <v>6.0033982694938292E-3</v>
      </c>
      <c r="M160" s="23">
        <f>MIN($M$3,Consequente!F158)</f>
        <v>2.1874911181828851E-3</v>
      </c>
      <c r="N160" s="23">
        <f t="shared" si="2"/>
        <v>6.0033982694938292E-3</v>
      </c>
      <c r="O160" s="23">
        <f>N160*Consequente!A158</f>
        <v>1.8610534635430883E-2</v>
      </c>
    </row>
    <row r="161" spans="7:15" x14ac:dyDescent="0.25">
      <c r="G161" s="23">
        <f>MIN($G$3,Consequente!B159)</f>
        <v>0</v>
      </c>
      <c r="H161" s="23">
        <f>MIN($H$3,Consequente!C159)</f>
        <v>0</v>
      </c>
      <c r="I161" s="23">
        <f>MIN($I$3,Consequente!D159)</f>
        <v>0</v>
      </c>
      <c r="J161" s="23">
        <f>MIN($J$3,Consequente!E159)</f>
        <v>2.1874911181828851E-3</v>
      </c>
      <c r="K161" s="23">
        <f>MIN($K$3,Consequente!D159)</f>
        <v>0</v>
      </c>
      <c r="L161" s="23">
        <f>MIN($L$3,Consequente!E159)</f>
        <v>6.0033982694938292E-3</v>
      </c>
      <c r="M161" s="23">
        <f>MIN($M$3,Consequente!F159)</f>
        <v>2.1874911181828851E-3</v>
      </c>
      <c r="N161" s="23">
        <f t="shared" si="2"/>
        <v>6.0033982694938292E-3</v>
      </c>
      <c r="O161" s="23">
        <f>N161*Consequente!A159</f>
        <v>1.873060260082076E-2</v>
      </c>
    </row>
    <row r="162" spans="7:15" x14ac:dyDescent="0.25">
      <c r="G162" s="23">
        <f>MIN($G$3,Consequente!B160)</f>
        <v>0</v>
      </c>
      <c r="H162" s="23">
        <f>MIN($H$3,Consequente!C160)</f>
        <v>0</v>
      </c>
      <c r="I162" s="23">
        <f>MIN($I$3,Consequente!D160)</f>
        <v>0</v>
      </c>
      <c r="J162" s="23">
        <f>MIN($J$3,Consequente!E160)</f>
        <v>2.1874911181828851E-3</v>
      </c>
      <c r="K162" s="23">
        <f>MIN($K$3,Consequente!D160)</f>
        <v>0</v>
      </c>
      <c r="L162" s="23">
        <f>MIN($L$3,Consequente!E160)</f>
        <v>6.0033982694938292E-3</v>
      </c>
      <c r="M162" s="23">
        <f>MIN($M$3,Consequente!F160)</f>
        <v>2.1874911181828851E-3</v>
      </c>
      <c r="N162" s="23">
        <f t="shared" si="2"/>
        <v>6.0033982694938292E-3</v>
      </c>
      <c r="O162" s="23">
        <f>N162*Consequente!A160</f>
        <v>1.8850670566210637E-2</v>
      </c>
    </row>
    <row r="163" spans="7:15" x14ac:dyDescent="0.25">
      <c r="G163" s="23">
        <f>MIN($G$3,Consequente!B161)</f>
        <v>0</v>
      </c>
      <c r="H163" s="23">
        <f>MIN($H$3,Consequente!C161)</f>
        <v>0</v>
      </c>
      <c r="I163" s="23">
        <f>MIN($I$3,Consequente!D161)</f>
        <v>0</v>
      </c>
      <c r="J163" s="23">
        <f>MIN($J$3,Consequente!E161)</f>
        <v>2.1874911181828851E-3</v>
      </c>
      <c r="K163" s="23">
        <f>MIN($K$3,Consequente!D161)</f>
        <v>0</v>
      </c>
      <c r="L163" s="23">
        <f>MIN($L$3,Consequente!E161)</f>
        <v>6.0033982694938292E-3</v>
      </c>
      <c r="M163" s="23">
        <f>MIN($M$3,Consequente!F161)</f>
        <v>2.1874911181828851E-3</v>
      </c>
      <c r="N163" s="23">
        <f t="shared" si="2"/>
        <v>6.0033982694938292E-3</v>
      </c>
      <c r="O163" s="23">
        <f>N163*Consequente!A161</f>
        <v>1.8970738531600514E-2</v>
      </c>
    </row>
    <row r="164" spans="7:15" x14ac:dyDescent="0.25">
      <c r="G164" s="23">
        <f>MIN($G$3,Consequente!B162)</f>
        <v>0</v>
      </c>
      <c r="H164" s="23">
        <f>MIN($H$3,Consequente!C162)</f>
        <v>0</v>
      </c>
      <c r="I164" s="23">
        <f>MIN($I$3,Consequente!D162)</f>
        <v>0</v>
      </c>
      <c r="J164" s="23">
        <f>MIN($J$3,Consequente!E162)</f>
        <v>2.1874911181828851E-3</v>
      </c>
      <c r="K164" s="23">
        <f>MIN($K$3,Consequente!D162)</f>
        <v>0</v>
      </c>
      <c r="L164" s="23">
        <f>MIN($L$3,Consequente!E162)</f>
        <v>6.0033982694938292E-3</v>
      </c>
      <c r="M164" s="23">
        <f>MIN($M$3,Consequente!F162)</f>
        <v>2.1874911181828851E-3</v>
      </c>
      <c r="N164" s="23">
        <f t="shared" si="2"/>
        <v>6.0033982694938292E-3</v>
      </c>
      <c r="O164" s="23">
        <f>N164*Consequente!A162</f>
        <v>1.9090806496990392E-2</v>
      </c>
    </row>
    <row r="165" spans="7:15" x14ac:dyDescent="0.25">
      <c r="G165" s="23">
        <f>MIN($G$3,Consequente!B163)</f>
        <v>0</v>
      </c>
      <c r="H165" s="23">
        <f>MIN($H$3,Consequente!C163)</f>
        <v>0</v>
      </c>
      <c r="I165" s="23">
        <f>MIN($I$3,Consequente!D163)</f>
        <v>0</v>
      </c>
      <c r="J165" s="23">
        <f>MIN($J$3,Consequente!E163)</f>
        <v>0</v>
      </c>
      <c r="K165" s="23">
        <f>MIN($K$3,Consequente!D163)</f>
        <v>0</v>
      </c>
      <c r="L165" s="23">
        <f>MIN($L$3,Consequente!E163)</f>
        <v>0</v>
      </c>
      <c r="M165" s="23">
        <f>MIN($M$3,Consequente!F163)</f>
        <v>2.1874911181828851E-3</v>
      </c>
      <c r="N165" s="23">
        <f t="shared" si="2"/>
        <v>2.1874911181828851E-3</v>
      </c>
      <c r="O165" s="23">
        <f>N165*Consequente!A163</f>
        <v>6.9999715781852373E-3</v>
      </c>
    </row>
    <row r="166" spans="7:15" x14ac:dyDescent="0.25">
      <c r="G166" s="23">
        <f>MIN($G$3,Consequente!B164)</f>
        <v>0</v>
      </c>
      <c r="H166" s="23">
        <f>MIN($H$3,Consequente!C164)</f>
        <v>0</v>
      </c>
      <c r="I166" s="23">
        <f>MIN($I$3,Consequente!D164)</f>
        <v>0</v>
      </c>
      <c r="J166" s="23">
        <f>MIN($J$3,Consequente!E164)</f>
        <v>0</v>
      </c>
      <c r="K166" s="23">
        <f>MIN($K$3,Consequente!D164)</f>
        <v>0</v>
      </c>
      <c r="L166" s="23">
        <f>MIN($L$3,Consequente!E164)</f>
        <v>0</v>
      </c>
      <c r="M166" s="23">
        <f>MIN($M$3,Consequente!F164)</f>
        <v>2.1874911181828851E-3</v>
      </c>
      <c r="N166" s="23">
        <f t="shared" si="2"/>
        <v>2.1874911181828851E-3</v>
      </c>
      <c r="O166" s="23">
        <f>N166*Consequente!A164</f>
        <v>7.0437214005488955E-3</v>
      </c>
    </row>
    <row r="167" spans="7:15" x14ac:dyDescent="0.25">
      <c r="G167" s="23">
        <f>MIN($G$3,Consequente!B165)</f>
        <v>0</v>
      </c>
      <c r="H167" s="23">
        <f>MIN($H$3,Consequente!C165)</f>
        <v>0</v>
      </c>
      <c r="I167" s="23">
        <f>MIN($I$3,Consequente!D165)</f>
        <v>0</v>
      </c>
      <c r="J167" s="23">
        <f>MIN($J$3,Consequente!E165)</f>
        <v>0</v>
      </c>
      <c r="K167" s="23">
        <f>MIN($K$3,Consequente!D165)</f>
        <v>0</v>
      </c>
      <c r="L167" s="23">
        <f>MIN($L$3,Consequente!E165)</f>
        <v>0</v>
      </c>
      <c r="M167" s="23">
        <f>MIN($M$3,Consequente!F165)</f>
        <v>2.1874911181828851E-3</v>
      </c>
      <c r="N167" s="23">
        <f t="shared" si="2"/>
        <v>2.1874911181828851E-3</v>
      </c>
      <c r="O167" s="23">
        <f>N167*Consequente!A165</f>
        <v>7.0874712229125527E-3</v>
      </c>
    </row>
    <row r="168" spans="7:15" x14ac:dyDescent="0.25">
      <c r="G168" s="23">
        <f>MIN($G$3,Consequente!B166)</f>
        <v>0</v>
      </c>
      <c r="H168" s="23">
        <f>MIN($H$3,Consequente!C166)</f>
        <v>0</v>
      </c>
      <c r="I168" s="23">
        <f>MIN($I$3,Consequente!D166)</f>
        <v>0</v>
      </c>
      <c r="J168" s="23">
        <f>MIN($J$3,Consequente!E166)</f>
        <v>0</v>
      </c>
      <c r="K168" s="23">
        <f>MIN($K$3,Consequente!D166)</f>
        <v>0</v>
      </c>
      <c r="L168" s="23">
        <f>MIN($L$3,Consequente!E166)</f>
        <v>0</v>
      </c>
      <c r="M168" s="23">
        <f>MIN($M$3,Consequente!F166)</f>
        <v>2.1874911181828851E-3</v>
      </c>
      <c r="N168" s="23">
        <f t="shared" si="2"/>
        <v>2.1874911181828851E-3</v>
      </c>
      <c r="O168" s="23">
        <f>N168*Consequente!A166</f>
        <v>7.1312210452762108E-3</v>
      </c>
    </row>
    <row r="169" spans="7:15" x14ac:dyDescent="0.25">
      <c r="G169" s="23">
        <f>MIN($G$3,Consequente!B167)</f>
        <v>0</v>
      </c>
      <c r="H169" s="23">
        <f>MIN($H$3,Consequente!C167)</f>
        <v>0</v>
      </c>
      <c r="I169" s="23">
        <f>MIN($I$3,Consequente!D167)</f>
        <v>0</v>
      </c>
      <c r="J169" s="23">
        <f>MIN($J$3,Consequente!E167)</f>
        <v>0</v>
      </c>
      <c r="K169" s="23">
        <f>MIN($K$3,Consequente!D167)</f>
        <v>0</v>
      </c>
      <c r="L169" s="23">
        <f>MIN($L$3,Consequente!E167)</f>
        <v>0</v>
      </c>
      <c r="M169" s="23">
        <f>MIN($M$3,Consequente!F167)</f>
        <v>2.1874911181828851E-3</v>
      </c>
      <c r="N169" s="23">
        <f t="shared" si="2"/>
        <v>2.1874911181828851E-3</v>
      </c>
      <c r="O169" s="23">
        <f>N169*Consequente!A167</f>
        <v>7.1749708676398689E-3</v>
      </c>
    </row>
    <row r="170" spans="7:15" x14ac:dyDescent="0.25">
      <c r="G170" s="23">
        <f>MIN($G$3,Consequente!B168)</f>
        <v>0</v>
      </c>
      <c r="H170" s="23">
        <f>MIN($H$3,Consequente!C168)</f>
        <v>0</v>
      </c>
      <c r="I170" s="23">
        <f>MIN($I$3,Consequente!D168)</f>
        <v>0</v>
      </c>
      <c r="J170" s="23">
        <f>MIN($J$3,Consequente!E168)</f>
        <v>0</v>
      </c>
      <c r="K170" s="23">
        <f>MIN($K$3,Consequente!D168)</f>
        <v>0</v>
      </c>
      <c r="L170" s="23">
        <f>MIN($L$3,Consequente!E168)</f>
        <v>0</v>
      </c>
      <c r="M170" s="23">
        <f>MIN($M$3,Consequente!F168)</f>
        <v>2.1874911181828851E-3</v>
      </c>
      <c r="N170" s="23">
        <f t="shared" si="2"/>
        <v>2.1874911181828851E-3</v>
      </c>
      <c r="O170" s="23">
        <f>N170*Consequente!A168</f>
        <v>7.2187206900035262E-3</v>
      </c>
    </row>
    <row r="171" spans="7:15" x14ac:dyDescent="0.25">
      <c r="G171" s="23">
        <f>MIN($G$3,Consequente!B169)</f>
        <v>0</v>
      </c>
      <c r="H171" s="23">
        <f>MIN($H$3,Consequente!C169)</f>
        <v>0</v>
      </c>
      <c r="I171" s="23">
        <f>MIN($I$3,Consequente!D169)</f>
        <v>0</v>
      </c>
      <c r="J171" s="23">
        <f>MIN($J$3,Consequente!E169)</f>
        <v>0</v>
      </c>
      <c r="K171" s="23">
        <f>MIN($K$3,Consequente!D169)</f>
        <v>0</v>
      </c>
      <c r="L171" s="23">
        <f>MIN($L$3,Consequente!E169)</f>
        <v>0</v>
      </c>
      <c r="M171" s="23">
        <f>MIN($M$3,Consequente!F169)</f>
        <v>2.1874911181828851E-3</v>
      </c>
      <c r="N171" s="23">
        <f t="shared" si="2"/>
        <v>2.1874911181828851E-3</v>
      </c>
      <c r="O171" s="23">
        <f>N171*Consequente!A169</f>
        <v>7.2624705123671843E-3</v>
      </c>
    </row>
    <row r="172" spans="7:15" x14ac:dyDescent="0.25">
      <c r="G172" s="23">
        <f>MIN($G$3,Consequente!B170)</f>
        <v>0</v>
      </c>
      <c r="H172" s="23">
        <f>MIN($H$3,Consequente!C170)</f>
        <v>0</v>
      </c>
      <c r="I172" s="23">
        <f>MIN($I$3,Consequente!D170)</f>
        <v>0</v>
      </c>
      <c r="J172" s="23">
        <f>MIN($J$3,Consequente!E170)</f>
        <v>0</v>
      </c>
      <c r="K172" s="23">
        <f>MIN($K$3,Consequente!D170)</f>
        <v>0</v>
      </c>
      <c r="L172" s="23">
        <f>MIN($L$3,Consequente!E170)</f>
        <v>0</v>
      </c>
      <c r="M172" s="23">
        <f>MIN($M$3,Consequente!F170)</f>
        <v>2.1874911181828851E-3</v>
      </c>
      <c r="N172" s="23">
        <f t="shared" si="2"/>
        <v>2.1874911181828851E-3</v>
      </c>
      <c r="O172" s="23">
        <f>N172*Consequente!A170</f>
        <v>7.3062203347308416E-3</v>
      </c>
    </row>
    <row r="173" spans="7:15" x14ac:dyDescent="0.25">
      <c r="G173" s="23">
        <f>MIN($G$3,Consequente!B171)</f>
        <v>0</v>
      </c>
      <c r="H173" s="23">
        <f>MIN($H$3,Consequente!C171)</f>
        <v>0</v>
      </c>
      <c r="I173" s="23">
        <f>MIN($I$3,Consequente!D171)</f>
        <v>0</v>
      </c>
      <c r="J173" s="23">
        <f>MIN($J$3,Consequente!E171)</f>
        <v>0</v>
      </c>
      <c r="K173" s="23">
        <f>MIN($K$3,Consequente!D171)</f>
        <v>0</v>
      </c>
      <c r="L173" s="23">
        <f>MIN($L$3,Consequente!E171)</f>
        <v>0</v>
      </c>
      <c r="M173" s="23">
        <f>MIN($M$3,Consequente!F171)</f>
        <v>2.1874911181828851E-3</v>
      </c>
      <c r="N173" s="23">
        <f t="shared" si="2"/>
        <v>2.1874911181828851E-3</v>
      </c>
      <c r="O173" s="23">
        <f>N173*Consequente!A171</f>
        <v>7.3499701570944997E-3</v>
      </c>
    </row>
    <row r="174" spans="7:15" x14ac:dyDescent="0.25">
      <c r="G174" s="23">
        <f>MIN($G$3,Consequente!B172)</f>
        <v>0</v>
      </c>
      <c r="H174" s="23">
        <f>MIN($H$3,Consequente!C172)</f>
        <v>0</v>
      </c>
      <c r="I174" s="23">
        <f>MIN($I$3,Consequente!D172)</f>
        <v>0</v>
      </c>
      <c r="J174" s="23">
        <f>MIN($J$3,Consequente!E172)</f>
        <v>0</v>
      </c>
      <c r="K174" s="23">
        <f>MIN($K$3,Consequente!D172)</f>
        <v>0</v>
      </c>
      <c r="L174" s="23">
        <f>MIN($L$3,Consequente!E172)</f>
        <v>0</v>
      </c>
      <c r="M174" s="23">
        <f>MIN($M$3,Consequente!F172)</f>
        <v>2.1874911181828851E-3</v>
      </c>
      <c r="N174" s="23">
        <f t="shared" si="2"/>
        <v>2.1874911181828851E-3</v>
      </c>
      <c r="O174" s="23">
        <f>N174*Consequente!A172</f>
        <v>7.3937199794581569E-3</v>
      </c>
    </row>
    <row r="175" spans="7:15" x14ac:dyDescent="0.25">
      <c r="G175" s="23">
        <f>MIN($G$3,Consequente!B173)</f>
        <v>0</v>
      </c>
      <c r="H175" s="23">
        <f>MIN($H$3,Consequente!C173)</f>
        <v>0</v>
      </c>
      <c r="I175" s="23">
        <f>MIN($I$3,Consequente!D173)</f>
        <v>0</v>
      </c>
      <c r="J175" s="23">
        <f>MIN($J$3,Consequente!E173)</f>
        <v>0</v>
      </c>
      <c r="K175" s="23">
        <f>MIN($K$3,Consequente!D173)</f>
        <v>0</v>
      </c>
      <c r="L175" s="23">
        <f>MIN($L$3,Consequente!E173)</f>
        <v>0</v>
      </c>
      <c r="M175" s="23">
        <f>MIN($M$3,Consequente!F173)</f>
        <v>2.1874911181828851E-3</v>
      </c>
      <c r="N175" s="23">
        <f t="shared" si="2"/>
        <v>2.1874911181828851E-3</v>
      </c>
      <c r="O175" s="23">
        <f>N175*Consequente!A173</f>
        <v>7.437469801821815E-3</v>
      </c>
    </row>
    <row r="176" spans="7:15" x14ac:dyDescent="0.25">
      <c r="G176" s="23">
        <f>MIN($G$3,Consequente!B174)</f>
        <v>0</v>
      </c>
      <c r="H176" s="23">
        <f>MIN($H$3,Consequente!C174)</f>
        <v>0</v>
      </c>
      <c r="I176" s="23">
        <f>MIN($I$3,Consequente!D174)</f>
        <v>0</v>
      </c>
      <c r="J176" s="23">
        <f>MIN($J$3,Consequente!E174)</f>
        <v>0</v>
      </c>
      <c r="K176" s="23">
        <f>MIN($K$3,Consequente!D174)</f>
        <v>0</v>
      </c>
      <c r="L176" s="23">
        <f>MIN($L$3,Consequente!E174)</f>
        <v>0</v>
      </c>
      <c r="M176" s="23">
        <f>MIN($M$3,Consequente!F174)</f>
        <v>2.1874911181828851E-3</v>
      </c>
      <c r="N176" s="23">
        <f t="shared" si="2"/>
        <v>2.1874911181828851E-3</v>
      </c>
      <c r="O176" s="23">
        <f>N176*Consequente!A174</f>
        <v>7.4812196241854723E-3</v>
      </c>
    </row>
    <row r="177" spans="7:15" x14ac:dyDescent="0.25">
      <c r="G177" s="23">
        <f>MIN($G$3,Consequente!B175)</f>
        <v>0</v>
      </c>
      <c r="H177" s="23">
        <f>MIN($H$3,Consequente!C175)</f>
        <v>0</v>
      </c>
      <c r="I177" s="23">
        <f>MIN($I$3,Consequente!D175)</f>
        <v>0</v>
      </c>
      <c r="J177" s="23">
        <f>MIN($J$3,Consequente!E175)</f>
        <v>0</v>
      </c>
      <c r="K177" s="23">
        <f>MIN($K$3,Consequente!D175)</f>
        <v>0</v>
      </c>
      <c r="L177" s="23">
        <f>MIN($L$3,Consequente!E175)</f>
        <v>0</v>
      </c>
      <c r="M177" s="23">
        <f>MIN($M$3,Consequente!F175)</f>
        <v>2.1874911181828851E-3</v>
      </c>
      <c r="N177" s="23">
        <f t="shared" si="2"/>
        <v>2.1874911181828851E-3</v>
      </c>
      <c r="O177" s="23">
        <f>N177*Consequente!A175</f>
        <v>7.5249694465491304E-3</v>
      </c>
    </row>
    <row r="178" spans="7:15" x14ac:dyDescent="0.25">
      <c r="G178" s="23">
        <f>MIN($G$3,Consequente!B176)</f>
        <v>0</v>
      </c>
      <c r="H178" s="23">
        <f>MIN($H$3,Consequente!C176)</f>
        <v>0</v>
      </c>
      <c r="I178" s="23">
        <f>MIN($I$3,Consequente!D176)</f>
        <v>0</v>
      </c>
      <c r="J178" s="23">
        <f>MIN($J$3,Consequente!E176)</f>
        <v>0</v>
      </c>
      <c r="K178" s="23">
        <f>MIN($K$3,Consequente!D176)</f>
        <v>0</v>
      </c>
      <c r="L178" s="23">
        <f>MIN($L$3,Consequente!E176)</f>
        <v>0</v>
      </c>
      <c r="M178" s="23">
        <f>MIN($M$3,Consequente!F176)</f>
        <v>2.1874911181828851E-3</v>
      </c>
      <c r="N178" s="23">
        <f t="shared" si="2"/>
        <v>2.1874911181828851E-3</v>
      </c>
      <c r="O178" s="23">
        <f>N178*Consequente!A176</f>
        <v>7.5687192689127885E-3</v>
      </c>
    </row>
    <row r="179" spans="7:15" x14ac:dyDescent="0.25">
      <c r="G179" s="23">
        <f>MIN($G$3,Consequente!B177)</f>
        <v>0</v>
      </c>
      <c r="H179" s="23">
        <f>MIN($H$3,Consequente!C177)</f>
        <v>0</v>
      </c>
      <c r="I179" s="23">
        <f>MIN($I$3,Consequente!D177)</f>
        <v>0</v>
      </c>
      <c r="J179" s="23">
        <f>MIN($J$3,Consequente!E177)</f>
        <v>0</v>
      </c>
      <c r="K179" s="23">
        <f>MIN($K$3,Consequente!D177)</f>
        <v>0</v>
      </c>
      <c r="L179" s="23">
        <f>MIN($L$3,Consequente!E177)</f>
        <v>0</v>
      </c>
      <c r="M179" s="23">
        <f>MIN($M$3,Consequente!F177)</f>
        <v>2.1874911181828851E-3</v>
      </c>
      <c r="N179" s="23">
        <f t="shared" si="2"/>
        <v>2.1874911181828851E-3</v>
      </c>
      <c r="O179" s="23">
        <f>N179*Consequente!A177</f>
        <v>7.6124690912764458E-3</v>
      </c>
    </row>
    <row r="180" spans="7:15" x14ac:dyDescent="0.25">
      <c r="G180" s="23">
        <f>MIN($G$3,Consequente!B178)</f>
        <v>0</v>
      </c>
      <c r="H180" s="23">
        <f>MIN($H$3,Consequente!C178)</f>
        <v>0</v>
      </c>
      <c r="I180" s="23">
        <f>MIN($I$3,Consequente!D178)</f>
        <v>0</v>
      </c>
      <c r="J180" s="23">
        <f>MIN($J$3,Consequente!E178)</f>
        <v>0</v>
      </c>
      <c r="K180" s="23">
        <f>MIN($K$3,Consequente!D178)</f>
        <v>0</v>
      </c>
      <c r="L180" s="23">
        <f>MIN($L$3,Consequente!E178)</f>
        <v>0</v>
      </c>
      <c r="M180" s="23">
        <f>MIN($M$3,Consequente!F178)</f>
        <v>2.1874911181828851E-3</v>
      </c>
      <c r="N180" s="23">
        <f t="shared" si="2"/>
        <v>2.1874911181828851E-3</v>
      </c>
      <c r="O180" s="23">
        <f>N180*Consequente!A178</f>
        <v>7.6562189136401039E-3</v>
      </c>
    </row>
    <row r="181" spans="7:15" x14ac:dyDescent="0.25">
      <c r="G181" s="23">
        <f>MIN($G$3,Consequente!B179)</f>
        <v>0</v>
      </c>
      <c r="H181" s="23">
        <f>MIN($H$3,Consequente!C179)</f>
        <v>0</v>
      </c>
      <c r="I181" s="23">
        <f>MIN($I$3,Consequente!D179)</f>
        <v>0</v>
      </c>
      <c r="J181" s="23">
        <f>MIN($J$3,Consequente!E179)</f>
        <v>0</v>
      </c>
      <c r="K181" s="23">
        <f>MIN($K$3,Consequente!D179)</f>
        <v>0</v>
      </c>
      <c r="L181" s="23">
        <f>MIN($L$3,Consequente!E179)</f>
        <v>0</v>
      </c>
      <c r="M181" s="23">
        <f>MIN($M$3,Consequente!F179)</f>
        <v>2.1874911181828851E-3</v>
      </c>
      <c r="N181" s="23">
        <f t="shared" si="2"/>
        <v>2.1874911181828851E-3</v>
      </c>
      <c r="O181" s="23">
        <f>N181*Consequente!A179</f>
        <v>7.6999687360037612E-3</v>
      </c>
    </row>
    <row r="182" spans="7:15" x14ac:dyDescent="0.25">
      <c r="G182" s="23">
        <f>MIN($G$3,Consequente!B180)</f>
        <v>0</v>
      </c>
      <c r="H182" s="23">
        <f>MIN($H$3,Consequente!C180)</f>
        <v>0</v>
      </c>
      <c r="I182" s="23">
        <f>MIN($I$3,Consequente!D180)</f>
        <v>0</v>
      </c>
      <c r="J182" s="23">
        <f>MIN($J$3,Consequente!E180)</f>
        <v>0</v>
      </c>
      <c r="K182" s="23">
        <f>MIN($K$3,Consequente!D180)</f>
        <v>0</v>
      </c>
      <c r="L182" s="23">
        <f>MIN($L$3,Consequente!E180)</f>
        <v>0</v>
      </c>
      <c r="M182" s="23">
        <f>MIN($M$3,Consequente!F180)</f>
        <v>2.1874911181828851E-3</v>
      </c>
      <c r="N182" s="23">
        <f t="shared" si="2"/>
        <v>2.1874911181828851E-3</v>
      </c>
      <c r="O182" s="23">
        <f>N182*Consequente!A180</f>
        <v>7.7437185583674193E-3</v>
      </c>
    </row>
    <row r="183" spans="7:15" x14ac:dyDescent="0.25">
      <c r="G183" s="23">
        <f>MIN($G$3,Consequente!B181)</f>
        <v>0</v>
      </c>
      <c r="H183" s="23">
        <f>MIN($H$3,Consequente!C181)</f>
        <v>0</v>
      </c>
      <c r="I183" s="23">
        <f>MIN($I$3,Consequente!D181)</f>
        <v>0</v>
      </c>
      <c r="J183" s="23">
        <f>MIN($J$3,Consequente!E181)</f>
        <v>0</v>
      </c>
      <c r="K183" s="23">
        <f>MIN($K$3,Consequente!D181)</f>
        <v>0</v>
      </c>
      <c r="L183" s="23">
        <f>MIN($L$3,Consequente!E181)</f>
        <v>0</v>
      </c>
      <c r="M183" s="23">
        <f>MIN($M$3,Consequente!F181)</f>
        <v>2.1874911181828851E-3</v>
      </c>
      <c r="N183" s="23">
        <f t="shared" si="2"/>
        <v>2.1874911181828851E-3</v>
      </c>
      <c r="O183" s="23">
        <f>N183*Consequente!A181</f>
        <v>7.7874683807310765E-3</v>
      </c>
    </row>
    <row r="184" spans="7:15" x14ac:dyDescent="0.25">
      <c r="G184" s="23">
        <f>MIN($G$3,Consequente!B182)</f>
        <v>0</v>
      </c>
      <c r="H184" s="23">
        <f>MIN($H$3,Consequente!C182)</f>
        <v>0</v>
      </c>
      <c r="I184" s="23">
        <f>MIN($I$3,Consequente!D182)</f>
        <v>0</v>
      </c>
      <c r="J184" s="23">
        <f>MIN($J$3,Consequente!E182)</f>
        <v>0</v>
      </c>
      <c r="K184" s="23">
        <f>MIN($K$3,Consequente!D182)</f>
        <v>0</v>
      </c>
      <c r="L184" s="23">
        <f>MIN($L$3,Consequente!E182)</f>
        <v>0</v>
      </c>
      <c r="M184" s="23">
        <f>MIN($M$3,Consequente!F182)</f>
        <v>2.1874911181828851E-3</v>
      </c>
      <c r="N184" s="23">
        <f t="shared" si="2"/>
        <v>2.1874911181828851E-3</v>
      </c>
      <c r="O184" s="23">
        <f>N184*Consequente!A182</f>
        <v>7.8312182030947346E-3</v>
      </c>
    </row>
    <row r="185" spans="7:15" x14ac:dyDescent="0.25">
      <c r="G185" s="23">
        <f>MIN($G$3,Consequente!B183)</f>
        <v>0</v>
      </c>
      <c r="H185" s="23">
        <f>MIN($H$3,Consequente!C183)</f>
        <v>0</v>
      </c>
      <c r="I185" s="23">
        <f>MIN($I$3,Consequente!D183)</f>
        <v>0</v>
      </c>
      <c r="J185" s="23">
        <f>MIN($J$3,Consequente!E183)</f>
        <v>0</v>
      </c>
      <c r="K185" s="23">
        <f>MIN($K$3,Consequente!D183)</f>
        <v>0</v>
      </c>
      <c r="L185" s="23">
        <f>MIN($L$3,Consequente!E183)</f>
        <v>0</v>
      </c>
      <c r="M185" s="23">
        <f>MIN($M$3,Consequente!F183)</f>
        <v>2.1874911181828851E-3</v>
      </c>
      <c r="N185" s="23">
        <f t="shared" si="2"/>
        <v>2.1874911181828851E-3</v>
      </c>
      <c r="O185" s="23">
        <f>N185*Consequente!A183</f>
        <v>7.8749680254583919E-3</v>
      </c>
    </row>
    <row r="186" spans="7:15" x14ac:dyDescent="0.25">
      <c r="G186" s="23">
        <f>MIN($G$3,Consequente!B184)</f>
        <v>0</v>
      </c>
      <c r="H186" s="23">
        <f>MIN($H$3,Consequente!C184)</f>
        <v>0</v>
      </c>
      <c r="I186" s="23">
        <f>MIN($I$3,Consequente!D184)</f>
        <v>0</v>
      </c>
      <c r="J186" s="23">
        <f>MIN($J$3,Consequente!E184)</f>
        <v>0</v>
      </c>
      <c r="K186" s="23">
        <f>MIN($K$3,Consequente!D184)</f>
        <v>0</v>
      </c>
      <c r="L186" s="23">
        <f>MIN($L$3,Consequente!E184)</f>
        <v>0</v>
      </c>
      <c r="M186" s="23">
        <f>MIN($M$3,Consequente!F184)</f>
        <v>2.1874911181828851E-3</v>
      </c>
      <c r="N186" s="23">
        <f t="shared" si="2"/>
        <v>2.1874911181828851E-3</v>
      </c>
      <c r="O186" s="23">
        <f>N186*Consequente!A184</f>
        <v>7.9187178478220509E-3</v>
      </c>
    </row>
    <row r="187" spans="7:15" x14ac:dyDescent="0.25">
      <c r="G187" s="23">
        <f>MIN($G$3,Consequente!B185)</f>
        <v>0</v>
      </c>
      <c r="H187" s="23">
        <f>MIN($H$3,Consequente!C185)</f>
        <v>0</v>
      </c>
      <c r="I187" s="23">
        <f>MIN($I$3,Consequente!D185)</f>
        <v>0</v>
      </c>
      <c r="J187" s="23">
        <f>MIN($J$3,Consequente!E185)</f>
        <v>0</v>
      </c>
      <c r="K187" s="23">
        <f>MIN($K$3,Consequente!D185)</f>
        <v>0</v>
      </c>
      <c r="L187" s="23">
        <f>MIN($L$3,Consequente!E185)</f>
        <v>0</v>
      </c>
      <c r="M187" s="23">
        <f>MIN($M$3,Consequente!F185)</f>
        <v>2.1874911181828851E-3</v>
      </c>
      <c r="N187" s="23">
        <f t="shared" si="2"/>
        <v>2.1874911181828851E-3</v>
      </c>
      <c r="O187" s="23">
        <f>N187*Consequente!A185</f>
        <v>7.9624676701857081E-3</v>
      </c>
    </row>
    <row r="188" spans="7:15" x14ac:dyDescent="0.25">
      <c r="G188" s="23">
        <f>MIN($G$3,Consequente!B186)</f>
        <v>0</v>
      </c>
      <c r="H188" s="23">
        <f>MIN($H$3,Consequente!C186)</f>
        <v>0</v>
      </c>
      <c r="I188" s="23">
        <f>MIN($I$3,Consequente!D186)</f>
        <v>0</v>
      </c>
      <c r="J188" s="23">
        <f>MIN($J$3,Consequente!E186)</f>
        <v>0</v>
      </c>
      <c r="K188" s="23">
        <f>MIN($K$3,Consequente!D186)</f>
        <v>0</v>
      </c>
      <c r="L188" s="23">
        <f>MIN($L$3,Consequente!E186)</f>
        <v>0</v>
      </c>
      <c r="M188" s="23">
        <f>MIN($M$3,Consequente!F186)</f>
        <v>2.1874911181828851E-3</v>
      </c>
      <c r="N188" s="23">
        <f t="shared" si="2"/>
        <v>2.1874911181828851E-3</v>
      </c>
      <c r="O188" s="23">
        <f>N188*Consequente!A186</f>
        <v>8.0062174925493654E-3</v>
      </c>
    </row>
    <row r="189" spans="7:15" x14ac:dyDescent="0.25">
      <c r="G189" s="23">
        <f>MIN($G$3,Consequente!B187)</f>
        <v>0</v>
      </c>
      <c r="H189" s="23">
        <f>MIN($H$3,Consequente!C187)</f>
        <v>0</v>
      </c>
      <c r="I189" s="23">
        <f>MIN($I$3,Consequente!D187)</f>
        <v>0</v>
      </c>
      <c r="J189" s="23">
        <f>MIN($J$3,Consequente!E187)</f>
        <v>0</v>
      </c>
      <c r="K189" s="23">
        <f>MIN($K$3,Consequente!D187)</f>
        <v>0</v>
      </c>
      <c r="L189" s="23">
        <f>MIN($L$3,Consequente!E187)</f>
        <v>0</v>
      </c>
      <c r="M189" s="23">
        <f>MIN($M$3,Consequente!F187)</f>
        <v>2.1874911181828851E-3</v>
      </c>
      <c r="N189" s="23">
        <f t="shared" si="2"/>
        <v>2.1874911181828851E-3</v>
      </c>
      <c r="O189" s="23">
        <f>N189*Consequente!A187</f>
        <v>8.0499673149130226E-3</v>
      </c>
    </row>
    <row r="190" spans="7:15" x14ac:dyDescent="0.25">
      <c r="G190" s="23">
        <f>MIN($G$3,Consequente!B188)</f>
        <v>0</v>
      </c>
      <c r="H190" s="23">
        <f>MIN($H$3,Consequente!C188)</f>
        <v>0</v>
      </c>
      <c r="I190" s="23">
        <f>MIN($I$3,Consequente!D188)</f>
        <v>0</v>
      </c>
      <c r="J190" s="23">
        <f>MIN($J$3,Consequente!E188)</f>
        <v>0</v>
      </c>
      <c r="K190" s="23">
        <f>MIN($K$3,Consequente!D188)</f>
        <v>0</v>
      </c>
      <c r="L190" s="23">
        <f>MIN($L$3,Consequente!E188)</f>
        <v>0</v>
      </c>
      <c r="M190" s="23">
        <f>MIN($M$3,Consequente!F188)</f>
        <v>2.1874911181828851E-3</v>
      </c>
      <c r="N190" s="23">
        <f t="shared" si="2"/>
        <v>2.1874911181828851E-3</v>
      </c>
      <c r="O190" s="23">
        <f>N190*Consequente!A188</f>
        <v>8.0937171372766816E-3</v>
      </c>
    </row>
    <row r="191" spans="7:15" x14ac:dyDescent="0.25">
      <c r="G191" s="23">
        <f>MIN($G$3,Consequente!B189)</f>
        <v>0</v>
      </c>
      <c r="H191" s="23">
        <f>MIN($H$3,Consequente!C189)</f>
        <v>0</v>
      </c>
      <c r="I191" s="23">
        <f>MIN($I$3,Consequente!D189)</f>
        <v>0</v>
      </c>
      <c r="J191" s="23">
        <f>MIN($J$3,Consequente!E189)</f>
        <v>0</v>
      </c>
      <c r="K191" s="23">
        <f>MIN($K$3,Consequente!D189)</f>
        <v>0</v>
      </c>
      <c r="L191" s="23">
        <f>MIN($L$3,Consequente!E189)</f>
        <v>0</v>
      </c>
      <c r="M191" s="23">
        <f>MIN($M$3,Consequente!F189)</f>
        <v>2.1874911181828851E-3</v>
      </c>
      <c r="N191" s="23">
        <f t="shared" si="2"/>
        <v>2.1874911181828851E-3</v>
      </c>
      <c r="O191" s="23">
        <f>N191*Consequente!A189</f>
        <v>8.1374669596403389E-3</v>
      </c>
    </row>
    <row r="192" spans="7:15" x14ac:dyDescent="0.25">
      <c r="G192" s="23">
        <f>MIN($G$3,Consequente!B190)</f>
        <v>0</v>
      </c>
      <c r="H192" s="23">
        <f>MIN($H$3,Consequente!C190)</f>
        <v>0</v>
      </c>
      <c r="I192" s="23">
        <f>MIN($I$3,Consequente!D190)</f>
        <v>0</v>
      </c>
      <c r="J192" s="23">
        <f>MIN($J$3,Consequente!E190)</f>
        <v>0</v>
      </c>
      <c r="K192" s="23">
        <f>MIN($K$3,Consequente!D190)</f>
        <v>0</v>
      </c>
      <c r="L192" s="23">
        <f>MIN($L$3,Consequente!E190)</f>
        <v>0</v>
      </c>
      <c r="M192" s="23">
        <f>MIN($M$3,Consequente!F190)</f>
        <v>2.1874911181828851E-3</v>
      </c>
      <c r="N192" s="23">
        <f t="shared" si="2"/>
        <v>2.1874911181828851E-3</v>
      </c>
      <c r="O192" s="23">
        <f>N192*Consequente!A190</f>
        <v>8.1812167820039961E-3</v>
      </c>
    </row>
    <row r="193" spans="7:15" x14ac:dyDescent="0.25">
      <c r="G193" s="23">
        <f>MIN($G$3,Consequente!B191)</f>
        <v>0</v>
      </c>
      <c r="H193" s="23">
        <f>MIN($H$3,Consequente!C191)</f>
        <v>0</v>
      </c>
      <c r="I193" s="23">
        <f>MIN($I$3,Consequente!D191)</f>
        <v>0</v>
      </c>
      <c r="J193" s="23">
        <f>MIN($J$3,Consequente!E191)</f>
        <v>0</v>
      </c>
      <c r="K193" s="23">
        <f>MIN($K$3,Consequente!D191)</f>
        <v>0</v>
      </c>
      <c r="L193" s="23">
        <f>MIN($L$3,Consequente!E191)</f>
        <v>0</v>
      </c>
      <c r="M193" s="23">
        <f>MIN($M$3,Consequente!F191)</f>
        <v>2.1874911181828851E-3</v>
      </c>
      <c r="N193" s="23">
        <f t="shared" si="2"/>
        <v>2.1874911181828851E-3</v>
      </c>
      <c r="O193" s="23">
        <f>N193*Consequente!A191</f>
        <v>8.2249666043676551E-3</v>
      </c>
    </row>
    <row r="194" spans="7:15" x14ac:dyDescent="0.25">
      <c r="G194" s="23">
        <f>MIN($G$3,Consequente!B192)</f>
        <v>0</v>
      </c>
      <c r="H194" s="23">
        <f>MIN($H$3,Consequente!C192)</f>
        <v>0</v>
      </c>
      <c r="I194" s="23">
        <f>MIN($I$3,Consequente!D192)</f>
        <v>0</v>
      </c>
      <c r="J194" s="23">
        <f>MIN($J$3,Consequente!E192)</f>
        <v>0</v>
      </c>
      <c r="K194" s="23">
        <f>MIN($K$3,Consequente!D192)</f>
        <v>0</v>
      </c>
      <c r="L194" s="23">
        <f>MIN($L$3,Consequente!E192)</f>
        <v>0</v>
      </c>
      <c r="M194" s="23">
        <f>MIN($M$3,Consequente!F192)</f>
        <v>2.1874911181828851E-3</v>
      </c>
      <c r="N194" s="23">
        <f t="shared" si="2"/>
        <v>2.1874911181828851E-3</v>
      </c>
      <c r="O194" s="23">
        <f>N194*Consequente!A192</f>
        <v>8.2687164267313124E-3</v>
      </c>
    </row>
    <row r="195" spans="7:15" x14ac:dyDescent="0.25">
      <c r="G195" s="23">
        <f>MIN($G$3,Consequente!B193)</f>
        <v>0</v>
      </c>
      <c r="H195" s="23">
        <f>MIN($H$3,Consequente!C193)</f>
        <v>0</v>
      </c>
      <c r="I195" s="23">
        <f>MIN($I$3,Consequente!D193)</f>
        <v>0</v>
      </c>
      <c r="J195" s="23">
        <f>MIN($J$3,Consequente!E193)</f>
        <v>0</v>
      </c>
      <c r="K195" s="23">
        <f>MIN($K$3,Consequente!D193)</f>
        <v>0</v>
      </c>
      <c r="L195" s="23">
        <f>MIN($L$3,Consequente!E193)</f>
        <v>0</v>
      </c>
      <c r="M195" s="23">
        <f>MIN($M$3,Consequente!F193)</f>
        <v>2.1874911181828851E-3</v>
      </c>
      <c r="N195" s="23">
        <f t="shared" si="2"/>
        <v>2.1874911181828851E-3</v>
      </c>
      <c r="O195" s="23">
        <f>N195*Consequente!A193</f>
        <v>8.3124662490949696E-3</v>
      </c>
    </row>
    <row r="196" spans="7:15" x14ac:dyDescent="0.25">
      <c r="G196" s="23">
        <f>MIN($G$3,Consequente!B194)</f>
        <v>0</v>
      </c>
      <c r="H196" s="23">
        <f>MIN($H$3,Consequente!C194)</f>
        <v>0</v>
      </c>
      <c r="I196" s="23">
        <f>MIN($I$3,Consequente!D194)</f>
        <v>0</v>
      </c>
      <c r="J196" s="23">
        <f>MIN($J$3,Consequente!E194)</f>
        <v>0</v>
      </c>
      <c r="K196" s="23">
        <f>MIN($K$3,Consequente!D194)</f>
        <v>0</v>
      </c>
      <c r="L196" s="23">
        <f>MIN($L$3,Consequente!E194)</f>
        <v>0</v>
      </c>
      <c r="M196" s="23">
        <f>MIN($M$3,Consequente!F194)</f>
        <v>2.1874911181828851E-3</v>
      </c>
      <c r="N196" s="23">
        <f t="shared" si="2"/>
        <v>2.1874911181828851E-3</v>
      </c>
      <c r="O196" s="23">
        <f>N196*Consequente!A194</f>
        <v>8.3562160714586269E-3</v>
      </c>
    </row>
    <row r="197" spans="7:15" x14ac:dyDescent="0.25">
      <c r="G197" s="23">
        <f>MIN($G$3,Consequente!B195)</f>
        <v>0</v>
      </c>
      <c r="H197" s="23">
        <f>MIN($H$3,Consequente!C195)</f>
        <v>0</v>
      </c>
      <c r="I197" s="23">
        <f>MIN($I$3,Consequente!D195)</f>
        <v>0</v>
      </c>
      <c r="J197" s="23">
        <f>MIN($J$3,Consequente!E195)</f>
        <v>0</v>
      </c>
      <c r="K197" s="23">
        <f>MIN($K$3,Consequente!D195)</f>
        <v>0</v>
      </c>
      <c r="L197" s="23">
        <f>MIN($L$3,Consequente!E195)</f>
        <v>0</v>
      </c>
      <c r="M197" s="23">
        <f>MIN($M$3,Consequente!F195)</f>
        <v>2.1874911181828851E-3</v>
      </c>
      <c r="N197" s="23">
        <f t="shared" si="2"/>
        <v>2.1874911181828851E-3</v>
      </c>
      <c r="O197" s="23">
        <f>N197*Consequente!A195</f>
        <v>8.3999658938222858E-3</v>
      </c>
    </row>
    <row r="198" spans="7:15" x14ac:dyDescent="0.25">
      <c r="G198" s="23">
        <f>MIN($G$3,Consequente!B196)</f>
        <v>0</v>
      </c>
      <c r="H198" s="23">
        <f>MIN($H$3,Consequente!C196)</f>
        <v>0</v>
      </c>
      <c r="I198" s="23">
        <f>MIN($I$3,Consequente!D196)</f>
        <v>0</v>
      </c>
      <c r="J198" s="23">
        <f>MIN($J$3,Consequente!E196)</f>
        <v>0</v>
      </c>
      <c r="K198" s="23">
        <f>MIN($K$3,Consequente!D196)</f>
        <v>0</v>
      </c>
      <c r="L198" s="23">
        <f>MIN($L$3,Consequente!E196)</f>
        <v>0</v>
      </c>
      <c r="M198" s="23">
        <f>MIN($M$3,Consequente!F196)</f>
        <v>2.1874911181828851E-3</v>
      </c>
      <c r="N198" s="23">
        <f t="shared" ref="N198:N205" si="3">MAX(G198:M198)</f>
        <v>2.1874911181828851E-3</v>
      </c>
      <c r="O198" s="23">
        <f>N198*Consequente!A196</f>
        <v>8.4437157161859431E-3</v>
      </c>
    </row>
    <row r="199" spans="7:15" x14ac:dyDescent="0.25">
      <c r="G199" s="23">
        <f>MIN($G$3,Consequente!B197)</f>
        <v>0</v>
      </c>
      <c r="H199" s="23">
        <f>MIN($H$3,Consequente!C197)</f>
        <v>0</v>
      </c>
      <c r="I199" s="23">
        <f>MIN($I$3,Consequente!D197)</f>
        <v>0</v>
      </c>
      <c r="J199" s="23">
        <f>MIN($J$3,Consequente!E197)</f>
        <v>0</v>
      </c>
      <c r="K199" s="23">
        <f>MIN($K$3,Consequente!D197)</f>
        <v>0</v>
      </c>
      <c r="L199" s="23">
        <f>MIN($L$3,Consequente!E197)</f>
        <v>0</v>
      </c>
      <c r="M199" s="23">
        <f>MIN($M$3,Consequente!F197)</f>
        <v>2.1874911181828851E-3</v>
      </c>
      <c r="N199" s="23">
        <f t="shared" si="3"/>
        <v>2.1874911181828851E-3</v>
      </c>
      <c r="O199" s="23">
        <f>N199*Consequente!A197</f>
        <v>8.4874655385496003E-3</v>
      </c>
    </row>
    <row r="200" spans="7:15" x14ac:dyDescent="0.25">
      <c r="G200" s="23">
        <f>MIN($G$3,Consequente!B198)</f>
        <v>0</v>
      </c>
      <c r="H200" s="23">
        <f>MIN($H$3,Consequente!C198)</f>
        <v>0</v>
      </c>
      <c r="I200" s="23">
        <f>MIN($I$3,Consequente!D198)</f>
        <v>0</v>
      </c>
      <c r="J200" s="23">
        <f>MIN($J$3,Consequente!E198)</f>
        <v>0</v>
      </c>
      <c r="K200" s="23">
        <f>MIN($K$3,Consequente!D198)</f>
        <v>0</v>
      </c>
      <c r="L200" s="23">
        <f>MIN($L$3,Consequente!E198)</f>
        <v>0</v>
      </c>
      <c r="M200" s="23">
        <f>MIN($M$3,Consequente!F198)</f>
        <v>2.1874911181828851E-3</v>
      </c>
      <c r="N200" s="23">
        <f t="shared" si="3"/>
        <v>2.1874911181828851E-3</v>
      </c>
      <c r="O200" s="23">
        <f>N200*Consequente!A198</f>
        <v>8.5312153609132593E-3</v>
      </c>
    </row>
    <row r="201" spans="7:15" x14ac:dyDescent="0.25">
      <c r="G201" s="23">
        <f>MIN($G$3,Consequente!B199)</f>
        <v>0</v>
      </c>
      <c r="H201" s="23">
        <f>MIN($H$3,Consequente!C199)</f>
        <v>0</v>
      </c>
      <c r="I201" s="23">
        <f>MIN($I$3,Consequente!D199)</f>
        <v>0</v>
      </c>
      <c r="J201" s="23">
        <f>MIN($J$3,Consequente!E199)</f>
        <v>0</v>
      </c>
      <c r="K201" s="23">
        <f>MIN($K$3,Consequente!D199)</f>
        <v>0</v>
      </c>
      <c r="L201" s="23">
        <f>MIN($L$3,Consequente!E199)</f>
        <v>0</v>
      </c>
      <c r="M201" s="23">
        <f>MIN($M$3,Consequente!F199)</f>
        <v>2.1874911181828851E-3</v>
      </c>
      <c r="N201" s="23">
        <f t="shared" si="3"/>
        <v>2.1874911181828851E-3</v>
      </c>
      <c r="O201" s="23">
        <f>N201*Consequente!A199</f>
        <v>8.5749651832769166E-3</v>
      </c>
    </row>
    <row r="202" spans="7:15" x14ac:dyDescent="0.25">
      <c r="G202" s="23">
        <f>MIN($G$3,Consequente!B200)</f>
        <v>0</v>
      </c>
      <c r="H202" s="23">
        <f>MIN($H$3,Consequente!C200)</f>
        <v>0</v>
      </c>
      <c r="I202" s="23">
        <f>MIN($I$3,Consequente!D200)</f>
        <v>0</v>
      </c>
      <c r="J202" s="23">
        <f>MIN($J$3,Consequente!E200)</f>
        <v>0</v>
      </c>
      <c r="K202" s="23">
        <f>MIN($K$3,Consequente!D200)</f>
        <v>0</v>
      </c>
      <c r="L202" s="23">
        <f>MIN($L$3,Consequente!E200)</f>
        <v>0</v>
      </c>
      <c r="M202" s="23">
        <f>MIN($M$3,Consequente!F200)</f>
        <v>2.1874911181828851E-3</v>
      </c>
      <c r="N202" s="23">
        <f t="shared" si="3"/>
        <v>2.1874911181828851E-3</v>
      </c>
      <c r="O202" s="23">
        <f>N202*Consequente!A200</f>
        <v>8.6187150056405738E-3</v>
      </c>
    </row>
    <row r="203" spans="7:15" x14ac:dyDescent="0.25">
      <c r="G203" s="23">
        <f>MIN($G$3,Consequente!B201)</f>
        <v>0</v>
      </c>
      <c r="H203" s="23">
        <f>MIN($H$3,Consequente!C201)</f>
        <v>0</v>
      </c>
      <c r="I203" s="23">
        <f>MIN($I$3,Consequente!D201)</f>
        <v>0</v>
      </c>
      <c r="J203" s="23">
        <f>MIN($J$3,Consequente!E201)</f>
        <v>0</v>
      </c>
      <c r="K203" s="23">
        <f>MIN($K$3,Consequente!D201)</f>
        <v>0</v>
      </c>
      <c r="L203" s="23">
        <f>MIN($L$3,Consequente!E201)</f>
        <v>0</v>
      </c>
      <c r="M203" s="23">
        <f>MIN($M$3,Consequente!F201)</f>
        <v>2.1874911181828851E-3</v>
      </c>
      <c r="N203" s="23">
        <f t="shared" si="3"/>
        <v>2.1874911181828851E-3</v>
      </c>
      <c r="O203" s="23">
        <f>N203*Consequente!A201</f>
        <v>8.6624648280042311E-3</v>
      </c>
    </row>
    <row r="204" spans="7:15" x14ac:dyDescent="0.25">
      <c r="G204" s="23">
        <f>MIN($G$3,Consequente!B202)</f>
        <v>0</v>
      </c>
      <c r="H204" s="23">
        <f>MIN($H$3,Consequente!C202)</f>
        <v>0</v>
      </c>
      <c r="I204" s="23">
        <f>MIN($I$3,Consequente!D202)</f>
        <v>0</v>
      </c>
      <c r="J204" s="23">
        <f>MIN($J$3,Consequente!E202)</f>
        <v>0</v>
      </c>
      <c r="K204" s="23">
        <f>MIN($K$3,Consequente!D202)</f>
        <v>0</v>
      </c>
      <c r="L204" s="23">
        <f>MIN($L$3,Consequente!E202)</f>
        <v>0</v>
      </c>
      <c r="M204" s="23">
        <f>MIN($M$3,Consequente!F202)</f>
        <v>2.1874911181828851E-3</v>
      </c>
      <c r="N204" s="23">
        <f t="shared" si="3"/>
        <v>2.1874911181828851E-3</v>
      </c>
      <c r="O204" s="23">
        <f>N204*Consequente!A202</f>
        <v>8.7062146503678901E-3</v>
      </c>
    </row>
    <row r="205" spans="7:15" x14ac:dyDescent="0.25">
      <c r="G205" s="23">
        <f>MIN($G$3,Consequente!B203)</f>
        <v>0</v>
      </c>
      <c r="H205" s="23">
        <f>MIN($H$3,Consequente!C203)</f>
        <v>0</v>
      </c>
      <c r="I205" s="23">
        <f>MIN($I$3,Consequente!D203)</f>
        <v>0</v>
      </c>
      <c r="J205" s="23">
        <f>MIN($J$3,Consequente!E203)</f>
        <v>0</v>
      </c>
      <c r="K205" s="23">
        <f>MIN($K$3,Consequente!D203)</f>
        <v>0</v>
      </c>
      <c r="L205" s="23">
        <f>MIN($L$3,Consequente!E203)</f>
        <v>0</v>
      </c>
      <c r="M205" s="23">
        <f>MIN($M$3,Consequente!F203)</f>
        <v>2.1874911181828851E-3</v>
      </c>
      <c r="N205" s="23">
        <f t="shared" si="3"/>
        <v>2.1874911181828851E-3</v>
      </c>
      <c r="O205" s="23">
        <f>N205*Consequente!A203</f>
        <v>8.7499644727315456E-3</v>
      </c>
    </row>
  </sheetData>
  <mergeCells count="10">
    <mergeCell ref="M1:M2"/>
    <mergeCell ref="G1:G2"/>
    <mergeCell ref="H1:H2"/>
    <mergeCell ref="I1:I2"/>
    <mergeCell ref="N1:O2"/>
    <mergeCell ref="C5:E5"/>
    <mergeCell ref="A5:B6"/>
    <mergeCell ref="J1:J2"/>
    <mergeCell ref="K1:K2"/>
    <mergeCell ref="L1:L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A3C1-6B17-4F89-B907-41057CA24678}">
  <dimension ref="A1:M203"/>
  <sheetViews>
    <sheetView workbookViewId="0">
      <selection activeCell="O9" sqref="O9"/>
    </sheetView>
  </sheetViews>
  <sheetFormatPr defaultRowHeight="15" x14ac:dyDescent="0.25"/>
  <cols>
    <col min="6" max="8" width="12" bestFit="1" customWidth="1"/>
  </cols>
  <sheetData>
    <row r="1" spans="1:13" x14ac:dyDescent="0.25">
      <c r="A1" s="5"/>
      <c r="B1" s="36" t="s">
        <v>4</v>
      </c>
      <c r="C1" s="36"/>
      <c r="D1" s="36"/>
      <c r="E1" s="7"/>
      <c r="F1" s="37" t="s">
        <v>12</v>
      </c>
      <c r="G1" s="37"/>
      <c r="H1" s="37"/>
      <c r="I1" s="9"/>
      <c r="J1" s="38" t="s">
        <v>6</v>
      </c>
      <c r="K1" s="38"/>
      <c r="L1" s="38"/>
      <c r="M1" s="38"/>
    </row>
    <row r="2" spans="1:13" x14ac:dyDescent="0.25">
      <c r="A2" s="6" t="s">
        <v>0</v>
      </c>
      <c r="B2" s="6" t="s">
        <v>1</v>
      </c>
      <c r="C2" s="6" t="s">
        <v>2</v>
      </c>
      <c r="D2" s="6" t="s">
        <v>3</v>
      </c>
      <c r="E2" s="8" t="s">
        <v>0</v>
      </c>
      <c r="F2" s="8" t="s">
        <v>1</v>
      </c>
      <c r="G2" s="8" t="s">
        <v>2</v>
      </c>
      <c r="H2" s="8" t="s">
        <v>3</v>
      </c>
      <c r="I2" s="10" t="s">
        <v>0</v>
      </c>
      <c r="J2" s="10" t="s">
        <v>1</v>
      </c>
      <c r="K2" s="10" t="s">
        <v>2</v>
      </c>
      <c r="L2" s="10" t="s">
        <v>3</v>
      </c>
      <c r="M2" s="10" t="s">
        <v>5</v>
      </c>
    </row>
    <row r="3" spans="1:13" x14ac:dyDescent="0.25">
      <c r="A3" s="5">
        <v>6</v>
      </c>
      <c r="B3" s="5">
        <v>1</v>
      </c>
      <c r="C3" s="5">
        <v>3.8729406535193856E-8</v>
      </c>
      <c r="D3" s="5">
        <v>1.3103514378273479E-10</v>
      </c>
      <c r="E3" s="7">
        <v>11</v>
      </c>
      <c r="F3" s="7">
        <v>1</v>
      </c>
      <c r="G3" s="7">
        <v>5.0062180207670489E-8</v>
      </c>
      <c r="H3" s="7">
        <v>4.5350552454831099E-9</v>
      </c>
      <c r="I3" s="9">
        <v>0</v>
      </c>
      <c r="J3" s="9">
        <v>1</v>
      </c>
      <c r="K3" s="9">
        <v>0</v>
      </c>
      <c r="L3" s="9">
        <v>0</v>
      </c>
      <c r="M3" s="9">
        <v>0</v>
      </c>
    </row>
    <row r="4" spans="1:13" x14ac:dyDescent="0.25">
      <c r="A4" s="5">
        <v>6.5</v>
      </c>
      <c r="B4" s="5">
        <v>0.99445984800489673</v>
      </c>
      <c r="C4" s="5">
        <v>1.1067513188721961E-7</v>
      </c>
      <c r="D4" s="5">
        <v>2.6534241286428096E-10</v>
      </c>
      <c r="E4" s="7">
        <v>11.5</v>
      </c>
      <c r="F4" s="7">
        <v>0.9992859693270274</v>
      </c>
      <c r="G4" s="7">
        <v>7.5246232576448304E-8</v>
      </c>
      <c r="H4" s="7">
        <v>5.7282420957763135E-9</v>
      </c>
      <c r="I4" s="9">
        <v>0.02</v>
      </c>
      <c r="J4" s="9">
        <v>1</v>
      </c>
      <c r="K4" s="9">
        <v>0</v>
      </c>
      <c r="L4" s="9">
        <v>0</v>
      </c>
      <c r="M4" s="9">
        <v>0</v>
      </c>
    </row>
    <row r="5" spans="1:13" x14ac:dyDescent="0.25">
      <c r="A5" s="5">
        <v>7</v>
      </c>
      <c r="B5" s="5">
        <v>0.97802287248460051</v>
      </c>
      <c r="C5" s="5">
        <v>3.0590232050182579E-7</v>
      </c>
      <c r="D5" s="5">
        <v>5.3137371072323449E-10</v>
      </c>
      <c r="E5" s="7">
        <v>12</v>
      </c>
      <c r="F5" s="7">
        <v>0.99714693489101602</v>
      </c>
      <c r="G5" s="7">
        <v>1.1253517471925912E-7</v>
      </c>
      <c r="H5" s="7">
        <v>7.2250311920803067E-9</v>
      </c>
      <c r="I5" s="9">
        <v>0.04</v>
      </c>
      <c r="J5" s="9">
        <v>1</v>
      </c>
      <c r="K5" s="9">
        <v>0</v>
      </c>
      <c r="L5" s="9">
        <v>0</v>
      </c>
      <c r="M5" s="9">
        <v>0</v>
      </c>
    </row>
    <row r="6" spans="1:13" x14ac:dyDescent="0.25">
      <c r="A6" s="5">
        <v>7.5</v>
      </c>
      <c r="B6" s="5">
        <v>0.95122942450071402</v>
      </c>
      <c r="C6" s="5">
        <v>8.1778475827121265E-7</v>
      </c>
      <c r="D6" s="5">
        <v>1.0523687910568557E-9</v>
      </c>
      <c r="E6" s="7">
        <v>12.5</v>
      </c>
      <c r="F6" s="7">
        <v>0.99359204762937936</v>
      </c>
      <c r="G6" s="7">
        <v>1.6746357031374905E-7</v>
      </c>
      <c r="H6" s="7">
        <v>9.0999219534895023E-9</v>
      </c>
      <c r="I6" s="9">
        <v>0.06</v>
      </c>
      <c r="J6" s="9">
        <v>1</v>
      </c>
      <c r="K6" s="9">
        <v>0</v>
      </c>
      <c r="L6" s="9">
        <v>0</v>
      </c>
      <c r="M6" s="9">
        <v>0</v>
      </c>
    </row>
    <row r="7" spans="1:13" x14ac:dyDescent="0.25">
      <c r="A7" s="5">
        <v>8</v>
      </c>
      <c r="B7" s="5">
        <v>0.91494722873003098</v>
      </c>
      <c r="C7" s="5">
        <v>2.1145539487031511E-6</v>
      </c>
      <c r="D7" s="5">
        <v>2.0611536224385579E-9</v>
      </c>
      <c r="E7" s="7">
        <v>13</v>
      </c>
      <c r="F7" s="7">
        <v>0.98863648661784254</v>
      </c>
      <c r="G7" s="7">
        <v>2.4795960180450277E-7</v>
      </c>
      <c r="H7" s="7">
        <v>1.1444983952148092E-8</v>
      </c>
      <c r="I7" s="9">
        <v>0.08</v>
      </c>
      <c r="J7" s="9">
        <v>1</v>
      </c>
      <c r="K7" s="9">
        <v>0</v>
      </c>
      <c r="L7" s="9">
        <v>0</v>
      </c>
      <c r="M7" s="9">
        <v>0</v>
      </c>
    </row>
    <row r="8" spans="1:13" x14ac:dyDescent="0.25">
      <c r="A8" s="5">
        <v>8.5</v>
      </c>
      <c r="B8" s="5">
        <v>0.87032472583339049</v>
      </c>
      <c r="C8" s="5">
        <v>5.2883725813589637E-6</v>
      </c>
      <c r="D8" s="5">
        <v>3.9923376959989385E-9</v>
      </c>
      <c r="E8" s="7">
        <v>13.5</v>
      </c>
      <c r="F8" s="7">
        <v>0.98230135109973771</v>
      </c>
      <c r="G8" s="7">
        <v>3.6531713412075119E-7</v>
      </c>
      <c r="H8" s="7">
        <v>1.4373822842160086E-8</v>
      </c>
      <c r="I8" s="9">
        <v>0.1</v>
      </c>
      <c r="J8" s="9">
        <v>1</v>
      </c>
      <c r="K8" s="9">
        <v>0</v>
      </c>
      <c r="L8" s="9">
        <v>0</v>
      </c>
      <c r="M8" s="9">
        <v>0</v>
      </c>
    </row>
    <row r="9" spans="1:13" x14ac:dyDescent="0.25">
      <c r="A9" s="5">
        <v>9</v>
      </c>
      <c r="B9" s="5">
        <v>0.81873075307798182</v>
      </c>
      <c r="C9" s="5">
        <v>1.2792305934136388E-5</v>
      </c>
      <c r="D9" s="5">
        <v>7.6474858598972234E-9</v>
      </c>
      <c r="E9" s="7">
        <v>14</v>
      </c>
      <c r="F9" s="7">
        <v>0.97461351083549019</v>
      </c>
      <c r="G9" s="7">
        <v>5.3553478027931087E-7</v>
      </c>
      <c r="H9" s="7">
        <v>1.8026398476049391E-8</v>
      </c>
      <c r="I9" s="9">
        <v>0.12000000000000001</v>
      </c>
      <c r="J9" s="9">
        <v>1</v>
      </c>
      <c r="K9" s="9">
        <v>0</v>
      </c>
      <c r="L9" s="9">
        <v>0</v>
      </c>
      <c r="M9" s="9">
        <v>0</v>
      </c>
    </row>
    <row r="10" spans="1:13" x14ac:dyDescent="0.25">
      <c r="A10" s="5">
        <v>9.5</v>
      </c>
      <c r="B10" s="5">
        <v>0.76168497895275167</v>
      </c>
      <c r="C10" s="5">
        <v>2.9929478307676412E-5</v>
      </c>
      <c r="D10" s="5">
        <v>1.4487204867720514E-8</v>
      </c>
      <c r="E10" s="7">
        <v>14.5</v>
      </c>
      <c r="F10" s="7">
        <v>0.96560541625756646</v>
      </c>
      <c r="G10" s="7">
        <v>7.811489408304491E-7</v>
      </c>
      <c r="H10" s="7">
        <v>2.2574868302683008E-8</v>
      </c>
      <c r="I10" s="9">
        <v>0.14000000000000001</v>
      </c>
      <c r="J10" s="9">
        <v>1</v>
      </c>
      <c r="K10" s="9">
        <v>0</v>
      </c>
      <c r="L10" s="9">
        <v>0</v>
      </c>
      <c r="M10" s="9">
        <v>0</v>
      </c>
    </row>
    <row r="11" spans="1:13" x14ac:dyDescent="0.25">
      <c r="A11" s="5">
        <v>10</v>
      </c>
      <c r="B11" s="5">
        <v>0.70078401059253281</v>
      </c>
      <c r="C11" s="5">
        <v>6.7728736490853898E-5</v>
      </c>
      <c r="D11" s="5">
        <v>2.7140948839601833E-8</v>
      </c>
      <c r="E11" s="7">
        <v>15</v>
      </c>
      <c r="F11" s="7">
        <v>0.9553148703077865</v>
      </c>
      <c r="G11" s="7">
        <v>1.1337271387479661E-6</v>
      </c>
      <c r="H11" s="7">
        <v>2.823066205275096E-8</v>
      </c>
      <c r="I11" s="9">
        <v>0.16</v>
      </c>
      <c r="J11" s="9">
        <v>1</v>
      </c>
      <c r="K11" s="9">
        <v>0</v>
      </c>
      <c r="L11" s="9">
        <v>0</v>
      </c>
      <c r="M11" s="9">
        <v>0</v>
      </c>
    </row>
    <row r="12" spans="1:13" x14ac:dyDescent="0.25">
      <c r="A12" s="5">
        <v>10.5</v>
      </c>
      <c r="B12" s="5">
        <v>0.63762815162177333</v>
      </c>
      <c r="C12" s="5">
        <v>1.4824167650315145E-4</v>
      </c>
      <c r="D12" s="5">
        <v>5.028517396097733E-8</v>
      </c>
      <c r="E12" s="7">
        <v>15.5</v>
      </c>
      <c r="F12" s="7">
        <v>0.94378476420168622</v>
      </c>
      <c r="G12" s="7">
        <v>1.6372378071961955E-6</v>
      </c>
      <c r="H12" s="7">
        <v>3.5253032405003035E-8</v>
      </c>
      <c r="I12" s="9">
        <v>0.18</v>
      </c>
      <c r="J12" s="9">
        <v>1</v>
      </c>
      <c r="K12" s="9">
        <v>0</v>
      </c>
      <c r="L12" s="9">
        <v>0</v>
      </c>
      <c r="M12" s="9">
        <v>0</v>
      </c>
    </row>
    <row r="13" spans="1:13" x14ac:dyDescent="0.25">
      <c r="A13" s="5">
        <v>11</v>
      </c>
      <c r="B13" s="5">
        <v>0.57375342073743274</v>
      </c>
      <c r="C13" s="5">
        <v>3.1382763161986234E-4</v>
      </c>
      <c r="D13" s="5">
        <v>9.2136008345661349E-8</v>
      </c>
      <c r="E13" s="7">
        <v>16</v>
      </c>
      <c r="F13" s="7">
        <v>0.93106277970402274</v>
      </c>
      <c r="G13" s="7">
        <v>2.3525752000097709E-6</v>
      </c>
      <c r="H13" s="7">
        <v>4.39593717022771E-8</v>
      </c>
      <c r="I13" s="9">
        <v>0.19999999999999998</v>
      </c>
      <c r="J13" s="9">
        <v>1</v>
      </c>
      <c r="K13" s="9">
        <v>0</v>
      </c>
      <c r="L13" s="9">
        <v>0</v>
      </c>
      <c r="M13" s="9">
        <v>0</v>
      </c>
    </row>
    <row r="14" spans="1:13" x14ac:dyDescent="0.25">
      <c r="A14" s="5">
        <v>11.5</v>
      </c>
      <c r="B14" s="5">
        <v>0.51057271015626338</v>
      </c>
      <c r="C14" s="5">
        <v>6.4259236035555788E-4</v>
      </c>
      <c r="D14" s="5">
        <v>1.6695265703059221E-7</v>
      </c>
      <c r="E14" s="7">
        <v>16.5</v>
      </c>
      <c r="F14" s="7">
        <v>0.91720106080644892</v>
      </c>
      <c r="G14" s="7">
        <v>3.3635957248256407E-6</v>
      </c>
      <c r="H14" s="7">
        <v>5.4737637889662127E-8</v>
      </c>
      <c r="I14" s="9">
        <v>0.21999999999999997</v>
      </c>
      <c r="J14" s="9">
        <v>1</v>
      </c>
      <c r="K14" s="9">
        <v>0</v>
      </c>
      <c r="L14" s="9">
        <v>0</v>
      </c>
      <c r="M14" s="9">
        <v>0</v>
      </c>
    </row>
    <row r="15" spans="1:13" x14ac:dyDescent="0.25">
      <c r="A15" s="5">
        <v>12</v>
      </c>
      <c r="B15" s="5">
        <v>0.44932896411722156</v>
      </c>
      <c r="C15" s="5">
        <v>1.2726338013398079E-3</v>
      </c>
      <c r="D15" s="5">
        <v>2.9917946619690062E-7</v>
      </c>
      <c r="E15" s="7">
        <v>17</v>
      </c>
      <c r="F15" s="7">
        <v>0.902255857969258</v>
      </c>
      <c r="G15" s="7">
        <v>4.7851173921290088E-6</v>
      </c>
      <c r="H15" s="7">
        <v>6.8061294854940924E-8</v>
      </c>
      <c r="I15" s="9">
        <v>0.23999999999999996</v>
      </c>
      <c r="J15" s="9">
        <v>1</v>
      </c>
      <c r="K15" s="9">
        <v>0</v>
      </c>
      <c r="L15" s="9">
        <v>0</v>
      </c>
      <c r="M15" s="9">
        <v>0</v>
      </c>
    </row>
    <row r="16" spans="1:13" x14ac:dyDescent="0.25">
      <c r="A16" s="5">
        <v>12.5</v>
      </c>
      <c r="B16" s="5">
        <v>0.39106210750432224</v>
      </c>
      <c r="C16" s="5">
        <v>2.4377820068495625E-3</v>
      </c>
      <c r="D16" s="5">
        <v>5.3020612018242907E-7</v>
      </c>
      <c r="E16" s="7">
        <v>17.5</v>
      </c>
      <c r="F16" s="7">
        <v>0.8862871483208552</v>
      </c>
      <c r="G16" s="7">
        <v>6.7734499977037491E-6</v>
      </c>
      <c r="H16" s="7">
        <v>8.4507244593112245E-8</v>
      </c>
      <c r="I16" s="9">
        <v>0.25999999999999995</v>
      </c>
      <c r="J16" s="9">
        <v>1</v>
      </c>
      <c r="K16" s="9">
        <v>0</v>
      </c>
      <c r="L16" s="9">
        <v>0</v>
      </c>
      <c r="M16" s="9">
        <v>0</v>
      </c>
    </row>
    <row r="17" spans="1:13" x14ac:dyDescent="0.25">
      <c r="A17" s="5">
        <v>13</v>
      </c>
      <c r="B17" s="5">
        <v>0.33659027520656365</v>
      </c>
      <c r="C17" s="5">
        <v>4.5165809426126659E-3</v>
      </c>
      <c r="D17" s="5">
        <v>9.2924919980473349E-7</v>
      </c>
      <c r="E17" s="7">
        <v>18</v>
      </c>
      <c r="F17" s="7">
        <v>0.86935823539880586</v>
      </c>
      <c r="G17" s="7">
        <v>9.5401628730792307E-6</v>
      </c>
      <c r="H17" s="7">
        <v>1.047773125885911E-7</v>
      </c>
      <c r="I17" s="9">
        <v>0.27999999999999997</v>
      </c>
      <c r="J17" s="9">
        <v>1</v>
      </c>
      <c r="K17" s="9">
        <v>0</v>
      </c>
      <c r="L17" s="9">
        <v>0</v>
      </c>
      <c r="M17" s="9">
        <v>0</v>
      </c>
    </row>
    <row r="18" spans="1:13" x14ac:dyDescent="0.25">
      <c r="A18" s="5">
        <v>13.5</v>
      </c>
      <c r="B18" s="5">
        <v>0.28650479686019009</v>
      </c>
      <c r="C18" s="5">
        <v>8.0937212948838967E-3</v>
      </c>
      <c r="D18" s="5">
        <v>1.6106239799124177E-6</v>
      </c>
      <c r="E18" s="7">
        <v>18.5</v>
      </c>
      <c r="F18" s="7">
        <v>0.85153533216310628</v>
      </c>
      <c r="G18" s="7">
        <v>1.3369962120843802E-5</v>
      </c>
      <c r="H18" s="7">
        <v>1.297239451889692E-7</v>
      </c>
      <c r="I18" s="9">
        <v>0.3</v>
      </c>
      <c r="J18" s="9">
        <v>1</v>
      </c>
      <c r="K18" s="9">
        <v>0</v>
      </c>
      <c r="L18" s="9">
        <v>0</v>
      </c>
      <c r="M18" s="9">
        <v>0</v>
      </c>
    </row>
    <row r="19" spans="1:13" x14ac:dyDescent="0.25">
      <c r="A19" s="5">
        <v>14</v>
      </c>
      <c r="B19" s="5">
        <v>0.24117747102015141</v>
      </c>
      <c r="C19" s="5">
        <v>1.4028466860135112E-2</v>
      </c>
      <c r="D19" s="5">
        <v>2.7607725720371986E-6</v>
      </c>
      <c r="E19" s="7">
        <v>19</v>
      </c>
      <c r="F19" s="7">
        <v>0.83288713111452084</v>
      </c>
      <c r="G19" s="7">
        <v>1.8643742331516821E-5</v>
      </c>
      <c r="H19" s="7">
        <v>1.6038089040869476E-7</v>
      </c>
      <c r="I19" s="9">
        <v>0.32</v>
      </c>
      <c r="J19" s="9">
        <v>1</v>
      </c>
      <c r="K19" s="9">
        <v>0</v>
      </c>
      <c r="L19" s="9">
        <v>0</v>
      </c>
      <c r="M19" s="9">
        <v>0</v>
      </c>
    </row>
    <row r="20" spans="1:13" x14ac:dyDescent="0.25">
      <c r="A20" s="5">
        <v>14.5</v>
      </c>
      <c r="B20" s="5">
        <v>0.2007779805976829</v>
      </c>
      <c r="C20" s="5">
        <v>2.3517745856009107E-2</v>
      </c>
      <c r="D20" s="5">
        <v>4.6799542570260349E-6</v>
      </c>
      <c r="E20" s="7">
        <v>19.5</v>
      </c>
      <c r="F20" s="7">
        <v>0.81348436540789582</v>
      </c>
      <c r="G20" s="7">
        <v>2.586810022265412E-5</v>
      </c>
      <c r="H20" s="7">
        <v>1.9799976363801241E-7</v>
      </c>
      <c r="I20" s="9">
        <v>0.34</v>
      </c>
      <c r="J20" s="9">
        <v>1</v>
      </c>
      <c r="K20" s="9">
        <v>0</v>
      </c>
      <c r="L20" s="9">
        <v>0</v>
      </c>
      <c r="M20" s="9">
        <v>0</v>
      </c>
    </row>
    <row r="21" spans="1:13" x14ac:dyDescent="0.25">
      <c r="A21" s="5">
        <v>15</v>
      </c>
      <c r="B21" s="5">
        <v>0.16529888822158653</v>
      </c>
      <c r="C21" s="5">
        <v>3.8133326547045196E-2</v>
      </c>
      <c r="D21" s="5">
        <v>7.8456167685187854E-6</v>
      </c>
      <c r="E21" s="7">
        <v>20</v>
      </c>
      <c r="F21" s="7">
        <v>0.79339936486239893</v>
      </c>
      <c r="G21" s="7">
        <v>3.5712849641635212E-5</v>
      </c>
      <c r="H21" s="7">
        <v>2.4409354945791868E-7</v>
      </c>
      <c r="I21" s="9">
        <v>0.36000000000000004</v>
      </c>
      <c r="J21" s="9">
        <v>1</v>
      </c>
      <c r="K21" s="9">
        <v>0</v>
      </c>
      <c r="L21" s="9">
        <v>0</v>
      </c>
      <c r="M21" s="9">
        <v>0</v>
      </c>
    </row>
    <row r="22" spans="1:13" x14ac:dyDescent="0.25">
      <c r="A22" s="5">
        <v>15.5</v>
      </c>
      <c r="B22" s="5">
        <v>0.13458550519718152</v>
      </c>
      <c r="C22" s="5">
        <v>5.9804960697006707E-2</v>
      </c>
      <c r="D22" s="5">
        <v>1.300729765406762E-5</v>
      </c>
      <c r="E22" s="7">
        <v>20.5</v>
      </c>
      <c r="F22" s="7">
        <v>0.77270561073837218</v>
      </c>
      <c r="G22" s="7">
        <v>4.9058357456207724E-5</v>
      </c>
      <c r="H22" s="7">
        <v>3.0048826273348861E-7</v>
      </c>
      <c r="I22" s="9">
        <v>0.38000000000000006</v>
      </c>
      <c r="J22" s="9">
        <v>1</v>
      </c>
      <c r="K22" s="9">
        <v>0</v>
      </c>
      <c r="L22" s="9">
        <v>0</v>
      </c>
      <c r="M22" s="9">
        <v>0</v>
      </c>
    </row>
    <row r="23" spans="1:13" x14ac:dyDescent="0.25">
      <c r="A23" s="5">
        <v>16</v>
      </c>
      <c r="B23" s="5">
        <v>0.10836802322189586</v>
      </c>
      <c r="C23" s="5">
        <v>9.0717953289412512E-2</v>
      </c>
      <c r="D23" s="5">
        <v>2.1326597494918188E-5</v>
      </c>
      <c r="E23" s="7">
        <v>21</v>
      </c>
      <c r="F23" s="7">
        <v>0.75147729307528599</v>
      </c>
      <c r="G23" s="7">
        <v>6.705482430281112E-5</v>
      </c>
      <c r="H23" s="7">
        <v>3.6938418918821902E-7</v>
      </c>
      <c r="I23" s="9">
        <v>0.40000000000000008</v>
      </c>
      <c r="J23" s="9">
        <v>1</v>
      </c>
      <c r="K23" s="9">
        <v>0</v>
      </c>
      <c r="L23" s="9">
        <v>0</v>
      </c>
      <c r="M23" s="9">
        <v>0</v>
      </c>
    </row>
    <row r="24" spans="1:13" x14ac:dyDescent="0.25">
      <c r="A24" s="5">
        <v>16.5</v>
      </c>
      <c r="B24" s="5">
        <v>8.6293586499370495E-2</v>
      </c>
      <c r="C24" s="5">
        <v>0.13309838775807187</v>
      </c>
      <c r="D24" s="5">
        <v>3.4580444545594683E-5</v>
      </c>
      <c r="E24" s="7">
        <v>21.5</v>
      </c>
      <c r="F24" s="7">
        <v>0.72978887426905681</v>
      </c>
      <c r="G24" s="7">
        <v>9.1195956362266043E-5</v>
      </c>
      <c r="H24" s="7">
        <v>4.5342835082963929E-7</v>
      </c>
      <c r="I24" s="9">
        <v>0.4200000000000001</v>
      </c>
      <c r="J24" s="9">
        <v>1</v>
      </c>
      <c r="K24" s="9">
        <v>0</v>
      </c>
      <c r="L24" s="9">
        <v>0</v>
      </c>
      <c r="M24" s="9">
        <v>0</v>
      </c>
    </row>
    <row r="25" spans="1:13" x14ac:dyDescent="0.25">
      <c r="A25" s="5">
        <v>17</v>
      </c>
      <c r="B25" s="5">
        <v>6.7956404555067976E-2</v>
      </c>
      <c r="C25" s="5">
        <v>0.18887560283756183</v>
      </c>
      <c r="D25" s="5">
        <v>5.5451599432176945E-5</v>
      </c>
      <c r="E25" s="7">
        <v>22</v>
      </c>
      <c r="F25" s="7">
        <v>0.70771466241220049</v>
      </c>
      <c r="G25" s="7">
        <v>1.2340980408667956E-4</v>
      </c>
      <c r="H25" s="7">
        <v>5.5580009825481385E-7</v>
      </c>
      <c r="I25" s="9">
        <v>0.44000000000000011</v>
      </c>
      <c r="J25" s="9">
        <v>1</v>
      </c>
      <c r="K25" s="9">
        <v>0</v>
      </c>
      <c r="L25" s="9">
        <v>0</v>
      </c>
      <c r="M25" s="9">
        <v>0</v>
      </c>
    </row>
    <row r="26" spans="1:13" x14ac:dyDescent="0.25">
      <c r="A26" s="5">
        <v>17.5</v>
      </c>
      <c r="B26" s="5">
        <v>5.2924501082204124E-2</v>
      </c>
      <c r="C26" s="5">
        <v>0.25924026064589151</v>
      </c>
      <c r="D26" s="5">
        <v>8.7937089702238078E-5</v>
      </c>
      <c r="E26" s="7">
        <v>22.5</v>
      </c>
      <c r="F26" s="7">
        <v>0.68532839772987497</v>
      </c>
      <c r="G26" s="7">
        <v>1.6616986660727734E-4</v>
      </c>
      <c r="H26" s="7">
        <v>6.8031202364757137E-7</v>
      </c>
      <c r="I26" s="9">
        <v>0.46000000000000013</v>
      </c>
      <c r="J26" s="9">
        <v>1</v>
      </c>
      <c r="K26" s="9">
        <v>0</v>
      </c>
      <c r="L26" s="9">
        <v>0</v>
      </c>
      <c r="M26" s="9">
        <v>0</v>
      </c>
    </row>
    <row r="27" spans="1:13" x14ac:dyDescent="0.25">
      <c r="A27" s="5">
        <v>18</v>
      </c>
      <c r="B27" s="5">
        <v>4.0762203978366211E-2</v>
      </c>
      <c r="C27" s="5">
        <v>0.34415378686541237</v>
      </c>
      <c r="D27" s="5">
        <v>1.3791280933656192E-4</v>
      </c>
      <c r="E27" s="7">
        <v>23</v>
      </c>
      <c r="F27" s="7">
        <v>0.66270285522218486</v>
      </c>
      <c r="G27" s="7">
        <v>2.2262985691888897E-4</v>
      </c>
      <c r="H27" s="7">
        <v>8.3152871910356788E-7</v>
      </c>
      <c r="I27" s="9">
        <v>0.48000000000000015</v>
      </c>
      <c r="J27" s="9">
        <v>1</v>
      </c>
      <c r="K27" s="9">
        <v>0</v>
      </c>
      <c r="L27" s="9">
        <v>0</v>
      </c>
      <c r="M27" s="9">
        <v>0</v>
      </c>
    </row>
    <row r="28" spans="1:13" x14ac:dyDescent="0.25">
      <c r="A28" s="5">
        <v>18.5</v>
      </c>
      <c r="B28" s="5">
        <v>3.1047958479329639E-2</v>
      </c>
      <c r="C28" s="5">
        <v>0.44190220958452531</v>
      </c>
      <c r="D28" s="5">
        <v>2.1390041536766149E-4</v>
      </c>
      <c r="E28" s="7">
        <v>23.5</v>
      </c>
      <c r="F28" s="7">
        <v>0.63990946637189561</v>
      </c>
      <c r="G28" s="7">
        <v>2.9678576779321067E-4</v>
      </c>
      <c r="H28" s="7">
        <v>1.0149062789797593E-6</v>
      </c>
      <c r="I28" s="9">
        <v>0.50000000000000011</v>
      </c>
      <c r="J28" s="9">
        <v>0.99999999999999989</v>
      </c>
      <c r="K28" s="9">
        <v>0</v>
      </c>
      <c r="L28" s="9">
        <v>0</v>
      </c>
      <c r="M28" s="9">
        <v>0</v>
      </c>
    </row>
    <row r="29" spans="1:13" x14ac:dyDescent="0.25">
      <c r="A29" s="5">
        <v>19</v>
      </c>
      <c r="B29" s="5">
        <v>2.338745396938461E-2</v>
      </c>
      <c r="C29" s="5">
        <v>0.54881163609402639</v>
      </c>
      <c r="D29" s="5">
        <v>3.2809012295244739E-4</v>
      </c>
      <c r="E29" s="7">
        <v>24</v>
      </c>
      <c r="F29" s="7">
        <v>0.61701796250095997</v>
      </c>
      <c r="G29" s="7">
        <v>3.9366904065507829E-4</v>
      </c>
      <c r="H29" s="7">
        <v>1.2369558667262219E-6</v>
      </c>
      <c r="I29" s="9">
        <v>0.52000000000000013</v>
      </c>
      <c r="J29" s="9">
        <v>0.97499999999999987</v>
      </c>
      <c r="K29" s="9">
        <v>0</v>
      </c>
      <c r="L29" s="9">
        <v>0</v>
      </c>
      <c r="M29" s="9">
        <v>0</v>
      </c>
    </row>
    <row r="30" spans="1:13" x14ac:dyDescent="0.25">
      <c r="A30" s="5">
        <v>19.5</v>
      </c>
      <c r="B30" s="5">
        <v>1.7422374639493515E-2</v>
      </c>
      <c r="C30" s="5">
        <v>0.65924063020044377</v>
      </c>
      <c r="D30" s="5">
        <v>4.9767885643318261E-4</v>
      </c>
      <c r="E30" s="7">
        <v>24.5</v>
      </c>
      <c r="F30" s="7">
        <v>0.59409604206323119</v>
      </c>
      <c r="G30" s="7">
        <v>5.1957468215483844E-4</v>
      </c>
      <c r="H30" s="7">
        <v>1.5054351408380085E-6</v>
      </c>
      <c r="I30" s="9">
        <v>0.54000000000000015</v>
      </c>
      <c r="J30" s="9">
        <v>0.94999999999999984</v>
      </c>
      <c r="K30" s="9">
        <v>0</v>
      </c>
      <c r="L30" s="9">
        <v>0</v>
      </c>
      <c r="M30" s="9">
        <v>0</v>
      </c>
    </row>
    <row r="31" spans="1:13" x14ac:dyDescent="0.25">
      <c r="A31" s="5">
        <v>20</v>
      </c>
      <c r="B31" s="5">
        <v>1.2835306877011704E-2</v>
      </c>
      <c r="C31" s="5">
        <v>0.76592833836464869</v>
      </c>
      <c r="D31" s="5">
        <v>7.465858083766792E-4</v>
      </c>
      <c r="E31" s="7">
        <v>25</v>
      </c>
      <c r="F31" s="7">
        <v>0.57120906384881487</v>
      </c>
      <c r="G31" s="7">
        <v>6.8232805275637658E-4</v>
      </c>
      <c r="H31" s="7">
        <v>1.8295718661081475E-6</v>
      </c>
      <c r="I31" s="9">
        <v>0.56000000000000016</v>
      </c>
      <c r="J31" s="9">
        <v>0.92499999999999982</v>
      </c>
      <c r="K31" s="9">
        <v>0</v>
      </c>
      <c r="L31" s="9">
        <v>0</v>
      </c>
      <c r="M31" s="9">
        <v>0</v>
      </c>
    </row>
    <row r="32" spans="1:13" x14ac:dyDescent="0.25">
      <c r="A32" s="5">
        <v>20.5</v>
      </c>
      <c r="B32" s="5">
        <v>9.3514653856644619E-3</v>
      </c>
      <c r="C32" s="5">
        <v>0.86070797642505781</v>
      </c>
      <c r="D32" s="5">
        <v>1.1076046642373744E-3</v>
      </c>
      <c r="E32" s="7">
        <v>25.5</v>
      </c>
      <c r="F32" s="7">
        <v>0.54841976775217094</v>
      </c>
      <c r="G32" s="7">
        <v>8.9159371999521957E-4</v>
      </c>
      <c r="H32" s="7">
        <v>2.2203246304079594E-6</v>
      </c>
      <c r="I32" s="9">
        <v>0.58000000000000018</v>
      </c>
      <c r="J32" s="9">
        <v>0.8999999999999998</v>
      </c>
      <c r="K32" s="9">
        <v>0</v>
      </c>
      <c r="L32" s="9">
        <v>0</v>
      </c>
      <c r="M32" s="9">
        <v>0</v>
      </c>
    </row>
    <row r="33" spans="1:13" x14ac:dyDescent="0.25">
      <c r="A33" s="5">
        <v>21</v>
      </c>
      <c r="B33" s="5">
        <v>6.737946999085467E-3</v>
      </c>
      <c r="C33" s="5">
        <v>0.93550698503161778</v>
      </c>
      <c r="D33" s="5">
        <v>1.6250410171072512E-3</v>
      </c>
      <c r="E33" s="7">
        <v>26</v>
      </c>
      <c r="F33" s="7">
        <v>0.52578802442577977</v>
      </c>
      <c r="G33" s="7">
        <v>1.1592291739045914E-3</v>
      </c>
      <c r="H33" s="7">
        <v>2.6906862490515029E-6</v>
      </c>
      <c r="I33" s="9">
        <v>0.6000000000000002</v>
      </c>
      <c r="J33" s="9">
        <v>0.87499999999999978</v>
      </c>
      <c r="K33" s="9">
        <v>0</v>
      </c>
      <c r="L33" s="9">
        <v>0</v>
      </c>
      <c r="M33" s="9">
        <v>0</v>
      </c>
    </row>
    <row r="34" spans="1:13" x14ac:dyDescent="0.25">
      <c r="A34" s="5">
        <v>21.5</v>
      </c>
      <c r="B34" s="5">
        <v>4.8012024170408577E-3</v>
      </c>
      <c r="C34" s="5">
        <v>0.98347145382161749</v>
      </c>
      <c r="D34" s="5">
        <v>2.3578620064902329E-3</v>
      </c>
      <c r="E34" s="7">
        <v>26.5</v>
      </c>
      <c r="F34" s="7">
        <v>0.50337061480836387</v>
      </c>
      <c r="G34" s="7">
        <v>1.4996852893298456E-3</v>
      </c>
      <c r="H34" s="7">
        <v>3.256036173787822E-6</v>
      </c>
      <c r="I34" s="9">
        <v>0.62000000000000022</v>
      </c>
      <c r="J34" s="9">
        <v>0.84999999999999976</v>
      </c>
      <c r="K34" s="9">
        <v>0</v>
      </c>
      <c r="L34" s="9">
        <v>0</v>
      </c>
      <c r="M34" s="9">
        <v>0</v>
      </c>
    </row>
    <row r="35" spans="1:13" x14ac:dyDescent="0.25">
      <c r="A35" s="5">
        <v>22</v>
      </c>
      <c r="B35" s="5">
        <v>3.3833501596173899E-3</v>
      </c>
      <c r="C35" s="5">
        <v>1</v>
      </c>
      <c r="D35" s="5">
        <v>3.3833501596173899E-3</v>
      </c>
      <c r="E35" s="7">
        <v>27</v>
      </c>
      <c r="F35" s="7">
        <v>0.48122104018557516</v>
      </c>
      <c r="G35" s="7">
        <v>1.9304541362277093E-3</v>
      </c>
      <c r="H35" s="7">
        <v>3.9345490369905938E-6</v>
      </c>
      <c r="I35" s="9">
        <v>0.64000000000000024</v>
      </c>
      <c r="J35" s="9">
        <v>0.82499999999999973</v>
      </c>
      <c r="K35" s="9">
        <v>0</v>
      </c>
      <c r="L35" s="9">
        <v>0</v>
      </c>
      <c r="M35" s="9">
        <v>0</v>
      </c>
    </row>
    <row r="36" spans="1:13" x14ac:dyDescent="0.25">
      <c r="A36" s="5">
        <v>22.5</v>
      </c>
      <c r="B36" s="5">
        <v>2.3578620064902329E-3</v>
      </c>
      <c r="C36" s="5">
        <v>0.98347145382161749</v>
      </c>
      <c r="D36" s="5">
        <v>4.8012024170408577E-3</v>
      </c>
      <c r="E36" s="7">
        <v>27.5</v>
      </c>
      <c r="F36" s="7">
        <v>0.45938936311582068</v>
      </c>
      <c r="G36" s="7">
        <v>2.4725630358741922E-3</v>
      </c>
      <c r="H36" s="7">
        <v>4.7476673589847265E-6</v>
      </c>
      <c r="I36" s="9">
        <v>0.66000000000000025</v>
      </c>
      <c r="J36" s="9">
        <v>0.79999999999999971</v>
      </c>
      <c r="K36" s="9">
        <v>0</v>
      </c>
      <c r="L36" s="9">
        <v>0</v>
      </c>
      <c r="M36" s="9">
        <v>0</v>
      </c>
    </row>
    <row r="37" spans="1:13" x14ac:dyDescent="0.25">
      <c r="A37" s="5">
        <v>23</v>
      </c>
      <c r="B37" s="5">
        <v>1.6250410171072512E-3</v>
      </c>
      <c r="C37" s="5">
        <v>0.93550698503161778</v>
      </c>
      <c r="D37" s="5">
        <v>6.737946999085467E-3</v>
      </c>
      <c r="E37" s="7">
        <v>28</v>
      </c>
      <c r="F37" s="7">
        <v>0.4379220792383593</v>
      </c>
      <c r="G37" s="7">
        <v>3.1511115984444414E-3</v>
      </c>
      <c r="H37" s="7">
        <v>5.7206474327815599E-6</v>
      </c>
      <c r="I37" s="9">
        <v>0.68000000000000027</v>
      </c>
      <c r="J37" s="9">
        <v>0.77499999999999969</v>
      </c>
      <c r="K37" s="9">
        <v>0</v>
      </c>
      <c r="L37" s="9">
        <v>0</v>
      </c>
      <c r="M37" s="9">
        <v>0</v>
      </c>
    </row>
    <row r="38" spans="1:13" x14ac:dyDescent="0.25">
      <c r="A38" s="5">
        <v>23.5</v>
      </c>
      <c r="B38" s="5">
        <v>1.1076046642373744E-3</v>
      </c>
      <c r="C38" s="5">
        <v>0.86070797642505781</v>
      </c>
      <c r="D38" s="5">
        <v>9.3514653856644619E-3</v>
      </c>
      <c r="E38" s="7">
        <v>28.5</v>
      </c>
      <c r="F38" s="7">
        <v>0.41686201967850839</v>
      </c>
      <c r="G38" s="7">
        <v>3.9958458300846326E-3</v>
      </c>
      <c r="H38" s="7">
        <v>6.8831884805919364E-6</v>
      </c>
      <c r="I38" s="9">
        <v>0.70000000000000029</v>
      </c>
      <c r="J38" s="9">
        <v>0.74999999999999967</v>
      </c>
      <c r="K38" s="9">
        <v>0</v>
      </c>
      <c r="L38" s="9">
        <v>0</v>
      </c>
      <c r="M38" s="9">
        <v>0</v>
      </c>
    </row>
    <row r="39" spans="1:13" x14ac:dyDescent="0.25">
      <c r="A39" s="5">
        <v>24</v>
      </c>
      <c r="B39" s="5">
        <v>7.465858083766792E-4</v>
      </c>
      <c r="C39" s="5">
        <v>0.76592833836464869</v>
      </c>
      <c r="D39" s="5">
        <v>1.2835306877011704E-2</v>
      </c>
      <c r="E39" s="7">
        <v>29</v>
      </c>
      <c r="F39" s="7">
        <v>0.39624828347897595</v>
      </c>
      <c r="G39" s="7">
        <v>5.041760259690979E-3</v>
      </c>
      <c r="H39" s="7">
        <v>8.2701563546895855E-6</v>
      </c>
      <c r="I39" s="9">
        <v>0.72000000000000031</v>
      </c>
      <c r="J39" s="9">
        <v>0.72499999999999964</v>
      </c>
      <c r="K39" s="9">
        <v>0</v>
      </c>
      <c r="L39" s="9">
        <v>0</v>
      </c>
      <c r="M39" s="9">
        <v>0</v>
      </c>
    </row>
    <row r="40" spans="1:13" x14ac:dyDescent="0.25">
      <c r="A40" s="5">
        <v>24.5</v>
      </c>
      <c r="B40" s="5">
        <v>4.9767885643318261E-4</v>
      </c>
      <c r="C40" s="5">
        <v>0.65924063020044377</v>
      </c>
      <c r="D40" s="5">
        <v>1.7422374639493515E-2</v>
      </c>
      <c r="E40" s="7">
        <v>29.5</v>
      </c>
      <c r="F40" s="7">
        <v>0.37611619921983031</v>
      </c>
      <c r="G40" s="7">
        <v>6.329715427485747E-3</v>
      </c>
      <c r="H40" s="7">
        <v>9.9224143352092841E-6</v>
      </c>
      <c r="I40" s="9">
        <v>0.74000000000000032</v>
      </c>
      <c r="J40" s="9">
        <v>0.69999999999999962</v>
      </c>
      <c r="K40" s="9">
        <v>0</v>
      </c>
      <c r="L40" s="9">
        <v>0</v>
      </c>
      <c r="M40" s="9">
        <v>0</v>
      </c>
    </row>
    <row r="41" spans="1:13" x14ac:dyDescent="0.25">
      <c r="A41" s="5">
        <v>25</v>
      </c>
      <c r="B41" s="5">
        <v>3.2809012295244739E-4</v>
      </c>
      <c r="C41" s="5">
        <v>0.54881163609402639</v>
      </c>
      <c r="D41" s="5">
        <v>2.338745396938461E-2</v>
      </c>
      <c r="E41" s="7">
        <v>30</v>
      </c>
      <c r="F41" s="7">
        <v>0.35649731474488328</v>
      </c>
      <c r="G41" s="7">
        <v>7.9070540515934415E-3</v>
      </c>
      <c r="H41" s="7">
        <v>1.1887774962157688E-5</v>
      </c>
      <c r="I41" s="9">
        <v>0.76000000000000034</v>
      </c>
      <c r="J41" s="9">
        <v>0.6749999999999996</v>
      </c>
      <c r="K41" s="9">
        <v>0</v>
      </c>
      <c r="L41" s="9">
        <v>0</v>
      </c>
      <c r="M41" s="9">
        <v>0</v>
      </c>
    </row>
    <row r="42" spans="1:13" x14ac:dyDescent="0.25">
      <c r="A42" s="5">
        <v>25.5</v>
      </c>
      <c r="B42" s="5">
        <v>2.1390041536766149E-4</v>
      </c>
      <c r="C42" s="5">
        <v>0.44190220958452531</v>
      </c>
      <c r="D42" s="5">
        <v>3.1047958479329639E-2</v>
      </c>
      <c r="E42" s="7">
        <v>30.5</v>
      </c>
      <c r="F42" s="7">
        <v>0.33741941369133049</v>
      </c>
      <c r="G42" s="7">
        <v>9.8281948353796892E-3</v>
      </c>
      <c r="H42" s="7">
        <v>1.4222088330110642E-5</v>
      </c>
      <c r="I42" s="9">
        <v>0.78000000000000036</v>
      </c>
      <c r="J42" s="9">
        <v>0.64999999999999958</v>
      </c>
      <c r="K42" s="9">
        <v>0</v>
      </c>
      <c r="L42" s="9">
        <v>0</v>
      </c>
      <c r="M42" s="9">
        <v>0</v>
      </c>
    </row>
    <row r="43" spans="1:13" x14ac:dyDescent="0.25">
      <c r="A43" s="5">
        <v>26</v>
      </c>
      <c r="B43" s="5">
        <v>1.3791280933656192E-4</v>
      </c>
      <c r="C43" s="5">
        <v>0.34415378686541237</v>
      </c>
      <c r="D43" s="5">
        <v>4.0762203978366211E-2</v>
      </c>
      <c r="E43" s="7">
        <v>31</v>
      </c>
      <c r="F43" s="7">
        <v>0.31890655732397044</v>
      </c>
      <c r="G43" s="7">
        <v>1.2155178329914935E-2</v>
      </c>
      <c r="H43" s="7">
        <v>1.6990483872291886E-5</v>
      </c>
      <c r="I43" s="9">
        <v>0.80000000000000038</v>
      </c>
      <c r="J43" s="9">
        <v>0.62499999999999956</v>
      </c>
      <c r="K43" s="9">
        <v>6.6613381477509392E-16</v>
      </c>
      <c r="L43" s="9">
        <v>0</v>
      </c>
      <c r="M43" s="9">
        <v>0</v>
      </c>
    </row>
    <row r="44" spans="1:13" x14ac:dyDescent="0.25">
      <c r="A44" s="5">
        <v>26.5</v>
      </c>
      <c r="B44" s="5">
        <v>8.7937089702238078E-5</v>
      </c>
      <c r="C44" s="5">
        <v>0.25924026064589151</v>
      </c>
      <c r="D44" s="5">
        <v>5.2924501082204124E-2</v>
      </c>
      <c r="E44" s="7">
        <v>31.5</v>
      </c>
      <c r="F44" s="7">
        <v>0.30097915000637498</v>
      </c>
      <c r="G44" s="7">
        <v>1.4958134700577493E-2</v>
      </c>
      <c r="H44" s="7">
        <v>2.0268784364928852E-5</v>
      </c>
      <c r="I44" s="9">
        <v>0.8200000000000004</v>
      </c>
      <c r="J44" s="9">
        <v>0.59999999999999953</v>
      </c>
      <c r="K44" s="9">
        <v>4.0000000000000702E-2</v>
      </c>
      <c r="L44" s="9">
        <v>0</v>
      </c>
      <c r="M44" s="9">
        <v>0</v>
      </c>
    </row>
    <row r="45" spans="1:13" x14ac:dyDescent="0.25">
      <c r="A45" s="5">
        <v>27</v>
      </c>
      <c r="B45" s="5">
        <v>5.5451599432176945E-5</v>
      </c>
      <c r="C45" s="5">
        <v>0.18887560283756183</v>
      </c>
      <c r="D45" s="5">
        <v>6.7956404555067976E-2</v>
      </c>
      <c r="E45" s="7">
        <v>32</v>
      </c>
      <c r="F45" s="7">
        <v>0.2836540264997704</v>
      </c>
      <c r="G45" s="7">
        <v>1.8315638888734179E-2</v>
      </c>
      <c r="H45" s="7">
        <v>2.4145112690053185E-5</v>
      </c>
      <c r="I45" s="9">
        <v>0.84000000000000041</v>
      </c>
      <c r="J45" s="9">
        <v>0.57499999999999951</v>
      </c>
      <c r="K45" s="9">
        <v>8.0000000000000737E-2</v>
      </c>
      <c r="L45" s="9">
        <v>0</v>
      </c>
      <c r="M45" s="9">
        <v>0</v>
      </c>
    </row>
    <row r="46" spans="1:13" x14ac:dyDescent="0.25">
      <c r="A46" s="5">
        <v>27.5</v>
      </c>
      <c r="B46" s="5">
        <v>3.4580444545594683E-5</v>
      </c>
      <c r="C46" s="5">
        <v>0.13309838775807187</v>
      </c>
      <c r="D46" s="5">
        <v>8.6293586499370495E-2</v>
      </c>
      <c r="E46" s="7">
        <v>32.5</v>
      </c>
      <c r="F46" s="7">
        <v>0.26694455916641296</v>
      </c>
      <c r="G46" s="7">
        <v>2.2314914776966403E-2</v>
      </c>
      <c r="H46" s="7">
        <v>2.8721713800158027E-5</v>
      </c>
      <c r="I46" s="9">
        <v>0.86000000000000043</v>
      </c>
      <c r="J46" s="9">
        <v>0.54999999999999949</v>
      </c>
      <c r="K46" s="9">
        <v>0.12000000000000077</v>
      </c>
      <c r="L46" s="9">
        <v>0</v>
      </c>
      <c r="M46" s="9">
        <v>0</v>
      </c>
    </row>
    <row r="47" spans="1:13" x14ac:dyDescent="0.25">
      <c r="A47" s="5">
        <v>28</v>
      </c>
      <c r="B47" s="5">
        <v>2.1326597494918188E-5</v>
      </c>
      <c r="C47" s="5">
        <v>9.0717953289412512E-2</v>
      </c>
      <c r="D47" s="5">
        <v>0.10836802322189586</v>
      </c>
      <c r="E47" s="7">
        <v>33</v>
      </c>
      <c r="F47" s="7">
        <v>0.25086078306785309</v>
      </c>
      <c r="G47" s="7">
        <v>2.7051846866350416E-2</v>
      </c>
      <c r="H47" s="7">
        <v>3.41170163237202E-5</v>
      </c>
      <c r="I47" s="9">
        <v>0.88000000000000045</v>
      </c>
      <c r="J47" s="9">
        <v>0.52499999999999947</v>
      </c>
      <c r="K47" s="9">
        <v>0.16000000000000081</v>
      </c>
      <c r="L47" s="9">
        <v>0</v>
      </c>
      <c r="M47" s="9">
        <v>0</v>
      </c>
    </row>
    <row r="48" spans="1:13" x14ac:dyDescent="0.25">
      <c r="A48" s="5">
        <v>28.5</v>
      </c>
      <c r="B48" s="5">
        <v>1.300729765406762E-5</v>
      </c>
      <c r="C48" s="5">
        <v>5.9804960697006707E-2</v>
      </c>
      <c r="D48" s="5">
        <v>0.13458550519718152</v>
      </c>
      <c r="E48" s="7">
        <v>33.5</v>
      </c>
      <c r="F48" s="7">
        <v>0.23540953688920885</v>
      </c>
      <c r="G48" s="7">
        <v>3.2630755992896034E-2</v>
      </c>
      <c r="H48" s="7">
        <v>4.0467960326027098E-5</v>
      </c>
      <c r="I48" s="9">
        <v>0.90000000000000047</v>
      </c>
      <c r="J48" s="9">
        <v>0.49999999999999944</v>
      </c>
      <c r="K48" s="9">
        <v>0.20000000000000084</v>
      </c>
      <c r="L48" s="9">
        <v>0</v>
      </c>
      <c r="M48" s="9">
        <v>0</v>
      </c>
    </row>
    <row r="49" spans="1:13" x14ac:dyDescent="0.25">
      <c r="A49" s="5">
        <v>29</v>
      </c>
      <c r="B49" s="5">
        <v>7.8456167685187854E-6</v>
      </c>
      <c r="C49" s="5">
        <v>3.8133326547045196E-2</v>
      </c>
      <c r="D49" s="5">
        <v>0.16529888822158653</v>
      </c>
      <c r="E49" s="7">
        <v>34</v>
      </c>
      <c r="F49" s="7">
        <v>0.22059461758762022</v>
      </c>
      <c r="G49" s="7">
        <v>3.9163895098987066E-2</v>
      </c>
      <c r="H49" s="7">
        <v>4.7932619881229573E-5</v>
      </c>
      <c r="I49" s="9">
        <v>0.92000000000000048</v>
      </c>
      <c r="J49" s="9">
        <v>0.47499999999999942</v>
      </c>
      <c r="K49" s="9">
        <v>0.24000000000000088</v>
      </c>
      <c r="L49" s="9">
        <v>0</v>
      </c>
      <c r="M49" s="9">
        <v>0</v>
      </c>
    </row>
    <row r="50" spans="1:13" x14ac:dyDescent="0.25">
      <c r="A50" s="5">
        <v>29.5</v>
      </c>
      <c r="B50" s="5">
        <v>4.6799542570260349E-6</v>
      </c>
      <c r="C50" s="5">
        <v>2.3517745856009107E-2</v>
      </c>
      <c r="D50" s="5">
        <v>0.2007779805976829</v>
      </c>
      <c r="E50" s="7">
        <v>34.5</v>
      </c>
      <c r="F50" s="7">
        <v>0.20641694665530189</v>
      </c>
      <c r="G50" s="7">
        <v>4.677062238395898E-2</v>
      </c>
      <c r="H50" s="7">
        <v>5.6693151301627966E-5</v>
      </c>
      <c r="I50" s="9">
        <v>0.9400000000000005</v>
      </c>
      <c r="J50" s="9">
        <v>0.4499999999999994</v>
      </c>
      <c r="K50" s="9">
        <v>0.28000000000000091</v>
      </c>
      <c r="L50" s="9">
        <v>0</v>
      </c>
      <c r="M50" s="9">
        <v>0</v>
      </c>
    </row>
    <row r="51" spans="1:13" x14ac:dyDescent="0.25">
      <c r="A51" s="5">
        <v>30</v>
      </c>
      <c r="B51" s="5">
        <v>2.7607725720371986E-6</v>
      </c>
      <c r="C51" s="5">
        <v>1.4028466860135112E-2</v>
      </c>
      <c r="D51" s="5">
        <v>0.24117747102015141</v>
      </c>
      <c r="E51" s="7">
        <v>35</v>
      </c>
      <c r="F51" s="7">
        <v>0.19287474590365791</v>
      </c>
      <c r="G51" s="7">
        <v>5.5576212611483058E-2</v>
      </c>
      <c r="H51" s="7">
        <v>6.6959100087383389E-5</v>
      </c>
      <c r="I51" s="9">
        <v>0.96000000000000052</v>
      </c>
      <c r="J51" s="9">
        <v>0.42499999999999938</v>
      </c>
      <c r="K51" s="9">
        <v>0.32000000000000095</v>
      </c>
      <c r="L51" s="9">
        <v>0</v>
      </c>
      <c r="M51" s="9">
        <v>0</v>
      </c>
    </row>
    <row r="52" spans="1:13" x14ac:dyDescent="0.25">
      <c r="A52" s="5">
        <v>30.5</v>
      </c>
      <c r="B52" s="5">
        <v>1.6106239799124177E-6</v>
      </c>
      <c r="C52" s="5">
        <v>8.0937212948838967E-3</v>
      </c>
      <c r="D52" s="5">
        <v>0.28650479686019009</v>
      </c>
      <c r="E52" s="7">
        <v>35.5</v>
      </c>
      <c r="F52" s="7">
        <v>0.17996372071311217</v>
      </c>
      <c r="G52" s="7">
        <v>6.5710273227502849E-2</v>
      </c>
      <c r="H52" s="7">
        <v>7.897110187816732E-5</v>
      </c>
      <c r="I52" s="9">
        <v>0.98000000000000054</v>
      </c>
      <c r="J52" s="9">
        <v>0.39999999999999936</v>
      </c>
      <c r="K52" s="9">
        <v>0.36000000000000099</v>
      </c>
      <c r="L52" s="9">
        <v>0</v>
      </c>
      <c r="M52" s="9">
        <v>0</v>
      </c>
    </row>
    <row r="53" spans="1:13" x14ac:dyDescent="0.25">
      <c r="A53" s="5">
        <v>31</v>
      </c>
      <c r="B53" s="5">
        <v>9.2924919980473349E-7</v>
      </c>
      <c r="C53" s="5">
        <v>4.5165809426126659E-3</v>
      </c>
      <c r="D53" s="5">
        <v>0.33659027520656365</v>
      </c>
      <c r="E53" s="7">
        <v>36</v>
      </c>
      <c r="F53" s="7">
        <v>0.16767724875179707</v>
      </c>
      <c r="G53" s="7">
        <v>7.7304740443299741E-2</v>
      </c>
      <c r="H53" s="7">
        <v>9.3005014876915165E-5</v>
      </c>
      <c r="I53" s="9">
        <v>1.0000000000000004</v>
      </c>
      <c r="J53" s="9">
        <v>0.3749999999999995</v>
      </c>
      <c r="K53" s="9">
        <v>0.4000000000000008</v>
      </c>
      <c r="L53" s="9">
        <v>0</v>
      </c>
      <c r="M53" s="9">
        <v>0</v>
      </c>
    </row>
    <row r="54" spans="1:13" x14ac:dyDescent="0.25">
      <c r="A54" s="5">
        <v>31.5</v>
      </c>
      <c r="B54" s="5">
        <v>5.3020612018242907E-7</v>
      </c>
      <c r="C54" s="5">
        <v>2.4377820068495625E-3</v>
      </c>
      <c r="D54" s="5">
        <v>0.39106210750432224</v>
      </c>
      <c r="E54" s="7">
        <v>36.5</v>
      </c>
      <c r="F54" s="7">
        <v>0.15600657224301095</v>
      </c>
      <c r="G54" s="7">
        <v>9.0491441663695923E-2</v>
      </c>
      <c r="H54" s="7">
        <v>1.0937652333881866E-4</v>
      </c>
      <c r="I54" s="9">
        <v>1.0200000000000005</v>
      </c>
      <c r="J54" s="9">
        <v>0.34999999999999948</v>
      </c>
      <c r="K54" s="9">
        <v>0.44000000000000083</v>
      </c>
      <c r="L54" s="9">
        <v>0</v>
      </c>
      <c r="M54" s="9">
        <v>0</v>
      </c>
    </row>
    <row r="55" spans="1:13" x14ac:dyDescent="0.25">
      <c r="A55" s="5">
        <v>32</v>
      </c>
      <c r="B55" s="5">
        <v>2.9917946619690062E-7</v>
      </c>
      <c r="C55" s="5">
        <v>1.2726338013398079E-3</v>
      </c>
      <c r="D55" s="5">
        <v>0.44932896411722156</v>
      </c>
      <c r="E55" s="7">
        <v>37</v>
      </c>
      <c r="F55" s="7">
        <v>0.14494099195426444</v>
      </c>
      <c r="G55" s="7">
        <v>0.10539922456186433</v>
      </c>
      <c r="H55" s="7">
        <v>1.284462537343878E-4</v>
      </c>
      <c r="I55" s="9">
        <v>1.0400000000000005</v>
      </c>
      <c r="J55" s="9">
        <v>0.32499999999999946</v>
      </c>
      <c r="K55" s="9">
        <v>0.48000000000000087</v>
      </c>
      <c r="L55" s="9">
        <v>0</v>
      </c>
      <c r="M55" s="9">
        <v>0</v>
      </c>
    </row>
    <row r="56" spans="1:13" x14ac:dyDescent="0.25">
      <c r="A56" s="5">
        <v>32.5</v>
      </c>
      <c r="B56" s="5">
        <v>1.6695265703059221E-7</v>
      </c>
      <c r="C56" s="5">
        <v>6.4259236035555788E-4</v>
      </c>
      <c r="D56" s="5">
        <v>0.51057271015626338</v>
      </c>
      <c r="E56" s="7">
        <v>37.5</v>
      </c>
      <c r="F56" s="7">
        <v>0.13446806118756804</v>
      </c>
      <c r="G56" s="7">
        <v>0.12215066953999</v>
      </c>
      <c r="H56" s="7">
        <v>1.5062544705642702E-4</v>
      </c>
      <c r="I56" s="9">
        <v>1.0600000000000005</v>
      </c>
      <c r="J56" s="9">
        <v>0.29999999999999943</v>
      </c>
      <c r="K56" s="9">
        <v>0.52000000000000091</v>
      </c>
      <c r="L56" s="9">
        <v>0</v>
      </c>
      <c r="M56" s="9">
        <v>0</v>
      </c>
    </row>
    <row r="57" spans="1:13" x14ac:dyDescent="0.25">
      <c r="A57" s="5">
        <v>33</v>
      </c>
      <c r="B57" s="5">
        <v>9.2136008345661349E-8</v>
      </c>
      <c r="C57" s="5">
        <v>3.1382763161986234E-4</v>
      </c>
      <c r="D57" s="5">
        <v>0.57375342073743274</v>
      </c>
      <c r="E57" s="7">
        <v>38</v>
      </c>
      <c r="F57" s="7">
        <v>0.1245737781691007</v>
      </c>
      <c r="G57" s="7">
        <v>0.140858420921045</v>
      </c>
      <c r="H57" s="7">
        <v>1.7638223239354226E-4</v>
      </c>
      <c r="I57" s="9">
        <v>1.0800000000000005</v>
      </c>
      <c r="J57" s="9">
        <v>0.27499999999999941</v>
      </c>
      <c r="K57" s="9">
        <v>0.56000000000000094</v>
      </c>
      <c r="L57" s="9">
        <v>0</v>
      </c>
      <c r="M57" s="9">
        <v>0</v>
      </c>
    </row>
    <row r="58" spans="1:13" x14ac:dyDescent="0.25">
      <c r="A58" s="5">
        <v>33.5</v>
      </c>
      <c r="B58" s="5">
        <v>5.028517396097733E-8</v>
      </c>
      <c r="C58" s="5">
        <v>1.4824167650315145E-4</v>
      </c>
      <c r="D58" s="5">
        <v>0.63762815162177333</v>
      </c>
      <c r="E58" s="7">
        <v>38.5</v>
      </c>
      <c r="F58" s="7">
        <v>0.11524277536427709</v>
      </c>
      <c r="G58" s="7">
        <v>0.16162119246533926</v>
      </c>
      <c r="H58" s="7">
        <v>2.0624854827754714E-4</v>
      </c>
      <c r="I58" s="9">
        <v>1.1000000000000005</v>
      </c>
      <c r="J58" s="9">
        <v>0.24999999999999939</v>
      </c>
      <c r="K58" s="9">
        <v>0.60000000000000098</v>
      </c>
      <c r="L58" s="9">
        <v>0</v>
      </c>
      <c r="M58" s="9">
        <v>0</v>
      </c>
    </row>
    <row r="59" spans="1:13" x14ac:dyDescent="0.25">
      <c r="A59" s="5">
        <v>34</v>
      </c>
      <c r="B59" s="5">
        <v>2.7140948839601833E-8</v>
      </c>
      <c r="C59" s="5">
        <v>6.7728736490853898E-5</v>
      </c>
      <c r="D59" s="5">
        <v>0.70078401059253281</v>
      </c>
      <c r="E59" s="7">
        <v>39</v>
      </c>
      <c r="F59" s="7">
        <v>0.10645850437925281</v>
      </c>
      <c r="G59" s="7">
        <v>0.18451952399298926</v>
      </c>
      <c r="H59" s="7">
        <v>2.4082775936265291E-4</v>
      </c>
      <c r="I59" s="9">
        <v>1.1200000000000006</v>
      </c>
      <c r="J59" s="9">
        <v>0.22499999999999937</v>
      </c>
      <c r="K59" s="9">
        <v>0.64000000000000101</v>
      </c>
      <c r="L59" s="9">
        <v>0</v>
      </c>
      <c r="M59" s="9">
        <v>0</v>
      </c>
    </row>
    <row r="60" spans="1:13" x14ac:dyDescent="0.25">
      <c r="A60" s="5">
        <v>34.5</v>
      </c>
      <c r="B60" s="5">
        <v>1.4487204867720514E-8</v>
      </c>
      <c r="C60" s="5">
        <v>2.9929478307676412E-5</v>
      </c>
      <c r="D60" s="5">
        <v>0.76168497895275167</v>
      </c>
      <c r="E60" s="7">
        <v>39.5</v>
      </c>
      <c r="F60" s="7">
        <v>9.8203415249897008E-2</v>
      </c>
      <c r="G60" s="7">
        <v>0.20961138715109781</v>
      </c>
      <c r="H60" s="7">
        <v>2.8080301663810131E-4</v>
      </c>
      <c r="I60" s="9">
        <v>1.1400000000000006</v>
      </c>
      <c r="J60" s="9">
        <v>0.19999999999999934</v>
      </c>
      <c r="K60" s="9">
        <v>0.68000000000000105</v>
      </c>
      <c r="L60" s="9">
        <v>0</v>
      </c>
      <c r="M60" s="9">
        <v>0</v>
      </c>
    </row>
    <row r="61" spans="1:13" x14ac:dyDescent="0.25">
      <c r="A61" s="5">
        <v>35</v>
      </c>
      <c r="B61" s="5">
        <v>7.6474858598972234E-9</v>
      </c>
      <c r="C61" s="5">
        <v>1.2792305934136388E-5</v>
      </c>
      <c r="D61" s="5">
        <v>0.81873075307798182</v>
      </c>
      <c r="E61" s="7">
        <v>40</v>
      </c>
      <c r="F61" s="7">
        <v>9.0459129062124027E-2</v>
      </c>
      <c r="G61" s="7">
        <v>0.23692775868212176</v>
      </c>
      <c r="H61" s="7">
        <v>3.2694640953416699E-4</v>
      </c>
      <c r="I61" s="9">
        <v>1.1600000000000006</v>
      </c>
      <c r="J61" s="9">
        <v>0.17499999999999932</v>
      </c>
      <c r="K61" s="9">
        <v>0.72000000000000108</v>
      </c>
      <c r="L61" s="9">
        <v>0</v>
      </c>
      <c r="M61" s="9">
        <v>0</v>
      </c>
    </row>
    <row r="62" spans="1:13" x14ac:dyDescent="0.25">
      <c r="A62" s="5">
        <v>35.5</v>
      </c>
      <c r="B62" s="5">
        <v>3.9923376959989385E-9</v>
      </c>
      <c r="C62" s="5">
        <v>5.2883725813589637E-6</v>
      </c>
      <c r="D62" s="5">
        <v>0.87032472583339049</v>
      </c>
      <c r="E62" s="7">
        <v>40.5</v>
      </c>
      <c r="F62" s="7">
        <v>8.3206602991239054E-2</v>
      </c>
      <c r="G62" s="7">
        <v>0.2664682978135241</v>
      </c>
      <c r="H62" s="7">
        <v>3.8012895786946368E-4</v>
      </c>
      <c r="I62" s="9">
        <v>1.1800000000000006</v>
      </c>
      <c r="J62" s="9">
        <v>0.1499999999999993</v>
      </c>
      <c r="K62" s="9">
        <v>0.76000000000000112</v>
      </c>
      <c r="L62" s="9">
        <v>0</v>
      </c>
      <c r="M62" s="9">
        <v>0</v>
      </c>
    </row>
    <row r="63" spans="1:13" x14ac:dyDescent="0.25">
      <c r="A63" s="5">
        <v>36</v>
      </c>
      <c r="B63" s="5">
        <v>2.0611536224385579E-9</v>
      </c>
      <c r="C63" s="5">
        <v>2.1145539487031511E-6</v>
      </c>
      <c r="D63" s="5">
        <v>0.91494722873003098</v>
      </c>
      <c r="E63" s="7">
        <v>41</v>
      </c>
      <c r="F63" s="7">
        <v>7.6426286990768075E-2</v>
      </c>
      <c r="G63" s="7">
        <v>0.29819727942988739</v>
      </c>
      <c r="H63" s="7">
        <v>4.4133149051504578E-4</v>
      </c>
      <c r="I63" s="9">
        <v>1.2000000000000006</v>
      </c>
      <c r="J63" s="9">
        <v>0.12499999999999928</v>
      </c>
      <c r="K63" s="9">
        <v>0.80000000000000115</v>
      </c>
      <c r="L63" s="9">
        <v>0</v>
      </c>
      <c r="M63" s="9">
        <v>0</v>
      </c>
    </row>
    <row r="64" spans="1:13" x14ac:dyDescent="0.25">
      <c r="A64" s="5">
        <v>36.5</v>
      </c>
      <c r="B64" s="5">
        <v>1.0523687910568557E-9</v>
      </c>
      <c r="C64" s="5">
        <v>8.1778475827121265E-7</v>
      </c>
      <c r="D64" s="5">
        <v>0.95122942450071402</v>
      </c>
      <c r="E64" s="7">
        <v>41.5</v>
      </c>
      <c r="F64" s="7">
        <v>7.0098271501430595E-2</v>
      </c>
      <c r="G64" s="7">
        <v>0.33203994534466064</v>
      </c>
      <c r="H64" s="7">
        <v>5.1165645582265315E-4</v>
      </c>
      <c r="I64" s="9">
        <v>1.2200000000000006</v>
      </c>
      <c r="J64" s="9">
        <v>9.9999999999999256E-2</v>
      </c>
      <c r="K64" s="9">
        <v>0.84000000000000119</v>
      </c>
      <c r="L64" s="9">
        <v>0</v>
      </c>
      <c r="M64" s="9">
        <v>0</v>
      </c>
    </row>
    <row r="65" spans="1:13" x14ac:dyDescent="0.25">
      <c r="A65" s="5">
        <v>37</v>
      </c>
      <c r="B65" s="5">
        <v>5.3137371072323449E-10</v>
      </c>
      <c r="C65" s="5">
        <v>3.0590232050182579E-7</v>
      </c>
      <c r="D65" s="5">
        <v>0.97802287248460051</v>
      </c>
      <c r="E65" s="7">
        <v>42</v>
      </c>
      <c r="F65" s="7">
        <v>6.4202425686942344E-2</v>
      </c>
      <c r="G65" s="7">
        <v>0.36787944117144233</v>
      </c>
      <c r="H65" s="7">
        <v>5.9234070618133803E-4</v>
      </c>
      <c r="I65" s="9">
        <v>1.2400000000000007</v>
      </c>
      <c r="J65" s="9">
        <v>7.4999999999999234E-2</v>
      </c>
      <c r="K65" s="9">
        <v>0.88000000000000123</v>
      </c>
      <c r="L65" s="9">
        <v>0</v>
      </c>
      <c r="M65" s="9">
        <v>0</v>
      </c>
    </row>
    <row r="66" spans="1:13" x14ac:dyDescent="0.25">
      <c r="A66" s="5">
        <v>37.5</v>
      </c>
      <c r="B66" s="5">
        <v>2.6534241286428096E-10</v>
      </c>
      <c r="C66" s="5">
        <v>1.1067513188721961E-7</v>
      </c>
      <c r="D66" s="5">
        <v>0.99445984800489673</v>
      </c>
      <c r="E66" s="7">
        <v>42.5</v>
      </c>
      <c r="F66" s="7">
        <v>5.8718525833872284E-2</v>
      </c>
      <c r="G66" s="7">
        <v>0.40555450506332058</v>
      </c>
      <c r="H66" s="7">
        <v>6.8476929542613083E-4</v>
      </c>
      <c r="I66" s="9">
        <v>1.2600000000000007</v>
      </c>
      <c r="J66" s="9">
        <v>4.9999999999999212E-2</v>
      </c>
      <c r="K66" s="9">
        <v>0.92000000000000126</v>
      </c>
      <c r="L66" s="9">
        <v>0</v>
      </c>
      <c r="M66" s="9">
        <v>0</v>
      </c>
    </row>
    <row r="67" spans="1:13" x14ac:dyDescent="0.25">
      <c r="A67" s="5">
        <v>38</v>
      </c>
      <c r="B67" s="5">
        <v>1.3103514378273479E-10</v>
      </c>
      <c r="C67" s="5">
        <v>3.8729406535193856E-8</v>
      </c>
      <c r="D67" s="5">
        <v>1</v>
      </c>
      <c r="E67" s="7">
        <v>43</v>
      </c>
      <c r="F67" s="7">
        <v>5.3626373676648811E-2</v>
      </c>
      <c r="G67" s="7">
        <v>0.44485806622294111</v>
      </c>
      <c r="H67" s="7">
        <v>7.9049032311996614E-4</v>
      </c>
      <c r="I67" s="9">
        <v>1.2800000000000007</v>
      </c>
      <c r="J67" s="9">
        <v>2.499999999999919E-2</v>
      </c>
      <c r="K67" s="9">
        <v>0.9600000000000013</v>
      </c>
      <c r="L67" s="9">
        <v>0</v>
      </c>
      <c r="M67" s="9">
        <v>0</v>
      </c>
    </row>
    <row r="68" spans="1:13" x14ac:dyDescent="0.25">
      <c r="E68" s="7">
        <v>43.5</v>
      </c>
      <c r="F68" s="7">
        <v>4.8905904525047762E-2</v>
      </c>
      <c r="G68" s="7">
        <v>0.48553689515407944</v>
      </c>
      <c r="H68" s="7">
        <v>9.1123085386097993E-4</v>
      </c>
      <c r="I68" s="9">
        <v>1.3000000000000007</v>
      </c>
      <c r="J68" s="9">
        <v>0</v>
      </c>
      <c r="K68" s="9">
        <v>1</v>
      </c>
      <c r="L68" s="9">
        <v>0</v>
      </c>
      <c r="M68" s="9">
        <v>0</v>
      </c>
    </row>
    <row r="69" spans="1:13" x14ac:dyDescent="0.25">
      <c r="E69" s="7">
        <v>44</v>
      </c>
      <c r="F69" s="7">
        <v>4.4537285179303096E-2</v>
      </c>
      <c r="G69" s="7">
        <v>0.52729242404304855</v>
      </c>
      <c r="H69" s="7">
        <v>1.0489139326277882E-3</v>
      </c>
      <c r="I69" s="9">
        <v>1.3200000000000007</v>
      </c>
      <c r="J69" s="9">
        <v>0</v>
      </c>
      <c r="K69" s="9">
        <v>1</v>
      </c>
      <c r="L69" s="9">
        <v>0</v>
      </c>
      <c r="M69" s="9">
        <v>0</v>
      </c>
    </row>
    <row r="70" spans="1:13" x14ac:dyDescent="0.25">
      <c r="E70" s="7">
        <v>44.5</v>
      </c>
      <c r="F70" s="7">
        <v>4.0501001716751327E-2</v>
      </c>
      <c r="G70" s="7">
        <v>0.56978282473092301</v>
      </c>
      <c r="H70" s="7">
        <v>1.2056767086651601E-3</v>
      </c>
      <c r="I70" s="9">
        <v>1.3400000000000007</v>
      </c>
      <c r="J70" s="9">
        <v>0</v>
      </c>
      <c r="K70" s="9">
        <v>1</v>
      </c>
      <c r="L70" s="9">
        <v>0</v>
      </c>
      <c r="M70" s="9">
        <v>0</v>
      </c>
    </row>
    <row r="71" spans="1:13" x14ac:dyDescent="0.25">
      <c r="E71" s="7">
        <v>45</v>
      </c>
      <c r="F71" s="7">
        <v>3.6777937323218712E-2</v>
      </c>
      <c r="G71" s="7">
        <v>0.61262639418441611</v>
      </c>
      <c r="H71" s="7">
        <v>1.3838896704363047E-3</v>
      </c>
      <c r="I71" s="9">
        <v>1.3600000000000008</v>
      </c>
      <c r="J71" s="9">
        <v>0</v>
      </c>
      <c r="K71" s="9">
        <v>1</v>
      </c>
      <c r="L71" s="9">
        <v>0</v>
      </c>
      <c r="M71" s="9">
        <v>0</v>
      </c>
    </row>
    <row r="72" spans="1:13" x14ac:dyDescent="0.25">
      <c r="E72" s="7">
        <v>45.5</v>
      </c>
      <c r="F72" s="7">
        <v>3.3349440421917009E-2</v>
      </c>
      <c r="G72" s="7">
        <v>0.65540625432684052</v>
      </c>
      <c r="H72" s="7">
        <v>1.5861769826387446E-3</v>
      </c>
      <c r="I72" s="9">
        <v>1.3800000000000008</v>
      </c>
      <c r="J72" s="9">
        <v>0</v>
      </c>
      <c r="K72" s="9">
        <v>1</v>
      </c>
      <c r="L72" s="9">
        <v>0</v>
      </c>
      <c r="M72" s="9">
        <v>0</v>
      </c>
    </row>
    <row r="73" spans="1:13" x14ac:dyDescent="0.25">
      <c r="E73" s="7">
        <v>46</v>
      </c>
      <c r="F73" s="7">
        <v>3.0197383422318501E-2</v>
      </c>
      <c r="G73" s="7">
        <v>0.69767632607103103</v>
      </c>
      <c r="H73" s="7">
        <v>1.8154379031214191E-3</v>
      </c>
      <c r="I73" s="9">
        <v>1.4000000000000008</v>
      </c>
      <c r="J73" s="9">
        <v>0</v>
      </c>
      <c r="K73" s="9">
        <v>1</v>
      </c>
      <c r="L73" s="9">
        <v>0</v>
      </c>
      <c r="M73" s="9">
        <v>0</v>
      </c>
    </row>
    <row r="74" spans="1:13" x14ac:dyDescent="0.25">
      <c r="E74" s="7">
        <v>46.5</v>
      </c>
      <c r="F74" s="7">
        <v>2.7304212471365406E-2</v>
      </c>
      <c r="G74" s="7">
        <v>0.73896848825894423</v>
      </c>
      <c r="H74" s="7">
        <v>2.0748692426878872E-3</v>
      </c>
      <c r="I74" s="9">
        <v>1.4200000000000008</v>
      </c>
      <c r="J74" s="9">
        <v>0</v>
      </c>
      <c r="K74" s="9">
        <v>1</v>
      </c>
      <c r="L74" s="9">
        <v>0</v>
      </c>
      <c r="M74" s="9">
        <v>0</v>
      </c>
    </row>
    <row r="75" spans="1:13" x14ac:dyDescent="0.25">
      <c r="E75" s="7">
        <v>47</v>
      </c>
      <c r="F75" s="7">
        <v>2.4652988639595825E-2</v>
      </c>
      <c r="G75" s="7">
        <v>0.77880078307140488</v>
      </c>
      <c r="H75" s="7">
        <v>2.3679888141771663E-3</v>
      </c>
      <c r="I75" s="9">
        <v>1.4400000000000008</v>
      </c>
      <c r="J75" s="9">
        <v>0</v>
      </c>
      <c r="K75" s="9">
        <v>1</v>
      </c>
      <c r="L75" s="9">
        <v>0</v>
      </c>
      <c r="M75" s="9">
        <v>0</v>
      </c>
    </row>
    <row r="76" spans="1:13" x14ac:dyDescent="0.25">
      <c r="E76" s="7">
        <v>47.5</v>
      </c>
      <c r="F76" s="7">
        <v>2.2227421015617265E-2</v>
      </c>
      <c r="G76" s="7">
        <v>0.81668648259811083</v>
      </c>
      <c r="H76" s="7">
        <v>2.6986597988524685E-3</v>
      </c>
      <c r="I76" s="9">
        <v>1.4600000000000009</v>
      </c>
      <c r="J76" s="9">
        <v>0</v>
      </c>
      <c r="K76" s="9">
        <v>1</v>
      </c>
      <c r="L76" s="9">
        <v>0</v>
      </c>
      <c r="M76" s="9">
        <v>0</v>
      </c>
    </row>
    <row r="77" spans="1:13" x14ac:dyDescent="0.25">
      <c r="E77" s="7">
        <v>48</v>
      </c>
      <c r="F77" s="7">
        <v>2.0011892214209542E-2</v>
      </c>
      <c r="G77" s="7">
        <v>0.85214378896621135</v>
      </c>
      <c r="H77" s="7">
        <v>3.0711159379943698E-3</v>
      </c>
      <c r="I77" s="9">
        <v>1.4800000000000009</v>
      </c>
      <c r="J77" s="9">
        <v>0</v>
      </c>
      <c r="K77" s="9">
        <v>1</v>
      </c>
      <c r="L77" s="9">
        <v>0</v>
      </c>
      <c r="M77" s="9">
        <v>0</v>
      </c>
    </row>
    <row r="78" spans="1:13" x14ac:dyDescent="0.25">
      <c r="E78" s="7">
        <v>48.5</v>
      </c>
      <c r="F78" s="7">
        <v>1.7991476826658477E-2</v>
      </c>
      <c r="G78" s="7">
        <v>0.88470590494348356</v>
      </c>
      <c r="H78" s="7">
        <v>3.4899874357108137E-3</v>
      </c>
      <c r="I78" s="9">
        <v>1.5000000000000009</v>
      </c>
      <c r="J78" s="9">
        <v>0</v>
      </c>
      <c r="K78" s="9">
        <v>1</v>
      </c>
      <c r="L78" s="9">
        <v>0</v>
      </c>
      <c r="M78" s="9">
        <v>0</v>
      </c>
    </row>
    <row r="79" spans="1:13" x14ac:dyDescent="0.25">
      <c r="E79" s="7">
        <v>49</v>
      </c>
      <c r="F79" s="7">
        <v>1.6151953357247503E-2</v>
      </c>
      <c r="G79" s="7">
        <v>0.91393118527122819</v>
      </c>
      <c r="H79" s="7">
        <v>3.9603274353935871E-3</v>
      </c>
      <c r="I79" s="9">
        <v>1.5200000000000009</v>
      </c>
      <c r="J79" s="9">
        <v>0</v>
      </c>
      <c r="K79" s="9">
        <v>1</v>
      </c>
      <c r="L79" s="9">
        <v>0</v>
      </c>
      <c r="M79" s="9">
        <v>0</v>
      </c>
    </row>
    <row r="80" spans="1:13" x14ac:dyDescent="0.25">
      <c r="E80" s="7">
        <v>49.5</v>
      </c>
      <c r="F80" s="7">
        <v>1.4479810197759686E-2</v>
      </c>
      <c r="G80" s="7">
        <v>0.93941306281347581</v>
      </c>
      <c r="H80" s="7">
        <v>4.4876389070543548E-3</v>
      </c>
      <c r="I80" s="9">
        <v>1.5400000000000009</v>
      </c>
      <c r="J80" s="9">
        <v>0</v>
      </c>
      <c r="K80" s="9">
        <v>1</v>
      </c>
      <c r="L80" s="9">
        <v>0</v>
      </c>
      <c r="M80" s="9">
        <v>0</v>
      </c>
    </row>
    <row r="81" spans="5:13" x14ac:dyDescent="0.25">
      <c r="E81" s="7">
        <v>50</v>
      </c>
      <c r="F81" s="7">
        <v>1.2962246193004276E-2</v>
      </c>
      <c r="G81" s="7">
        <v>0.96078943915232318</v>
      </c>
      <c r="H81" s="7">
        <v>5.0779017560846264E-3</v>
      </c>
      <c r="I81" s="9">
        <v>1.5600000000000009</v>
      </c>
      <c r="J81" s="9">
        <v>0</v>
      </c>
      <c r="K81" s="9">
        <v>1</v>
      </c>
      <c r="L81" s="9">
        <v>0</v>
      </c>
      <c r="M81" s="9">
        <v>0</v>
      </c>
    </row>
    <row r="82" spans="5:13" x14ac:dyDescent="0.25">
      <c r="E82" s="7">
        <v>50.5</v>
      </c>
      <c r="F82" s="7">
        <v>1.1587166345441404E-2</v>
      </c>
      <c r="G82" s="7">
        <v>0.97775123719333634</v>
      </c>
      <c r="H82" s="7">
        <v>5.7375999359636498E-3</v>
      </c>
      <c r="I82" s="9">
        <v>1.580000000000001</v>
      </c>
      <c r="J82" s="9">
        <v>0</v>
      </c>
      <c r="K82" s="9">
        <v>1</v>
      </c>
      <c r="L82" s="9">
        <v>0</v>
      </c>
      <c r="M82" s="9">
        <v>0</v>
      </c>
    </row>
    <row r="83" spans="5:13" x14ac:dyDescent="0.25">
      <c r="E83" s="7">
        <v>51</v>
      </c>
      <c r="F83" s="7">
        <v>1.034317319661825E-2</v>
      </c>
      <c r="G83" s="7">
        <v>0.99004983374916811</v>
      </c>
      <c r="H83" s="7">
        <v>6.4737483182894049E-3</v>
      </c>
      <c r="I83" s="9">
        <v>1.600000000000001</v>
      </c>
      <c r="J83" s="9">
        <v>0</v>
      </c>
      <c r="K83" s="9">
        <v>1</v>
      </c>
      <c r="L83" s="9">
        <v>0</v>
      </c>
      <c r="M83" s="9">
        <v>0</v>
      </c>
    </row>
    <row r="84" spans="5:13" x14ac:dyDescent="0.25">
      <c r="E84" s="7">
        <v>51.5</v>
      </c>
      <c r="F84" s="7">
        <v>9.2195544080301024E-3</v>
      </c>
      <c r="G84" s="7">
        <v>0.99750312239746008</v>
      </c>
      <c r="H84" s="7">
        <v>7.2939190434779368E-3</v>
      </c>
      <c r="I84" s="9">
        <v>1.620000000000001</v>
      </c>
      <c r="J84" s="9">
        <v>0</v>
      </c>
      <c r="K84" s="9">
        <v>1</v>
      </c>
      <c r="L84" s="9">
        <v>0</v>
      </c>
      <c r="M84" s="9">
        <v>0</v>
      </c>
    </row>
    <row r="85" spans="5:13" x14ac:dyDescent="0.25">
      <c r="E85" s="7">
        <v>52</v>
      </c>
      <c r="F85" s="7">
        <v>8.2062670448587085E-3</v>
      </c>
      <c r="G85" s="7">
        <v>1</v>
      </c>
      <c r="H85" s="7">
        <v>8.2062670448587085E-3</v>
      </c>
      <c r="I85" s="9">
        <v>1.640000000000001</v>
      </c>
      <c r="J85" s="9">
        <v>0</v>
      </c>
      <c r="K85" s="9">
        <v>1</v>
      </c>
      <c r="L85" s="9">
        <v>0</v>
      </c>
      <c r="M85" s="9">
        <v>0</v>
      </c>
    </row>
    <row r="86" spans="5:13" x14ac:dyDescent="0.25">
      <c r="E86" s="7">
        <v>52.5</v>
      </c>
      <c r="F86" s="7">
        <v>7.2939190434779368E-3</v>
      </c>
      <c r="G86" s="7">
        <v>0.99750312239746008</v>
      </c>
      <c r="H86" s="7">
        <v>9.2195544080301024E-3</v>
      </c>
      <c r="I86" s="9">
        <v>1.660000000000001</v>
      </c>
      <c r="J86" s="9">
        <v>0</v>
      </c>
      <c r="K86" s="9">
        <v>1</v>
      </c>
      <c r="L86" s="9">
        <v>0</v>
      </c>
      <c r="M86" s="9">
        <v>0</v>
      </c>
    </row>
    <row r="87" spans="5:13" x14ac:dyDescent="0.25">
      <c r="E87" s="7">
        <v>53</v>
      </c>
      <c r="F87" s="7">
        <v>6.4737483182894049E-3</v>
      </c>
      <c r="G87" s="7">
        <v>0.99004983374916811</v>
      </c>
      <c r="H87" s="7">
        <v>1.034317319661825E-2</v>
      </c>
      <c r="I87" s="9">
        <v>1.680000000000001</v>
      </c>
      <c r="J87" s="9">
        <v>0</v>
      </c>
      <c r="K87" s="9">
        <v>1</v>
      </c>
      <c r="L87" s="9">
        <v>0</v>
      </c>
      <c r="M87" s="9">
        <v>0</v>
      </c>
    </row>
    <row r="88" spans="5:13" x14ac:dyDescent="0.25">
      <c r="E88" s="7">
        <v>53.5</v>
      </c>
      <c r="F88" s="7">
        <v>5.7375999359636498E-3</v>
      </c>
      <c r="G88" s="7">
        <v>0.97775123719333634</v>
      </c>
      <c r="H88" s="7">
        <v>1.1587166345441404E-2</v>
      </c>
      <c r="I88" s="9">
        <v>1.7000000000000011</v>
      </c>
      <c r="J88" s="9">
        <v>0</v>
      </c>
      <c r="K88" s="9">
        <v>1</v>
      </c>
      <c r="L88" s="9">
        <v>0</v>
      </c>
      <c r="M88" s="9">
        <v>0</v>
      </c>
    </row>
    <row r="89" spans="5:13" x14ac:dyDescent="0.25">
      <c r="E89" s="7">
        <v>54</v>
      </c>
      <c r="F89" s="7">
        <v>5.0779017560846264E-3</v>
      </c>
      <c r="G89" s="7">
        <v>0.96078943915232318</v>
      </c>
      <c r="H89" s="7">
        <v>1.2962246193004276E-2</v>
      </c>
      <c r="I89" s="9">
        <v>1.7200000000000011</v>
      </c>
      <c r="J89" s="9">
        <v>0</v>
      </c>
      <c r="K89" s="9">
        <v>1</v>
      </c>
      <c r="L89" s="9">
        <v>0</v>
      </c>
      <c r="M89" s="9">
        <v>0</v>
      </c>
    </row>
    <row r="90" spans="5:13" x14ac:dyDescent="0.25">
      <c r="E90" s="7">
        <v>54.5</v>
      </c>
      <c r="F90" s="7">
        <v>4.4876389070543548E-3</v>
      </c>
      <c r="G90" s="7">
        <v>0.93941306281347581</v>
      </c>
      <c r="H90" s="7">
        <v>1.4479810197759686E-2</v>
      </c>
      <c r="I90" s="9">
        <v>1.7400000000000011</v>
      </c>
      <c r="J90" s="9">
        <v>0</v>
      </c>
      <c r="K90" s="9">
        <v>1</v>
      </c>
      <c r="L90" s="9">
        <v>0</v>
      </c>
      <c r="M90" s="9">
        <v>0</v>
      </c>
    </row>
    <row r="91" spans="5:13" x14ac:dyDescent="0.25">
      <c r="E91" s="7">
        <v>55</v>
      </c>
      <c r="F91" s="7">
        <v>3.9603274353935871E-3</v>
      </c>
      <c r="G91" s="7">
        <v>0.91393118527122819</v>
      </c>
      <c r="H91" s="7">
        <v>1.6151953357247503E-2</v>
      </c>
      <c r="I91" s="9">
        <v>1.7600000000000011</v>
      </c>
      <c r="J91" s="9">
        <v>0</v>
      </c>
      <c r="K91" s="9">
        <v>1</v>
      </c>
      <c r="L91" s="9">
        <v>0</v>
      </c>
      <c r="M91" s="9">
        <v>0</v>
      </c>
    </row>
    <row r="92" spans="5:13" x14ac:dyDescent="0.25">
      <c r="E92" s="7">
        <v>55.5</v>
      </c>
      <c r="F92" s="7">
        <v>3.4899874357108137E-3</v>
      </c>
      <c r="G92" s="7">
        <v>0.88470590494348356</v>
      </c>
      <c r="H92" s="7">
        <v>1.7991476826658477E-2</v>
      </c>
      <c r="I92" s="9">
        <v>1.7800000000000011</v>
      </c>
      <c r="J92" s="9">
        <v>0</v>
      </c>
      <c r="K92" s="9">
        <v>1</v>
      </c>
      <c r="L92" s="9">
        <v>0</v>
      </c>
      <c r="M92" s="9">
        <v>0</v>
      </c>
    </row>
    <row r="93" spans="5:13" x14ac:dyDescent="0.25">
      <c r="E93" s="7">
        <v>56</v>
      </c>
      <c r="F93" s="7">
        <v>3.0711159379943698E-3</v>
      </c>
      <c r="G93" s="7">
        <v>0.85214378896621135</v>
      </c>
      <c r="H93" s="7">
        <v>2.0011892214209542E-2</v>
      </c>
      <c r="I93" s="9">
        <v>1.8000000000000012</v>
      </c>
      <c r="J93" s="9">
        <v>0</v>
      </c>
      <c r="K93" s="9">
        <v>0.99999999999999778</v>
      </c>
      <c r="L93" s="9">
        <v>2.2204460492503143E-15</v>
      </c>
      <c r="M93" s="9">
        <v>0</v>
      </c>
    </row>
    <row r="94" spans="5:13" x14ac:dyDescent="0.25">
      <c r="E94" s="7">
        <v>56.5</v>
      </c>
      <c r="F94" s="7">
        <v>2.6986597988524685E-3</v>
      </c>
      <c r="G94" s="7">
        <v>0.81668648259811083</v>
      </c>
      <c r="H94" s="7">
        <v>2.2227421015617265E-2</v>
      </c>
      <c r="I94" s="9">
        <v>1.8200000000000012</v>
      </c>
      <c r="J94" s="9">
        <v>0</v>
      </c>
      <c r="K94" s="9">
        <v>0.95999999999999774</v>
      </c>
      <c r="L94" s="9">
        <v>4.0000000000002277E-2</v>
      </c>
      <c r="M94" s="9">
        <v>0</v>
      </c>
    </row>
    <row r="95" spans="5:13" x14ac:dyDescent="0.25">
      <c r="E95" s="7">
        <v>57</v>
      </c>
      <c r="F95" s="7">
        <v>2.3679888141771663E-3</v>
      </c>
      <c r="G95" s="7">
        <v>0.77880078307140488</v>
      </c>
      <c r="H95" s="7">
        <v>2.4652988639595825E-2</v>
      </c>
      <c r="I95" s="9">
        <v>1.8400000000000012</v>
      </c>
      <c r="J95" s="9">
        <v>0</v>
      </c>
      <c r="K95" s="9">
        <v>0.91999999999999771</v>
      </c>
      <c r="L95" s="9">
        <v>8.0000000000002333E-2</v>
      </c>
      <c r="M95" s="9">
        <v>0</v>
      </c>
    </row>
    <row r="96" spans="5:13" x14ac:dyDescent="0.25">
      <c r="E96" s="7">
        <v>57.5</v>
      </c>
      <c r="F96" s="7">
        <v>2.0748692426878872E-3</v>
      </c>
      <c r="G96" s="7">
        <v>0.73896848825894423</v>
      </c>
      <c r="H96" s="7">
        <v>2.7304212471365406E-2</v>
      </c>
      <c r="I96" s="9">
        <v>1.8600000000000012</v>
      </c>
      <c r="J96" s="9">
        <v>0</v>
      </c>
      <c r="K96" s="9">
        <v>0.87999999999999767</v>
      </c>
      <c r="L96" s="9">
        <v>0.12000000000000238</v>
      </c>
      <c r="M96" s="9">
        <v>0</v>
      </c>
    </row>
    <row r="97" spans="5:13" x14ac:dyDescent="0.25">
      <c r="E97" s="7">
        <v>58</v>
      </c>
      <c r="F97" s="7">
        <v>1.8154379031214191E-3</v>
      </c>
      <c r="G97" s="7">
        <v>0.69767632607103103</v>
      </c>
      <c r="H97" s="7">
        <v>3.0197383422318501E-2</v>
      </c>
      <c r="I97" s="9">
        <v>1.8800000000000012</v>
      </c>
      <c r="J97" s="9">
        <v>0</v>
      </c>
      <c r="K97" s="9">
        <v>0.83999999999999753</v>
      </c>
      <c r="L97" s="9">
        <v>0.16000000000000245</v>
      </c>
      <c r="M97" s="9">
        <v>0</v>
      </c>
    </row>
    <row r="98" spans="5:13" x14ac:dyDescent="0.25">
      <c r="E98" s="7">
        <v>58.5</v>
      </c>
      <c r="F98" s="7">
        <v>1.5861769826387446E-3</v>
      </c>
      <c r="G98" s="7">
        <v>0.65540625432684052</v>
      </c>
      <c r="H98" s="7">
        <v>3.3349440421917009E-2</v>
      </c>
      <c r="I98" s="9">
        <v>1.9000000000000012</v>
      </c>
      <c r="J98" s="9">
        <v>0</v>
      </c>
      <c r="K98" s="9">
        <v>0.79999999999999749</v>
      </c>
      <c r="L98" s="9">
        <v>0.20000000000000248</v>
      </c>
      <c r="M98" s="9">
        <v>0</v>
      </c>
    </row>
    <row r="99" spans="5:13" x14ac:dyDescent="0.25">
      <c r="E99" s="7">
        <v>59</v>
      </c>
      <c r="F99" s="7">
        <v>1.3838896704363047E-3</v>
      </c>
      <c r="G99" s="7">
        <v>0.61262639418441611</v>
      </c>
      <c r="H99" s="7">
        <v>3.6777937323218712E-2</v>
      </c>
      <c r="I99" s="9">
        <v>1.9200000000000013</v>
      </c>
      <c r="J99" s="9">
        <v>0</v>
      </c>
      <c r="K99" s="9">
        <v>0.75999999999999746</v>
      </c>
      <c r="L99" s="9">
        <v>0.24000000000000254</v>
      </c>
      <c r="M99" s="9">
        <v>0</v>
      </c>
    </row>
    <row r="100" spans="5:13" x14ac:dyDescent="0.25">
      <c r="E100" s="7">
        <v>59.5</v>
      </c>
      <c r="F100" s="7">
        <v>1.2056767086651601E-3</v>
      </c>
      <c r="G100" s="7">
        <v>0.56978282473092301</v>
      </c>
      <c r="H100" s="7">
        <v>4.0501001716751327E-2</v>
      </c>
      <c r="I100" s="9">
        <v>1.9400000000000013</v>
      </c>
      <c r="J100" s="9">
        <v>0</v>
      </c>
      <c r="K100" s="9">
        <v>0.71999999999999742</v>
      </c>
      <c r="L100" s="9">
        <v>0.28000000000000258</v>
      </c>
      <c r="M100" s="9">
        <v>0</v>
      </c>
    </row>
    <row r="101" spans="5:13" x14ac:dyDescent="0.25">
      <c r="E101" s="7">
        <v>60</v>
      </c>
      <c r="F101" s="7">
        <v>1.0489139326277882E-3</v>
      </c>
      <c r="G101" s="7">
        <v>0.52729242404304855</v>
      </c>
      <c r="H101" s="7">
        <v>4.4537285179303096E-2</v>
      </c>
      <c r="I101" s="9">
        <v>1.9600000000000013</v>
      </c>
      <c r="J101" s="9">
        <v>0</v>
      </c>
      <c r="K101" s="9">
        <v>0.67999999999999738</v>
      </c>
      <c r="L101" s="9">
        <v>0.32000000000000267</v>
      </c>
      <c r="M101" s="9">
        <v>0</v>
      </c>
    </row>
    <row r="102" spans="5:13" x14ac:dyDescent="0.25">
      <c r="E102" s="7">
        <v>60.5</v>
      </c>
      <c r="F102" s="7">
        <v>9.1123085386097993E-4</v>
      </c>
      <c r="G102" s="7">
        <v>0.48553689515407944</v>
      </c>
      <c r="H102" s="7">
        <v>4.8905904525047762E-2</v>
      </c>
      <c r="I102" s="9">
        <v>1.9800000000000013</v>
      </c>
      <c r="J102" s="9">
        <v>0</v>
      </c>
      <c r="K102" s="9">
        <v>0.63999999999999735</v>
      </c>
      <c r="L102" s="9">
        <v>0.36000000000000271</v>
      </c>
      <c r="M102" s="9">
        <v>0</v>
      </c>
    </row>
    <row r="103" spans="5:13" x14ac:dyDescent="0.25">
      <c r="E103" s="7">
        <v>61</v>
      </c>
      <c r="F103" s="7">
        <v>7.9049032311996614E-4</v>
      </c>
      <c r="G103" s="7">
        <v>0.44485806622294111</v>
      </c>
      <c r="H103" s="7">
        <v>5.3626373676648811E-2</v>
      </c>
      <c r="I103" s="9">
        <v>2.0000000000000013</v>
      </c>
      <c r="J103" s="9">
        <v>0</v>
      </c>
      <c r="K103" s="9">
        <v>0.5999999999999972</v>
      </c>
      <c r="L103" s="9">
        <v>0.40000000000000274</v>
      </c>
      <c r="M103" s="9">
        <v>0</v>
      </c>
    </row>
    <row r="104" spans="5:13" x14ac:dyDescent="0.25">
      <c r="E104" s="7">
        <v>61.5</v>
      </c>
      <c r="F104" s="7">
        <v>6.8476929542613083E-4</v>
      </c>
      <c r="G104" s="7">
        <v>0.40555450506332058</v>
      </c>
      <c r="H104" s="7">
        <v>5.8718525833872284E-2</v>
      </c>
      <c r="I104" s="9">
        <v>2.0200000000000014</v>
      </c>
      <c r="J104" s="9">
        <v>0</v>
      </c>
      <c r="K104" s="9">
        <v>0.55999999999999717</v>
      </c>
      <c r="L104" s="9">
        <v>0.44000000000000283</v>
      </c>
      <c r="M104" s="9">
        <v>0</v>
      </c>
    </row>
    <row r="105" spans="5:13" x14ac:dyDescent="0.25">
      <c r="E105" s="7">
        <v>62</v>
      </c>
      <c r="F105" s="7">
        <v>5.9234070618133803E-4</v>
      </c>
      <c r="G105" s="7">
        <v>0.36787944117144233</v>
      </c>
      <c r="H105" s="7">
        <v>6.4202425686942344E-2</v>
      </c>
      <c r="I105" s="9">
        <v>2.0400000000000014</v>
      </c>
      <c r="J105" s="9">
        <v>0</v>
      </c>
      <c r="K105" s="9">
        <v>0.51999999999999713</v>
      </c>
      <c r="L105" s="9">
        <v>0.48000000000000287</v>
      </c>
      <c r="M105" s="9">
        <v>0</v>
      </c>
    </row>
    <row r="106" spans="5:13" x14ac:dyDescent="0.25">
      <c r="E106" s="7">
        <v>62.5</v>
      </c>
      <c r="F106" s="7">
        <v>5.1165645582265315E-4</v>
      </c>
      <c r="G106" s="7">
        <v>0.33203994534466064</v>
      </c>
      <c r="H106" s="7">
        <v>7.0098271501430595E-2</v>
      </c>
      <c r="I106" s="9">
        <v>2.0600000000000014</v>
      </c>
      <c r="J106" s="9">
        <v>0</v>
      </c>
      <c r="K106" s="9">
        <v>0.4799999999999971</v>
      </c>
      <c r="L106" s="9">
        <v>0.5200000000000029</v>
      </c>
      <c r="M106" s="9">
        <v>0</v>
      </c>
    </row>
    <row r="107" spans="5:13" x14ac:dyDescent="0.25">
      <c r="E107" s="7">
        <v>63</v>
      </c>
      <c r="F107" s="7">
        <v>4.4133149051504578E-4</v>
      </c>
      <c r="G107" s="7">
        <v>0.29819727942988739</v>
      </c>
      <c r="H107" s="7">
        <v>7.6426286990768075E-2</v>
      </c>
      <c r="I107" s="9">
        <v>2.0800000000000014</v>
      </c>
      <c r="J107" s="9">
        <v>0</v>
      </c>
      <c r="K107" s="9">
        <v>0.43999999999999706</v>
      </c>
      <c r="L107" s="9">
        <v>0.56000000000000294</v>
      </c>
      <c r="M107" s="9">
        <v>0</v>
      </c>
    </row>
    <row r="108" spans="5:13" x14ac:dyDescent="0.25">
      <c r="E108" s="7">
        <v>63.5</v>
      </c>
      <c r="F108" s="7">
        <v>3.8012895786946368E-4</v>
      </c>
      <c r="G108" s="7">
        <v>0.2664682978135241</v>
      </c>
      <c r="H108" s="7">
        <v>8.3206602991239054E-2</v>
      </c>
      <c r="I108" s="9">
        <v>2.1000000000000014</v>
      </c>
      <c r="J108" s="9">
        <v>0</v>
      </c>
      <c r="K108" s="9">
        <v>0.39999999999999697</v>
      </c>
      <c r="L108" s="9">
        <v>0.60000000000000298</v>
      </c>
      <c r="M108" s="9">
        <v>0</v>
      </c>
    </row>
    <row r="109" spans="5:13" x14ac:dyDescent="0.25">
      <c r="E109" s="7">
        <v>64</v>
      </c>
      <c r="F109" s="7">
        <v>3.2694640953416699E-4</v>
      </c>
      <c r="G109" s="7">
        <v>0.23692775868212176</v>
      </c>
      <c r="H109" s="7">
        <v>9.0459129062124027E-2</v>
      </c>
      <c r="I109" s="9">
        <v>2.1200000000000014</v>
      </c>
      <c r="J109" s="9">
        <v>0</v>
      </c>
      <c r="K109" s="9">
        <v>0.35999999999999693</v>
      </c>
      <c r="L109" s="9">
        <v>0.64000000000000312</v>
      </c>
      <c r="M109" s="9">
        <v>0</v>
      </c>
    </row>
    <row r="110" spans="5:13" x14ac:dyDescent="0.25">
      <c r="E110" s="7">
        <v>64.5</v>
      </c>
      <c r="F110" s="7">
        <v>2.8080301663810131E-4</v>
      </c>
      <c r="G110" s="7">
        <v>0.20961138715109781</v>
      </c>
      <c r="H110" s="7">
        <v>9.8203415249897008E-2</v>
      </c>
      <c r="I110" s="9">
        <v>2.1400000000000015</v>
      </c>
      <c r="J110" s="9">
        <v>0</v>
      </c>
      <c r="K110" s="9">
        <v>0.3199999999999969</v>
      </c>
      <c r="L110" s="9">
        <v>0.68000000000000316</v>
      </c>
      <c r="M110" s="9">
        <v>0</v>
      </c>
    </row>
    <row r="111" spans="5:13" x14ac:dyDescent="0.25">
      <c r="E111" s="7">
        <v>65</v>
      </c>
      <c r="F111" s="7">
        <v>2.4082775936265291E-4</v>
      </c>
      <c r="G111" s="7">
        <v>0.18451952399298926</v>
      </c>
      <c r="H111" s="7">
        <v>0.10645850437925281</v>
      </c>
      <c r="I111" s="9">
        <v>2.1600000000000015</v>
      </c>
      <c r="J111" s="9">
        <v>0</v>
      </c>
      <c r="K111" s="9">
        <v>0.27999999999999681</v>
      </c>
      <c r="L111" s="9">
        <v>0.72000000000000319</v>
      </c>
      <c r="M111" s="9">
        <v>0</v>
      </c>
    </row>
    <row r="112" spans="5:13" x14ac:dyDescent="0.25">
      <c r="E112" s="7">
        <v>65.5</v>
      </c>
      <c r="F112" s="7">
        <v>2.0624854827754714E-4</v>
      </c>
      <c r="G112" s="7">
        <v>0.16162119246533926</v>
      </c>
      <c r="H112" s="7">
        <v>0.11524277536427709</v>
      </c>
      <c r="I112" s="9">
        <v>2.1800000000000015</v>
      </c>
      <c r="J112" s="9">
        <v>0</v>
      </c>
      <c r="K112" s="9">
        <v>0.23999999999999677</v>
      </c>
      <c r="L112" s="9">
        <v>0.76000000000000323</v>
      </c>
      <c r="M112" s="9">
        <v>0</v>
      </c>
    </row>
    <row r="113" spans="5:13" x14ac:dyDescent="0.25">
      <c r="E113" s="7">
        <v>66</v>
      </c>
      <c r="F113" s="7">
        <v>1.7638223239354226E-4</v>
      </c>
      <c r="G113" s="7">
        <v>0.140858420921045</v>
      </c>
      <c r="H113" s="7">
        <v>0.1245737781691007</v>
      </c>
      <c r="I113" s="9">
        <v>2.2000000000000015</v>
      </c>
      <c r="J113" s="9">
        <v>0</v>
      </c>
      <c r="K113" s="9">
        <v>0.19999999999999671</v>
      </c>
      <c r="L113" s="9">
        <v>0.80000000000000326</v>
      </c>
      <c r="M113" s="9">
        <v>0</v>
      </c>
    </row>
    <row r="114" spans="5:13" x14ac:dyDescent="0.25">
      <c r="E114" s="7">
        <v>66.5</v>
      </c>
      <c r="F114" s="7">
        <v>1.5062544705642702E-4</v>
      </c>
      <c r="G114" s="7">
        <v>0.12215066953999</v>
      </c>
      <c r="H114" s="7">
        <v>0.13446806118756804</v>
      </c>
      <c r="I114" s="9">
        <v>2.2200000000000015</v>
      </c>
      <c r="J114" s="9">
        <v>0</v>
      </c>
      <c r="K114" s="9">
        <v>0.15999999999999667</v>
      </c>
      <c r="L114" s="9">
        <v>0.8400000000000033</v>
      </c>
      <c r="M114" s="9">
        <v>0</v>
      </c>
    </row>
    <row r="115" spans="5:13" x14ac:dyDescent="0.25">
      <c r="E115" s="7">
        <v>67</v>
      </c>
      <c r="F115" s="7">
        <v>1.284462537343878E-4</v>
      </c>
      <c r="G115" s="7">
        <v>0.10539922456186433</v>
      </c>
      <c r="H115" s="7">
        <v>0.14494099195426444</v>
      </c>
      <c r="I115" s="9">
        <v>2.2400000000000015</v>
      </c>
      <c r="J115" s="9">
        <v>0</v>
      </c>
      <c r="K115" s="9">
        <v>0.11999999999999661</v>
      </c>
      <c r="L115" s="9">
        <v>0.88000000000000345</v>
      </c>
      <c r="M115" s="9">
        <v>0</v>
      </c>
    </row>
    <row r="116" spans="5:13" x14ac:dyDescent="0.25">
      <c r="E116" s="7">
        <v>67.5</v>
      </c>
      <c r="F116" s="7">
        <v>1.0937652333881866E-4</v>
      </c>
      <c r="G116" s="7">
        <v>9.0491441663695923E-2</v>
      </c>
      <c r="H116" s="7">
        <v>0.15600657224301095</v>
      </c>
      <c r="I116" s="9">
        <v>2.2600000000000016</v>
      </c>
      <c r="J116" s="9">
        <v>0</v>
      </c>
      <c r="K116" s="9">
        <v>7.999999999999656E-2</v>
      </c>
      <c r="L116" s="9">
        <v>0.92000000000000348</v>
      </c>
      <c r="M116" s="9">
        <v>0</v>
      </c>
    </row>
    <row r="117" spans="5:13" x14ac:dyDescent="0.25">
      <c r="E117" s="7">
        <v>68</v>
      </c>
      <c r="F117" s="7">
        <v>9.3005014876915165E-5</v>
      </c>
      <c r="G117" s="7">
        <v>7.7304740443299741E-2</v>
      </c>
      <c r="H117" s="7">
        <v>0.16767724875179707</v>
      </c>
      <c r="I117" s="9">
        <v>2.2800000000000016</v>
      </c>
      <c r="J117" s="9">
        <v>0</v>
      </c>
      <c r="K117" s="9">
        <v>3.9999999999996504E-2</v>
      </c>
      <c r="L117" s="9">
        <v>0.96000000000000352</v>
      </c>
      <c r="M117" s="9">
        <v>0</v>
      </c>
    </row>
    <row r="118" spans="5:13" x14ac:dyDescent="0.25">
      <c r="E118" s="7">
        <v>68.5</v>
      </c>
      <c r="F118" s="7">
        <v>7.897110187816732E-5</v>
      </c>
      <c r="G118" s="7">
        <v>6.5710273227502849E-2</v>
      </c>
      <c r="H118" s="7">
        <v>0.17996372071311217</v>
      </c>
      <c r="I118" s="9">
        <v>2.3000000000000016</v>
      </c>
      <c r="J118" s="9">
        <v>0</v>
      </c>
      <c r="K118" s="9">
        <v>0</v>
      </c>
      <c r="L118" s="9">
        <v>1</v>
      </c>
      <c r="M118" s="9">
        <v>0</v>
      </c>
    </row>
    <row r="119" spans="5:13" x14ac:dyDescent="0.25">
      <c r="E119" s="7">
        <v>69</v>
      </c>
      <c r="F119" s="7">
        <v>6.6959100087383389E-5</v>
      </c>
      <c r="G119" s="7">
        <v>5.5576212611483058E-2</v>
      </c>
      <c r="H119" s="7">
        <v>0.19287474590365791</v>
      </c>
      <c r="I119" s="9">
        <v>2.3200000000000016</v>
      </c>
      <c r="J119" s="9">
        <v>0</v>
      </c>
      <c r="K119" s="9">
        <v>0</v>
      </c>
      <c r="L119" s="9">
        <v>1</v>
      </c>
      <c r="M119" s="9">
        <v>0</v>
      </c>
    </row>
    <row r="120" spans="5:13" x14ac:dyDescent="0.25">
      <c r="E120" s="7">
        <v>69.5</v>
      </c>
      <c r="F120" s="7">
        <v>5.6693151301627966E-5</v>
      </c>
      <c r="G120" s="7">
        <v>4.677062238395898E-2</v>
      </c>
      <c r="H120" s="7">
        <v>0.20641694665530189</v>
      </c>
      <c r="I120" s="9">
        <v>2.3400000000000016</v>
      </c>
      <c r="J120" s="9">
        <v>0</v>
      </c>
      <c r="K120" s="9">
        <v>0</v>
      </c>
      <c r="L120" s="9">
        <v>1</v>
      </c>
      <c r="M120" s="9">
        <v>0</v>
      </c>
    </row>
    <row r="121" spans="5:13" x14ac:dyDescent="0.25">
      <c r="E121" s="7">
        <v>70</v>
      </c>
      <c r="F121" s="7">
        <v>4.7932619881229573E-5</v>
      </c>
      <c r="G121" s="7">
        <v>3.9163895098987066E-2</v>
      </c>
      <c r="H121" s="7">
        <v>0.22059461758762022</v>
      </c>
      <c r="I121" s="9">
        <v>2.3600000000000017</v>
      </c>
      <c r="J121" s="9">
        <v>0</v>
      </c>
      <c r="K121" s="9">
        <v>0</v>
      </c>
      <c r="L121" s="9">
        <v>1</v>
      </c>
      <c r="M121" s="9">
        <v>0</v>
      </c>
    </row>
    <row r="122" spans="5:13" x14ac:dyDescent="0.25">
      <c r="E122" s="7">
        <v>70.5</v>
      </c>
      <c r="F122" s="7">
        <v>4.0467960326027098E-5</v>
      </c>
      <c r="G122" s="7">
        <v>3.2630755992896034E-2</v>
      </c>
      <c r="H122" s="7">
        <v>0.23540953688920885</v>
      </c>
      <c r="I122" s="9">
        <v>2.3800000000000017</v>
      </c>
      <c r="J122" s="9">
        <v>0</v>
      </c>
      <c r="K122" s="9">
        <v>0</v>
      </c>
      <c r="L122" s="9">
        <v>1</v>
      </c>
      <c r="M122" s="9">
        <v>0</v>
      </c>
    </row>
    <row r="123" spans="5:13" x14ac:dyDescent="0.25">
      <c r="E123" s="7">
        <v>71</v>
      </c>
      <c r="F123" s="7">
        <v>3.41170163237202E-5</v>
      </c>
      <c r="G123" s="7">
        <v>2.7051846866350416E-2</v>
      </c>
      <c r="H123" s="7">
        <v>0.25086078306785309</v>
      </c>
      <c r="I123" s="9">
        <v>2.4000000000000017</v>
      </c>
      <c r="J123" s="9">
        <v>0</v>
      </c>
      <c r="K123" s="9">
        <v>0</v>
      </c>
      <c r="L123" s="9">
        <v>1</v>
      </c>
      <c r="M123" s="9">
        <v>0</v>
      </c>
    </row>
    <row r="124" spans="5:13" x14ac:dyDescent="0.25">
      <c r="E124" s="7">
        <v>71.5</v>
      </c>
      <c r="F124" s="7">
        <v>2.8721713800158027E-5</v>
      </c>
      <c r="G124" s="7">
        <v>2.2314914776966403E-2</v>
      </c>
      <c r="H124" s="7">
        <v>0.26694455916641296</v>
      </c>
      <c r="I124" s="9">
        <v>2.4200000000000017</v>
      </c>
      <c r="J124" s="9">
        <v>0</v>
      </c>
      <c r="K124" s="9">
        <v>0</v>
      </c>
      <c r="L124" s="9">
        <v>1</v>
      </c>
      <c r="M124" s="9">
        <v>0</v>
      </c>
    </row>
    <row r="125" spans="5:13" x14ac:dyDescent="0.25">
      <c r="E125" s="7">
        <v>72</v>
      </c>
      <c r="F125" s="7">
        <v>2.4145112690053185E-5</v>
      </c>
      <c r="G125" s="7">
        <v>1.8315638888734179E-2</v>
      </c>
      <c r="H125" s="7">
        <v>0.2836540264997704</v>
      </c>
      <c r="I125" s="9">
        <v>2.4400000000000017</v>
      </c>
      <c r="J125" s="9">
        <v>0</v>
      </c>
      <c r="K125" s="9">
        <v>0</v>
      </c>
      <c r="L125" s="9">
        <v>1</v>
      </c>
      <c r="M125" s="9">
        <v>0</v>
      </c>
    </row>
    <row r="126" spans="5:13" x14ac:dyDescent="0.25">
      <c r="E126" s="7">
        <v>72.5</v>
      </c>
      <c r="F126" s="7">
        <v>2.0268784364928852E-5</v>
      </c>
      <c r="G126" s="7">
        <v>1.4958134700577493E-2</v>
      </c>
      <c r="H126" s="7">
        <v>0.30097915000637498</v>
      </c>
      <c r="I126" s="9">
        <v>2.4600000000000017</v>
      </c>
      <c r="J126" s="9">
        <v>0</v>
      </c>
      <c r="K126" s="9">
        <v>0</v>
      </c>
      <c r="L126" s="9">
        <v>1</v>
      </c>
      <c r="M126" s="9">
        <v>0</v>
      </c>
    </row>
    <row r="127" spans="5:13" x14ac:dyDescent="0.25">
      <c r="E127" s="7">
        <v>73</v>
      </c>
      <c r="F127" s="7">
        <v>1.6990483872291886E-5</v>
      </c>
      <c r="G127" s="7">
        <v>1.2155178329914935E-2</v>
      </c>
      <c r="H127" s="7">
        <v>0.31890655732397044</v>
      </c>
      <c r="I127" s="9">
        <v>2.4800000000000018</v>
      </c>
      <c r="J127" s="9">
        <v>0</v>
      </c>
      <c r="K127" s="9">
        <v>0</v>
      </c>
      <c r="L127" s="9">
        <v>1</v>
      </c>
      <c r="M127" s="9">
        <v>0</v>
      </c>
    </row>
    <row r="128" spans="5:13" x14ac:dyDescent="0.25">
      <c r="E128" s="7">
        <v>73.5</v>
      </c>
      <c r="F128" s="7">
        <v>1.4222088330110642E-5</v>
      </c>
      <c r="G128" s="7">
        <v>9.8281948353796892E-3</v>
      </c>
      <c r="H128" s="7">
        <v>0.33741941369133049</v>
      </c>
      <c r="I128" s="9">
        <v>2.5000000000000018</v>
      </c>
      <c r="J128" s="9">
        <v>0</v>
      </c>
      <c r="K128" s="9">
        <v>0</v>
      </c>
      <c r="L128" s="9">
        <v>1</v>
      </c>
      <c r="M128" s="9">
        <v>0</v>
      </c>
    </row>
    <row r="129" spans="5:13" x14ac:dyDescent="0.25">
      <c r="E129" s="7">
        <v>74</v>
      </c>
      <c r="F129" s="7">
        <v>1.1887774962157688E-5</v>
      </c>
      <c r="G129" s="7">
        <v>7.9070540515934415E-3</v>
      </c>
      <c r="H129" s="7">
        <v>0.35649731474488328</v>
      </c>
      <c r="I129" s="9">
        <v>2.5200000000000018</v>
      </c>
      <c r="J129" s="9">
        <v>0</v>
      </c>
      <c r="K129" s="9">
        <v>0</v>
      </c>
      <c r="L129" s="9">
        <v>1</v>
      </c>
      <c r="M129" s="9">
        <v>0</v>
      </c>
    </row>
    <row r="130" spans="5:13" x14ac:dyDescent="0.25">
      <c r="E130" s="7">
        <v>74.5</v>
      </c>
      <c r="F130" s="7">
        <v>9.9224143352092841E-6</v>
      </c>
      <c r="G130" s="7">
        <v>6.329715427485747E-3</v>
      </c>
      <c r="H130" s="7">
        <v>0.37611619921983031</v>
      </c>
      <c r="I130" s="9">
        <v>2.5400000000000018</v>
      </c>
      <c r="J130" s="9">
        <v>0</v>
      </c>
      <c r="K130" s="9">
        <v>0</v>
      </c>
      <c r="L130" s="9">
        <v>1</v>
      </c>
      <c r="M130" s="9">
        <v>0</v>
      </c>
    </row>
    <row r="131" spans="5:13" x14ac:dyDescent="0.25">
      <c r="E131" s="7">
        <v>75</v>
      </c>
      <c r="F131" s="7">
        <v>8.2701563546895855E-6</v>
      </c>
      <c r="G131" s="7">
        <v>5.041760259690979E-3</v>
      </c>
      <c r="H131" s="7">
        <v>0.39624828347897595</v>
      </c>
      <c r="I131" s="9">
        <v>2.5600000000000018</v>
      </c>
      <c r="J131" s="9">
        <v>0</v>
      </c>
      <c r="K131" s="9">
        <v>0</v>
      </c>
      <c r="L131" s="9">
        <v>1</v>
      </c>
      <c r="M131" s="9">
        <v>0</v>
      </c>
    </row>
    <row r="132" spans="5:13" x14ac:dyDescent="0.25">
      <c r="E132" s="7">
        <v>75.5</v>
      </c>
      <c r="F132" s="7">
        <v>6.8831884805919364E-6</v>
      </c>
      <c r="G132" s="7">
        <v>3.9958458300846326E-3</v>
      </c>
      <c r="H132" s="7">
        <v>0.41686201967850839</v>
      </c>
      <c r="I132" s="9">
        <v>2.5800000000000018</v>
      </c>
      <c r="J132" s="9">
        <v>0</v>
      </c>
      <c r="K132" s="9">
        <v>0</v>
      </c>
      <c r="L132" s="9">
        <v>1</v>
      </c>
      <c r="M132" s="9">
        <v>0</v>
      </c>
    </row>
    <row r="133" spans="5:13" x14ac:dyDescent="0.25">
      <c r="E133" s="7">
        <v>76</v>
      </c>
      <c r="F133" s="7">
        <v>5.7206474327815599E-6</v>
      </c>
      <c r="G133" s="7">
        <v>3.1511115984444414E-3</v>
      </c>
      <c r="H133" s="7">
        <v>0.4379220792383593</v>
      </c>
      <c r="I133" s="9">
        <v>2.6000000000000019</v>
      </c>
      <c r="J133" s="9">
        <v>0</v>
      </c>
      <c r="K133" s="9">
        <v>0</v>
      </c>
      <c r="L133" s="9">
        <v>1</v>
      </c>
      <c r="M133" s="9">
        <v>0</v>
      </c>
    </row>
    <row r="134" spans="5:13" x14ac:dyDescent="0.25">
      <c r="E134" s="7">
        <v>76.5</v>
      </c>
      <c r="F134" s="7">
        <v>4.7476673589847265E-6</v>
      </c>
      <c r="G134" s="7">
        <v>2.4725630358741922E-3</v>
      </c>
      <c r="H134" s="7">
        <v>0.45938936311582068</v>
      </c>
      <c r="I134" s="9">
        <v>2.6200000000000019</v>
      </c>
      <c r="J134" s="9">
        <v>0</v>
      </c>
      <c r="K134" s="9">
        <v>0</v>
      </c>
      <c r="L134" s="9">
        <v>1</v>
      </c>
      <c r="M134" s="9">
        <v>0</v>
      </c>
    </row>
    <row r="135" spans="5:13" x14ac:dyDescent="0.25">
      <c r="E135" s="7">
        <v>77</v>
      </c>
      <c r="F135" s="7">
        <v>3.9345490369905938E-6</v>
      </c>
      <c r="G135" s="7">
        <v>1.9304541362277093E-3</v>
      </c>
      <c r="H135" s="7">
        <v>0.48122104018557516</v>
      </c>
      <c r="I135" s="9">
        <v>2.6400000000000019</v>
      </c>
      <c r="J135" s="9">
        <v>0</v>
      </c>
      <c r="K135" s="9">
        <v>0</v>
      </c>
      <c r="L135" s="9">
        <v>1</v>
      </c>
      <c r="M135" s="9">
        <v>0</v>
      </c>
    </row>
    <row r="136" spans="5:13" x14ac:dyDescent="0.25">
      <c r="E136" s="7">
        <v>77.5</v>
      </c>
      <c r="F136" s="7">
        <v>3.256036173787822E-6</v>
      </c>
      <c r="G136" s="7">
        <v>1.4996852893298456E-3</v>
      </c>
      <c r="H136" s="7">
        <v>0.50337061480836387</v>
      </c>
      <c r="I136" s="9">
        <v>2.6600000000000019</v>
      </c>
      <c r="J136" s="9">
        <v>0</v>
      </c>
      <c r="K136" s="9">
        <v>0</v>
      </c>
      <c r="L136" s="9">
        <v>1</v>
      </c>
      <c r="M136" s="9">
        <v>0</v>
      </c>
    </row>
    <row r="137" spans="5:13" x14ac:dyDescent="0.25">
      <c r="E137" s="7">
        <v>78</v>
      </c>
      <c r="F137" s="7">
        <v>2.6906862490515029E-6</v>
      </c>
      <c r="G137" s="7">
        <v>1.1592291739045914E-3</v>
      </c>
      <c r="H137" s="7">
        <v>0.52578802442577977</v>
      </c>
      <c r="I137" s="9">
        <v>2.6800000000000019</v>
      </c>
      <c r="J137" s="9">
        <v>0</v>
      </c>
      <c r="K137" s="9">
        <v>0</v>
      </c>
      <c r="L137" s="9">
        <v>1</v>
      </c>
      <c r="M137" s="9">
        <v>0</v>
      </c>
    </row>
    <row r="138" spans="5:13" x14ac:dyDescent="0.25">
      <c r="E138" s="7">
        <v>78.5</v>
      </c>
      <c r="F138" s="7">
        <v>2.2203246304079594E-6</v>
      </c>
      <c r="G138" s="7">
        <v>8.9159371999521957E-4</v>
      </c>
      <c r="H138" s="7">
        <v>0.54841976775217094</v>
      </c>
      <c r="I138" s="9">
        <v>2.700000000000002</v>
      </c>
      <c r="J138" s="9">
        <v>0</v>
      </c>
      <c r="K138" s="9">
        <v>0</v>
      </c>
      <c r="L138" s="9">
        <v>1</v>
      </c>
      <c r="M138" s="9">
        <v>0</v>
      </c>
    </row>
    <row r="139" spans="5:13" x14ac:dyDescent="0.25">
      <c r="E139" s="7">
        <v>79</v>
      </c>
      <c r="F139" s="7">
        <v>1.8295718661081475E-6</v>
      </c>
      <c r="G139" s="7">
        <v>6.8232805275637658E-4</v>
      </c>
      <c r="H139" s="7">
        <v>0.57120906384881487</v>
      </c>
      <c r="I139" s="9">
        <v>2.720000000000002</v>
      </c>
      <c r="J139" s="9">
        <v>0</v>
      </c>
      <c r="K139" s="9">
        <v>0</v>
      </c>
      <c r="L139" s="9">
        <v>1</v>
      </c>
      <c r="M139" s="9">
        <v>0</v>
      </c>
    </row>
    <row r="140" spans="5:13" x14ac:dyDescent="0.25">
      <c r="E140" s="7">
        <v>79.5</v>
      </c>
      <c r="F140" s="7">
        <v>1.5054351408380085E-6</v>
      </c>
      <c r="G140" s="7">
        <v>5.1957468215483844E-4</v>
      </c>
      <c r="H140" s="7">
        <v>0.59409604206323119</v>
      </c>
      <c r="I140" s="9">
        <v>2.740000000000002</v>
      </c>
      <c r="J140" s="9">
        <v>0</v>
      </c>
      <c r="K140" s="9">
        <v>0</v>
      </c>
      <c r="L140" s="9">
        <v>1</v>
      </c>
      <c r="M140" s="9">
        <v>0</v>
      </c>
    </row>
    <row r="141" spans="5:13" x14ac:dyDescent="0.25">
      <c r="E141" s="7">
        <v>80</v>
      </c>
      <c r="F141" s="7">
        <v>1.2369558667262219E-6</v>
      </c>
      <c r="G141" s="7">
        <v>3.9366904065507829E-4</v>
      </c>
      <c r="H141" s="7">
        <v>0.61701796250095997</v>
      </c>
      <c r="I141" s="9">
        <v>2.760000000000002</v>
      </c>
      <c r="J141" s="9">
        <v>0</v>
      </c>
      <c r="K141" s="9">
        <v>0</v>
      </c>
      <c r="L141" s="9">
        <v>1</v>
      </c>
      <c r="M141" s="9">
        <v>0</v>
      </c>
    </row>
    <row r="142" spans="5:13" x14ac:dyDescent="0.25">
      <c r="E142" s="7">
        <v>80.5</v>
      </c>
      <c r="F142" s="7">
        <v>1.0149062789797593E-6</v>
      </c>
      <c r="G142" s="7">
        <v>2.9678576779321067E-4</v>
      </c>
      <c r="H142" s="7">
        <v>0.63990946637189561</v>
      </c>
      <c r="I142" s="9">
        <v>2.780000000000002</v>
      </c>
      <c r="J142" s="9">
        <v>0</v>
      </c>
      <c r="K142" s="9">
        <v>0</v>
      </c>
      <c r="L142" s="9">
        <v>1</v>
      </c>
      <c r="M142" s="9">
        <v>0</v>
      </c>
    </row>
    <row r="143" spans="5:13" x14ac:dyDescent="0.25">
      <c r="E143" s="7">
        <v>81</v>
      </c>
      <c r="F143" s="7">
        <v>8.3152871910356788E-7</v>
      </c>
      <c r="G143" s="7">
        <v>2.2262985691888897E-4</v>
      </c>
      <c r="H143" s="7">
        <v>0.66270285522218486</v>
      </c>
      <c r="I143" s="9">
        <v>2.800000000000002</v>
      </c>
      <c r="J143" s="9">
        <v>0</v>
      </c>
      <c r="K143" s="9">
        <v>0</v>
      </c>
      <c r="L143" s="9">
        <v>0.99999999999999445</v>
      </c>
      <c r="M143" s="9">
        <v>3.1720657846433038E-15</v>
      </c>
    </row>
    <row r="144" spans="5:13" x14ac:dyDescent="0.25">
      <c r="E144" s="7">
        <v>81.5</v>
      </c>
      <c r="F144" s="7">
        <v>6.8031202364757137E-7</v>
      </c>
      <c r="G144" s="7">
        <v>1.6616986660727734E-4</v>
      </c>
      <c r="H144" s="7">
        <v>0.68532839772987497</v>
      </c>
      <c r="I144" s="9">
        <v>2.8200000000000021</v>
      </c>
      <c r="J144" s="9">
        <v>0</v>
      </c>
      <c r="K144" s="9">
        <v>0</v>
      </c>
      <c r="L144" s="9">
        <v>0.9499999999999944</v>
      </c>
      <c r="M144" s="9">
        <v>2.8571428571431762E-2</v>
      </c>
    </row>
    <row r="145" spans="5:13" x14ac:dyDescent="0.25">
      <c r="E145" s="7">
        <v>82</v>
      </c>
      <c r="F145" s="7">
        <v>5.5580009825481385E-7</v>
      </c>
      <c r="G145" s="7">
        <v>1.2340980408667956E-4</v>
      </c>
      <c r="H145" s="7">
        <v>0.70771466241220049</v>
      </c>
      <c r="I145" s="9">
        <v>2.8400000000000021</v>
      </c>
      <c r="J145" s="9">
        <v>0</v>
      </c>
      <c r="K145" s="9">
        <v>0</v>
      </c>
      <c r="L145" s="9">
        <v>0.89999999999999447</v>
      </c>
      <c r="M145" s="9">
        <v>5.7142857142860354E-2</v>
      </c>
    </row>
    <row r="146" spans="5:13" x14ac:dyDescent="0.25">
      <c r="E146" s="7">
        <v>82.5</v>
      </c>
      <c r="F146" s="7">
        <v>4.5342835082963929E-7</v>
      </c>
      <c r="G146" s="7">
        <v>9.1195956362266043E-5</v>
      </c>
      <c r="H146" s="7">
        <v>0.72978887426905681</v>
      </c>
      <c r="I146" s="9">
        <v>2.8600000000000021</v>
      </c>
      <c r="J146" s="9">
        <v>0</v>
      </c>
      <c r="K146" s="9">
        <v>0</v>
      </c>
      <c r="L146" s="9">
        <v>0.84999999999999443</v>
      </c>
      <c r="M146" s="9">
        <v>8.5714285714288935E-2</v>
      </c>
    </row>
    <row r="147" spans="5:13" x14ac:dyDescent="0.25">
      <c r="E147" s="7">
        <v>83</v>
      </c>
      <c r="F147" s="7">
        <v>3.6938418918821902E-7</v>
      </c>
      <c r="G147" s="7">
        <v>6.705482430281112E-5</v>
      </c>
      <c r="H147" s="7">
        <v>0.75147729307528599</v>
      </c>
      <c r="I147" s="9">
        <v>2.8800000000000021</v>
      </c>
      <c r="J147" s="9">
        <v>0</v>
      </c>
      <c r="K147" s="9">
        <v>0</v>
      </c>
      <c r="L147" s="9">
        <v>0.79999999999999449</v>
      </c>
      <c r="M147" s="9">
        <v>0.11428571428571753</v>
      </c>
    </row>
    <row r="148" spans="5:13" x14ac:dyDescent="0.25">
      <c r="E148" s="7">
        <v>83.5</v>
      </c>
      <c r="F148" s="7">
        <v>3.0048826273348861E-7</v>
      </c>
      <c r="G148" s="7">
        <v>4.9058357456207724E-5</v>
      </c>
      <c r="H148" s="7">
        <v>0.77270561073837218</v>
      </c>
      <c r="I148" s="9">
        <v>2.9000000000000021</v>
      </c>
      <c r="J148" s="9">
        <v>0</v>
      </c>
      <c r="K148" s="9">
        <v>0</v>
      </c>
      <c r="L148" s="9">
        <v>0.74999999999999445</v>
      </c>
      <c r="M148" s="9">
        <v>0.14285714285714612</v>
      </c>
    </row>
    <row r="149" spans="5:13" x14ac:dyDescent="0.25">
      <c r="E149" s="7">
        <v>84</v>
      </c>
      <c r="F149" s="7">
        <v>2.4409354945791868E-7</v>
      </c>
      <c r="G149" s="7">
        <v>3.5712849641635212E-5</v>
      </c>
      <c r="H149" s="7">
        <v>0.79339936486239893</v>
      </c>
      <c r="I149" s="9">
        <v>2.9200000000000021</v>
      </c>
      <c r="J149" s="9">
        <v>0</v>
      </c>
      <c r="K149" s="9">
        <v>0</v>
      </c>
      <c r="L149" s="9">
        <v>0.6999999999999944</v>
      </c>
      <c r="M149" s="9">
        <v>0.17142857142857471</v>
      </c>
    </row>
    <row r="150" spans="5:13" x14ac:dyDescent="0.25">
      <c r="E150" s="7">
        <v>84.5</v>
      </c>
      <c r="F150" s="7">
        <v>1.9799976363801241E-7</v>
      </c>
      <c r="G150" s="7">
        <v>2.586810022265412E-5</v>
      </c>
      <c r="H150" s="7">
        <v>0.81348436540789582</v>
      </c>
      <c r="I150" s="9">
        <v>2.9400000000000022</v>
      </c>
      <c r="J150" s="9">
        <v>0</v>
      </c>
      <c r="K150" s="9">
        <v>0</v>
      </c>
      <c r="L150" s="9">
        <v>0.64999999999999447</v>
      </c>
      <c r="M150" s="9">
        <v>0.20000000000000329</v>
      </c>
    </row>
    <row r="151" spans="5:13" x14ac:dyDescent="0.25">
      <c r="E151" s="7">
        <v>85</v>
      </c>
      <c r="F151" s="7">
        <v>1.6038089040869476E-7</v>
      </c>
      <c r="G151" s="7">
        <v>1.8643742331516821E-5</v>
      </c>
      <c r="H151" s="7">
        <v>0.83288713111452084</v>
      </c>
      <c r="I151" s="9">
        <v>2.9600000000000022</v>
      </c>
      <c r="J151" s="9">
        <v>0</v>
      </c>
      <c r="K151" s="9">
        <v>0</v>
      </c>
      <c r="L151" s="9">
        <v>0.59999999999999443</v>
      </c>
      <c r="M151" s="9">
        <v>0.22857142857143189</v>
      </c>
    </row>
    <row r="152" spans="5:13" x14ac:dyDescent="0.25">
      <c r="E152" s="7">
        <v>85.5</v>
      </c>
      <c r="F152" s="7">
        <v>1.297239451889692E-7</v>
      </c>
      <c r="G152" s="7">
        <v>1.3369962120843802E-5</v>
      </c>
      <c r="H152" s="7">
        <v>0.85153533216310628</v>
      </c>
      <c r="I152" s="9">
        <v>2.9800000000000022</v>
      </c>
      <c r="J152" s="9">
        <v>0</v>
      </c>
      <c r="K152" s="9">
        <v>0</v>
      </c>
      <c r="L152" s="9">
        <v>0.54999999999999449</v>
      </c>
      <c r="M152" s="9">
        <v>0.2571428571428605</v>
      </c>
    </row>
    <row r="153" spans="5:13" x14ac:dyDescent="0.25">
      <c r="E153" s="7">
        <v>86</v>
      </c>
      <c r="F153" s="7">
        <v>1.047773125885911E-7</v>
      </c>
      <c r="G153" s="7">
        <v>9.5401628730792307E-6</v>
      </c>
      <c r="H153" s="7">
        <v>0.86935823539880586</v>
      </c>
      <c r="I153" s="9">
        <v>3.0000000000000022</v>
      </c>
      <c r="J153" s="9">
        <v>0</v>
      </c>
      <c r="K153" s="9">
        <v>0</v>
      </c>
      <c r="L153" s="9">
        <v>0.49999999999999445</v>
      </c>
      <c r="M153" s="9">
        <v>0.28571428571428908</v>
      </c>
    </row>
    <row r="154" spans="5:13" x14ac:dyDescent="0.25">
      <c r="E154" s="7">
        <v>86.5</v>
      </c>
      <c r="F154" s="7">
        <v>8.4507244593112245E-8</v>
      </c>
      <c r="G154" s="7">
        <v>6.7734499977037491E-6</v>
      </c>
      <c r="H154" s="7">
        <v>0.8862871483208552</v>
      </c>
      <c r="I154" s="9">
        <v>3.0200000000000022</v>
      </c>
      <c r="J154" s="9">
        <v>0</v>
      </c>
      <c r="K154" s="9">
        <v>0</v>
      </c>
      <c r="L154" s="9">
        <v>0.44999999999999446</v>
      </c>
      <c r="M154" s="9">
        <v>0.31428571428571767</v>
      </c>
    </row>
    <row r="155" spans="5:13" x14ac:dyDescent="0.25">
      <c r="E155" s="7">
        <v>87</v>
      </c>
      <c r="F155" s="7">
        <v>6.8061294854940924E-8</v>
      </c>
      <c r="G155" s="7">
        <v>4.7851173921290088E-6</v>
      </c>
      <c r="H155" s="7">
        <v>0.902255857969258</v>
      </c>
      <c r="I155" s="9">
        <v>3.0400000000000023</v>
      </c>
      <c r="J155" s="9">
        <v>0</v>
      </c>
      <c r="K155" s="9">
        <v>0</v>
      </c>
      <c r="L155" s="9">
        <v>0.39999999999999447</v>
      </c>
      <c r="M155" s="9">
        <v>0.34285714285714625</v>
      </c>
    </row>
    <row r="156" spans="5:13" x14ac:dyDescent="0.25">
      <c r="E156" s="7">
        <v>87.5</v>
      </c>
      <c r="F156" s="7">
        <v>5.4737637889662127E-8</v>
      </c>
      <c r="G156" s="7">
        <v>3.3635957248256407E-6</v>
      </c>
      <c r="H156" s="7">
        <v>0.91720106080644892</v>
      </c>
      <c r="I156" s="9">
        <v>3.0600000000000023</v>
      </c>
      <c r="J156" s="9">
        <v>0</v>
      </c>
      <c r="K156" s="9">
        <v>0</v>
      </c>
      <c r="L156" s="9">
        <v>0.34999999999999443</v>
      </c>
      <c r="M156" s="9">
        <v>0.37142857142857483</v>
      </c>
    </row>
    <row r="157" spans="5:13" x14ac:dyDescent="0.25">
      <c r="E157" s="7">
        <v>88</v>
      </c>
      <c r="F157" s="7">
        <v>4.39593717022771E-8</v>
      </c>
      <c r="G157" s="7">
        <v>2.3525752000097709E-6</v>
      </c>
      <c r="H157" s="7">
        <v>0.93106277970402274</v>
      </c>
      <c r="I157" s="9">
        <v>3.0800000000000023</v>
      </c>
      <c r="J157" s="9">
        <v>0</v>
      </c>
      <c r="K157" s="9">
        <v>0</v>
      </c>
      <c r="L157" s="9">
        <v>0.29999999999999444</v>
      </c>
      <c r="M157" s="9">
        <v>0.40000000000000341</v>
      </c>
    </row>
    <row r="158" spans="5:13" x14ac:dyDescent="0.25">
      <c r="E158" s="7">
        <v>88.5</v>
      </c>
      <c r="F158" s="7">
        <v>3.5253032405003035E-8</v>
      </c>
      <c r="G158" s="7">
        <v>1.6372378071961955E-6</v>
      </c>
      <c r="H158" s="7">
        <v>0.94378476420168622</v>
      </c>
      <c r="I158" s="9">
        <v>3.1000000000000023</v>
      </c>
      <c r="J158" s="9">
        <v>0</v>
      </c>
      <c r="K158" s="9">
        <v>0</v>
      </c>
      <c r="L158" s="9">
        <v>0.24999999999999445</v>
      </c>
      <c r="M158" s="9">
        <v>0.42857142857143199</v>
      </c>
    </row>
    <row r="159" spans="5:13" x14ac:dyDescent="0.25">
      <c r="E159" s="7">
        <v>89</v>
      </c>
      <c r="F159" s="7">
        <v>2.823066205275096E-8</v>
      </c>
      <c r="G159" s="7">
        <v>1.1337271387479661E-6</v>
      </c>
      <c r="H159" s="7">
        <v>0.9553148703077865</v>
      </c>
      <c r="I159" s="9">
        <v>3.1200000000000023</v>
      </c>
      <c r="J159" s="9">
        <v>0</v>
      </c>
      <c r="K159" s="9">
        <v>0</v>
      </c>
      <c r="L159" s="9">
        <v>0.19999999999999446</v>
      </c>
      <c r="M159" s="9">
        <v>0.45714285714286063</v>
      </c>
    </row>
    <row r="160" spans="5:13" x14ac:dyDescent="0.25">
      <c r="E160" s="7">
        <v>89.5</v>
      </c>
      <c r="F160" s="7">
        <v>2.2574868302683008E-8</v>
      </c>
      <c r="G160" s="7">
        <v>7.811489408304491E-7</v>
      </c>
      <c r="H160" s="7">
        <v>0.96560541625756646</v>
      </c>
      <c r="I160" s="9">
        <v>3.1400000000000023</v>
      </c>
      <c r="J160" s="9">
        <v>0</v>
      </c>
      <c r="K160" s="9">
        <v>0</v>
      </c>
      <c r="L160" s="9">
        <v>0.14999999999999444</v>
      </c>
      <c r="M160" s="9">
        <v>0.48571428571428921</v>
      </c>
    </row>
    <row r="161" spans="5:13" x14ac:dyDescent="0.25">
      <c r="E161" s="7">
        <v>90</v>
      </c>
      <c r="F161" s="7">
        <v>1.8026398476049391E-8</v>
      </c>
      <c r="G161" s="7">
        <v>5.3553478027931087E-7</v>
      </c>
      <c r="H161" s="7">
        <v>0.97461351083549019</v>
      </c>
      <c r="I161" s="9">
        <v>3.1600000000000024</v>
      </c>
      <c r="J161" s="9">
        <v>0</v>
      </c>
      <c r="K161" s="9">
        <v>0</v>
      </c>
      <c r="L161" s="9">
        <v>9.9999999999994454E-2</v>
      </c>
      <c r="M161" s="9">
        <v>0.51428571428571779</v>
      </c>
    </row>
    <row r="162" spans="5:13" x14ac:dyDescent="0.25">
      <c r="E162" s="7">
        <v>90.5</v>
      </c>
      <c r="F162" s="7">
        <v>1.4373822842160086E-8</v>
      </c>
      <c r="G162" s="7">
        <v>3.6531713412075119E-7</v>
      </c>
      <c r="H162" s="7">
        <v>0.98230135109973771</v>
      </c>
      <c r="I162" s="9">
        <v>3.1800000000000024</v>
      </c>
      <c r="J162" s="9">
        <v>0</v>
      </c>
      <c r="K162" s="9">
        <v>0</v>
      </c>
      <c r="L162" s="9">
        <v>4.9999999999994452E-2</v>
      </c>
      <c r="M162" s="9">
        <v>0.54285714285714637</v>
      </c>
    </row>
    <row r="163" spans="5:13" x14ac:dyDescent="0.25">
      <c r="E163" s="7">
        <v>91</v>
      </c>
      <c r="F163" s="7">
        <v>1.1444983952148092E-8</v>
      </c>
      <c r="G163" s="7">
        <v>2.4795960180450277E-7</v>
      </c>
      <c r="H163" s="7">
        <v>0.98863648661784254</v>
      </c>
      <c r="I163" s="9">
        <v>3.2000000000000024</v>
      </c>
      <c r="J163" s="9">
        <v>0</v>
      </c>
      <c r="K163" s="9">
        <v>0</v>
      </c>
      <c r="L163" s="9">
        <v>0</v>
      </c>
      <c r="M163" s="9">
        <v>0.57142857142857495</v>
      </c>
    </row>
    <row r="164" spans="5:13" x14ac:dyDescent="0.25">
      <c r="E164" s="7">
        <v>91.5</v>
      </c>
      <c r="F164" s="7">
        <v>9.0999219534895023E-9</v>
      </c>
      <c r="G164" s="7">
        <v>1.6746357031374905E-7</v>
      </c>
      <c r="H164" s="7">
        <v>0.99359204762937936</v>
      </c>
      <c r="I164" s="9">
        <v>3.2200000000000024</v>
      </c>
      <c r="J164" s="9">
        <v>0</v>
      </c>
      <c r="K164" s="9">
        <v>0</v>
      </c>
      <c r="L164" s="9">
        <v>0</v>
      </c>
      <c r="M164" s="9">
        <v>0.60000000000000353</v>
      </c>
    </row>
    <row r="165" spans="5:13" x14ac:dyDescent="0.25">
      <c r="E165" s="7">
        <v>92</v>
      </c>
      <c r="F165" s="7">
        <v>7.2250311920803067E-9</v>
      </c>
      <c r="G165" s="7">
        <v>1.1253517471925912E-7</v>
      </c>
      <c r="H165" s="7">
        <v>0.99714693489101602</v>
      </c>
      <c r="I165" s="9">
        <v>3.2400000000000024</v>
      </c>
      <c r="J165" s="9">
        <v>0</v>
      </c>
      <c r="K165" s="9">
        <v>0</v>
      </c>
      <c r="L165" s="9">
        <v>0</v>
      </c>
      <c r="M165" s="9">
        <v>0.62857142857143211</v>
      </c>
    </row>
    <row r="166" spans="5:13" x14ac:dyDescent="0.25">
      <c r="E166" s="7">
        <v>92.5</v>
      </c>
      <c r="F166" s="7">
        <v>5.7282420957763135E-9</v>
      </c>
      <c r="G166" s="7">
        <v>7.5246232576448304E-8</v>
      </c>
      <c r="H166" s="7">
        <v>0.9992859693270274</v>
      </c>
      <c r="I166" s="9">
        <v>3.2600000000000025</v>
      </c>
      <c r="J166" s="9">
        <v>0</v>
      </c>
      <c r="K166" s="9">
        <v>0</v>
      </c>
      <c r="L166" s="9">
        <v>0</v>
      </c>
      <c r="M166" s="9">
        <v>0.65714285714286069</v>
      </c>
    </row>
    <row r="167" spans="5:13" x14ac:dyDescent="0.25">
      <c r="E167" s="7">
        <v>93</v>
      </c>
      <c r="F167" s="7">
        <v>4.5350552454831099E-9</v>
      </c>
      <c r="G167" s="7">
        <v>5.0062180207670489E-8</v>
      </c>
      <c r="H167" s="7">
        <v>1</v>
      </c>
      <c r="I167" s="9">
        <v>3.2800000000000025</v>
      </c>
      <c r="J167" s="9">
        <v>0</v>
      </c>
      <c r="K167" s="9">
        <v>0</v>
      </c>
      <c r="L167" s="9">
        <v>0</v>
      </c>
      <c r="M167" s="9">
        <v>0.68571428571428927</v>
      </c>
    </row>
    <row r="168" spans="5:13" x14ac:dyDescent="0.25">
      <c r="I168" s="9">
        <v>3.3000000000000025</v>
      </c>
      <c r="J168" s="9">
        <v>0</v>
      </c>
      <c r="K168" s="9">
        <v>0</v>
      </c>
      <c r="L168" s="9">
        <v>0</v>
      </c>
      <c r="M168" s="9">
        <v>0.71428571428571797</v>
      </c>
    </row>
    <row r="169" spans="5:13" x14ac:dyDescent="0.25">
      <c r="I169" s="9">
        <v>3.3200000000000025</v>
      </c>
      <c r="J169" s="9">
        <v>0</v>
      </c>
      <c r="K169" s="9">
        <v>0</v>
      </c>
      <c r="L169" s="9">
        <v>0</v>
      </c>
      <c r="M169" s="9">
        <v>0.74285714285714655</v>
      </c>
    </row>
    <row r="170" spans="5:13" x14ac:dyDescent="0.25">
      <c r="I170" s="9">
        <v>3.3400000000000025</v>
      </c>
      <c r="J170" s="9">
        <v>0</v>
      </c>
      <c r="K170" s="9">
        <v>0</v>
      </c>
      <c r="L170" s="9">
        <v>0</v>
      </c>
      <c r="M170" s="9">
        <v>0.77142857142857513</v>
      </c>
    </row>
    <row r="171" spans="5:13" x14ac:dyDescent="0.25">
      <c r="I171" s="9">
        <v>3.3600000000000025</v>
      </c>
      <c r="J171" s="9">
        <v>0</v>
      </c>
      <c r="K171" s="9">
        <v>0</v>
      </c>
      <c r="L171" s="9">
        <v>0</v>
      </c>
      <c r="M171" s="9">
        <v>0.80000000000000371</v>
      </c>
    </row>
    <row r="172" spans="5:13" x14ac:dyDescent="0.25">
      <c r="I172" s="9">
        <v>3.3800000000000026</v>
      </c>
      <c r="J172" s="9">
        <v>0</v>
      </c>
      <c r="K172" s="9">
        <v>0</v>
      </c>
      <c r="L172" s="9">
        <v>0</v>
      </c>
      <c r="M172" s="9">
        <v>0.82857142857143229</v>
      </c>
    </row>
    <row r="173" spans="5:13" x14ac:dyDescent="0.25">
      <c r="I173" s="9">
        <v>3.4000000000000026</v>
      </c>
      <c r="J173" s="9">
        <v>0</v>
      </c>
      <c r="K173" s="9">
        <v>0</v>
      </c>
      <c r="L173" s="9">
        <v>0</v>
      </c>
      <c r="M173" s="9">
        <v>0.85714285714286087</v>
      </c>
    </row>
    <row r="174" spans="5:13" x14ac:dyDescent="0.25">
      <c r="I174" s="9">
        <v>3.4200000000000026</v>
      </c>
      <c r="J174" s="9">
        <v>0</v>
      </c>
      <c r="K174" s="9">
        <v>0</v>
      </c>
      <c r="L174" s="9">
        <v>0</v>
      </c>
      <c r="M174" s="9">
        <v>0.88571428571428945</v>
      </c>
    </row>
    <row r="175" spans="5:13" x14ac:dyDescent="0.25">
      <c r="I175" s="9">
        <v>3.4400000000000026</v>
      </c>
      <c r="J175" s="9">
        <v>0</v>
      </c>
      <c r="K175" s="9">
        <v>0</v>
      </c>
      <c r="L175" s="9">
        <v>0</v>
      </c>
      <c r="M175" s="9">
        <v>0.91428571428571803</v>
      </c>
    </row>
    <row r="176" spans="5:13" x14ac:dyDescent="0.25">
      <c r="I176" s="9">
        <v>3.4600000000000026</v>
      </c>
      <c r="J176" s="9">
        <v>0</v>
      </c>
      <c r="K176" s="9">
        <v>0</v>
      </c>
      <c r="L176" s="9">
        <v>0</v>
      </c>
      <c r="M176" s="9">
        <v>0.94285714285714661</v>
      </c>
    </row>
    <row r="177" spans="9:13" x14ac:dyDescent="0.25">
      <c r="I177" s="9">
        <v>3.4800000000000026</v>
      </c>
      <c r="J177" s="9">
        <v>0</v>
      </c>
      <c r="K177" s="9">
        <v>0</v>
      </c>
      <c r="L177" s="9">
        <v>0</v>
      </c>
      <c r="M177" s="9">
        <v>0.97142857142857519</v>
      </c>
    </row>
    <row r="178" spans="9:13" x14ac:dyDescent="0.25">
      <c r="I178" s="9">
        <v>3.5000000000000027</v>
      </c>
      <c r="J178" s="9">
        <v>0</v>
      </c>
      <c r="K178" s="9">
        <v>0</v>
      </c>
      <c r="L178" s="9">
        <v>0</v>
      </c>
      <c r="M178" s="9">
        <v>1</v>
      </c>
    </row>
    <row r="179" spans="9:13" x14ac:dyDescent="0.25">
      <c r="I179" s="9">
        <v>3.5200000000000027</v>
      </c>
      <c r="J179" s="9">
        <v>0</v>
      </c>
      <c r="K179" s="9">
        <v>0</v>
      </c>
      <c r="L179" s="9">
        <v>0</v>
      </c>
      <c r="M179" s="9">
        <v>1</v>
      </c>
    </row>
    <row r="180" spans="9:13" x14ac:dyDescent="0.25">
      <c r="I180" s="9">
        <v>3.5400000000000027</v>
      </c>
      <c r="J180" s="9">
        <v>0</v>
      </c>
      <c r="K180" s="9">
        <v>0</v>
      </c>
      <c r="L180" s="9">
        <v>0</v>
      </c>
      <c r="M180" s="9">
        <v>1</v>
      </c>
    </row>
    <row r="181" spans="9:13" x14ac:dyDescent="0.25">
      <c r="I181" s="9">
        <v>3.5600000000000027</v>
      </c>
      <c r="J181" s="9">
        <v>0</v>
      </c>
      <c r="K181" s="9">
        <v>0</v>
      </c>
      <c r="L181" s="9">
        <v>0</v>
      </c>
      <c r="M181" s="9">
        <v>1</v>
      </c>
    </row>
    <row r="182" spans="9:13" x14ac:dyDescent="0.25">
      <c r="I182" s="9">
        <v>3.5800000000000027</v>
      </c>
      <c r="J182" s="9">
        <v>0</v>
      </c>
      <c r="K182" s="9">
        <v>0</v>
      </c>
      <c r="L182" s="9">
        <v>0</v>
      </c>
      <c r="M182" s="9">
        <v>1</v>
      </c>
    </row>
    <row r="183" spans="9:13" x14ac:dyDescent="0.25">
      <c r="I183" s="9">
        <v>3.6000000000000028</v>
      </c>
      <c r="J183" s="9">
        <v>0</v>
      </c>
      <c r="K183" s="9">
        <v>0</v>
      </c>
      <c r="L183" s="9">
        <v>0</v>
      </c>
      <c r="M183" s="9">
        <v>1</v>
      </c>
    </row>
    <row r="184" spans="9:13" x14ac:dyDescent="0.25">
      <c r="I184" s="9">
        <v>3.6200000000000028</v>
      </c>
      <c r="J184" s="9">
        <v>0</v>
      </c>
      <c r="K184" s="9">
        <v>0</v>
      </c>
      <c r="L184" s="9">
        <v>0</v>
      </c>
      <c r="M184" s="9">
        <v>1</v>
      </c>
    </row>
    <row r="185" spans="9:13" x14ac:dyDescent="0.25">
      <c r="I185" s="9">
        <v>3.6400000000000028</v>
      </c>
      <c r="J185" s="9">
        <v>0</v>
      </c>
      <c r="K185" s="9">
        <v>0</v>
      </c>
      <c r="L185" s="9">
        <v>0</v>
      </c>
      <c r="M185" s="9">
        <v>1</v>
      </c>
    </row>
    <row r="186" spans="9:13" x14ac:dyDescent="0.25">
      <c r="I186" s="9">
        <v>3.6600000000000028</v>
      </c>
      <c r="J186" s="9">
        <v>0</v>
      </c>
      <c r="K186" s="9">
        <v>0</v>
      </c>
      <c r="L186" s="9">
        <v>0</v>
      </c>
      <c r="M186" s="9">
        <v>1</v>
      </c>
    </row>
    <row r="187" spans="9:13" x14ac:dyDescent="0.25">
      <c r="I187" s="9">
        <v>3.6800000000000028</v>
      </c>
      <c r="J187" s="9">
        <v>0</v>
      </c>
      <c r="K187" s="9">
        <v>0</v>
      </c>
      <c r="L187" s="9">
        <v>0</v>
      </c>
      <c r="M187" s="9">
        <v>1</v>
      </c>
    </row>
    <row r="188" spans="9:13" x14ac:dyDescent="0.25">
      <c r="I188" s="9">
        <v>3.7000000000000028</v>
      </c>
      <c r="J188" s="9">
        <v>0</v>
      </c>
      <c r="K188" s="9">
        <v>0</v>
      </c>
      <c r="L188" s="9">
        <v>0</v>
      </c>
      <c r="M188" s="9">
        <v>1</v>
      </c>
    </row>
    <row r="189" spans="9:13" x14ac:dyDescent="0.25">
      <c r="I189" s="9">
        <v>3.7200000000000029</v>
      </c>
      <c r="J189" s="9">
        <v>0</v>
      </c>
      <c r="K189" s="9">
        <v>0</v>
      </c>
      <c r="L189" s="9">
        <v>0</v>
      </c>
      <c r="M189" s="9">
        <v>1</v>
      </c>
    </row>
    <row r="190" spans="9:13" x14ac:dyDescent="0.25">
      <c r="I190" s="9">
        <v>3.7400000000000029</v>
      </c>
      <c r="J190" s="9">
        <v>0</v>
      </c>
      <c r="K190" s="9">
        <v>0</v>
      </c>
      <c r="L190" s="9">
        <v>0</v>
      </c>
      <c r="M190" s="9">
        <v>1</v>
      </c>
    </row>
    <row r="191" spans="9:13" x14ac:dyDescent="0.25">
      <c r="I191" s="9">
        <v>3.7600000000000029</v>
      </c>
      <c r="J191" s="9">
        <v>0</v>
      </c>
      <c r="K191" s="9">
        <v>0</v>
      </c>
      <c r="L191" s="9">
        <v>0</v>
      </c>
      <c r="M191" s="9">
        <v>1</v>
      </c>
    </row>
    <row r="192" spans="9:13" x14ac:dyDescent="0.25">
      <c r="I192" s="9">
        <v>3.7800000000000029</v>
      </c>
      <c r="J192" s="9">
        <v>0</v>
      </c>
      <c r="K192" s="9">
        <v>0</v>
      </c>
      <c r="L192" s="9">
        <v>0</v>
      </c>
      <c r="M192" s="9">
        <v>1</v>
      </c>
    </row>
    <row r="193" spans="9:13" x14ac:dyDescent="0.25">
      <c r="I193" s="9">
        <v>3.8000000000000029</v>
      </c>
      <c r="J193" s="9">
        <v>0</v>
      </c>
      <c r="K193" s="9">
        <v>0</v>
      </c>
      <c r="L193" s="9">
        <v>0</v>
      </c>
      <c r="M193" s="9">
        <v>1</v>
      </c>
    </row>
    <row r="194" spans="9:13" x14ac:dyDescent="0.25">
      <c r="I194" s="9">
        <v>3.8200000000000029</v>
      </c>
      <c r="J194" s="9">
        <v>0</v>
      </c>
      <c r="K194" s="9">
        <v>0</v>
      </c>
      <c r="L194" s="9">
        <v>0</v>
      </c>
      <c r="M194" s="9">
        <v>1</v>
      </c>
    </row>
    <row r="195" spans="9:13" x14ac:dyDescent="0.25">
      <c r="I195" s="9">
        <v>3.840000000000003</v>
      </c>
      <c r="J195" s="9">
        <v>0</v>
      </c>
      <c r="K195" s="9">
        <v>0</v>
      </c>
      <c r="L195" s="9">
        <v>0</v>
      </c>
      <c r="M195" s="9">
        <v>1</v>
      </c>
    </row>
    <row r="196" spans="9:13" x14ac:dyDescent="0.25">
      <c r="I196" s="9">
        <v>3.860000000000003</v>
      </c>
      <c r="J196" s="9">
        <v>0</v>
      </c>
      <c r="K196" s="9">
        <v>0</v>
      </c>
      <c r="L196" s="9">
        <v>0</v>
      </c>
      <c r="M196" s="9">
        <v>1</v>
      </c>
    </row>
    <row r="197" spans="9:13" x14ac:dyDescent="0.25">
      <c r="I197" s="9">
        <v>3.880000000000003</v>
      </c>
      <c r="J197" s="9">
        <v>0</v>
      </c>
      <c r="K197" s="9">
        <v>0</v>
      </c>
      <c r="L197" s="9">
        <v>0</v>
      </c>
      <c r="M197" s="9">
        <v>1</v>
      </c>
    </row>
    <row r="198" spans="9:13" x14ac:dyDescent="0.25">
      <c r="I198" s="9">
        <v>3.900000000000003</v>
      </c>
      <c r="J198" s="9">
        <v>0</v>
      </c>
      <c r="K198" s="9">
        <v>0</v>
      </c>
      <c r="L198" s="9">
        <v>0</v>
      </c>
      <c r="M198" s="9">
        <v>1</v>
      </c>
    </row>
    <row r="199" spans="9:13" x14ac:dyDescent="0.25">
      <c r="I199" s="9">
        <v>3.920000000000003</v>
      </c>
      <c r="J199" s="9">
        <v>0</v>
      </c>
      <c r="K199" s="9">
        <v>0</v>
      </c>
      <c r="L199" s="9">
        <v>0</v>
      </c>
      <c r="M199" s="9">
        <v>1</v>
      </c>
    </row>
    <row r="200" spans="9:13" x14ac:dyDescent="0.25">
      <c r="I200" s="9">
        <v>3.9400000000000031</v>
      </c>
      <c r="J200" s="9">
        <v>0</v>
      </c>
      <c r="K200" s="9">
        <v>0</v>
      </c>
      <c r="L200" s="9">
        <v>0</v>
      </c>
      <c r="M200" s="9">
        <v>1</v>
      </c>
    </row>
    <row r="201" spans="9:13" x14ac:dyDescent="0.25">
      <c r="I201" s="9">
        <v>3.9600000000000031</v>
      </c>
      <c r="J201" s="9">
        <v>0</v>
      </c>
      <c r="K201" s="9">
        <v>0</v>
      </c>
      <c r="L201" s="9">
        <v>0</v>
      </c>
      <c r="M201" s="9">
        <v>1</v>
      </c>
    </row>
    <row r="202" spans="9:13" x14ac:dyDescent="0.25">
      <c r="I202" s="9">
        <v>3.9800000000000031</v>
      </c>
      <c r="J202" s="9">
        <v>0</v>
      </c>
      <c r="K202" s="9">
        <v>0</v>
      </c>
      <c r="L202" s="9">
        <v>0</v>
      </c>
      <c r="M202" s="9">
        <v>1</v>
      </c>
    </row>
    <row r="203" spans="9:13" x14ac:dyDescent="0.25">
      <c r="I203" s="9">
        <v>4.0000000000000027</v>
      </c>
      <c r="J203" s="9">
        <v>0</v>
      </c>
      <c r="K203" s="9">
        <v>0</v>
      </c>
      <c r="L203" s="9">
        <v>0</v>
      </c>
      <c r="M203" s="9">
        <v>1</v>
      </c>
    </row>
  </sheetData>
  <mergeCells count="3">
    <mergeCell ref="B1:D1"/>
    <mergeCell ref="F1:H1"/>
    <mergeCell ref="J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28</vt:i4>
      </vt:variant>
    </vt:vector>
  </HeadingPairs>
  <TitlesOfParts>
    <vt:vector size="35" baseType="lpstr">
      <vt:lpstr>Antecendete Temperatura</vt:lpstr>
      <vt:lpstr>Antecedente Umidade</vt:lpstr>
      <vt:lpstr>Consequente</vt:lpstr>
      <vt:lpstr>Fuzzy Set From Python</vt:lpstr>
      <vt:lpstr>Transferência Python-Excel</vt:lpstr>
      <vt:lpstr>Velocidade</vt:lpstr>
      <vt:lpstr>Simulação Parte 1</vt:lpstr>
      <vt:lpstr>a_crescente_muito_alto</vt:lpstr>
      <vt:lpstr>a_decrescente_parado</vt:lpstr>
      <vt:lpstr>a_trapezoidal_alto</vt:lpstr>
      <vt:lpstr>a_trapezoidal_baixa</vt:lpstr>
      <vt:lpstr>a_trapezoidal_media</vt:lpstr>
      <vt:lpstr>b_trapezoidal_alto</vt:lpstr>
      <vt:lpstr>b_trapezoidal_baixa</vt:lpstr>
      <vt:lpstr>b_trapezoidal_media</vt:lpstr>
      <vt:lpstr>c_crescente_muit_alto</vt:lpstr>
      <vt:lpstr>c_decrescente_parado</vt:lpstr>
      <vt:lpstr>c_trapezoidal_alto</vt:lpstr>
      <vt:lpstr>c_trapezoidal_baixa</vt:lpstr>
      <vt:lpstr>c_trapezoidal_media</vt:lpstr>
      <vt:lpstr>d_trapezoidal_alto</vt:lpstr>
      <vt:lpstr>d_trapezoidal_baixa</vt:lpstr>
      <vt:lpstr>d_trapezoidal_media</vt:lpstr>
      <vt:lpstr>desviop_temp_alta</vt:lpstr>
      <vt:lpstr>desviop_temp_baixa</vt:lpstr>
      <vt:lpstr>desviop_temp_media</vt:lpstr>
      <vt:lpstr>desviop_umidade_alta</vt:lpstr>
      <vt:lpstr>desviop_umidade_baixa</vt:lpstr>
      <vt:lpstr>desviop_umidade_media</vt:lpstr>
      <vt:lpstr>media_temp_alta</vt:lpstr>
      <vt:lpstr>media_temp_baixa</vt:lpstr>
      <vt:lpstr>media_temp_media</vt:lpstr>
      <vt:lpstr>media_umidade_alta</vt:lpstr>
      <vt:lpstr>media_umidade_baixa</vt:lpstr>
      <vt:lpstr>media_umidade_media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Fiaschetti</dc:creator>
  <cp:lastModifiedBy>Yanko Sarzedas da Costa</cp:lastModifiedBy>
  <dcterms:created xsi:type="dcterms:W3CDTF">2015-06-05T18:19:34Z</dcterms:created>
  <dcterms:modified xsi:type="dcterms:W3CDTF">2023-12-21T15:00:11Z</dcterms:modified>
</cp:coreProperties>
</file>