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<sst xmlns="http://schemas.openxmlformats.org/spreadsheetml/2006/main" count="29">
  <si>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r>
      <rPr>
        <b/>
        <sz val="11"/>
        <rFont val="宋体"/>
        <charset val="134"/>
      </rPr>
      <t>类型</t>
    </r>
  </si>
  <si>
    <r>
      <rPr>
        <b/>
        <sz val="11"/>
        <rFont val="宋体"/>
        <charset val="134"/>
      </rPr>
      <t>上班时间</t>
    </r>
  </si>
  <si>
    <t>下班时间</t>
  </si>
  <si>
    <r>
      <rPr>
        <b/>
        <sz val="11"/>
        <rFont val="宋体"/>
        <charset val="134"/>
      </rPr>
      <t>发车时间</t>
    </r>
  </si>
  <si>
    <r>
      <rPr>
        <sz val="11"/>
        <color theme="1"/>
        <rFont val="宋体"/>
        <charset val="134"/>
      </rPr>
      <t>早</t>
    </r>
    <r>
      <rPr>
        <sz val="11"/>
        <color theme="1"/>
        <rFont val="Consolas"/>
        <charset val="134"/>
      </rPr>
      <t>11</t>
    </r>
  </si>
  <si>
    <r>
      <rPr>
        <sz val="11"/>
        <color theme="1"/>
        <rFont val="宋体"/>
        <charset val="134"/>
      </rPr>
      <t>早</t>
    </r>
    <r>
      <rPr>
        <sz val="11"/>
        <color theme="1"/>
        <rFont val="Consolas"/>
        <charset val="134"/>
      </rPr>
      <t>10</t>
    </r>
  </si>
  <si>
    <r>
      <rPr>
        <sz val="11"/>
        <color theme="1"/>
        <rFont val="宋体"/>
        <charset val="134"/>
      </rPr>
      <t>日班</t>
    </r>
  </si>
  <si>
    <r>
      <rPr>
        <sz val="11"/>
        <color theme="1"/>
        <rFont val="宋体"/>
        <charset val="134"/>
      </rPr>
      <t>中班</t>
    </r>
  </si>
  <si>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10</t>
    </r>
  </si>
  <si>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11</t>
    </r>
  </si>
  <si>
    <r>
      <rPr>
        <sz val="11"/>
        <color theme="1"/>
        <rFont val="宋体"/>
        <charset val="134"/>
      </rPr>
      <t>夜班</t>
    </r>
  </si>
  <si>
    <t>单价/人天</t>
  </si>
  <si>
    <t>工作日</t>
  </si>
  <si>
    <t>月份</t>
  </si>
  <si>
    <t>毛收入</t>
  </si>
  <si>
    <t>成本（人月）</t>
  </si>
  <si>
    <t>成本（人年）</t>
  </si>
  <si>
    <t>毛利（人年）</t>
  </si>
  <si>
    <t>PM</t>
  </si>
  <si>
    <t>SA</t>
  </si>
  <si>
    <t>DEV</t>
  </si>
  <si>
    <t>TEST</t>
  </si>
  <si>
    <t>大众人员</t>
  </si>
  <si>
    <t>联合公司</t>
  </si>
  <si>
    <t>其他</t>
  </si>
  <si>
    <t>大众结算</t>
  </si>
  <si>
    <t>固定乘车</t>
  </si>
  <si>
    <t>错时（加班）</t>
  </si>
  <si>
    <t>实习生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</si>
</sst>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b/>
      <sz val="11"/>
      <name val="Consolas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0" xfId="0" applyFont="1"/>
    <xf numFmtId="20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K5" sqref="K5:K8"/>
    </sheetView>
  </sheetViews>
  <sheetFormatPr defaultColWidth="10.625" defaultRowHeight="25.5" customHeight="1" outlineLevelRow="7"/>
  <cols>
    <col min="1" max="11" width="10.625" style="4"/>
    <col min="12" max="16384" width="10.625" style="5"/>
  </cols>
  <sheetData>
    <row r="1" customHeight="1" spans="1:12">
      <c r="A1" s="6" t="s">
        <v>0</v>
      </c>
      <c r="B1" s="7" t="s">
        <v>1</v>
      </c>
      <c r="C1" s="8"/>
      <c r="D1" s="8"/>
      <c r="E1" s="9"/>
      <c r="F1" s="10" t="s">
        <v>2</v>
      </c>
      <c r="G1" s="11"/>
      <c r="H1" s="11"/>
      <c r="I1" s="11"/>
      <c r="J1" s="17"/>
      <c r="K1" s="6" t="s">
        <v>3</v>
      </c>
      <c r="L1" s="18"/>
    </row>
    <row r="2" customHeight="1" spans="1:11">
      <c r="A2" s="12" t="s">
        <v>4</v>
      </c>
      <c r="B2" s="13">
        <v>0.208333333333333</v>
      </c>
      <c r="C2" s="14"/>
      <c r="D2" s="15"/>
      <c r="E2" s="16">
        <v>0.6875</v>
      </c>
      <c r="F2" s="14"/>
      <c r="G2" s="14"/>
      <c r="H2" s="14"/>
      <c r="I2" s="14"/>
      <c r="J2" s="14"/>
      <c r="K2" s="19">
        <v>0.708333333333333</v>
      </c>
    </row>
    <row r="3" customHeight="1" spans="1:11">
      <c r="A3" s="12" t="s">
        <v>5</v>
      </c>
      <c r="B3" s="14"/>
      <c r="C3" s="13">
        <v>0.25</v>
      </c>
      <c r="D3" s="15"/>
      <c r="E3" s="16">
        <v>0.6875</v>
      </c>
      <c r="F3" s="14"/>
      <c r="G3" s="14"/>
      <c r="H3" s="14"/>
      <c r="I3" s="14"/>
      <c r="J3" s="14"/>
      <c r="K3" s="19">
        <v>0.708333333333333</v>
      </c>
    </row>
    <row r="4" customHeight="1" spans="1:11">
      <c r="A4" s="12" t="s">
        <v>6</v>
      </c>
      <c r="B4" s="14"/>
      <c r="C4" s="14"/>
      <c r="D4" s="13">
        <v>0.333333333333333</v>
      </c>
      <c r="E4" s="16">
        <v>0.6875</v>
      </c>
      <c r="F4" s="15"/>
      <c r="G4" s="14"/>
      <c r="H4" s="14"/>
      <c r="I4" s="14"/>
      <c r="J4" s="14"/>
      <c r="K4" s="19">
        <v>0.708333333333333</v>
      </c>
    </row>
    <row r="5" customHeight="1" spans="1:11">
      <c r="A5" s="12" t="s">
        <v>7</v>
      </c>
      <c r="B5" s="14"/>
      <c r="C5" s="14"/>
      <c r="D5" s="14"/>
      <c r="E5" s="13">
        <v>0.6875</v>
      </c>
      <c r="F5" s="15"/>
      <c r="G5" s="16">
        <v>0.0416666666666667</v>
      </c>
      <c r="H5" s="14"/>
      <c r="I5" s="15"/>
      <c r="J5" s="15"/>
      <c r="K5" s="19">
        <v>0.0625</v>
      </c>
    </row>
    <row r="6" customHeight="1" spans="1:11">
      <c r="A6" s="12" t="s">
        <v>8</v>
      </c>
      <c r="B6" s="14"/>
      <c r="C6" s="14"/>
      <c r="D6" s="14"/>
      <c r="E6" s="13">
        <v>0.6875</v>
      </c>
      <c r="F6" s="15"/>
      <c r="G6" s="14"/>
      <c r="H6" s="16">
        <v>0.125</v>
      </c>
      <c r="I6" s="15"/>
      <c r="J6" s="15"/>
      <c r="K6" s="19">
        <v>0.145833333333333</v>
      </c>
    </row>
    <row r="7" customHeight="1" spans="1:11">
      <c r="A7" s="12" t="s">
        <v>9</v>
      </c>
      <c r="B7" s="14"/>
      <c r="C7" s="14"/>
      <c r="D7" s="14"/>
      <c r="E7" s="13">
        <v>0.6875</v>
      </c>
      <c r="F7" s="15"/>
      <c r="G7" s="14"/>
      <c r="H7" s="14"/>
      <c r="I7" s="16">
        <v>0.166666666666667</v>
      </c>
      <c r="J7" s="15"/>
      <c r="K7" s="19">
        <v>0.1875</v>
      </c>
    </row>
    <row r="8" customHeight="1" spans="1:11">
      <c r="A8" s="12" t="s">
        <v>10</v>
      </c>
      <c r="B8" s="14"/>
      <c r="C8" s="14"/>
      <c r="D8" s="14"/>
      <c r="E8" s="14"/>
      <c r="F8" s="15"/>
      <c r="G8" s="13">
        <v>0.0416666666666667</v>
      </c>
      <c r="H8" s="14"/>
      <c r="I8" s="15"/>
      <c r="J8" s="16">
        <v>0.333333333333333</v>
      </c>
      <c r="K8" s="19">
        <v>0.354166666666667</v>
      </c>
    </row>
  </sheetData>
  <mergeCells count="2">
    <mergeCell ref="B1:E1"/>
    <mergeCell ref="F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H7" sqref="H7"/>
    </sheetView>
  </sheetViews>
  <sheetFormatPr defaultColWidth="16.125" defaultRowHeight="29" customHeight="1" outlineLevelCol="7"/>
  <cols>
    <col min="1" max="1" width="11.875" style="2" customWidth="1"/>
    <col min="2" max="4" width="16.125" style="2" customWidth="1"/>
    <col min="5" max="16384" width="16.125" style="3" customWidth="1"/>
  </cols>
  <sheetData>
    <row r="1" customHeight="1" spans="2:8">
      <c r="B1" s="2" t="s">
        <v>11</v>
      </c>
      <c r="C1" s="2" t="s">
        <v>12</v>
      </c>
      <c r="D1" s="2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customHeight="1" spans="1:8">
      <c r="A2" s="2" t="s">
        <v>18</v>
      </c>
      <c r="B2" s="2">
        <v>1250</v>
      </c>
      <c r="C2" s="2">
        <v>22</v>
      </c>
      <c r="D2" s="2">
        <v>12</v>
      </c>
      <c r="E2" s="3">
        <f>B2*C2*D2</f>
        <v>330000</v>
      </c>
      <c r="F2" s="3">
        <v>15000</v>
      </c>
      <c r="G2" s="3">
        <f>F2*D2</f>
        <v>180000</v>
      </c>
      <c r="H2" s="3">
        <f t="shared" ref="H2:H6" si="0">E2-G2</f>
        <v>150000</v>
      </c>
    </row>
    <row r="3" customHeight="1" spans="1:8">
      <c r="A3" s="2" t="s">
        <v>19</v>
      </c>
      <c r="B3" s="2">
        <v>1250</v>
      </c>
      <c r="C3" s="2">
        <v>22</v>
      </c>
      <c r="D3" s="2">
        <v>12</v>
      </c>
      <c r="E3" s="3">
        <f>B3*C3*D3</f>
        <v>330000</v>
      </c>
      <c r="F3" s="3">
        <v>15000</v>
      </c>
      <c r="G3" s="3">
        <f>F3*D3</f>
        <v>180000</v>
      </c>
      <c r="H3" s="3">
        <f t="shared" si="0"/>
        <v>150000</v>
      </c>
    </row>
    <row r="4" customHeight="1" spans="1:8">
      <c r="A4" s="2" t="s">
        <v>20</v>
      </c>
      <c r="B4" s="2">
        <v>1250</v>
      </c>
      <c r="C4" s="2">
        <v>22</v>
      </c>
      <c r="D4" s="2">
        <v>12</v>
      </c>
      <c r="E4" s="3">
        <f t="shared" ref="E4:E13" si="1">B4*C4*D4</f>
        <v>330000</v>
      </c>
      <c r="F4" s="3">
        <v>15000</v>
      </c>
      <c r="G4" s="3">
        <f>F4*D4</f>
        <v>180000</v>
      </c>
      <c r="H4" s="3">
        <f t="shared" si="0"/>
        <v>150000</v>
      </c>
    </row>
    <row r="5" customHeight="1" spans="1:8">
      <c r="A5" s="2" t="s">
        <v>20</v>
      </c>
      <c r="B5" s="2">
        <v>1250</v>
      </c>
      <c r="C5" s="2">
        <v>22</v>
      </c>
      <c r="D5" s="2">
        <v>12</v>
      </c>
      <c r="E5" s="3">
        <f t="shared" si="1"/>
        <v>330000</v>
      </c>
      <c r="F5" s="3">
        <v>15000</v>
      </c>
      <c r="G5" s="3">
        <f>F5*D5</f>
        <v>180000</v>
      </c>
      <c r="H5" s="3">
        <f t="shared" si="0"/>
        <v>150000</v>
      </c>
    </row>
    <row r="6" customHeight="1" spans="1:8">
      <c r="A6" s="2" t="s">
        <v>21</v>
      </c>
      <c r="B6" s="2">
        <v>0</v>
      </c>
      <c r="C6" s="2">
        <v>22</v>
      </c>
      <c r="D6" s="2">
        <v>12</v>
      </c>
      <c r="E6" s="3">
        <f t="shared" si="1"/>
        <v>0</v>
      </c>
      <c r="G6" s="3">
        <v>0</v>
      </c>
      <c r="H6" s="3">
        <v>0</v>
      </c>
    </row>
    <row r="7" customHeight="1" spans="5:8">
      <c r="E7" s="3">
        <f t="shared" ref="E7:H7" si="2">SUM(E2:E6)</f>
        <v>1320000</v>
      </c>
      <c r="G7" s="3">
        <f t="shared" si="2"/>
        <v>720000</v>
      </c>
      <c r="H7" s="3">
        <f t="shared" si="2"/>
        <v>600000</v>
      </c>
    </row>
    <row r="9" customHeight="1" spans="1:8">
      <c r="A9" s="2" t="s">
        <v>18</v>
      </c>
      <c r="B9" s="2">
        <v>20000</v>
      </c>
      <c r="C9" s="2">
        <v>1</v>
      </c>
      <c r="D9" s="2">
        <v>12</v>
      </c>
      <c r="E9" s="3">
        <f t="shared" si="1"/>
        <v>240000</v>
      </c>
      <c r="G9" s="3">
        <f t="shared" ref="G9:G13" si="3">12000*12</f>
        <v>144000</v>
      </c>
      <c r="H9" s="3">
        <f t="shared" ref="H9:H13" si="4">E9-G9</f>
        <v>96000</v>
      </c>
    </row>
    <row r="10" customHeight="1" spans="1:8">
      <c r="A10" s="2" t="s">
        <v>19</v>
      </c>
      <c r="B10" s="2">
        <v>20000</v>
      </c>
      <c r="C10" s="2">
        <v>1</v>
      </c>
      <c r="D10" s="2">
        <v>12</v>
      </c>
      <c r="E10" s="3">
        <f t="shared" si="1"/>
        <v>240000</v>
      </c>
      <c r="G10" s="3">
        <f t="shared" si="3"/>
        <v>144000</v>
      </c>
      <c r="H10" s="3">
        <f t="shared" si="4"/>
        <v>96000</v>
      </c>
    </row>
    <row r="11" customHeight="1" spans="1:8">
      <c r="A11" s="2" t="s">
        <v>20</v>
      </c>
      <c r="B11" s="2">
        <v>20000</v>
      </c>
      <c r="C11" s="2">
        <v>1</v>
      </c>
      <c r="D11" s="2">
        <v>12</v>
      </c>
      <c r="E11" s="3">
        <f t="shared" si="1"/>
        <v>240000</v>
      </c>
      <c r="G11" s="3">
        <f t="shared" si="3"/>
        <v>144000</v>
      </c>
      <c r="H11" s="3">
        <f t="shared" si="4"/>
        <v>96000</v>
      </c>
    </row>
    <row r="12" customHeight="1" spans="1:8">
      <c r="A12" s="2" t="s">
        <v>20</v>
      </c>
      <c r="B12" s="2">
        <v>20000</v>
      </c>
      <c r="C12" s="2">
        <v>1</v>
      </c>
      <c r="D12" s="2">
        <v>12</v>
      </c>
      <c r="E12" s="3">
        <f t="shared" si="1"/>
        <v>240000</v>
      </c>
      <c r="G12" s="3">
        <f t="shared" si="3"/>
        <v>144000</v>
      </c>
      <c r="H12" s="3">
        <f t="shared" si="4"/>
        <v>96000</v>
      </c>
    </row>
    <row r="13" customHeight="1" spans="1:8">
      <c r="A13" s="2" t="s">
        <v>21</v>
      </c>
      <c r="B13" s="2">
        <v>0</v>
      </c>
      <c r="C13" s="2">
        <v>1</v>
      </c>
      <c r="D13" s="2">
        <v>12</v>
      </c>
      <c r="E13" s="3">
        <f t="shared" si="1"/>
        <v>0</v>
      </c>
      <c r="G13" s="3">
        <v>0</v>
      </c>
      <c r="H13" s="3">
        <v>0</v>
      </c>
    </row>
    <row r="14" customHeight="1" spans="5:8">
      <c r="E14" s="3">
        <f>SUM(E9:E13)</f>
        <v>960000</v>
      </c>
      <c r="G14" s="3">
        <f>SUM(G10:G13)</f>
        <v>432000</v>
      </c>
      <c r="H14" s="3">
        <f>SUM(H9:H13)</f>
        <v>384000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3" sqref="C3"/>
    </sheetView>
  </sheetViews>
  <sheetFormatPr defaultColWidth="19.125" defaultRowHeight="30" customHeight="1" outlineLevelRow="3" outlineLevelCol="4"/>
  <cols>
    <col min="1" max="16384" width="19.125" style="1" customWidth="1"/>
  </cols>
  <sheetData>
    <row r="1" customHeight="1" spans="1:5">
      <c r="A1" s="1" t="s">
        <v>22</v>
      </c>
      <c r="C1" s="1" t="s">
        <v>23</v>
      </c>
      <c r="E1" s="1" t="s">
        <v>24</v>
      </c>
    </row>
    <row r="2" customHeight="1" spans="1:2">
      <c r="A2" s="1" t="s">
        <v>25</v>
      </c>
      <c r="B2" s="1" t="s">
        <v>26</v>
      </c>
    </row>
    <row r="3" customHeight="1" spans="2:2">
      <c r="B3" s="1" t="s">
        <v>27</v>
      </c>
    </row>
    <row r="4" customHeight="1" spans="2:2">
      <c r="B4" s="1" t="s">
        <v>28</v>
      </c>
    </row>
  </sheetData>
  <mergeCells count="3">
    <mergeCell ref="A1:B1"/>
    <mergeCell ref="C1:D1"/>
    <mergeCell ref="A2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2016-08-25T02:18:28Z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