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rsp\OneDrive\桌面\"/>
    </mc:Choice>
  </mc:AlternateContent>
  <xr:revisionPtr revIDLastSave="0" documentId="8_{034C679B-419A-4514-87F3-87249ADC69C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810" sheetId="4" r:id="rId1"/>
    <sheet name="850" sheetId="2" r:id="rId2"/>
    <sheet name="855" sheetId="3" r:id="rId3"/>
    <sheet name="API_LOG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2" l="1"/>
  <c r="E27" i="2"/>
  <c r="E12" i="2"/>
  <c r="E18" i="2" l="1"/>
  <c r="E17" i="2"/>
  <c r="E15" i="2"/>
  <c r="E14" i="2"/>
  <c r="E8" i="2"/>
  <c r="E11" i="2" s="1"/>
  <c r="E9" i="2" l="1"/>
  <c r="E10" i="2"/>
  <c r="F29" i="3"/>
  <c r="E27" i="3"/>
  <c r="E32" i="3" s="1"/>
  <c r="E13" i="3"/>
  <c r="F10" i="3"/>
  <c r="F11" i="3"/>
  <c r="F12" i="3" s="1"/>
  <c r="E79" i="2"/>
  <c r="E80" i="2" s="1"/>
  <c r="E75" i="2"/>
  <c r="E74" i="2"/>
  <c r="H75" i="2"/>
  <c r="G75" i="2"/>
  <c r="E69" i="2"/>
  <c r="E68" i="2"/>
  <c r="E66" i="2"/>
  <c r="E48" i="2"/>
  <c r="E37" i="2"/>
  <c r="E38" i="2" s="1"/>
  <c r="H37" i="2"/>
  <c r="H38" i="2" s="1"/>
  <c r="E34" i="2"/>
  <c r="E35" i="2" s="1"/>
  <c r="F36" i="2"/>
  <c r="H34" i="2"/>
  <c r="G35" i="2" s="1"/>
  <c r="E32" i="2"/>
  <c r="E31" i="2"/>
  <c r="F32" i="2"/>
  <c r="H30" i="2"/>
  <c r="H31" i="2" s="1"/>
  <c r="F28" i="2"/>
  <c r="F29" i="2" s="1"/>
  <c r="E26" i="2"/>
  <c r="E29" i="2" s="1"/>
  <c r="H18" i="2"/>
  <c r="G18" i="2"/>
  <c r="E28" i="3" l="1"/>
  <c r="E29" i="3"/>
  <c r="E30" i="3"/>
  <c r="E31" i="3"/>
  <c r="E81" i="2"/>
  <c r="H35" i="2"/>
  <c r="H36" i="2" s="1"/>
  <c r="E36" i="2"/>
  <c r="G38" i="2"/>
  <c r="E28" i="2"/>
  <c r="H32" i="2"/>
  <c r="G32" i="2"/>
  <c r="G31" i="2"/>
  <c r="F48" i="4"/>
  <c r="F49" i="4" s="1"/>
  <c r="F50" i="4" s="1"/>
  <c r="H46" i="4"/>
  <c r="H47" i="4" s="1"/>
  <c r="E46" i="4"/>
  <c r="E50" i="4" s="1"/>
  <c r="F42" i="4"/>
  <c r="F45" i="4" s="1"/>
  <c r="H40" i="4"/>
  <c r="H41" i="4" s="1"/>
  <c r="E40" i="4"/>
  <c r="E45" i="4" s="1"/>
  <c r="E38" i="4"/>
  <c r="G36" i="2" l="1"/>
  <c r="E47" i="4"/>
  <c r="E41" i="4"/>
  <c r="E48" i="4"/>
  <c r="E42" i="4"/>
  <c r="E49" i="4"/>
  <c r="H48" i="4"/>
  <c r="G48" i="4"/>
  <c r="G47" i="4"/>
  <c r="G42" i="4"/>
  <c r="H42" i="4"/>
  <c r="G41" i="4"/>
  <c r="E27" i="4"/>
  <c r="E35" i="4" s="1"/>
  <c r="F22" i="4"/>
  <c r="F23" i="4" s="1"/>
  <c r="F24" i="4" s="1"/>
  <c r="H21" i="4"/>
  <c r="H22" i="4" s="1"/>
  <c r="G21" i="4"/>
  <c r="E20" i="4"/>
  <c r="E23" i="4" s="1"/>
  <c r="H18" i="4"/>
  <c r="G18" i="4"/>
  <c r="E16" i="4"/>
  <c r="E18" i="4" s="1"/>
  <c r="E13" i="4"/>
  <c r="E15" i="4" s="1"/>
  <c r="E52" i="4"/>
  <c r="H51" i="4"/>
  <c r="H52" i="4" s="1"/>
  <c r="E39" i="4"/>
  <c r="H38" i="4"/>
  <c r="H39" i="4" s="1"/>
  <c r="F29" i="4"/>
  <c r="F30" i="4" s="1"/>
  <c r="F31" i="4" s="1"/>
  <c r="F32" i="4" s="1"/>
  <c r="F33" i="4" s="1"/>
  <c r="F34" i="4" s="1"/>
  <c r="F35" i="4" s="1"/>
  <c r="F36" i="4" s="1"/>
  <c r="H27" i="4"/>
  <c r="H28" i="4" s="1"/>
  <c r="H15" i="4"/>
  <c r="G15" i="4"/>
  <c r="F10" i="4"/>
  <c r="F11" i="4" s="1"/>
  <c r="F12" i="4" s="1"/>
  <c r="H9" i="4"/>
  <c r="H10" i="4" s="1"/>
  <c r="G11" i="4" s="1"/>
  <c r="G9" i="4"/>
  <c r="E8" i="4"/>
  <c r="F4" i="4"/>
  <c r="F5" i="4" s="1"/>
  <c r="F6" i="4" s="1"/>
  <c r="F7" i="4" s="1"/>
  <c r="H3" i="4"/>
  <c r="H4" i="4" s="1"/>
  <c r="G3" i="4"/>
  <c r="E24" i="4" l="1"/>
  <c r="E17" i="4"/>
  <c r="E14" i="4"/>
  <c r="G39" i="4"/>
  <c r="E21" i="4"/>
  <c r="G49" i="4"/>
  <c r="H49" i="4"/>
  <c r="H45" i="4"/>
  <c r="G45" i="4"/>
  <c r="E22" i="4"/>
  <c r="E29" i="4"/>
  <c r="E31" i="4"/>
  <c r="E36" i="4"/>
  <c r="E32" i="4"/>
  <c r="E30" i="4"/>
  <c r="E33" i="4"/>
  <c r="E34" i="4"/>
  <c r="E28" i="4"/>
  <c r="H23" i="4"/>
  <c r="G23" i="4"/>
  <c r="G22" i="4"/>
  <c r="G10" i="4"/>
  <c r="H29" i="4"/>
  <c r="G29" i="4"/>
  <c r="G5" i="4"/>
  <c r="H5" i="4"/>
  <c r="E11" i="4"/>
  <c r="E9" i="4"/>
  <c r="G52" i="4"/>
  <c r="H11" i="4"/>
  <c r="G4" i="4"/>
  <c r="E10" i="4"/>
  <c r="E12" i="4"/>
  <c r="G28" i="4"/>
  <c r="H50" i="4" l="1"/>
  <c r="G50" i="4"/>
  <c r="H24" i="4"/>
  <c r="G24" i="4"/>
  <c r="H6" i="4"/>
  <c r="G6" i="4"/>
  <c r="G12" i="4"/>
  <c r="H12" i="4"/>
  <c r="H30" i="4"/>
  <c r="G30" i="4"/>
  <c r="F4" i="3"/>
  <c r="F5" i="3" s="1"/>
  <c r="F6" i="3" s="1"/>
  <c r="F7" i="3" s="1"/>
  <c r="H3" i="3"/>
  <c r="G4" i="3" s="1"/>
  <c r="G3" i="3"/>
  <c r="G31" i="4" l="1"/>
  <c r="H31" i="4"/>
  <c r="H7" i="4"/>
  <c r="G7" i="4"/>
  <c r="H4" i="3"/>
  <c r="H32" i="4" l="1"/>
  <c r="G32" i="4"/>
  <c r="H5" i="3"/>
  <c r="G5" i="3"/>
  <c r="H33" i="4" l="1"/>
  <c r="G33" i="4"/>
  <c r="H6" i="3"/>
  <c r="G6" i="3"/>
  <c r="H34" i="4" l="1"/>
  <c r="G34" i="4"/>
  <c r="H7" i="3"/>
  <c r="G7" i="3"/>
  <c r="H35" i="4" l="1"/>
  <c r="G35" i="4"/>
  <c r="E8" i="3"/>
  <c r="E36" i="3"/>
  <c r="E35" i="3"/>
  <c r="H34" i="3"/>
  <c r="F31" i="3"/>
  <c r="H27" i="3"/>
  <c r="E26" i="3"/>
  <c r="E25" i="3"/>
  <c r="E24" i="3"/>
  <c r="E23" i="3"/>
  <c r="E22" i="3"/>
  <c r="E21" i="3"/>
  <c r="E20" i="3"/>
  <c r="F19" i="3"/>
  <c r="F20" i="3" s="1"/>
  <c r="F21" i="3" s="1"/>
  <c r="F22" i="3" s="1"/>
  <c r="F23" i="3" s="1"/>
  <c r="F24" i="3" s="1"/>
  <c r="F25" i="3" s="1"/>
  <c r="F26" i="3" s="1"/>
  <c r="E19" i="3"/>
  <c r="E18" i="3"/>
  <c r="H17" i="3"/>
  <c r="H15" i="3"/>
  <c r="G15" i="3"/>
  <c r="E15" i="3"/>
  <c r="E14" i="3"/>
  <c r="H9" i="3"/>
  <c r="G10" i="3" s="1"/>
  <c r="G9" i="3"/>
  <c r="H18" i="3" l="1"/>
  <c r="G18" i="3"/>
  <c r="G35" i="3"/>
  <c r="H35" i="3"/>
  <c r="H28" i="3"/>
  <c r="G28" i="3"/>
  <c r="E9" i="3"/>
  <c r="E12" i="3"/>
  <c r="E10" i="3"/>
  <c r="E11" i="3"/>
  <c r="H36" i="4"/>
  <c r="G36" i="4"/>
  <c r="H10" i="3"/>
  <c r="E85" i="2"/>
  <c r="F22" i="2"/>
  <c r="F23" i="2" s="1"/>
  <c r="F53" i="2"/>
  <c r="E72" i="2"/>
  <c r="E71" i="2"/>
  <c r="E65" i="2"/>
  <c r="E64" i="2"/>
  <c r="E53" i="2"/>
  <c r="E25" i="2"/>
  <c r="E23" i="2"/>
  <c r="E22" i="2"/>
  <c r="E21" i="2"/>
  <c r="E20" i="2"/>
  <c r="H15" i="2"/>
  <c r="G15" i="2"/>
  <c r="H29" i="3" l="1"/>
  <c r="G29" i="3"/>
  <c r="H36" i="3"/>
  <c r="G36" i="3"/>
  <c r="H19" i="3"/>
  <c r="G19" i="3"/>
  <c r="G11" i="3"/>
  <c r="H11" i="3"/>
  <c r="H79" i="2"/>
  <c r="H20" i="3" l="1"/>
  <c r="G20" i="3"/>
  <c r="H30" i="3"/>
  <c r="G30" i="3"/>
  <c r="H80" i="2"/>
  <c r="G80" i="2"/>
  <c r="H12" i="3"/>
  <c r="G12" i="3"/>
  <c r="H21" i="2"/>
  <c r="G21" i="2"/>
  <c r="G31" i="3" l="1"/>
  <c r="H31" i="3"/>
  <c r="H21" i="3"/>
  <c r="G21" i="3"/>
  <c r="H81" i="2"/>
  <c r="G81" i="2"/>
  <c r="H22" i="2"/>
  <c r="G22" i="2"/>
  <c r="F10" i="2"/>
  <c r="F11" i="2" s="1"/>
  <c r="H22" i="3" l="1"/>
  <c r="G22" i="3"/>
  <c r="H32" i="3"/>
  <c r="G32" i="3"/>
  <c r="H23" i="2"/>
  <c r="G23" i="2"/>
  <c r="F12" i="2"/>
  <c r="F78" i="2"/>
  <c r="F72" i="2"/>
  <c r="F58" i="2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E78" i="2"/>
  <c r="E77" i="2"/>
  <c r="E61" i="2"/>
  <c r="E63" i="2"/>
  <c r="E62" i="2"/>
  <c r="E60" i="2"/>
  <c r="E59" i="2"/>
  <c r="E58" i="2"/>
  <c r="E57" i="2"/>
  <c r="E52" i="2"/>
  <c r="E51" i="2"/>
  <c r="E50" i="2"/>
  <c r="E47" i="2"/>
  <c r="E45" i="2"/>
  <c r="E44" i="2"/>
  <c r="E43" i="2"/>
  <c r="E84" i="2"/>
  <c r="E42" i="2"/>
  <c r="F43" i="2"/>
  <c r="F44" i="2" s="1"/>
  <c r="F45" i="2" s="1"/>
  <c r="H27" i="2"/>
  <c r="G27" i="2"/>
  <c r="H9" i="2"/>
  <c r="H10" i="2" s="1"/>
  <c r="G9" i="2"/>
  <c r="H23" i="3" l="1"/>
  <c r="G23" i="3"/>
  <c r="G28" i="2"/>
  <c r="H28" i="2"/>
  <c r="H11" i="2"/>
  <c r="G11" i="2"/>
  <c r="G10" i="2"/>
  <c r="H71" i="2"/>
  <c r="G71" i="2"/>
  <c r="H56" i="2"/>
  <c r="H57" i="2" s="1"/>
  <c r="H24" i="3" l="1"/>
  <c r="G24" i="3"/>
  <c r="H29" i="2"/>
  <c r="G29" i="2"/>
  <c r="G12" i="2"/>
  <c r="H12" i="2"/>
  <c r="G72" i="2"/>
  <c r="H72" i="2"/>
  <c r="G58" i="2"/>
  <c r="H58" i="2"/>
  <c r="G57" i="2"/>
  <c r="H49" i="2"/>
  <c r="H50" i="2" s="1"/>
  <c r="H46" i="2"/>
  <c r="G47" i="2" s="1"/>
  <c r="H25" i="2"/>
  <c r="G25" i="2"/>
  <c r="H25" i="3" l="1"/>
  <c r="G25" i="3"/>
  <c r="H59" i="2"/>
  <c r="G59" i="2"/>
  <c r="H51" i="2"/>
  <c r="G51" i="2"/>
  <c r="G50" i="2"/>
  <c r="H47" i="2"/>
  <c r="H76" i="2"/>
  <c r="H83" i="2"/>
  <c r="H41" i="2"/>
  <c r="H26" i="3" l="1"/>
  <c r="G26" i="3"/>
  <c r="H48" i="2"/>
  <c r="G48" i="2"/>
  <c r="H84" i="2"/>
  <c r="G84" i="2"/>
  <c r="H77" i="2"/>
  <c r="G77" i="2"/>
  <c r="H60" i="2"/>
  <c r="G60" i="2"/>
  <c r="H52" i="2"/>
  <c r="G52" i="2"/>
  <c r="G42" i="2"/>
  <c r="H42" i="2"/>
  <c r="G85" i="2" l="1"/>
  <c r="H85" i="2"/>
  <c r="H53" i="2"/>
  <c r="G53" i="2"/>
  <c r="H78" i="2"/>
  <c r="G78" i="2"/>
  <c r="H61" i="2"/>
  <c r="G61" i="2"/>
  <c r="H43" i="2"/>
  <c r="G43" i="2"/>
  <c r="H62" i="2" l="1"/>
  <c r="G62" i="2"/>
  <c r="G44" i="2"/>
  <c r="H44" i="2"/>
  <c r="H63" i="2" l="1"/>
  <c r="G63" i="2"/>
  <c r="H45" i="2"/>
  <c r="G45" i="2"/>
  <c r="H64" i="2" l="1"/>
  <c r="G64" i="2"/>
  <c r="H65" i="2" l="1"/>
  <c r="G65" i="2"/>
  <c r="H66" i="2" l="1"/>
  <c r="G66" i="2"/>
  <c r="H67" i="2" l="1"/>
  <c r="G67" i="2"/>
  <c r="H68" i="2" l="1"/>
  <c r="G68" i="2"/>
  <c r="H69" i="2" l="1"/>
  <c r="G69" i="2"/>
</calcChain>
</file>

<file path=xl/sharedStrings.xml><?xml version="1.0" encoding="utf-8"?>
<sst xmlns="http://schemas.openxmlformats.org/spreadsheetml/2006/main" count="587" uniqueCount="284">
  <si>
    <t>TAG_ID</t>
    <phoneticPr fontId="1" type="noConversion"/>
  </si>
  <si>
    <t>SEQ</t>
    <phoneticPr fontId="1" type="noConversion"/>
  </si>
  <si>
    <t>Start Pos.</t>
    <phoneticPr fontId="1" type="noConversion"/>
  </si>
  <si>
    <t>Length</t>
    <phoneticPr fontId="1" type="noConversion"/>
  </si>
  <si>
    <t>EDI Segment</t>
    <phoneticPr fontId="1" type="noConversion"/>
  </si>
  <si>
    <t>EDI element</t>
    <phoneticPr fontId="1" type="noConversion"/>
  </si>
  <si>
    <t>Name</t>
    <phoneticPr fontId="1" type="noConversion"/>
  </si>
  <si>
    <t xml:space="preserve">End Pos. </t>
    <phoneticPr fontId="1" type="noConversion"/>
  </si>
  <si>
    <t>Remark</t>
    <phoneticPr fontId="1" type="noConversion"/>
  </si>
  <si>
    <t>N1</t>
    <phoneticPr fontId="1" type="noConversion"/>
  </si>
  <si>
    <t>Purchase Order Number</t>
  </si>
  <si>
    <t>N3</t>
    <phoneticPr fontId="1" type="noConversion"/>
  </si>
  <si>
    <t>BEG</t>
    <phoneticPr fontId="1" type="noConversion"/>
  </si>
  <si>
    <t>PO1</t>
    <phoneticPr fontId="1" type="noConversion"/>
  </si>
  <si>
    <t>CTT</t>
    <phoneticPr fontId="1" type="noConversion"/>
  </si>
  <si>
    <t>Date</t>
  </si>
  <si>
    <t>Reg</t>
    <phoneticPr fontId="1" type="noConversion"/>
  </si>
  <si>
    <t>M</t>
    <phoneticPr fontId="1" type="noConversion"/>
  </si>
  <si>
    <t>Max Use</t>
    <phoneticPr fontId="1" type="noConversion"/>
  </si>
  <si>
    <t>Number of Line Items</t>
  </si>
  <si>
    <t>354</t>
    <phoneticPr fontId="1" type="noConversion"/>
  </si>
  <si>
    <t>PER</t>
    <phoneticPr fontId="1" type="noConversion"/>
  </si>
  <si>
    <t>O</t>
    <phoneticPr fontId="1" type="noConversion"/>
  </si>
  <si>
    <t>O</t>
    <phoneticPr fontId="1" type="noConversion"/>
  </si>
  <si>
    <t>Min.L</t>
    <phoneticPr fontId="1" type="noConversion"/>
  </si>
  <si>
    <t>MSG</t>
    <phoneticPr fontId="1" type="noConversion"/>
  </si>
  <si>
    <t>N4</t>
    <phoneticPr fontId="1" type="noConversion"/>
  </si>
  <si>
    <t>N3</t>
    <phoneticPr fontId="1" type="noConversion"/>
  </si>
  <si>
    <t>PO1</t>
    <phoneticPr fontId="1" type="noConversion"/>
  </si>
  <si>
    <t>PID</t>
    <phoneticPr fontId="1" type="noConversion"/>
  </si>
  <si>
    <t>DTM</t>
    <phoneticPr fontId="1" type="noConversion"/>
  </si>
  <si>
    <t>O</t>
    <phoneticPr fontId="1" type="noConversion"/>
  </si>
  <si>
    <t>CUR</t>
    <phoneticPr fontId="1" type="noConversion"/>
  </si>
  <si>
    <t>FOB</t>
    <phoneticPr fontId="1" type="noConversion"/>
  </si>
  <si>
    <t>Detail</t>
    <phoneticPr fontId="1" type="noConversion"/>
  </si>
  <si>
    <t>C</t>
    <phoneticPr fontId="1" type="noConversion"/>
  </si>
  <si>
    <t>Name</t>
    <phoneticPr fontId="1" type="noConversion"/>
  </si>
  <si>
    <t>Address Information</t>
    <phoneticPr fontId="1" type="noConversion"/>
  </si>
  <si>
    <t>Geographic Location</t>
    <phoneticPr fontId="1" type="noConversion"/>
  </si>
  <si>
    <t>Line Item</t>
    <phoneticPr fontId="1" type="noConversion"/>
  </si>
  <si>
    <t>Product / Item Description</t>
    <phoneticPr fontId="1" type="noConversion"/>
  </si>
  <si>
    <t>Description</t>
  </si>
  <si>
    <t>Transaction Totals</t>
    <phoneticPr fontId="1" type="noConversion"/>
  </si>
  <si>
    <t>Message Text</t>
    <phoneticPr fontId="1" type="noConversion"/>
  </si>
  <si>
    <t>Date/Time Reference</t>
    <phoneticPr fontId="1" type="noConversion"/>
  </si>
  <si>
    <t>F.O.B Related Instructions</t>
    <phoneticPr fontId="1" type="noConversion"/>
  </si>
  <si>
    <t>Administrative Communications Contact</t>
    <phoneticPr fontId="1" type="noConversion"/>
  </si>
  <si>
    <t xml:space="preserve">Currency </t>
    <phoneticPr fontId="1" type="noConversion"/>
  </si>
  <si>
    <t>Beginning Segment for Purchase Order</t>
  </si>
  <si>
    <t>BAK</t>
    <phoneticPr fontId="1" type="noConversion"/>
  </si>
  <si>
    <t>HEADER</t>
    <phoneticPr fontId="1" type="noConversion"/>
  </si>
  <si>
    <t>1</t>
  </si>
  <si>
    <t>6</t>
  </si>
  <si>
    <t>M</t>
  </si>
  <si>
    <t>used when inbound</t>
    <phoneticPr fontId="11" type="noConversion"/>
  </si>
  <si>
    <t>PARTNER ID</t>
  </si>
  <si>
    <t>9</t>
  </si>
  <si>
    <t>STANDARD</t>
  </si>
  <si>
    <t>VERSION</t>
  </si>
  <si>
    <t>TRANSACTION SET</t>
  </si>
  <si>
    <t>TEST PRODUCTION FLAG</t>
  </si>
  <si>
    <t>P:PROD
T:TEST</t>
    <phoneticPr fontId="11" type="noConversion"/>
  </si>
  <si>
    <t>X</t>
    <phoneticPr fontId="1" type="noConversion"/>
  </si>
  <si>
    <t>24</t>
    <phoneticPr fontId="1" type="noConversion"/>
  </si>
  <si>
    <t>O</t>
    <phoneticPr fontId="1" type="noConversion"/>
  </si>
  <si>
    <t>HEADER</t>
    <phoneticPr fontId="1" type="noConversion"/>
  </si>
  <si>
    <r>
      <t>(</t>
    </r>
    <r>
      <rPr>
        <sz val="12"/>
        <rFont val="微軟正黑體"/>
        <family val="2"/>
        <charset val="136"/>
      </rPr>
      <t>正式上線後請改帶 P)</t>
    </r>
    <phoneticPr fontId="1" type="noConversion"/>
  </si>
  <si>
    <t>GoldTec's partner ID</t>
    <phoneticPr fontId="1" type="noConversion"/>
  </si>
  <si>
    <t>DATE</t>
  </si>
  <si>
    <t>INVOICE NUMBER</t>
  </si>
  <si>
    <t>PURCHASE ORDER NUMBER</t>
  </si>
  <si>
    <t>Date expressed as CCYYMMDD</t>
  </si>
  <si>
    <t>Supplier invoice number</t>
  </si>
  <si>
    <t>Retailers original purchase order date CCYYMMDD</t>
  </si>
  <si>
    <t xml:space="preserve">Retailers original purchase order number </t>
  </si>
  <si>
    <t>Currency</t>
    <phoneticPr fontId="1" type="noConversion"/>
  </si>
  <si>
    <t>REFERENCE IDENTIFICATION QUALIFIER</t>
  </si>
  <si>
    <t>REFERENCE IDENTIFICATION</t>
  </si>
  <si>
    <t>Code "BY" to indicate buying party (Purchaser)</t>
  </si>
  <si>
    <t>CAD for Canadian dollars, USD for U.S. dollars</t>
  </si>
  <si>
    <t>REF</t>
    <phoneticPr fontId="1" type="noConversion"/>
  </si>
  <si>
    <t>Rederence Identification</t>
    <phoneticPr fontId="1" type="noConversion"/>
  </si>
  <si>
    <t xml:space="preserve">ENTITY IDENTIFIER CODE </t>
  </si>
  <si>
    <t>CURRENCY CODE</t>
  </si>
  <si>
    <t>"PK" Packing List Number</t>
  </si>
  <si>
    <t>Packing List Number</t>
  </si>
  <si>
    <t>TEST PRODUCTION FLAG</t>
    <phoneticPr fontId="1" type="noConversion"/>
  </si>
  <si>
    <t>BEGINNING SEGMENT FOR INVOICE</t>
    <phoneticPr fontId="1" type="noConversion"/>
  </si>
  <si>
    <t>ENTITY IDENTIFIER CODE</t>
  </si>
  <si>
    <t>NAME</t>
  </si>
  <si>
    <t>IDENTIFICATION CODE QUALIFIER</t>
  </si>
  <si>
    <t>IDENTIFICATION CODE</t>
  </si>
  <si>
    <t>BT- Bill  To Party, ST- Ship To</t>
  </si>
  <si>
    <t>Free form name</t>
  </si>
  <si>
    <t>"92" = Assigned by Buyer or Buyer's Agent Identification Code</t>
    <phoneticPr fontId="1" type="noConversion"/>
  </si>
  <si>
    <t>IT1</t>
    <phoneticPr fontId="1" type="noConversion"/>
  </si>
  <si>
    <t>Baseline Item Data</t>
    <phoneticPr fontId="1" type="noConversion"/>
  </si>
  <si>
    <t>ASSIGNED IDENTIFICATION</t>
  </si>
  <si>
    <t>QUANTITY INVOICED</t>
  </si>
  <si>
    <t>UNIT OR BASIS FOR MEASUREMENT CODE</t>
  </si>
  <si>
    <t>UNIT PRICE</t>
  </si>
  <si>
    <t>BASIS OF UNIT PRICE CODE</t>
  </si>
  <si>
    <t>PRODUCT/SERVICE ID QUALIFIER</t>
  </si>
  <si>
    <t>PRODUCT/SERVICE ID</t>
  </si>
  <si>
    <t>Purchase Order Line number</t>
  </si>
  <si>
    <t>Number of units invoiced</t>
  </si>
  <si>
    <t>Code specifying the units</t>
  </si>
  <si>
    <t>Price</t>
  </si>
  <si>
    <t>"PE" - Price per Each</t>
  </si>
  <si>
    <t>"BP" - Buyer's Part Number</t>
  </si>
  <si>
    <t>Buyer's Part Number</t>
  </si>
  <si>
    <t>"VP" - Vendor's (Seller's) Part Number</t>
  </si>
  <si>
    <t>Vendor's Part Number</t>
  </si>
  <si>
    <t>TDS</t>
    <phoneticPr fontId="1" type="noConversion"/>
  </si>
  <si>
    <t>Total Monetary Value Summary</t>
    <phoneticPr fontId="1" type="noConversion"/>
  </si>
  <si>
    <t>AMOUNT</t>
  </si>
  <si>
    <t xml:space="preserve">Monetary amount </t>
  </si>
  <si>
    <t>ISS</t>
    <phoneticPr fontId="1" type="noConversion"/>
  </si>
  <si>
    <t>SAC</t>
    <phoneticPr fontId="1" type="noConversion"/>
  </si>
  <si>
    <t>Service, Promotion, Allowance, Or Charge Info</t>
    <phoneticPr fontId="1" type="noConversion"/>
  </si>
  <si>
    <t>ALLOWANCE OR CHARGE INDICATOR</t>
  </si>
  <si>
    <t>SERVICE, PROMOTION, ALLOWANCE, OR CHARGE CODE</t>
  </si>
  <si>
    <t>"C" - Charge</t>
  </si>
  <si>
    <t>"D240" - Freight</t>
  </si>
  <si>
    <t>Monetary Amount</t>
  </si>
  <si>
    <t>Invoice Shipment Summary</t>
    <phoneticPr fontId="1" type="noConversion"/>
  </si>
  <si>
    <t>NUMBER OF UNITS SHIPPED</t>
  </si>
  <si>
    <t>WEIGHT</t>
  </si>
  <si>
    <t>No of units shipped</t>
  </si>
  <si>
    <t>Unit of Measure</t>
  </si>
  <si>
    <t>Weight</t>
  </si>
  <si>
    <t>"LB" Pounds</t>
  </si>
  <si>
    <t>Total number of line items on the transaction set</t>
  </si>
  <si>
    <t>TRANSACTION SET PURPOSE CODE</t>
  </si>
  <si>
    <t>PURCHASE ORDER TYPE CODE</t>
  </si>
  <si>
    <t>Reference Identification</t>
    <phoneticPr fontId="1" type="noConversion"/>
  </si>
  <si>
    <t>CONTACT FUNCTION CODE</t>
  </si>
  <si>
    <t>COMMUNICATION NUMBER QUALIFIER</t>
  </si>
  <si>
    <t>COMMUNICATION NUMBER</t>
  </si>
  <si>
    <t>SHIPMENT METHOD OF PAYMENT</t>
  </si>
  <si>
    <t>CC- Collect</t>
  </si>
  <si>
    <t>ITD</t>
    <phoneticPr fontId="1" type="noConversion"/>
  </si>
  <si>
    <t>Terms of Sales/Deferred Terms of Sale</t>
    <phoneticPr fontId="1" type="noConversion"/>
  </si>
  <si>
    <t>TERMS TYPE CODE</t>
  </si>
  <si>
    <t>TERMS BASIS DATE CODE</t>
  </si>
  <si>
    <t>TERMS NET DAYS</t>
  </si>
  <si>
    <t>3 - Invoice Date</t>
  </si>
  <si>
    <t>Terms discount percent Terms Net Days</t>
  </si>
  <si>
    <t>DATE / TIME QUALIFIER</t>
  </si>
  <si>
    <t>002- Delivery requested</t>
  </si>
  <si>
    <t xml:space="preserve">Date expressed as CCYYMMDD </t>
  </si>
  <si>
    <t>N9</t>
    <phoneticPr fontId="1" type="noConversion"/>
  </si>
  <si>
    <t>Reference Identifier</t>
    <phoneticPr fontId="1" type="noConversion"/>
  </si>
  <si>
    <t>KD- Special Instructions
L1- Notes</t>
    <phoneticPr fontId="1" type="noConversion"/>
  </si>
  <si>
    <t>"HEADER SHIPPING NOTE - REFER TO MSG SEGMENT"
"ORDER NOTES - REFER TO MSG SEGMENT"</t>
    <phoneticPr fontId="1" type="noConversion"/>
  </si>
  <si>
    <t>FREE FORM MESSAGE TEXT</t>
  </si>
  <si>
    <t>Free form message text</t>
  </si>
  <si>
    <t>Code identifying type of payment terms (Refer to valid code list for VICS 4010 codes)</t>
    <phoneticPr fontId="1" type="noConversion"/>
  </si>
  <si>
    <t>BD- Buyer Name or Department, AP - Accounts Payable Department</t>
    <phoneticPr fontId="1" type="noConversion"/>
  </si>
  <si>
    <t>Free form name</t>
    <phoneticPr fontId="1" type="noConversion"/>
  </si>
  <si>
    <t>TE- Telephone, FX - Fax</t>
    <phoneticPr fontId="1" type="noConversion"/>
  </si>
  <si>
    <t>Complete communications number including country or area code if applicable.</t>
    <phoneticPr fontId="1" type="noConversion"/>
  </si>
  <si>
    <t>Identifying number for PO assigned by purchaser</t>
    <phoneticPr fontId="1" type="noConversion"/>
  </si>
  <si>
    <t>Date expressed as CCYYMMDD</t>
    <phoneticPr fontId="1" type="noConversion"/>
  </si>
  <si>
    <t>Code "SE" to indicate buying party (Selling Party)</t>
    <phoneticPr fontId="1" type="noConversion"/>
  </si>
  <si>
    <t>USD- U.S. dollars, CAD- Canadian dollars</t>
    <phoneticPr fontId="1" type="noConversion"/>
  </si>
  <si>
    <t>Code “IA” to indicate Internal Vendor Number</t>
    <phoneticPr fontId="1" type="noConversion"/>
  </si>
  <si>
    <t>Internal Vendor Number</t>
    <phoneticPr fontId="1" type="noConversion"/>
  </si>
  <si>
    <r>
      <t xml:space="preserve">Code identifying purpose of transaction set </t>
    </r>
    <r>
      <rPr>
        <sz val="10"/>
        <color indexed="8"/>
        <rFont val="Times New Roman"/>
        <family val="1"/>
      </rPr>
      <t>(00- Original</t>
    </r>
    <r>
      <rPr>
        <b/>
        <sz val="10"/>
        <color indexed="8"/>
        <rFont val="Times New Roman"/>
        <family val="1"/>
      </rPr>
      <t>)</t>
    </r>
    <phoneticPr fontId="1" type="noConversion"/>
  </si>
  <si>
    <r>
      <t xml:space="preserve">Code specifying the type of purchase order </t>
    </r>
    <r>
      <rPr>
        <sz val="10"/>
        <color indexed="8"/>
        <rFont val="Times New Roman"/>
        <family val="1"/>
      </rPr>
      <t>(NE - New Order)</t>
    </r>
    <phoneticPr fontId="1" type="noConversion"/>
  </si>
  <si>
    <t>"92" = Assigned by Buyer or Buyer's Agent</t>
  </si>
  <si>
    <t>ADDRESS INFORMATION</t>
  </si>
  <si>
    <t>Address information</t>
  </si>
  <si>
    <t>CITY NAME</t>
  </si>
  <si>
    <t>STATE OR PROVINCE CODE</t>
  </si>
  <si>
    <t>POSTAL CODE</t>
  </si>
  <si>
    <t>COUNTRY CODE</t>
  </si>
  <si>
    <t>City name</t>
  </si>
  <si>
    <t>State</t>
  </si>
  <si>
    <t>Zip Code</t>
  </si>
  <si>
    <t>Country</t>
  </si>
  <si>
    <t>QUANTITY ORDERED</t>
  </si>
  <si>
    <t xml:space="preserve">Quantity </t>
  </si>
  <si>
    <t>"EC" Engineering Change Level</t>
  </si>
  <si>
    <t>Engineering Change Level (Values from A to ZZ)</t>
  </si>
  <si>
    <t>"MG" Manufacturer's Part Number</t>
  </si>
  <si>
    <t>Manufacturer's Part Number</t>
  </si>
  <si>
    <t>ITEM DESCRIPTION TYPE</t>
  </si>
  <si>
    <t>DESCRIPTION</t>
  </si>
  <si>
    <t>"F" - Free-form</t>
  </si>
  <si>
    <t>AMT</t>
    <phoneticPr fontId="1" type="noConversion"/>
  </si>
  <si>
    <t>Monetary Amount</t>
    <phoneticPr fontId="1" type="noConversion"/>
  </si>
  <si>
    <t xml:space="preserve">LINE ITEM TOTAL </t>
  </si>
  <si>
    <t>MONETARY AMOUNT</t>
  </si>
  <si>
    <t>Line Item Total</t>
  </si>
  <si>
    <t>NUMBER OF LINE ITEMS</t>
  </si>
  <si>
    <t>HASH TOTAL</t>
  </si>
  <si>
    <t>Hash Total</t>
  </si>
  <si>
    <t>"00" - Original</t>
  </si>
  <si>
    <t>ACKNOWLEDGEMENT TYPE</t>
  </si>
  <si>
    <t>"AC" - Acknowledge - With Detail and Change
"RD" - Reject with Detail
"RJ" - Rejected - No Detail
"AD" - Acknowledge - With Detail, No Change</t>
  </si>
  <si>
    <t>Beginning Segment for Purchase Order Acknowledgement</t>
    <phoneticPr fontId="1" type="noConversion"/>
  </si>
  <si>
    <t>"IT" - Internal Customer Order Number</t>
  </si>
  <si>
    <t>Customer Order Number</t>
  </si>
  <si>
    <t>BaseLine Item Data</t>
    <phoneticPr fontId="1" type="noConversion"/>
  </si>
  <si>
    <t>Unit of Measure "EA" Each</t>
  </si>
  <si>
    <t>Unit Price</t>
  </si>
  <si>
    <t>ACK</t>
    <phoneticPr fontId="1" type="noConversion"/>
  </si>
  <si>
    <t>Line Item Acknowledgement</t>
    <phoneticPr fontId="1" type="noConversion"/>
  </si>
  <si>
    <t>LINE ITEM STATUS CODE</t>
  </si>
  <si>
    <t>QUANTITY</t>
  </si>
  <si>
    <t>DATA</t>
  </si>
  <si>
    <t>IA - Item Accepted
IB - Item Backordered
IR - Item Rejected</t>
  </si>
  <si>
    <t xml:space="preserve"> "017" - Estimated Delivery</t>
  </si>
  <si>
    <t>HASH TOTLA</t>
  </si>
  <si>
    <t>004010</t>
    <phoneticPr fontId="11" type="noConversion"/>
  </si>
  <si>
    <t>O</t>
    <phoneticPr fontId="1" type="noConversion"/>
  </si>
  <si>
    <t>N1-Loop</t>
    <phoneticPr fontId="1" type="noConversion"/>
  </si>
  <si>
    <t>Detail- Loop</t>
    <phoneticPr fontId="1" type="noConversion"/>
  </si>
  <si>
    <t>BIG</t>
    <phoneticPr fontId="1" type="noConversion"/>
  </si>
  <si>
    <t>必填</t>
  </si>
  <si>
    <t xml:space="preserve">00 表示原始訂單
01 表示取消訂單
02 表示修改訂單
05 表示替換訂單
</t>
    <phoneticPr fontId="1" type="noConversion"/>
  </si>
  <si>
    <t>NE 表示新訂單（New Order）
RK 表示發票確認
RL 表示發貨確認</t>
    <phoneticPr fontId="1" type="noConversion"/>
  </si>
  <si>
    <t>採購訂單號碼</t>
    <phoneticPr fontId="1" type="noConversion"/>
  </si>
  <si>
    <t>採購日期</t>
    <phoneticPr fontId="1" type="noConversion"/>
  </si>
  <si>
    <t>幣別</t>
    <phoneticPr fontId="1" type="noConversion"/>
  </si>
  <si>
    <t>SE</t>
    <phoneticPr fontId="1" type="noConversion"/>
  </si>
  <si>
    <t>1A</t>
    <phoneticPr fontId="1" type="noConversion"/>
  </si>
  <si>
    <t>內部供應商編號</t>
    <phoneticPr fontId="1" type="noConversion"/>
  </si>
  <si>
    <t>CC</t>
    <phoneticPr fontId="1" type="noConversion"/>
  </si>
  <si>
    <t>付款條件</t>
    <phoneticPr fontId="1" type="noConversion"/>
  </si>
  <si>
    <t>表示付款條件類型</t>
  </si>
  <si>
    <t>定義付款條件的基準日期-發貨日期</t>
    <phoneticPr fontId="1" type="noConversion"/>
  </si>
  <si>
    <t>提供的折扣百分比</t>
  </si>
  <si>
    <t>002- Delivery requested</t>
    <phoneticPr fontId="1" type="noConversion"/>
  </si>
  <si>
    <t>表示日期或時間的類型-002:送貨日期</t>
    <phoneticPr fontId="1" type="noConversion"/>
  </si>
  <si>
    <t>實體識別碼的類型（例如 DUNS 編號）。</t>
  </si>
  <si>
    <t>實體的實際識別碼（例如具體的 DUNS 編號）。</t>
  </si>
  <si>
    <t>必填</t>
    <phoneticPr fontId="1" type="noConversion"/>
  </si>
  <si>
    <t>Identification Code</t>
    <phoneticPr fontId="1" type="noConversion"/>
  </si>
  <si>
    <t>實體的名稱（例如公司名稱）。Buyer Name</t>
    <phoneticPr fontId="1" type="noConversion"/>
  </si>
  <si>
    <t>第一行街道地址。</t>
  </si>
  <si>
    <t>第二行街道地址（如果需要）。</t>
    <phoneticPr fontId="1" type="noConversion"/>
  </si>
  <si>
    <t>城市名稱。</t>
  </si>
  <si>
    <t>州或省份的代碼（例如 CA 表示加州）。</t>
  </si>
  <si>
    <t>郵遞區號。</t>
  </si>
  <si>
    <t>國家代碼（例如 US 表示美國）。</t>
  </si>
  <si>
    <t xml:space="preserve">行編號 </t>
    <phoneticPr fontId="1" type="noConversion"/>
  </si>
  <si>
    <t>訂購 數量</t>
    <phoneticPr fontId="1" type="noConversion"/>
  </si>
  <si>
    <t>單價</t>
    <phoneticPr fontId="1" type="noConversion"/>
  </si>
  <si>
    <t>"PE" - Price per Each</t>
    <phoneticPr fontId="1" type="noConversion"/>
  </si>
  <si>
    <t>Unit Price (per Each)</t>
    <phoneticPr fontId="1" type="noConversion"/>
  </si>
  <si>
    <t>PE是單價計算的定性描述</t>
    <phoneticPr fontId="1" type="noConversion"/>
  </si>
  <si>
    <t>客戶料號</t>
    <phoneticPr fontId="1" type="noConversion"/>
  </si>
  <si>
    <t>BP</t>
  </si>
  <si>
    <t>EC</t>
    <phoneticPr fontId="1" type="noConversion"/>
  </si>
  <si>
    <t>A</t>
    <phoneticPr fontId="1" type="noConversion"/>
  </si>
  <si>
    <t>製造商</t>
    <phoneticPr fontId="1" type="noConversion"/>
  </si>
  <si>
    <t>製造商料號</t>
    <phoneticPr fontId="1" type="noConversion"/>
  </si>
  <si>
    <t>F 表示自由格式描述；S 表示結構化描述等。</t>
    <phoneticPr fontId="1" type="noConversion"/>
  </si>
  <si>
    <t>留空或根據需求填寫特定格式代碼。</t>
  </si>
  <si>
    <t>實際的參考識別碼，如採購單號、客戶代碼等。</t>
  </si>
  <si>
    <t>聯絡人功能代碼</t>
    <phoneticPr fontId="1" type="noConversion"/>
  </si>
  <si>
    <t>聯絡人姓名</t>
    <phoneticPr fontId="1" type="noConversion"/>
  </si>
  <si>
    <t>Manufacturer</t>
    <phoneticPr fontId="1" type="noConversion"/>
  </si>
  <si>
    <t>"ME" Manufacturing</t>
    <phoneticPr fontId="1" type="noConversion"/>
  </si>
  <si>
    <t>定義日期或時間的類型，例如：002（要求交貨日期）。</t>
    <phoneticPr fontId="1" type="noConversion"/>
  </si>
  <si>
    <t>與限定符相關的日期，格式為 CCYYMMDD</t>
    <phoneticPr fontId="1" type="noConversion"/>
  </si>
  <si>
    <t>指定金額的類型，例如 1 表示訂單總金額。</t>
    <phoneticPr fontId="1" type="noConversion"/>
  </si>
  <si>
    <t>與限定符相關的實際金額。</t>
    <phoneticPr fontId="1" type="noConversion"/>
  </si>
  <si>
    <t xml:space="preserve">	表示訂單中商品的數量總和（數值是可選的）。</t>
    <phoneticPr fontId="1" type="noConversion"/>
  </si>
  <si>
    <t>表示採購單中包含的行項目數量。</t>
    <phoneticPr fontId="1" type="noConversion"/>
  </si>
  <si>
    <t>說明</t>
    <phoneticPr fontId="1" type="noConversion"/>
  </si>
  <si>
    <r>
      <t>指定參考識別碼的類型（例如：</t>
    </r>
    <r>
      <rPr>
        <sz val="10"/>
        <rFont val="微軟正黑體"/>
        <family val="2"/>
        <charset val="136"/>
      </rPr>
      <t>PO</t>
    </r>
    <r>
      <rPr>
        <sz val="12"/>
        <rFont val="微軟正黑體"/>
        <family val="2"/>
        <charset val="136"/>
      </rPr>
      <t xml:space="preserve"> 表示採購單號）。</t>
    </r>
  </si>
  <si>
    <t>實體的標識類型（例如買方、賣方等）。BT</t>
    <phoneticPr fontId="1" type="noConversion"/>
  </si>
  <si>
    <t>單位</t>
    <phoneticPr fontId="1" type="noConversion"/>
  </si>
  <si>
    <t>ID</t>
    <phoneticPr fontId="1" type="noConversion"/>
  </si>
  <si>
    <t>CREATE_TIME</t>
    <phoneticPr fontId="1" type="noConversion"/>
  </si>
  <si>
    <t>ITEM</t>
    <phoneticPr fontId="1" type="noConversion"/>
  </si>
  <si>
    <t>API_NAME</t>
    <phoneticPr fontId="1" type="noConversion"/>
  </si>
  <si>
    <t>JSON</t>
    <phoneticPr fontId="1" type="noConversion"/>
  </si>
  <si>
    <t>RESULT_JSON</t>
    <phoneticPr fontId="1" type="noConversion"/>
  </si>
  <si>
    <t>ERROR</t>
    <phoneticPr fontId="1" type="noConversion"/>
  </si>
  <si>
    <t>STATUS_CODE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</si>
</sst>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N9#&quot;0\1"/>
    <numFmt numFmtId="177" formatCode="0_);[Red]\(0\)"/>
  </numFmts>
  <fonts count="19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i/>
      <sz val="13.5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trike/>
      <sz val="12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2"/>
      <color rgb="FFFF0000"/>
      <name val="Arial"/>
      <family val="2"/>
    </font>
    <font>
      <sz val="12"/>
      <name val="微軟正黑體"/>
      <family val="2"/>
      <charset val="136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2"/>
      <color rgb="FFFF000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0"/>
      <name val="微軟正黑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7DEE8"/>
        <bgColor rgb="FFD7E4B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80">
    <xf numFmtId="0" fontId="0" fillId="0" borderId="0" xfId="0">
      <alignment vertical="center"/>
    </xf>
    <xf numFmtId="49" fontId="3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3" fillId="0" borderId="0" xfId="0" applyFont="1">
      <alignment vertical="center"/>
    </xf>
    <xf numFmtId="49" fontId="3" fillId="6" borderId="1" xfId="0" applyNumberFormat="1" applyFont="1" applyFill="1" applyBorder="1">
      <alignment vertical="center"/>
    </xf>
    <xf numFmtId="49" fontId="3" fillId="6" borderId="1" xfId="0" applyNumberFormat="1" applyFont="1" applyFill="1" applyBorder="1" applyAlignment="1">
      <alignment horizontal="right" vertical="center"/>
    </xf>
    <xf numFmtId="49" fontId="4" fillId="6" borderId="1" xfId="0" applyNumberFormat="1" applyFont="1" applyFill="1" applyBorder="1" applyAlignment="1">
      <alignment horizontal="right" vertical="center"/>
    </xf>
    <xf numFmtId="49" fontId="3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49" fontId="3" fillId="0" borderId="1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righ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176" fontId="3" fillId="0" borderId="1" xfId="0" applyNumberFormat="1" applyFont="1" applyBorder="1">
      <alignment vertical="center"/>
    </xf>
    <xf numFmtId="0" fontId="3" fillId="3" borderId="0" xfId="0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49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9" fillId="7" borderId="1" xfId="0" applyFont="1" applyFill="1" applyBorder="1">
      <alignment vertical="center"/>
    </xf>
    <xf numFmtId="49" fontId="10" fillId="7" borderId="1" xfId="0" applyNumberFormat="1" applyFont="1" applyFill="1" applyBorder="1" applyAlignment="1">
      <alignment horizontal="right" vertical="center"/>
    </xf>
    <xf numFmtId="49" fontId="9" fillId="7" borderId="1" xfId="0" applyNumberFormat="1" applyFont="1" applyFill="1" applyBorder="1" applyAlignment="1">
      <alignment horizontal="right" vertical="center"/>
    </xf>
    <xf numFmtId="0" fontId="10" fillId="7" borderId="1" xfId="0" applyFont="1" applyFill="1" applyBorder="1" applyAlignment="1">
      <alignment horizontal="center" vertical="center"/>
    </xf>
    <xf numFmtId="177" fontId="9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left"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8" fillId="0" borderId="1" xfId="0" applyFont="1" applyBorder="1">
      <alignment vertical="center"/>
    </xf>
    <xf numFmtId="49" fontId="9" fillId="0" borderId="1" xfId="0" applyNumberFormat="1" applyFont="1" applyBorder="1" applyAlignment="1">
      <alignment horizontal="right" vertical="center"/>
    </xf>
    <xf numFmtId="49" fontId="10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6" fillId="3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76" fontId="3" fillId="0" borderId="5" xfId="0" applyNumberFormat="1" applyFont="1" applyBorder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6" fillId="5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3" fillId="0" borderId="5" xfId="0" applyFont="1" applyBorder="1">
      <alignment vertical="center"/>
    </xf>
    <xf numFmtId="0" fontId="6" fillId="0" borderId="1" xfId="0" applyFont="1" applyBorder="1">
      <alignment vertical="center"/>
    </xf>
    <xf numFmtId="0" fontId="3" fillId="5" borderId="2" xfId="0" applyFont="1" applyFill="1" applyBorder="1">
      <alignment vertical="center"/>
    </xf>
    <xf numFmtId="0" fontId="3" fillId="5" borderId="3" xfId="0" applyFont="1" applyFill="1" applyBorder="1">
      <alignment vertical="center"/>
    </xf>
    <xf numFmtId="49" fontId="3" fillId="4" borderId="4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0" fontId="3" fillId="0" borderId="8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2" xfId="0" applyFont="1" applyBorder="1">
      <alignment vertical="center"/>
    </xf>
    <xf numFmtId="49" fontId="3" fillId="4" borderId="3" xfId="0" applyNumberFormat="1" applyFont="1" applyFill="1" applyBorder="1">
      <alignment vertical="center"/>
    </xf>
    <xf numFmtId="0" fontId="4" fillId="4" borderId="3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6" fillId="0" borderId="0" xfId="0" applyFont="1">
      <alignment vertical="center"/>
    </xf>
    <xf numFmtId="0" fontId="6" fillId="8" borderId="5" xfId="0" applyFont="1" applyFill="1" applyBorder="1">
      <alignment vertical="center"/>
    </xf>
    <xf numFmtId="49" fontId="6" fillId="8" borderId="1" xfId="0" applyNumberFormat="1" applyFont="1" applyFill="1" applyBorder="1">
      <alignment vertical="center"/>
    </xf>
    <xf numFmtId="0" fontId="12" fillId="8" borderId="1" xfId="0" applyFont="1" applyFill="1" applyBorder="1">
      <alignment vertical="center"/>
    </xf>
    <xf numFmtId="0" fontId="6" fillId="8" borderId="1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8" borderId="2" xfId="0" applyFont="1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8" xfId="0" applyFont="1" applyFill="1" applyBorder="1">
      <alignment vertical="center"/>
    </xf>
    <xf numFmtId="0" fontId="3" fillId="8" borderId="8" xfId="0" applyFont="1" applyFill="1" applyBorder="1" applyAlignment="1">
      <alignment horizontal="left" vertical="center"/>
    </xf>
    <xf numFmtId="0" fontId="4" fillId="8" borderId="8" xfId="0" applyFont="1" applyFill="1" applyBorder="1">
      <alignment vertical="center"/>
    </xf>
    <xf numFmtId="176" fontId="3" fillId="8" borderId="8" xfId="0" applyNumberFormat="1" applyFont="1" applyFill="1" applyBorder="1">
      <alignment vertical="center"/>
    </xf>
    <xf numFmtId="0" fontId="4" fillId="8" borderId="5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6" fillId="3" borderId="7" xfId="0" applyFont="1" applyFill="1" applyBorder="1">
      <alignment vertical="center"/>
    </xf>
    <xf numFmtId="0" fontId="6" fillId="0" borderId="9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5" borderId="7" xfId="0" applyFont="1" applyFill="1" applyBorder="1">
      <alignment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176" fontId="3" fillId="0" borderId="13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5" borderId="0" xfId="0" applyFont="1" applyFill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6" fillId="9" borderId="5" xfId="0" applyFont="1" applyFill="1" applyBorder="1">
      <alignment vertical="center"/>
    </xf>
    <xf numFmtId="49" fontId="6" fillId="9" borderId="1" xfId="0" applyNumberFormat="1" applyFont="1" applyFill="1" applyBorder="1">
      <alignment vertical="center"/>
    </xf>
    <xf numFmtId="0" fontId="12" fillId="9" borderId="1" xfId="0" applyFont="1" applyFill="1" applyBorder="1">
      <alignment vertical="center"/>
    </xf>
    <xf numFmtId="0" fontId="6" fillId="9" borderId="1" xfId="0" applyFont="1" applyFill="1" applyBorder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/>
    </xf>
    <xf numFmtId="0" fontId="3" fillId="10" borderId="6" xfId="0" applyFont="1" applyFill="1" applyBorder="1" applyAlignment="1">
      <alignment horizontal="center" vertical="center"/>
    </xf>
    <xf numFmtId="0" fontId="3" fillId="2" borderId="6" xfId="0" applyFont="1" applyFill="1" applyBorder="1">
      <alignment vertical="center"/>
    </xf>
    <xf numFmtId="0" fontId="3" fillId="0" borderId="6" xfId="0" applyFont="1" applyBorder="1" applyAlignment="1">
      <alignment vertical="center" wrapText="1"/>
    </xf>
    <xf numFmtId="49" fontId="9" fillId="0" borderId="6" xfId="0" applyNumberFormat="1" applyFont="1" applyBorder="1" applyAlignment="1">
      <alignment horizontal="left" vertical="center"/>
    </xf>
    <xf numFmtId="0" fontId="3" fillId="4" borderId="6" xfId="0" applyFont="1" applyFill="1" applyBorder="1">
      <alignment vertical="center"/>
    </xf>
    <xf numFmtId="0" fontId="0" fillId="0" borderId="6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9" borderId="6" xfId="0" applyFont="1" applyFill="1" applyBorder="1">
      <alignment vertical="center"/>
    </xf>
    <xf numFmtId="0" fontId="0" fillId="0" borderId="14" xfId="0" applyBorder="1" applyAlignment="1">
      <alignment horizontal="left"/>
    </xf>
    <xf numFmtId="0" fontId="6" fillId="8" borderId="6" xfId="0" applyFont="1" applyFill="1" applyBorder="1">
      <alignment vertical="center"/>
    </xf>
    <xf numFmtId="0" fontId="0" fillId="0" borderId="6" xfId="0" applyBorder="1" applyAlignment="1">
      <alignment horizontal="left"/>
    </xf>
    <xf numFmtId="0" fontId="4" fillId="4" borderId="6" xfId="0" applyFont="1" applyFill="1" applyBorder="1">
      <alignment vertical="center"/>
    </xf>
    <xf numFmtId="0" fontId="7" fillId="8" borderId="6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0" fillId="0" borderId="10" xfId="0" applyBorder="1" applyAlignment="1">
      <alignment horizontal="left"/>
    </xf>
    <xf numFmtId="0" fontId="3" fillId="4" borderId="9" xfId="0" applyFont="1" applyFill="1" applyBorder="1">
      <alignment vertical="center"/>
    </xf>
    <xf numFmtId="0" fontId="13" fillId="5" borderId="1" xfId="0" applyFont="1" applyFill="1" applyBorder="1">
      <alignment vertical="center"/>
    </xf>
    <xf numFmtId="0" fontId="13" fillId="0" borderId="1" xfId="0" applyFont="1" applyBorder="1" applyAlignment="1">
      <alignment vertical="center" wrapText="1"/>
    </xf>
    <xf numFmtId="0" fontId="16" fillId="5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13" fillId="0" borderId="0" xfId="0" applyFont="1">
      <alignment vertical="center"/>
    </xf>
    <xf numFmtId="0" fontId="17" fillId="5" borderId="1" xfId="0" applyFont="1" applyFill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3" fillId="2" borderId="6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left" vertical="center"/>
    </xf>
    <xf numFmtId="0" fontId="3" fillId="10" borderId="8" xfId="0" applyFont="1" applyFill="1" applyBorder="1" applyAlignment="1">
      <alignment horizontal="left" vertical="center"/>
    </xf>
    <xf numFmtId="0" fontId="3" fillId="10" borderId="5" xfId="0" applyFont="1" applyFill="1" applyBorder="1" applyAlignment="1">
      <alignment horizontal="left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96D9-7E81-4F82-943E-1521A0BD7CF8}">
  <dimension ref="A1:AE52"/>
  <sheetViews>
    <sheetView workbookViewId="0">
      <selection activeCell="A13" sqref="A13:B13"/>
    </sheetView>
  </sheetViews>
  <sheetFormatPr defaultColWidth="12.875" defaultRowHeight="15.75"/>
  <cols>
    <col min="1" max="1" width="9.25" style="5" customWidth="1"/>
    <col min="2" max="2" width="12.875" style="6"/>
    <col min="3" max="3" width="10.625" style="24" customWidth="1"/>
    <col min="4" max="4" width="43.125" style="25" customWidth="1"/>
    <col min="5" max="5" width="9.875" style="6" customWidth="1"/>
    <col min="6" max="6" width="7.875" style="6" customWidth="1"/>
    <col min="7" max="7" width="9.125" style="6" customWidth="1"/>
    <col min="8" max="8" width="8.625" style="6" customWidth="1"/>
    <col min="9" max="9" width="6.5" style="6" customWidth="1"/>
    <col min="10" max="10" width="8.75" style="25" customWidth="1"/>
    <col min="11" max="11" width="7.125" style="26" customWidth="1"/>
    <col min="12" max="12" width="8.75" style="26" bestFit="1" customWidth="1"/>
    <col min="13" max="13" width="55.75" style="6" bestFit="1" customWidth="1"/>
    <col min="14" max="16384" width="12.875" style="6"/>
  </cols>
  <sheetData>
    <row r="1" spans="1:31">
      <c r="A1" s="147" t="s">
        <v>4</v>
      </c>
      <c r="B1" s="148"/>
      <c r="C1" s="1" t="s">
        <v>5</v>
      </c>
      <c r="D1" s="2" t="s">
        <v>6</v>
      </c>
      <c r="E1" s="2" t="s">
        <v>0</v>
      </c>
      <c r="F1" s="2" t="s">
        <v>1</v>
      </c>
      <c r="G1" s="2" t="s">
        <v>2</v>
      </c>
      <c r="H1" s="2" t="s">
        <v>7</v>
      </c>
      <c r="I1" s="2" t="s">
        <v>24</v>
      </c>
      <c r="J1" s="3" t="s">
        <v>3</v>
      </c>
      <c r="K1" s="4" t="s">
        <v>16</v>
      </c>
      <c r="L1" s="4" t="s">
        <v>18</v>
      </c>
      <c r="M1" s="2" t="s">
        <v>8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6.5">
      <c r="A2" s="149" t="s">
        <v>50</v>
      </c>
      <c r="B2" s="149"/>
      <c r="C2" s="7"/>
      <c r="D2" s="32"/>
      <c r="E2" s="32" t="s">
        <v>50</v>
      </c>
      <c r="F2" s="32"/>
      <c r="G2" s="33" t="s">
        <v>51</v>
      </c>
      <c r="H2" s="32">
        <v>6</v>
      </c>
      <c r="I2" s="34"/>
      <c r="J2" s="33" t="s">
        <v>52</v>
      </c>
      <c r="K2" s="35" t="s">
        <v>53</v>
      </c>
      <c r="L2" s="36"/>
      <c r="M2" s="37" t="s">
        <v>54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16.5">
      <c r="A3" s="53"/>
      <c r="B3" s="12"/>
      <c r="C3" s="10"/>
      <c r="D3" s="39" t="s">
        <v>55</v>
      </c>
      <c r="E3" s="40"/>
      <c r="F3" s="38">
        <v>1</v>
      </c>
      <c r="G3" s="39">
        <f>H2+1</f>
        <v>7</v>
      </c>
      <c r="H3" s="38">
        <f>H2+J3</f>
        <v>30</v>
      </c>
      <c r="I3" s="41" t="s">
        <v>56</v>
      </c>
      <c r="J3" s="42" t="s">
        <v>63</v>
      </c>
      <c r="K3" s="43" t="s">
        <v>53</v>
      </c>
      <c r="L3" s="44"/>
      <c r="M3" s="45" t="s">
        <v>67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6.5">
      <c r="A4" s="53"/>
      <c r="B4" s="12"/>
      <c r="C4" s="10"/>
      <c r="D4" s="39" t="s">
        <v>57</v>
      </c>
      <c r="E4" s="38"/>
      <c r="F4" s="38">
        <f>F3+1</f>
        <v>2</v>
      </c>
      <c r="G4" s="39">
        <f>H3+1</f>
        <v>31</v>
      </c>
      <c r="H4" s="38">
        <f>H3+J4</f>
        <v>31</v>
      </c>
      <c r="I4" s="41"/>
      <c r="J4" s="42" t="s">
        <v>51</v>
      </c>
      <c r="K4" s="43" t="s">
        <v>53</v>
      </c>
      <c r="L4" s="44"/>
      <c r="M4" s="46" t="s">
        <v>62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6.5">
      <c r="A5" s="53"/>
      <c r="B5" s="12"/>
      <c r="C5" s="10"/>
      <c r="D5" s="39" t="s">
        <v>58</v>
      </c>
      <c r="E5" s="38"/>
      <c r="F5" s="38">
        <f>F4+1</f>
        <v>3</v>
      </c>
      <c r="G5" s="39">
        <f>H4+1</f>
        <v>32</v>
      </c>
      <c r="H5" s="38">
        <f>H4+J5</f>
        <v>37</v>
      </c>
      <c r="I5" s="41"/>
      <c r="J5" s="42" t="s">
        <v>52</v>
      </c>
      <c r="K5" s="43" t="s">
        <v>53</v>
      </c>
      <c r="L5" s="44"/>
      <c r="M5" s="113" t="s">
        <v>215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6.5">
      <c r="A6" s="53"/>
      <c r="B6" s="12"/>
      <c r="C6" s="10"/>
      <c r="D6" s="39" t="s">
        <v>59</v>
      </c>
      <c r="E6" s="38"/>
      <c r="F6" s="38">
        <f>F5+1</f>
        <v>4</v>
      </c>
      <c r="G6" s="39">
        <f>H5+1</f>
        <v>38</v>
      </c>
      <c r="H6" s="38">
        <f>H5+J6</f>
        <v>43</v>
      </c>
      <c r="I6" s="41"/>
      <c r="J6" s="42" t="s">
        <v>52</v>
      </c>
      <c r="K6" s="43" t="s">
        <v>53</v>
      </c>
      <c r="L6" s="44"/>
      <c r="M6" s="46">
        <v>810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33">
      <c r="A7" s="53"/>
      <c r="B7" s="12"/>
      <c r="C7" s="10"/>
      <c r="D7" s="39" t="s">
        <v>86</v>
      </c>
      <c r="E7" s="38"/>
      <c r="F7" s="38">
        <f>F6+1</f>
        <v>5</v>
      </c>
      <c r="G7" s="39">
        <f>H6+1</f>
        <v>44</v>
      </c>
      <c r="H7" s="38">
        <f>H6+J7</f>
        <v>44</v>
      </c>
      <c r="I7" s="41"/>
      <c r="J7" s="42" t="s">
        <v>51</v>
      </c>
      <c r="K7" s="43" t="s">
        <v>53</v>
      </c>
      <c r="L7" s="44"/>
      <c r="M7" s="47" t="s">
        <v>61</v>
      </c>
      <c r="N7" s="5" t="s">
        <v>66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s="19" customFormat="1">
      <c r="A8" s="150" t="s">
        <v>219</v>
      </c>
      <c r="B8" s="151"/>
      <c r="C8" s="15"/>
      <c r="D8" s="17" t="s">
        <v>87</v>
      </c>
      <c r="E8" s="16" t="str">
        <f>A8</f>
        <v>BIG</v>
      </c>
      <c r="F8" s="16"/>
      <c r="G8" s="16">
        <v>1</v>
      </c>
      <c r="H8" s="16">
        <v>3</v>
      </c>
      <c r="I8" s="16"/>
      <c r="J8" s="17">
        <v>3</v>
      </c>
      <c r="K8" s="18" t="s">
        <v>17</v>
      </c>
      <c r="L8" s="56">
        <v>1</v>
      </c>
      <c r="M8" s="16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6.5">
      <c r="A9" s="152"/>
      <c r="B9" s="28"/>
      <c r="C9" s="62">
        <v>373</v>
      </c>
      <c r="D9" s="63" t="s">
        <v>68</v>
      </c>
      <c r="E9" s="61" t="str">
        <f>E$8&amp;"0"&amp;TEXT(ROW(A1),0)</f>
        <v>BIG01</v>
      </c>
      <c r="F9" s="12">
        <v>1</v>
      </c>
      <c r="G9" s="12">
        <f t="shared" ref="G9:G12" si="0">H8+1</f>
        <v>4</v>
      </c>
      <c r="H9" s="12">
        <f t="shared" ref="H9:H12" si="1">H8+J9</f>
        <v>11</v>
      </c>
      <c r="I9" s="12">
        <v>8</v>
      </c>
      <c r="J9" s="11">
        <v>8</v>
      </c>
      <c r="K9" s="57" t="s">
        <v>17</v>
      </c>
      <c r="L9" s="27"/>
      <c r="M9" s="63" t="s">
        <v>71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6.5">
      <c r="A10" s="152"/>
      <c r="B10" s="28"/>
      <c r="C10" s="62">
        <v>76</v>
      </c>
      <c r="D10" s="63" t="s">
        <v>69</v>
      </c>
      <c r="E10" s="61" t="str">
        <f t="shared" ref="E10:E12" si="2">E$8&amp;"0"&amp;TEXT(ROW(A2),0)</f>
        <v>BIG02</v>
      </c>
      <c r="F10" s="12">
        <f>F9+1</f>
        <v>2</v>
      </c>
      <c r="G10" s="12">
        <f t="shared" si="0"/>
        <v>12</v>
      </c>
      <c r="H10" s="12">
        <f t="shared" si="1"/>
        <v>33</v>
      </c>
      <c r="I10" s="12">
        <v>1</v>
      </c>
      <c r="J10" s="11">
        <v>22</v>
      </c>
      <c r="K10" s="57" t="s">
        <v>17</v>
      </c>
      <c r="L10" s="27"/>
      <c r="M10" s="63" t="s">
        <v>72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6.5">
      <c r="A11" s="152"/>
      <c r="B11" s="28"/>
      <c r="C11" s="62">
        <v>373</v>
      </c>
      <c r="D11" s="63" t="s">
        <v>68</v>
      </c>
      <c r="E11" s="61" t="str">
        <f t="shared" si="2"/>
        <v>BIG03</v>
      </c>
      <c r="F11" s="12">
        <f t="shared" ref="F11:F12" si="3">F10+1</f>
        <v>3</v>
      </c>
      <c r="G11" s="12">
        <f t="shared" si="0"/>
        <v>34</v>
      </c>
      <c r="H11" s="12">
        <f t="shared" si="1"/>
        <v>41</v>
      </c>
      <c r="I11" s="12">
        <v>8</v>
      </c>
      <c r="J11" s="11">
        <v>8</v>
      </c>
      <c r="K11" s="57" t="s">
        <v>22</v>
      </c>
      <c r="L11" s="27"/>
      <c r="M11" s="63" t="s">
        <v>73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6.5">
      <c r="A12" s="152"/>
      <c r="B12" s="28"/>
      <c r="C12" s="62">
        <v>324</v>
      </c>
      <c r="D12" s="63" t="s">
        <v>70</v>
      </c>
      <c r="E12" s="61" t="str">
        <f t="shared" si="2"/>
        <v>BIG04</v>
      </c>
      <c r="F12" s="12">
        <f t="shared" si="3"/>
        <v>4</v>
      </c>
      <c r="G12" s="12">
        <f t="shared" si="0"/>
        <v>42</v>
      </c>
      <c r="H12" s="12">
        <f t="shared" si="1"/>
        <v>43</v>
      </c>
      <c r="I12" s="12">
        <v>1</v>
      </c>
      <c r="J12" s="11">
        <v>2</v>
      </c>
      <c r="K12" s="57" t="s">
        <v>22</v>
      </c>
      <c r="L12" s="27"/>
      <c r="M12" s="63" t="s">
        <v>74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s="19" customFormat="1">
      <c r="A13" s="150" t="s">
        <v>32</v>
      </c>
      <c r="B13" s="151"/>
      <c r="C13" s="15"/>
      <c r="D13" s="17" t="s">
        <v>75</v>
      </c>
      <c r="E13" s="16" t="str">
        <f>A13</f>
        <v>CUR</v>
      </c>
      <c r="F13" s="16"/>
      <c r="G13" s="16">
        <v>1</v>
      </c>
      <c r="H13" s="16">
        <v>3</v>
      </c>
      <c r="I13" s="16"/>
      <c r="J13" s="17">
        <v>3</v>
      </c>
      <c r="K13" s="18" t="s">
        <v>22</v>
      </c>
      <c r="L13" s="64">
        <v>1</v>
      </c>
      <c r="M13" s="16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6.5">
      <c r="A14" s="152"/>
      <c r="B14" s="28"/>
      <c r="C14" s="62">
        <v>98</v>
      </c>
      <c r="D14" s="63" t="s">
        <v>82</v>
      </c>
      <c r="E14" s="61" t="str">
        <f>E13&amp;"0"&amp;TEXT(ROW($A1),0)</f>
        <v>CUR01</v>
      </c>
      <c r="F14" s="12">
        <v>1</v>
      </c>
      <c r="G14" s="12">
        <v>4</v>
      </c>
      <c r="H14" s="12">
        <v>5</v>
      </c>
      <c r="I14" s="12">
        <v>2</v>
      </c>
      <c r="J14" s="11">
        <v>3</v>
      </c>
      <c r="K14" s="57" t="s">
        <v>17</v>
      </c>
      <c r="L14" s="27"/>
      <c r="M14" s="63" t="s">
        <v>78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6.5">
      <c r="A15" s="152"/>
      <c r="B15" s="28"/>
      <c r="C15" s="62">
        <v>100</v>
      </c>
      <c r="D15" s="63" t="s">
        <v>83</v>
      </c>
      <c r="E15" s="61" t="str">
        <f>E13&amp;"0"&amp;TEXT(ROW($A2),0)</f>
        <v>CUR02</v>
      </c>
      <c r="F15" s="12">
        <v>2</v>
      </c>
      <c r="G15" s="12">
        <f t="shared" ref="G15" si="4">H14+1</f>
        <v>6</v>
      </c>
      <c r="H15" s="12">
        <f t="shared" ref="H15" si="5">H14+J15</f>
        <v>8</v>
      </c>
      <c r="I15" s="12">
        <v>3</v>
      </c>
      <c r="J15" s="11">
        <v>3</v>
      </c>
      <c r="K15" s="57" t="s">
        <v>17</v>
      </c>
      <c r="L15" s="27"/>
      <c r="M15" s="63" t="s">
        <v>79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s="19" customFormat="1">
      <c r="A16" s="150" t="s">
        <v>80</v>
      </c>
      <c r="B16" s="151"/>
      <c r="C16" s="15"/>
      <c r="D16" s="17" t="s">
        <v>81</v>
      </c>
      <c r="E16" s="16" t="str">
        <f>A16</f>
        <v>REF</v>
      </c>
      <c r="F16" s="16"/>
      <c r="G16" s="16">
        <v>1</v>
      </c>
      <c r="H16" s="16">
        <v>3</v>
      </c>
      <c r="I16" s="16"/>
      <c r="J16" s="17">
        <v>3</v>
      </c>
      <c r="K16" s="18" t="s">
        <v>22</v>
      </c>
      <c r="L16" s="64">
        <v>12</v>
      </c>
      <c r="M16" s="16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6.5">
      <c r="A17" s="152"/>
      <c r="B17" s="28"/>
      <c r="C17" s="62">
        <v>128</v>
      </c>
      <c r="D17" s="63" t="s">
        <v>76</v>
      </c>
      <c r="E17" s="61" t="str">
        <f>E16&amp;"0"&amp;TEXT(ROW($A1),0)</f>
        <v>REF01</v>
      </c>
      <c r="F17" s="12">
        <v>1</v>
      </c>
      <c r="G17" s="12">
        <v>4</v>
      </c>
      <c r="H17" s="12">
        <v>5</v>
      </c>
      <c r="I17" s="12">
        <v>2</v>
      </c>
      <c r="J17" s="11">
        <v>3</v>
      </c>
      <c r="K17" s="57" t="s">
        <v>17</v>
      </c>
      <c r="L17" s="27"/>
      <c r="M17" s="63" t="s">
        <v>84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6.5">
      <c r="A18" s="152"/>
      <c r="B18" s="28"/>
      <c r="C18" s="62">
        <v>127</v>
      </c>
      <c r="D18" s="63" t="s">
        <v>77</v>
      </c>
      <c r="E18" s="61" t="str">
        <f>E16&amp;"0"&amp;TEXT(ROW($A2),0)</f>
        <v>REF02</v>
      </c>
      <c r="F18" s="12">
        <v>2</v>
      </c>
      <c r="G18" s="12">
        <f t="shared" ref="G18" si="6">H17+1</f>
        <v>6</v>
      </c>
      <c r="H18" s="12">
        <f t="shared" ref="H18" si="7">H17+J18</f>
        <v>35</v>
      </c>
      <c r="I18" s="12">
        <v>1</v>
      </c>
      <c r="J18" s="11">
        <v>30</v>
      </c>
      <c r="K18" s="57" t="s">
        <v>17</v>
      </c>
      <c r="L18" s="27"/>
      <c r="M18" s="63" t="s">
        <v>85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6.5">
      <c r="A19" s="155" t="s">
        <v>217</v>
      </c>
      <c r="B19" s="156"/>
      <c r="C19" s="156"/>
      <c r="D19" s="156"/>
      <c r="E19" s="156"/>
      <c r="F19" s="156"/>
      <c r="G19" s="156"/>
      <c r="H19" s="156"/>
      <c r="I19" s="156"/>
      <c r="J19" s="157"/>
      <c r="K19" s="120" t="s">
        <v>216</v>
      </c>
      <c r="L19" s="122">
        <v>200</v>
      </c>
      <c r="M19" s="121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s="19" customFormat="1">
      <c r="A20" s="150" t="s">
        <v>9</v>
      </c>
      <c r="B20" s="151"/>
      <c r="C20" s="15"/>
      <c r="D20" s="17" t="s">
        <v>6</v>
      </c>
      <c r="E20" s="16" t="str">
        <f>A20</f>
        <v>N1</v>
      </c>
      <c r="F20" s="16"/>
      <c r="G20" s="16">
        <v>1</v>
      </c>
      <c r="H20" s="16">
        <v>3</v>
      </c>
      <c r="I20" s="16"/>
      <c r="J20" s="17">
        <v>3</v>
      </c>
      <c r="K20" s="18" t="s">
        <v>17</v>
      </c>
      <c r="L20" s="64">
        <v>1</v>
      </c>
      <c r="M20" s="16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6.5">
      <c r="A21" s="161"/>
      <c r="B21" s="28"/>
      <c r="C21" s="62">
        <v>98</v>
      </c>
      <c r="D21" s="63" t="s">
        <v>88</v>
      </c>
      <c r="E21" s="61" t="str">
        <f>E$20&amp;"0"&amp;TEXT(ROW(A1),0)</f>
        <v>N101</v>
      </c>
      <c r="F21" s="12">
        <v>1</v>
      </c>
      <c r="G21" s="12">
        <f t="shared" ref="G21:G24" si="8">H20+1</f>
        <v>4</v>
      </c>
      <c r="H21" s="12">
        <f t="shared" ref="H21:H24" si="9">H20+J21</f>
        <v>6</v>
      </c>
      <c r="I21" s="12">
        <v>2</v>
      </c>
      <c r="J21" s="11">
        <v>3</v>
      </c>
      <c r="K21" s="57" t="s">
        <v>17</v>
      </c>
      <c r="L21" s="27"/>
      <c r="M21" s="63" t="s">
        <v>92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6.5">
      <c r="A22" s="161"/>
      <c r="B22" s="28"/>
      <c r="C22" s="62">
        <v>93</v>
      </c>
      <c r="D22" s="63" t="s">
        <v>89</v>
      </c>
      <c r="E22" s="61" t="str">
        <f>E$20&amp;"0"&amp;TEXT(ROW(A2),0)</f>
        <v>N102</v>
      </c>
      <c r="F22" s="12">
        <f>F21+1</f>
        <v>2</v>
      </c>
      <c r="G22" s="12">
        <f t="shared" si="8"/>
        <v>7</v>
      </c>
      <c r="H22" s="12">
        <f t="shared" si="9"/>
        <v>66</v>
      </c>
      <c r="I22" s="12">
        <v>1</v>
      </c>
      <c r="J22" s="11">
        <v>60</v>
      </c>
      <c r="K22" s="57" t="s">
        <v>17</v>
      </c>
      <c r="L22" s="27"/>
      <c r="M22" s="63" t="s">
        <v>93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6.5">
      <c r="A23" s="161"/>
      <c r="B23" s="28"/>
      <c r="C23" s="62">
        <v>66</v>
      </c>
      <c r="D23" s="63" t="s">
        <v>90</v>
      </c>
      <c r="E23" s="61" t="str">
        <f>E$20&amp;"0"&amp;TEXT(ROW(A3),0)</f>
        <v>N103</v>
      </c>
      <c r="F23" s="12">
        <f t="shared" ref="F23:F24" si="10">F22+1</f>
        <v>3</v>
      </c>
      <c r="G23" s="12">
        <f t="shared" si="8"/>
        <v>67</v>
      </c>
      <c r="H23" s="12">
        <f t="shared" si="9"/>
        <v>68</v>
      </c>
      <c r="I23" s="12">
        <v>1</v>
      </c>
      <c r="J23" s="11">
        <v>2</v>
      </c>
      <c r="K23" s="57" t="s">
        <v>22</v>
      </c>
      <c r="L23" s="27"/>
      <c r="M23" s="63" t="s">
        <v>94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6.5">
      <c r="A24" s="161"/>
      <c r="B24" s="28"/>
      <c r="C24" s="62">
        <v>67</v>
      </c>
      <c r="D24" s="63" t="s">
        <v>91</v>
      </c>
      <c r="E24" s="61" t="str">
        <f>E$20&amp;"0"&amp;TEXT(ROW(A4),0)</f>
        <v>N104</v>
      </c>
      <c r="F24" s="12">
        <f t="shared" si="10"/>
        <v>4</v>
      </c>
      <c r="G24" s="12">
        <f t="shared" si="8"/>
        <v>69</v>
      </c>
      <c r="H24" s="12">
        <f t="shared" si="9"/>
        <v>148</v>
      </c>
      <c r="I24" s="12">
        <v>2</v>
      </c>
      <c r="J24" s="11">
        <v>80</v>
      </c>
      <c r="K24" s="57" t="s">
        <v>22</v>
      </c>
      <c r="L24" s="27"/>
      <c r="M24" s="6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6.5" customHeight="1">
      <c r="A25" s="158"/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60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>
      <c r="A26" s="153" t="s">
        <v>218</v>
      </c>
      <c r="B26" s="153"/>
      <c r="C26" s="153"/>
      <c r="D26" s="153"/>
      <c r="E26" s="153"/>
      <c r="F26" s="153"/>
      <c r="G26" s="153"/>
      <c r="H26" s="153"/>
      <c r="I26" s="153"/>
      <c r="J26" s="153"/>
      <c r="K26" s="22" t="s">
        <v>17</v>
      </c>
      <c r="L26" s="68">
        <v>200000</v>
      </c>
      <c r="M26" s="58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>
      <c r="A27" s="150" t="s">
        <v>95</v>
      </c>
      <c r="B27" s="151"/>
      <c r="C27" s="15"/>
      <c r="D27" s="17" t="s">
        <v>96</v>
      </c>
      <c r="E27" s="16" t="str">
        <f>A27</f>
        <v>IT1</v>
      </c>
      <c r="F27" s="16"/>
      <c r="G27" s="16">
        <v>1</v>
      </c>
      <c r="H27" s="16">
        <f>J27+G27-1</f>
        <v>3</v>
      </c>
      <c r="I27" s="16"/>
      <c r="J27" s="17">
        <v>3</v>
      </c>
      <c r="K27" s="18" t="s">
        <v>17</v>
      </c>
      <c r="L27" s="64">
        <v>1</v>
      </c>
      <c r="M27" s="17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31" s="21" customFormat="1" ht="16.5">
      <c r="A28" s="23"/>
      <c r="B28" s="28"/>
      <c r="C28" s="62">
        <v>350</v>
      </c>
      <c r="D28" s="63" t="s">
        <v>97</v>
      </c>
      <c r="E28" s="61" t="str">
        <f t="shared" ref="E28:E36" si="11">E$27&amp;"0"&amp;TEXT(ROW(A1),0)</f>
        <v>IT101</v>
      </c>
      <c r="F28" s="12">
        <v>1</v>
      </c>
      <c r="G28" s="12">
        <f t="shared" ref="G28:G36" si="12">H27+1</f>
        <v>4</v>
      </c>
      <c r="H28" s="12">
        <f t="shared" ref="H28:H36" si="13">H27+J28</f>
        <v>23</v>
      </c>
      <c r="I28" s="12">
        <v>1</v>
      </c>
      <c r="J28" s="11">
        <v>20</v>
      </c>
      <c r="K28" s="57" t="s">
        <v>22</v>
      </c>
      <c r="L28" s="27"/>
      <c r="M28" s="63" t="s">
        <v>104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31" s="19" customFormat="1" ht="16.5">
      <c r="A29" s="55"/>
      <c r="B29" s="28"/>
      <c r="C29" s="62">
        <v>358</v>
      </c>
      <c r="D29" s="63" t="s">
        <v>98</v>
      </c>
      <c r="E29" s="61" t="str">
        <f t="shared" si="11"/>
        <v>IT102</v>
      </c>
      <c r="F29" s="12">
        <f t="shared" ref="F29:F36" si="14">F28+1</f>
        <v>2</v>
      </c>
      <c r="G29" s="12">
        <f t="shared" si="12"/>
        <v>24</v>
      </c>
      <c r="H29" s="12">
        <f t="shared" si="13"/>
        <v>33</v>
      </c>
      <c r="I29" s="12">
        <v>1</v>
      </c>
      <c r="J29" s="11">
        <v>10</v>
      </c>
      <c r="K29" s="57" t="s">
        <v>35</v>
      </c>
      <c r="L29" s="29"/>
      <c r="M29" s="63" t="s">
        <v>105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31" ht="16.5">
      <c r="A30" s="55"/>
      <c r="B30" s="28"/>
      <c r="C30" s="62">
        <v>355</v>
      </c>
      <c r="D30" s="63" t="s">
        <v>99</v>
      </c>
      <c r="E30" s="61" t="str">
        <f t="shared" si="11"/>
        <v>IT103</v>
      </c>
      <c r="F30" s="12">
        <f t="shared" si="14"/>
        <v>3</v>
      </c>
      <c r="G30" s="12">
        <f t="shared" si="12"/>
        <v>34</v>
      </c>
      <c r="H30" s="12">
        <f t="shared" si="13"/>
        <v>35</v>
      </c>
      <c r="I30" s="12">
        <v>2</v>
      </c>
      <c r="J30" s="11">
        <v>2</v>
      </c>
      <c r="K30" s="57" t="s">
        <v>35</v>
      </c>
      <c r="L30" s="29"/>
      <c r="M30" s="63" t="s">
        <v>106</v>
      </c>
    </row>
    <row r="31" spans="1:31" ht="16.5">
      <c r="A31" s="55"/>
      <c r="B31" s="28"/>
      <c r="C31" s="62">
        <v>212</v>
      </c>
      <c r="D31" s="63" t="s">
        <v>100</v>
      </c>
      <c r="E31" s="61" t="str">
        <f t="shared" si="11"/>
        <v>IT104</v>
      </c>
      <c r="F31" s="12">
        <f t="shared" si="14"/>
        <v>4</v>
      </c>
      <c r="G31" s="12">
        <f t="shared" si="12"/>
        <v>36</v>
      </c>
      <c r="H31" s="12">
        <f t="shared" si="13"/>
        <v>52</v>
      </c>
      <c r="I31" s="12">
        <v>2</v>
      </c>
      <c r="J31" s="11">
        <v>17</v>
      </c>
      <c r="K31" s="57" t="s">
        <v>35</v>
      </c>
      <c r="L31" s="29"/>
      <c r="M31" s="63" t="s">
        <v>107</v>
      </c>
    </row>
    <row r="32" spans="1:31" ht="16.5">
      <c r="A32" s="55"/>
      <c r="B32" s="28"/>
      <c r="C32" s="62">
        <v>639</v>
      </c>
      <c r="D32" s="63" t="s">
        <v>101</v>
      </c>
      <c r="E32" s="61" t="str">
        <f t="shared" si="11"/>
        <v>IT105</v>
      </c>
      <c r="F32" s="12">
        <f t="shared" si="14"/>
        <v>5</v>
      </c>
      <c r="G32" s="12">
        <f t="shared" si="12"/>
        <v>53</v>
      </c>
      <c r="H32" s="12">
        <f t="shared" si="13"/>
        <v>54</v>
      </c>
      <c r="I32" s="12">
        <v>2</v>
      </c>
      <c r="J32" s="11">
        <v>2</v>
      </c>
      <c r="K32" s="57" t="s">
        <v>35</v>
      </c>
      <c r="L32" s="29"/>
      <c r="M32" s="63" t="s">
        <v>108</v>
      </c>
    </row>
    <row r="33" spans="1:31" ht="16.5">
      <c r="A33" s="55"/>
      <c r="B33" s="28"/>
      <c r="C33" s="62">
        <v>235</v>
      </c>
      <c r="D33" s="63" t="s">
        <v>102</v>
      </c>
      <c r="E33" s="61" t="str">
        <f t="shared" si="11"/>
        <v>IT106</v>
      </c>
      <c r="F33" s="12">
        <f t="shared" si="14"/>
        <v>6</v>
      </c>
      <c r="G33" s="12">
        <f t="shared" si="12"/>
        <v>55</v>
      </c>
      <c r="H33" s="12">
        <f t="shared" si="13"/>
        <v>56</v>
      </c>
      <c r="I33" s="12">
        <v>2</v>
      </c>
      <c r="J33" s="11">
        <v>2</v>
      </c>
      <c r="K33" s="57" t="s">
        <v>35</v>
      </c>
      <c r="L33" s="29"/>
      <c r="M33" s="63" t="s">
        <v>109</v>
      </c>
    </row>
    <row r="34" spans="1:31" ht="16.5">
      <c r="A34" s="55"/>
      <c r="B34" s="28"/>
      <c r="C34" s="62">
        <v>234</v>
      </c>
      <c r="D34" s="63" t="s">
        <v>103</v>
      </c>
      <c r="E34" s="61" t="str">
        <f t="shared" si="11"/>
        <v>IT107</v>
      </c>
      <c r="F34" s="12">
        <f t="shared" si="14"/>
        <v>7</v>
      </c>
      <c r="G34" s="12">
        <f t="shared" si="12"/>
        <v>57</v>
      </c>
      <c r="H34" s="12">
        <f t="shared" si="13"/>
        <v>104</v>
      </c>
      <c r="I34" s="12">
        <v>1</v>
      </c>
      <c r="J34" s="11">
        <v>48</v>
      </c>
      <c r="K34" s="57" t="s">
        <v>35</v>
      </c>
      <c r="L34" s="29"/>
      <c r="M34" s="63" t="s">
        <v>110</v>
      </c>
    </row>
    <row r="35" spans="1:31" ht="16.5">
      <c r="A35" s="55"/>
      <c r="B35" s="28"/>
      <c r="C35" s="62">
        <v>235</v>
      </c>
      <c r="D35" s="63" t="s">
        <v>102</v>
      </c>
      <c r="E35" s="61" t="str">
        <f t="shared" si="11"/>
        <v>IT108</v>
      </c>
      <c r="F35" s="12">
        <f t="shared" si="14"/>
        <v>8</v>
      </c>
      <c r="G35" s="12">
        <f t="shared" si="12"/>
        <v>105</v>
      </c>
      <c r="H35" s="12">
        <f t="shared" si="13"/>
        <v>106</v>
      </c>
      <c r="I35" s="12">
        <v>2</v>
      </c>
      <c r="J35" s="11">
        <v>2</v>
      </c>
      <c r="K35" s="57" t="s">
        <v>35</v>
      </c>
      <c r="L35" s="29"/>
      <c r="M35" s="63" t="s">
        <v>111</v>
      </c>
    </row>
    <row r="36" spans="1:31" ht="16.5">
      <c r="A36" s="55"/>
      <c r="B36" s="28"/>
      <c r="C36" s="62">
        <v>234</v>
      </c>
      <c r="D36" s="63" t="s">
        <v>103</v>
      </c>
      <c r="E36" s="61" t="str">
        <f t="shared" si="11"/>
        <v>IT109</v>
      </c>
      <c r="F36" s="12">
        <f t="shared" si="14"/>
        <v>9</v>
      </c>
      <c r="G36" s="12">
        <f t="shared" si="12"/>
        <v>107</v>
      </c>
      <c r="H36" s="12">
        <f t="shared" si="13"/>
        <v>154</v>
      </c>
      <c r="I36" s="12">
        <v>1</v>
      </c>
      <c r="J36" s="11">
        <v>48</v>
      </c>
      <c r="K36" s="57" t="s">
        <v>35</v>
      </c>
      <c r="L36" s="29"/>
      <c r="M36" s="63" t="s">
        <v>112</v>
      </c>
    </row>
    <row r="37" spans="1:31" ht="15">
      <c r="A37" s="154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>
      <c r="A38" s="150" t="s">
        <v>113</v>
      </c>
      <c r="B38" s="151"/>
      <c r="C38" s="15"/>
      <c r="D38" s="17" t="s">
        <v>114</v>
      </c>
      <c r="E38" s="16" t="str">
        <f>A38</f>
        <v>TDS</v>
      </c>
      <c r="F38" s="16"/>
      <c r="G38" s="16">
        <v>1</v>
      </c>
      <c r="H38" s="16">
        <f t="shared" ref="H38" si="15">J38+G38-1</f>
        <v>3</v>
      </c>
      <c r="I38" s="16"/>
      <c r="J38" s="17">
        <v>3</v>
      </c>
      <c r="K38" s="18" t="s">
        <v>17</v>
      </c>
      <c r="L38" s="64">
        <v>1</v>
      </c>
      <c r="M38" s="16"/>
    </row>
    <row r="39" spans="1:31" ht="16.5">
      <c r="A39" s="53"/>
      <c r="B39" s="12"/>
      <c r="C39" s="65">
        <v>610</v>
      </c>
      <c r="D39" s="66" t="s">
        <v>115</v>
      </c>
      <c r="E39" s="20" t="str">
        <f>E$38&amp;"0"&amp;TEXT(ROW(A1),0)</f>
        <v>TDS01</v>
      </c>
      <c r="F39" s="12">
        <v>1</v>
      </c>
      <c r="G39" s="12">
        <f>H38+1</f>
        <v>4</v>
      </c>
      <c r="H39" s="12">
        <f>H38+J39</f>
        <v>18</v>
      </c>
      <c r="I39" s="12">
        <v>1</v>
      </c>
      <c r="J39" s="11">
        <v>15</v>
      </c>
      <c r="K39" s="57" t="s">
        <v>17</v>
      </c>
      <c r="L39" s="57"/>
      <c r="M39" s="66" t="s">
        <v>116</v>
      </c>
    </row>
    <row r="40" spans="1:31">
      <c r="A40" s="150" t="s">
        <v>118</v>
      </c>
      <c r="B40" s="151"/>
      <c r="C40" s="15"/>
      <c r="D40" s="17" t="s">
        <v>119</v>
      </c>
      <c r="E40" s="16" t="str">
        <f>A40</f>
        <v>SAC</v>
      </c>
      <c r="F40" s="16"/>
      <c r="G40" s="16">
        <v>1</v>
      </c>
      <c r="H40" s="16">
        <f>J40+G40-1</f>
        <v>3</v>
      </c>
      <c r="I40" s="16"/>
      <c r="J40" s="17">
        <v>3</v>
      </c>
      <c r="K40" s="18" t="s">
        <v>22</v>
      </c>
      <c r="L40" s="64">
        <v>25</v>
      </c>
      <c r="M40" s="17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31" s="21" customFormat="1" ht="16.5">
      <c r="A41" s="53"/>
      <c r="B41" s="28"/>
      <c r="C41" s="62">
        <v>248</v>
      </c>
      <c r="D41" s="63" t="s">
        <v>120</v>
      </c>
      <c r="E41" s="61" t="str">
        <f>E$40&amp;"0"&amp;TEXT(ROW(A1),0)</f>
        <v>SAC01</v>
      </c>
      <c r="F41" s="12">
        <v>1</v>
      </c>
      <c r="G41" s="12">
        <f t="shared" ref="G41:G42" si="16">H40+1</f>
        <v>4</v>
      </c>
      <c r="H41" s="12">
        <f t="shared" ref="H41:H42" si="17">H40+J41</f>
        <v>4</v>
      </c>
      <c r="I41" s="12">
        <v>1</v>
      </c>
      <c r="J41" s="11">
        <v>1</v>
      </c>
      <c r="K41" s="57" t="s">
        <v>17</v>
      </c>
      <c r="L41" s="27"/>
      <c r="M41" s="63" t="s">
        <v>122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31" s="19" customFormat="1" ht="16.5">
      <c r="A42" s="67"/>
      <c r="B42" s="28"/>
      <c r="C42" s="62">
        <v>1300</v>
      </c>
      <c r="D42" s="63" t="s">
        <v>121</v>
      </c>
      <c r="E42" s="61" t="str">
        <f t="shared" ref="E42" si="18">E$40&amp;"0"&amp;TEXT(ROW(A2),0)</f>
        <v>SAC02</v>
      </c>
      <c r="F42" s="12">
        <f t="shared" ref="F42" si="19">F41+1</f>
        <v>2</v>
      </c>
      <c r="G42" s="12">
        <f t="shared" si="16"/>
        <v>5</v>
      </c>
      <c r="H42" s="12">
        <f t="shared" si="17"/>
        <v>8</v>
      </c>
      <c r="I42" s="12">
        <v>4</v>
      </c>
      <c r="J42" s="11">
        <v>4</v>
      </c>
      <c r="K42" s="57" t="s">
        <v>17</v>
      </c>
      <c r="L42" s="29"/>
      <c r="M42" s="63" t="s">
        <v>123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31" s="19" customFormat="1" ht="16.5">
      <c r="A43" s="67"/>
      <c r="B43" s="28"/>
      <c r="C43" s="62"/>
      <c r="D43" s="63"/>
      <c r="E43" s="61"/>
      <c r="F43" s="12"/>
      <c r="G43" s="12"/>
      <c r="H43" s="12"/>
      <c r="I43" s="12"/>
      <c r="J43" s="11"/>
      <c r="K43" s="57"/>
      <c r="L43" s="29"/>
      <c r="M43" s="63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31" s="19" customFormat="1" ht="16.5">
      <c r="A44" s="67"/>
      <c r="B44" s="28"/>
      <c r="C44" s="62"/>
      <c r="D44" s="63"/>
      <c r="E44" s="61"/>
      <c r="F44" s="12"/>
      <c r="G44" s="12"/>
      <c r="H44" s="12"/>
      <c r="I44" s="12"/>
      <c r="J44" s="11"/>
      <c r="K44" s="57"/>
      <c r="L44" s="29"/>
      <c r="M44" s="63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31" ht="16.5">
      <c r="A45" s="67"/>
      <c r="B45" s="28"/>
      <c r="C45" s="62">
        <v>610</v>
      </c>
      <c r="D45" s="63" t="s">
        <v>115</v>
      </c>
      <c r="E45" s="61" t="str">
        <f>E$40&amp;"0"&amp;TEXT(ROW(A5),0)</f>
        <v>SAC05</v>
      </c>
      <c r="F45" s="12">
        <f>F42+1</f>
        <v>3</v>
      </c>
      <c r="G45" s="12">
        <f>H42+1</f>
        <v>9</v>
      </c>
      <c r="H45" s="12">
        <f>H42+J45</f>
        <v>24</v>
      </c>
      <c r="I45" s="12">
        <v>1</v>
      </c>
      <c r="J45" s="11">
        <v>16</v>
      </c>
      <c r="K45" s="57" t="s">
        <v>17</v>
      </c>
      <c r="L45" s="29"/>
      <c r="M45" s="63" t="s">
        <v>124</v>
      </c>
    </row>
    <row r="46" spans="1:31">
      <c r="A46" s="150" t="s">
        <v>117</v>
      </c>
      <c r="B46" s="151"/>
      <c r="C46" s="15"/>
      <c r="D46" s="17" t="s">
        <v>125</v>
      </c>
      <c r="E46" s="16" t="str">
        <f>A46</f>
        <v>ISS</v>
      </c>
      <c r="F46" s="16"/>
      <c r="G46" s="16">
        <v>1</v>
      </c>
      <c r="H46" s="16">
        <f>J46+G46-1</f>
        <v>3</v>
      </c>
      <c r="I46" s="16"/>
      <c r="J46" s="17">
        <v>3</v>
      </c>
      <c r="K46" s="18" t="s">
        <v>22</v>
      </c>
      <c r="L46" s="64">
        <v>-1</v>
      </c>
      <c r="M46" s="17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31" s="21" customFormat="1" ht="16.5">
      <c r="A47" s="53"/>
      <c r="B47" s="28"/>
      <c r="C47" s="62">
        <v>382</v>
      </c>
      <c r="D47" s="63" t="s">
        <v>126</v>
      </c>
      <c r="E47" s="61" t="str">
        <f>E$46&amp;"0"&amp;TEXT(ROW(A1),0)</f>
        <v>ISS01</v>
      </c>
      <c r="F47" s="12">
        <v>1</v>
      </c>
      <c r="G47" s="12">
        <f t="shared" ref="G47:G50" si="20">H46+1</f>
        <v>4</v>
      </c>
      <c r="H47" s="12">
        <f t="shared" ref="H47:H50" si="21">H46+J47</f>
        <v>13</v>
      </c>
      <c r="I47" s="12">
        <v>1</v>
      </c>
      <c r="J47" s="11">
        <v>10</v>
      </c>
      <c r="K47" s="57" t="s">
        <v>35</v>
      </c>
      <c r="L47" s="27"/>
      <c r="M47" s="63" t="s">
        <v>128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31" s="19" customFormat="1" ht="16.5">
      <c r="A48" s="67"/>
      <c r="B48" s="28"/>
      <c r="C48" s="62">
        <v>355</v>
      </c>
      <c r="D48" s="63" t="s">
        <v>99</v>
      </c>
      <c r="E48" s="61" t="str">
        <f>E$46&amp;"0"&amp;TEXT(ROW(A2),0)</f>
        <v>ISS02</v>
      </c>
      <c r="F48" s="12">
        <f t="shared" ref="F48:F50" si="22">F47+1</f>
        <v>2</v>
      </c>
      <c r="G48" s="12">
        <f t="shared" si="20"/>
        <v>14</v>
      </c>
      <c r="H48" s="12">
        <f t="shared" si="21"/>
        <v>15</v>
      </c>
      <c r="I48" s="12">
        <v>2</v>
      </c>
      <c r="J48" s="11">
        <v>2</v>
      </c>
      <c r="K48" s="57" t="s">
        <v>35</v>
      </c>
      <c r="L48" s="29"/>
      <c r="M48" s="63" t="s">
        <v>129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13" ht="16.5">
      <c r="A49" s="67"/>
      <c r="B49" s="28"/>
      <c r="C49" s="62">
        <v>81</v>
      </c>
      <c r="D49" s="63" t="s">
        <v>127</v>
      </c>
      <c r="E49" s="61" t="str">
        <f>E$46&amp;"0"&amp;TEXT(ROW(A3),0)</f>
        <v>ISS03</v>
      </c>
      <c r="F49" s="12">
        <f t="shared" si="22"/>
        <v>3</v>
      </c>
      <c r="G49" s="12">
        <f t="shared" si="20"/>
        <v>16</v>
      </c>
      <c r="H49" s="12">
        <f t="shared" si="21"/>
        <v>25</v>
      </c>
      <c r="I49" s="12">
        <v>1</v>
      </c>
      <c r="J49" s="11">
        <v>10</v>
      </c>
      <c r="K49" s="57" t="s">
        <v>35</v>
      </c>
      <c r="L49" s="29"/>
      <c r="M49" s="63" t="s">
        <v>130</v>
      </c>
    </row>
    <row r="50" spans="1:13" ht="16.5">
      <c r="A50" s="67"/>
      <c r="B50" s="28"/>
      <c r="C50" s="62">
        <v>355</v>
      </c>
      <c r="D50" s="63" t="s">
        <v>99</v>
      </c>
      <c r="E50" s="61" t="str">
        <f>E$46&amp;"0"&amp;TEXT(ROW(A4),0)</f>
        <v>ISS04</v>
      </c>
      <c r="F50" s="12">
        <f t="shared" si="22"/>
        <v>4</v>
      </c>
      <c r="G50" s="12">
        <f t="shared" si="20"/>
        <v>26</v>
      </c>
      <c r="H50" s="12">
        <f t="shared" si="21"/>
        <v>27</v>
      </c>
      <c r="I50" s="12">
        <v>2</v>
      </c>
      <c r="J50" s="11">
        <v>2</v>
      </c>
      <c r="K50" s="57" t="s">
        <v>35</v>
      </c>
      <c r="L50" s="29"/>
      <c r="M50" s="63" t="s">
        <v>131</v>
      </c>
    </row>
    <row r="51" spans="1:13">
      <c r="A51" s="150" t="s">
        <v>14</v>
      </c>
      <c r="B51" s="151"/>
      <c r="C51" s="15"/>
      <c r="D51" s="17" t="s">
        <v>42</v>
      </c>
      <c r="E51" s="16" t="s">
        <v>14</v>
      </c>
      <c r="F51" s="16"/>
      <c r="G51" s="16">
        <v>1</v>
      </c>
      <c r="H51" s="16">
        <f>J51+G51-1</f>
        <v>3</v>
      </c>
      <c r="I51" s="16"/>
      <c r="J51" s="17">
        <v>3</v>
      </c>
      <c r="K51" s="18" t="s">
        <v>22</v>
      </c>
      <c r="L51" s="56">
        <v>1</v>
      </c>
      <c r="M51" s="16"/>
    </row>
    <row r="52" spans="1:13" ht="16.5">
      <c r="A52" s="67"/>
      <c r="B52" s="12"/>
      <c r="C52" s="10" t="s">
        <v>20</v>
      </c>
      <c r="D52" s="11" t="s">
        <v>19</v>
      </c>
      <c r="E52" s="20" t="str">
        <f>E51&amp;"0"&amp;TEXT(ROW(A$1),0)</f>
        <v>CTT01</v>
      </c>
      <c r="F52" s="12">
        <v>1</v>
      </c>
      <c r="G52" s="12">
        <f>H51+1</f>
        <v>4</v>
      </c>
      <c r="H52" s="12">
        <f>H51+J52</f>
        <v>13</v>
      </c>
      <c r="I52" s="12">
        <v>1</v>
      </c>
      <c r="J52" s="11">
        <v>10</v>
      </c>
      <c r="K52" s="57" t="s">
        <v>17</v>
      </c>
      <c r="L52" s="27"/>
      <c r="M52" s="63" t="s">
        <v>132</v>
      </c>
    </row>
  </sheetData>
  <mergeCells count="19">
    <mergeCell ref="A51:B51"/>
    <mergeCell ref="A17:A18"/>
    <mergeCell ref="A20:B20"/>
    <mergeCell ref="A21:A24"/>
    <mergeCell ref="A27:B27"/>
    <mergeCell ref="A38:B38"/>
    <mergeCell ref="A1:B1"/>
    <mergeCell ref="A2:B2"/>
    <mergeCell ref="A8:B8"/>
    <mergeCell ref="A40:B40"/>
    <mergeCell ref="A46:B46"/>
    <mergeCell ref="A9:A12"/>
    <mergeCell ref="A13:B13"/>
    <mergeCell ref="A14:A15"/>
    <mergeCell ref="A26:J26"/>
    <mergeCell ref="A16:B16"/>
    <mergeCell ref="A37:M37"/>
    <mergeCell ref="A19:J19"/>
    <mergeCell ref="A25:M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F85"/>
  <sheetViews>
    <sheetView zoomScale="85" zoomScaleNormal="85" workbookViewId="0">
      <pane ySplit="1" topLeftCell="A26" activePane="bottomLeft" state="frozen"/>
      <selection pane="bottomLeft" activeCell="N37" sqref="N37"/>
    </sheetView>
  </sheetViews>
  <sheetFormatPr defaultColWidth="12.875" defaultRowHeight="15.75"/>
  <cols>
    <col min="1" max="1" width="9.25" style="5" customWidth="1"/>
    <col min="2" max="2" width="12.875" style="6" customWidth="1"/>
    <col min="3" max="3" width="10.625" style="24" customWidth="1"/>
    <col min="4" max="4" width="43.125" style="25" customWidth="1"/>
    <col min="5" max="5" width="9.875" style="6" customWidth="1"/>
    <col min="6" max="6" width="7.875" style="6" customWidth="1"/>
    <col min="7" max="7" width="9.125" style="6" customWidth="1"/>
    <col min="8" max="8" width="8.625" style="6" customWidth="1"/>
    <col min="9" max="9" width="6.5" style="6" customWidth="1"/>
    <col min="10" max="10" width="8.75" style="25" customWidth="1"/>
    <col min="11" max="11" width="7.125" style="26" customWidth="1"/>
    <col min="12" max="12" width="8.75" style="26" bestFit="1" customWidth="1"/>
    <col min="13" max="13" width="47.125" style="6" customWidth="1"/>
    <col min="14" max="14" width="54.5" style="139" customWidth="1"/>
    <col min="15" max="214" width="12.875" style="5"/>
    <col min="215" max="16384" width="12.875" style="6"/>
  </cols>
  <sheetData>
    <row r="1" spans="1:214">
      <c r="A1" s="147" t="s">
        <v>4</v>
      </c>
      <c r="B1" s="148"/>
      <c r="C1" s="1" t="s">
        <v>5</v>
      </c>
      <c r="D1" s="2" t="s">
        <v>6</v>
      </c>
      <c r="E1" s="2" t="s">
        <v>0</v>
      </c>
      <c r="F1" s="2" t="s">
        <v>1</v>
      </c>
      <c r="G1" s="2" t="s">
        <v>2</v>
      </c>
      <c r="H1" s="2" t="s">
        <v>7</v>
      </c>
      <c r="I1" s="2" t="s">
        <v>24</v>
      </c>
      <c r="J1" s="3" t="s">
        <v>3</v>
      </c>
      <c r="K1" s="4" t="s">
        <v>16</v>
      </c>
      <c r="L1" s="4" t="s">
        <v>18</v>
      </c>
      <c r="M1" s="123" t="s">
        <v>8</v>
      </c>
      <c r="N1" s="146" t="s">
        <v>272</v>
      </c>
    </row>
    <row r="2" spans="1:214">
      <c r="A2" s="168"/>
      <c r="B2" s="169"/>
      <c r="C2" s="7"/>
      <c r="D2" s="69"/>
      <c r="E2" s="70"/>
      <c r="F2" s="70"/>
      <c r="G2" s="8"/>
      <c r="H2" s="70"/>
      <c r="I2" s="8"/>
      <c r="J2" s="9"/>
      <c r="K2" s="60"/>
      <c r="L2" s="71"/>
      <c r="M2" s="71"/>
    </row>
    <row r="3" spans="1:214">
      <c r="A3" s="72"/>
      <c r="B3" s="73"/>
      <c r="C3" s="10"/>
      <c r="D3" s="11"/>
      <c r="E3" s="74"/>
      <c r="F3" s="12"/>
      <c r="G3" s="12"/>
      <c r="H3" s="12"/>
      <c r="I3" s="13"/>
      <c r="J3" s="14"/>
      <c r="K3" s="57"/>
      <c r="L3" s="28"/>
      <c r="M3" s="124"/>
    </row>
    <row r="4" spans="1:214">
      <c r="A4" s="75"/>
      <c r="B4" s="73"/>
      <c r="C4" s="10"/>
      <c r="D4" s="11"/>
      <c r="E4" s="12"/>
      <c r="F4" s="12"/>
      <c r="G4" s="12"/>
      <c r="H4" s="12"/>
      <c r="I4" s="13"/>
      <c r="J4" s="14"/>
      <c r="K4" s="57"/>
      <c r="L4" s="28"/>
      <c r="M4" s="28"/>
    </row>
    <row r="5" spans="1:214" ht="16.5">
      <c r="A5" s="75"/>
      <c r="B5" s="73"/>
      <c r="C5" s="10"/>
      <c r="D5" s="11"/>
      <c r="E5" s="12"/>
      <c r="F5" s="12"/>
      <c r="G5" s="12"/>
      <c r="H5" s="12"/>
      <c r="I5" s="13"/>
      <c r="J5" s="14"/>
      <c r="K5" s="57"/>
      <c r="L5" s="28"/>
      <c r="M5" s="125" t="s">
        <v>215</v>
      </c>
    </row>
    <row r="6" spans="1:214">
      <c r="A6" s="75"/>
      <c r="B6" s="73"/>
      <c r="C6" s="10"/>
      <c r="D6" s="11"/>
      <c r="E6" s="12"/>
      <c r="F6" s="12"/>
      <c r="G6" s="12"/>
      <c r="H6" s="12"/>
      <c r="I6" s="13"/>
      <c r="J6" s="14"/>
      <c r="K6" s="57"/>
      <c r="L6" s="28"/>
      <c r="M6" s="28"/>
    </row>
    <row r="7" spans="1:214">
      <c r="A7" s="76"/>
      <c r="B7" s="73"/>
      <c r="C7" s="10"/>
      <c r="D7" s="11"/>
      <c r="E7" s="12"/>
      <c r="F7" s="12"/>
      <c r="G7" s="12"/>
      <c r="H7" s="12"/>
      <c r="I7" s="13"/>
      <c r="J7" s="14"/>
      <c r="K7" s="57"/>
      <c r="L7" s="28"/>
      <c r="M7" s="28"/>
    </row>
    <row r="8" spans="1:214" s="19" customFormat="1" ht="17.25">
      <c r="A8" s="164" t="s">
        <v>12</v>
      </c>
      <c r="B8" s="151"/>
      <c r="C8" s="77"/>
      <c r="D8" s="78" t="s">
        <v>48</v>
      </c>
      <c r="E8" s="16" t="str">
        <f>A8</f>
        <v>BEG</v>
      </c>
      <c r="F8" s="16"/>
      <c r="G8" s="16">
        <v>1</v>
      </c>
      <c r="H8" s="16">
        <v>3</v>
      </c>
      <c r="I8" s="16"/>
      <c r="J8" s="17">
        <v>3</v>
      </c>
      <c r="K8" s="18" t="s">
        <v>220</v>
      </c>
      <c r="L8" s="59">
        <v>1</v>
      </c>
      <c r="M8" s="126"/>
      <c r="N8" s="139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</row>
    <row r="9" spans="1:214" ht="78.75">
      <c r="A9" s="72"/>
      <c r="B9" s="79"/>
      <c r="C9" s="80">
        <v>353</v>
      </c>
      <c r="D9" s="54" t="s">
        <v>133</v>
      </c>
      <c r="E9" s="61" t="str">
        <f>E$8&amp;"0"&amp;TEXT(ROW(A1),0)</f>
        <v>BEG01</v>
      </c>
      <c r="F9" s="12">
        <v>1</v>
      </c>
      <c r="G9" s="12">
        <f>H8+1</f>
        <v>4</v>
      </c>
      <c r="H9" s="12">
        <f>H8+J9</f>
        <v>5</v>
      </c>
      <c r="I9" s="12">
        <v>2</v>
      </c>
      <c r="J9" s="11">
        <v>2</v>
      </c>
      <c r="K9" s="57" t="s">
        <v>220</v>
      </c>
      <c r="L9" s="27"/>
      <c r="M9" s="127" t="s">
        <v>168</v>
      </c>
      <c r="N9" s="140" t="s">
        <v>221</v>
      </c>
    </row>
    <row r="10" spans="1:214" ht="47.25">
      <c r="A10" s="75"/>
      <c r="B10" s="79"/>
      <c r="C10" s="80">
        <v>92</v>
      </c>
      <c r="D10" s="54" t="s">
        <v>134</v>
      </c>
      <c r="E10" s="61" t="str">
        <f t="shared" ref="E10:E11" si="0">E$8&amp;"0"&amp;TEXT(ROW(A2),0)</f>
        <v>BEG02</v>
      </c>
      <c r="F10" s="12">
        <f>F9+1</f>
        <v>2</v>
      </c>
      <c r="G10" s="12">
        <f>H9+1</f>
        <v>6</v>
      </c>
      <c r="H10" s="12">
        <f>H9+J10</f>
        <v>7</v>
      </c>
      <c r="I10" s="12">
        <v>2</v>
      </c>
      <c r="J10" s="11">
        <v>2</v>
      </c>
      <c r="K10" s="57" t="s">
        <v>220</v>
      </c>
      <c r="L10" s="27"/>
      <c r="M10" s="127" t="s">
        <v>169</v>
      </c>
      <c r="N10" s="140" t="s">
        <v>222</v>
      </c>
    </row>
    <row r="11" spans="1:214" ht="16.5">
      <c r="A11" s="75"/>
      <c r="B11" s="79"/>
      <c r="C11" s="80">
        <v>324</v>
      </c>
      <c r="D11" s="54" t="s">
        <v>70</v>
      </c>
      <c r="E11" s="61" t="str">
        <f t="shared" si="0"/>
        <v>BEG03</v>
      </c>
      <c r="F11" s="12">
        <f t="shared" ref="F11:F12" si="1">F10+1</f>
        <v>3</v>
      </c>
      <c r="G11" s="12">
        <f>H10+1</f>
        <v>8</v>
      </c>
      <c r="H11" s="12">
        <f>H10+J11</f>
        <v>29</v>
      </c>
      <c r="I11" s="12">
        <v>2</v>
      </c>
      <c r="J11" s="11">
        <v>22</v>
      </c>
      <c r="K11" s="57" t="s">
        <v>220</v>
      </c>
      <c r="L11" s="27"/>
      <c r="M11" s="127" t="s">
        <v>162</v>
      </c>
      <c r="N11" s="139" t="s">
        <v>223</v>
      </c>
    </row>
    <row r="12" spans="1:214" ht="16.5">
      <c r="A12" s="75"/>
      <c r="B12" s="81"/>
      <c r="C12" s="80">
        <v>373</v>
      </c>
      <c r="D12" s="54" t="s">
        <v>68</v>
      </c>
      <c r="E12" s="61" t="str">
        <f>E$8&amp;"0"&amp;TEXT(ROW(A4),0)</f>
        <v>BEG04</v>
      </c>
      <c r="F12" s="12">
        <f t="shared" si="1"/>
        <v>4</v>
      </c>
      <c r="G12" s="12">
        <f>H11+1</f>
        <v>30</v>
      </c>
      <c r="H12" s="12">
        <f>H11+J12</f>
        <v>37</v>
      </c>
      <c r="I12" s="12">
        <v>8</v>
      </c>
      <c r="J12" s="11">
        <v>8</v>
      </c>
      <c r="K12" s="57" t="s">
        <v>220</v>
      </c>
      <c r="L12" s="27"/>
      <c r="M12" s="127" t="s">
        <v>163</v>
      </c>
      <c r="N12" s="139" t="s">
        <v>224</v>
      </c>
    </row>
    <row r="13" spans="1:214" s="19" customFormat="1">
      <c r="A13" s="150" t="s">
        <v>32</v>
      </c>
      <c r="B13" s="151"/>
      <c r="C13" s="15"/>
      <c r="D13" s="17" t="s">
        <v>47</v>
      </c>
      <c r="E13" s="16" t="s">
        <v>32</v>
      </c>
      <c r="F13" s="16"/>
      <c r="G13" s="16">
        <v>1</v>
      </c>
      <c r="H13" s="16">
        <v>3</v>
      </c>
      <c r="I13" s="16"/>
      <c r="J13" s="17">
        <v>3</v>
      </c>
      <c r="K13" s="18" t="s">
        <v>22</v>
      </c>
      <c r="L13" s="59">
        <v>1</v>
      </c>
      <c r="M13" s="126"/>
      <c r="N13" s="139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</row>
    <row r="14" spans="1:214" ht="16.5">
      <c r="A14" s="72"/>
      <c r="B14" s="79"/>
      <c r="C14" s="80">
        <v>98</v>
      </c>
      <c r="D14" s="54" t="s">
        <v>82</v>
      </c>
      <c r="E14" s="61" t="str">
        <f>E$13&amp;"0"&amp;TEXT(ROW(A1),0)</f>
        <v>CUR01</v>
      </c>
      <c r="F14" s="12">
        <v>1</v>
      </c>
      <c r="G14" s="12">
        <v>4</v>
      </c>
      <c r="H14" s="12">
        <v>6</v>
      </c>
      <c r="I14" s="12">
        <v>2</v>
      </c>
      <c r="J14" s="11">
        <v>3</v>
      </c>
      <c r="K14" s="57" t="s">
        <v>220</v>
      </c>
      <c r="L14" s="27"/>
      <c r="M14" s="127" t="s">
        <v>164</v>
      </c>
      <c r="N14" s="139" t="s">
        <v>226</v>
      </c>
    </row>
    <row r="15" spans="1:214" ht="16.5">
      <c r="A15" s="76"/>
      <c r="B15" s="79"/>
      <c r="C15" s="80">
        <v>100</v>
      </c>
      <c r="D15" s="54" t="s">
        <v>83</v>
      </c>
      <c r="E15" s="61" t="str">
        <f>E$13&amp;"0"&amp;TEXT(ROW(A2),0)</f>
        <v>CUR02</v>
      </c>
      <c r="F15" s="12">
        <v>2</v>
      </c>
      <c r="G15" s="12">
        <f t="shared" ref="G15" si="2">H14+1</f>
        <v>7</v>
      </c>
      <c r="H15" s="12">
        <f t="shared" ref="H15" si="3">H14+J15</f>
        <v>9</v>
      </c>
      <c r="I15" s="12">
        <v>3</v>
      </c>
      <c r="J15" s="11">
        <v>3</v>
      </c>
      <c r="K15" s="57" t="s">
        <v>220</v>
      </c>
      <c r="L15" s="27"/>
      <c r="M15" s="127" t="s">
        <v>165</v>
      </c>
      <c r="N15" s="139" t="s">
        <v>225</v>
      </c>
    </row>
    <row r="16" spans="1:214" s="19" customFormat="1">
      <c r="A16" s="150" t="s">
        <v>80</v>
      </c>
      <c r="B16" s="151"/>
      <c r="C16" s="15"/>
      <c r="D16" s="17" t="s">
        <v>135</v>
      </c>
      <c r="E16" s="16" t="s">
        <v>80</v>
      </c>
      <c r="F16" s="16"/>
      <c r="G16" s="16">
        <v>1</v>
      </c>
      <c r="H16" s="16">
        <v>3</v>
      </c>
      <c r="I16" s="16"/>
      <c r="J16" s="17">
        <v>3</v>
      </c>
      <c r="K16" s="18" t="s">
        <v>22</v>
      </c>
      <c r="L16" s="59">
        <v>-1</v>
      </c>
      <c r="M16" s="126"/>
      <c r="N16" s="139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</row>
    <row r="17" spans="1:214" ht="16.5">
      <c r="A17" s="72"/>
      <c r="B17" s="79"/>
      <c r="C17" s="80">
        <v>128</v>
      </c>
      <c r="D17" s="54" t="s">
        <v>76</v>
      </c>
      <c r="E17" s="61" t="str">
        <f>E$16&amp;"0"&amp;TEXT(ROW($A1),0)</f>
        <v>REF01</v>
      </c>
      <c r="F17" s="12">
        <v>1</v>
      </c>
      <c r="G17" s="12">
        <v>4</v>
      </c>
      <c r="H17" s="12">
        <v>6</v>
      </c>
      <c r="I17" s="12">
        <v>2</v>
      </c>
      <c r="J17" s="11">
        <v>3</v>
      </c>
      <c r="K17" s="57" t="s">
        <v>220</v>
      </c>
      <c r="L17" s="27"/>
      <c r="M17" s="127" t="s">
        <v>166</v>
      </c>
      <c r="N17" s="139" t="s">
        <v>227</v>
      </c>
    </row>
    <row r="18" spans="1:214" ht="16.5">
      <c r="A18" s="76"/>
      <c r="B18" s="79"/>
      <c r="C18" s="80">
        <v>127</v>
      </c>
      <c r="D18" s="54" t="s">
        <v>77</v>
      </c>
      <c r="E18" s="61" t="str">
        <f>E$16&amp;"0"&amp;TEXT(ROW($A2),0)</f>
        <v>REF02</v>
      </c>
      <c r="F18" s="12">
        <v>2</v>
      </c>
      <c r="G18" s="12">
        <f t="shared" ref="G18" si="4">H17+1</f>
        <v>7</v>
      </c>
      <c r="H18" s="12">
        <f t="shared" ref="H18" si="5">H17+J18</f>
        <v>36</v>
      </c>
      <c r="I18" s="12">
        <v>1</v>
      </c>
      <c r="J18" s="11">
        <v>30</v>
      </c>
      <c r="K18" s="57" t="s">
        <v>35</v>
      </c>
      <c r="L18" s="27"/>
      <c r="M18" s="127" t="s">
        <v>167</v>
      </c>
      <c r="N18" s="139" t="s">
        <v>228</v>
      </c>
    </row>
    <row r="19" spans="1:214" s="19" customFormat="1">
      <c r="A19" s="164" t="s">
        <v>21</v>
      </c>
      <c r="B19" s="151"/>
      <c r="C19" s="15"/>
      <c r="D19" s="17" t="s">
        <v>46</v>
      </c>
      <c r="E19" s="16" t="s">
        <v>21</v>
      </c>
      <c r="F19" s="16"/>
      <c r="G19" s="16">
        <v>1</v>
      </c>
      <c r="H19" s="16">
        <v>3</v>
      </c>
      <c r="I19" s="16"/>
      <c r="J19" s="17">
        <v>3</v>
      </c>
      <c r="K19" s="18" t="s">
        <v>23</v>
      </c>
      <c r="L19" s="59">
        <v>3</v>
      </c>
      <c r="M19" s="126"/>
      <c r="N19" s="139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</row>
    <row r="20" spans="1:214" ht="33">
      <c r="A20" s="165"/>
      <c r="B20" s="79"/>
      <c r="C20" s="80">
        <v>366</v>
      </c>
      <c r="D20" s="54" t="s">
        <v>136</v>
      </c>
      <c r="E20" s="61" t="str">
        <f>E19&amp;"0"&amp;TEXT(ROW($A1),0)</f>
        <v>PER01</v>
      </c>
      <c r="F20" s="12">
        <v>1</v>
      </c>
      <c r="G20" s="12">
        <v>4</v>
      </c>
      <c r="H20" s="12">
        <v>5</v>
      </c>
      <c r="I20" s="12">
        <v>2</v>
      </c>
      <c r="J20" s="11">
        <v>2</v>
      </c>
      <c r="K20" s="57" t="s">
        <v>22</v>
      </c>
      <c r="L20" s="27"/>
      <c r="M20" s="127" t="s">
        <v>158</v>
      </c>
    </row>
    <row r="21" spans="1:214" ht="16.5">
      <c r="A21" s="166"/>
      <c r="B21" s="79"/>
      <c r="C21" s="80">
        <v>93</v>
      </c>
      <c r="D21" s="54" t="s">
        <v>89</v>
      </c>
      <c r="E21" s="61" t="str">
        <f>E19&amp;"0"&amp;TEXT(ROW($A2),0)</f>
        <v>PER02</v>
      </c>
      <c r="F21" s="12">
        <v>2</v>
      </c>
      <c r="G21" s="12">
        <f t="shared" ref="G21" si="6">H20+1</f>
        <v>6</v>
      </c>
      <c r="H21" s="12">
        <f t="shared" ref="H21" si="7">H20+J21</f>
        <v>65</v>
      </c>
      <c r="I21" s="12">
        <v>1</v>
      </c>
      <c r="J21" s="11">
        <v>60</v>
      </c>
      <c r="K21" s="57" t="s">
        <v>22</v>
      </c>
      <c r="L21" s="27"/>
      <c r="M21" s="127" t="s">
        <v>159</v>
      </c>
    </row>
    <row r="22" spans="1:214" ht="16.5">
      <c r="A22" s="166"/>
      <c r="B22" s="79"/>
      <c r="C22" s="80">
        <v>365</v>
      </c>
      <c r="D22" s="54" t="s">
        <v>137</v>
      </c>
      <c r="E22" s="61" t="str">
        <f>E$19&amp;"0"&amp;TEXT(ROW($A3),0)</f>
        <v>PER03</v>
      </c>
      <c r="F22" s="12">
        <f>F21+1</f>
        <v>3</v>
      </c>
      <c r="G22" s="12">
        <f t="shared" ref="G22" si="8">H21+1</f>
        <v>66</v>
      </c>
      <c r="H22" s="12">
        <f t="shared" ref="H22" si="9">H21+J22</f>
        <v>67</v>
      </c>
      <c r="I22" s="12">
        <v>2</v>
      </c>
      <c r="J22" s="11">
        <v>2</v>
      </c>
      <c r="K22" s="57" t="s">
        <v>22</v>
      </c>
      <c r="L22" s="27"/>
      <c r="M22" s="127" t="s">
        <v>160</v>
      </c>
    </row>
    <row r="23" spans="1:214" ht="33">
      <c r="A23" s="167"/>
      <c r="B23" s="79"/>
      <c r="C23" s="80">
        <v>364</v>
      </c>
      <c r="D23" s="54" t="s">
        <v>138</v>
      </c>
      <c r="E23" s="61" t="str">
        <f>E$19&amp;"0"&amp;TEXT(ROW($A4),0)</f>
        <v>PER04</v>
      </c>
      <c r="F23" s="12">
        <f>F22+1</f>
        <v>4</v>
      </c>
      <c r="G23" s="12">
        <f t="shared" ref="G23" si="10">H22+1</f>
        <v>68</v>
      </c>
      <c r="H23" s="12">
        <f t="shared" ref="H23" si="11">H22+J23</f>
        <v>75</v>
      </c>
      <c r="I23" s="12">
        <v>1</v>
      </c>
      <c r="J23" s="11">
        <v>8</v>
      </c>
      <c r="K23" s="57" t="s">
        <v>22</v>
      </c>
      <c r="L23" s="27"/>
      <c r="M23" s="127" t="s">
        <v>161</v>
      </c>
    </row>
    <row r="24" spans="1:214">
      <c r="A24" s="164" t="s">
        <v>33</v>
      </c>
      <c r="B24" s="151"/>
      <c r="C24" s="15"/>
      <c r="D24" s="17" t="s">
        <v>45</v>
      </c>
      <c r="E24" s="16" t="s">
        <v>33</v>
      </c>
      <c r="F24" s="16"/>
      <c r="G24" s="16">
        <v>1</v>
      </c>
      <c r="H24" s="16">
        <v>3</v>
      </c>
      <c r="I24" s="16"/>
      <c r="J24" s="17">
        <v>3</v>
      </c>
      <c r="K24" s="18" t="s">
        <v>220</v>
      </c>
      <c r="L24" s="59">
        <v>-1</v>
      </c>
      <c r="M24" s="126"/>
    </row>
    <row r="25" spans="1:214" ht="16.5">
      <c r="A25" s="72"/>
      <c r="B25" s="79"/>
      <c r="C25" s="80">
        <v>146</v>
      </c>
      <c r="D25" s="54" t="s">
        <v>139</v>
      </c>
      <c r="E25" s="61" t="str">
        <f>E$24&amp;"0"&amp;TEXT(ROW($A1),0)</f>
        <v>FOB01</v>
      </c>
      <c r="F25" s="12">
        <v>1</v>
      </c>
      <c r="G25" s="12">
        <f t="shared" ref="G25" si="12">H24+1</f>
        <v>4</v>
      </c>
      <c r="H25" s="12">
        <f t="shared" ref="H25" si="13">H24+J25</f>
        <v>5</v>
      </c>
      <c r="I25" s="12">
        <v>2</v>
      </c>
      <c r="J25" s="11">
        <v>2</v>
      </c>
      <c r="K25" s="57" t="s">
        <v>220</v>
      </c>
      <c r="L25" s="27"/>
      <c r="M25" s="128" t="s">
        <v>140</v>
      </c>
      <c r="N25" s="139" t="s">
        <v>229</v>
      </c>
    </row>
    <row r="26" spans="1:214" s="19" customFormat="1">
      <c r="A26" s="162" t="s">
        <v>141</v>
      </c>
      <c r="B26" s="163"/>
      <c r="C26" s="15"/>
      <c r="D26" s="17" t="s">
        <v>142</v>
      </c>
      <c r="E26" s="16" t="str">
        <f>A26</f>
        <v>ITD</v>
      </c>
      <c r="F26" s="16"/>
      <c r="G26" s="16">
        <v>1</v>
      </c>
      <c r="H26" s="16">
        <v>3</v>
      </c>
      <c r="I26" s="16"/>
      <c r="J26" s="17">
        <v>2</v>
      </c>
      <c r="K26" s="18" t="s">
        <v>22</v>
      </c>
      <c r="L26" s="59">
        <v>-1</v>
      </c>
      <c r="M26" s="126"/>
      <c r="N26" s="139" t="s">
        <v>230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</row>
    <row r="27" spans="1:214" ht="33">
      <c r="A27" s="72"/>
      <c r="B27" s="79"/>
      <c r="C27" s="80">
        <v>336</v>
      </c>
      <c r="D27" s="54" t="s">
        <v>143</v>
      </c>
      <c r="E27" s="61" t="str">
        <f>E$26&amp;"0"&amp;TEXT(ROW($A1),0)</f>
        <v>ITD01</v>
      </c>
      <c r="F27" s="12">
        <v>1</v>
      </c>
      <c r="G27" s="12">
        <f>H26+1</f>
        <v>4</v>
      </c>
      <c r="H27" s="12">
        <f>H26+J27</f>
        <v>5</v>
      </c>
      <c r="I27" s="12">
        <v>2</v>
      </c>
      <c r="J27" s="11">
        <v>2</v>
      </c>
      <c r="K27" s="57" t="s">
        <v>22</v>
      </c>
      <c r="L27" s="27"/>
      <c r="M27" s="127" t="s">
        <v>157</v>
      </c>
      <c r="N27" s="142" t="s">
        <v>231</v>
      </c>
    </row>
    <row r="28" spans="1:214" ht="16.5">
      <c r="A28" s="72"/>
      <c r="B28" s="79"/>
      <c r="C28" s="80">
        <v>333</v>
      </c>
      <c r="D28" s="54" t="s">
        <v>144</v>
      </c>
      <c r="E28" s="61" t="str">
        <f>E$26&amp;"0"&amp;TEXT(ROW($A2),0)</f>
        <v>ITD02</v>
      </c>
      <c r="F28" s="12">
        <f>F27+1</f>
        <v>2</v>
      </c>
      <c r="G28" s="12">
        <f>H27+1</f>
        <v>6</v>
      </c>
      <c r="H28" s="12">
        <f>H27+J28</f>
        <v>7</v>
      </c>
      <c r="I28" s="12">
        <v>1</v>
      </c>
      <c r="J28" s="11">
        <v>2</v>
      </c>
      <c r="K28" s="57" t="s">
        <v>22</v>
      </c>
      <c r="L28" s="27"/>
      <c r="M28" s="129" t="s">
        <v>146</v>
      </c>
      <c r="N28" s="142" t="s">
        <v>232</v>
      </c>
    </row>
    <row r="29" spans="1:214" ht="16.5">
      <c r="A29" s="72"/>
      <c r="B29" s="81"/>
      <c r="C29" s="80">
        <v>386</v>
      </c>
      <c r="D29" s="54" t="s">
        <v>145</v>
      </c>
      <c r="E29" s="61" t="str">
        <f>E$26&amp;"0"&amp;TEXT(ROW($A3),0)</f>
        <v>ITD03</v>
      </c>
      <c r="F29" s="12">
        <f>F28+1</f>
        <v>3</v>
      </c>
      <c r="G29" s="12">
        <f>H28+1</f>
        <v>8</v>
      </c>
      <c r="H29" s="12">
        <f>H28+J29</f>
        <v>10</v>
      </c>
      <c r="I29" s="12">
        <v>1</v>
      </c>
      <c r="J29" s="11">
        <v>3</v>
      </c>
      <c r="K29" s="57" t="s">
        <v>22</v>
      </c>
      <c r="L29" s="27"/>
      <c r="M29" s="129" t="s">
        <v>147</v>
      </c>
      <c r="N29" s="142" t="s">
        <v>233</v>
      </c>
    </row>
    <row r="30" spans="1:214">
      <c r="A30" s="150" t="s">
        <v>30</v>
      </c>
      <c r="B30" s="151"/>
      <c r="C30" s="82"/>
      <c r="D30" s="83" t="s">
        <v>44</v>
      </c>
      <c r="E30" s="84" t="s">
        <v>30</v>
      </c>
      <c r="F30" s="16"/>
      <c r="G30" s="16">
        <v>1</v>
      </c>
      <c r="H30" s="16">
        <f t="shared" ref="H30" si="14">J30+G30-1</f>
        <v>3</v>
      </c>
      <c r="I30" s="16"/>
      <c r="J30" s="17">
        <v>3</v>
      </c>
      <c r="K30" s="18" t="s">
        <v>22</v>
      </c>
      <c r="L30" s="59">
        <v>10</v>
      </c>
      <c r="M30" s="126"/>
    </row>
    <row r="31" spans="1:214" ht="16.5">
      <c r="A31" s="72"/>
      <c r="B31" s="79"/>
      <c r="C31" s="80">
        <v>374</v>
      </c>
      <c r="D31" s="54" t="s">
        <v>148</v>
      </c>
      <c r="E31" s="61" t="str">
        <f>E$30&amp;"0"&amp;TEXT(ROW(A1),0)</f>
        <v>DTM01</v>
      </c>
      <c r="F31" s="12">
        <v>1</v>
      </c>
      <c r="G31" s="12">
        <f>H30+1</f>
        <v>4</v>
      </c>
      <c r="H31" s="12">
        <f>H30+J31</f>
        <v>6</v>
      </c>
      <c r="I31" s="12">
        <v>3</v>
      </c>
      <c r="J31" s="11">
        <v>3</v>
      </c>
      <c r="K31" s="57" t="s">
        <v>22</v>
      </c>
      <c r="L31" s="27"/>
      <c r="M31" s="129" t="s">
        <v>234</v>
      </c>
      <c r="N31" s="139" t="s">
        <v>235</v>
      </c>
    </row>
    <row r="32" spans="1:214" ht="16.5">
      <c r="A32" s="75"/>
      <c r="B32" s="79"/>
      <c r="C32" s="80">
        <v>373</v>
      </c>
      <c r="D32" s="54" t="s">
        <v>68</v>
      </c>
      <c r="E32" s="61" t="str">
        <f>E$30&amp;"0"&amp;TEXT(ROW(A2),0)</f>
        <v>DTM02</v>
      </c>
      <c r="F32" s="12">
        <f>F31+1</f>
        <v>2</v>
      </c>
      <c r="G32" s="12">
        <f>H31+1</f>
        <v>7</v>
      </c>
      <c r="H32" s="12">
        <f>H31+J32</f>
        <v>14</v>
      </c>
      <c r="I32" s="12">
        <v>8</v>
      </c>
      <c r="J32" s="11">
        <v>8</v>
      </c>
      <c r="K32" s="57" t="s">
        <v>22</v>
      </c>
      <c r="L32" s="27"/>
      <c r="M32" s="129" t="s">
        <v>150</v>
      </c>
    </row>
    <row r="33" spans="1:214">
      <c r="A33" s="114"/>
      <c r="B33" s="114"/>
      <c r="C33" s="115"/>
      <c r="D33" s="116"/>
      <c r="E33" s="117"/>
      <c r="F33" s="117"/>
      <c r="G33" s="117"/>
      <c r="H33" s="117"/>
      <c r="I33" s="117"/>
      <c r="J33" s="116"/>
      <c r="K33" s="118" t="s">
        <v>22</v>
      </c>
      <c r="L33" s="119">
        <v>1000</v>
      </c>
      <c r="M33" s="130"/>
    </row>
    <row r="34" spans="1:214">
      <c r="A34" s="162" t="s">
        <v>151</v>
      </c>
      <c r="B34" s="163"/>
      <c r="C34" s="15"/>
      <c r="D34" s="17" t="s">
        <v>152</v>
      </c>
      <c r="E34" s="16" t="str">
        <f>A34</f>
        <v>N9</v>
      </c>
      <c r="F34" s="16"/>
      <c r="G34" s="16">
        <v>1</v>
      </c>
      <c r="H34" s="16">
        <f>J34+G34-1</f>
        <v>3</v>
      </c>
      <c r="I34" s="16"/>
      <c r="J34" s="17">
        <v>3</v>
      </c>
      <c r="K34" s="18" t="s">
        <v>22</v>
      </c>
      <c r="L34" s="59">
        <v>1</v>
      </c>
      <c r="M34" s="126"/>
    </row>
    <row r="35" spans="1:214" s="88" customFormat="1" ht="33">
      <c r="A35" s="114"/>
      <c r="B35" s="79"/>
      <c r="C35" s="80">
        <v>128</v>
      </c>
      <c r="D35" s="54" t="s">
        <v>76</v>
      </c>
      <c r="E35" s="61" t="str">
        <f>E$34&amp;"0"&amp;TEXT(ROW(A1),0)</f>
        <v>N901</v>
      </c>
      <c r="F35" s="12">
        <v>1</v>
      </c>
      <c r="G35" s="12">
        <f>H34+1</f>
        <v>4</v>
      </c>
      <c r="H35" s="12">
        <f>H34+J35</f>
        <v>6</v>
      </c>
      <c r="I35" s="12">
        <v>2</v>
      </c>
      <c r="J35" s="11">
        <v>3</v>
      </c>
      <c r="K35" s="57" t="s">
        <v>220</v>
      </c>
      <c r="L35" s="27"/>
      <c r="M35" s="127" t="s">
        <v>153</v>
      </c>
      <c r="N35" s="143" t="s">
        <v>273</v>
      </c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2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112"/>
      <c r="DP35" s="112"/>
      <c r="DQ35" s="112"/>
      <c r="DR35" s="112"/>
      <c r="DS35" s="112"/>
      <c r="DT35" s="112"/>
      <c r="DU35" s="112"/>
      <c r="DV35" s="112"/>
      <c r="DW35" s="112"/>
      <c r="DX35" s="112"/>
      <c r="DY35" s="112"/>
      <c r="DZ35" s="112"/>
      <c r="EA35" s="112"/>
      <c r="EB35" s="112"/>
      <c r="EC35" s="112"/>
      <c r="ED35" s="112"/>
      <c r="EE35" s="112"/>
      <c r="EF35" s="112"/>
      <c r="EG35" s="112"/>
      <c r="EH35" s="112"/>
      <c r="EI35" s="112"/>
      <c r="EJ35" s="112"/>
      <c r="EK35" s="112"/>
      <c r="EL35" s="112"/>
      <c r="EM35" s="112"/>
      <c r="EN35" s="112"/>
      <c r="EO35" s="112"/>
      <c r="EP35" s="112"/>
      <c r="EQ35" s="112"/>
      <c r="ER35" s="112"/>
      <c r="ES35" s="112"/>
      <c r="ET35" s="112"/>
      <c r="EU35" s="112"/>
      <c r="EV35" s="112"/>
      <c r="EW35" s="112"/>
      <c r="EX35" s="112"/>
      <c r="EY35" s="112"/>
      <c r="EZ35" s="112"/>
      <c r="FA35" s="112"/>
      <c r="FB35" s="112"/>
      <c r="FC35" s="112"/>
      <c r="FD35" s="112"/>
      <c r="FE35" s="112"/>
      <c r="FF35" s="112"/>
      <c r="FG35" s="112"/>
      <c r="FH35" s="112"/>
      <c r="FI35" s="112"/>
      <c r="FJ35" s="112"/>
      <c r="FK35" s="112"/>
      <c r="FL35" s="112"/>
      <c r="FM35" s="112"/>
      <c r="FN35" s="112"/>
      <c r="FO35" s="112"/>
      <c r="FP35" s="112"/>
      <c r="FQ35" s="112"/>
      <c r="FR35" s="112"/>
      <c r="FS35" s="112"/>
      <c r="FT35" s="112"/>
      <c r="FU35" s="112"/>
      <c r="FV35" s="112"/>
      <c r="FW35" s="112"/>
      <c r="FX35" s="112"/>
      <c r="FY35" s="112"/>
      <c r="FZ35" s="112"/>
      <c r="GA35" s="112"/>
      <c r="GB35" s="112"/>
      <c r="GC35" s="112"/>
      <c r="GD35" s="112"/>
      <c r="GE35" s="112"/>
      <c r="GF35" s="112"/>
      <c r="GG35" s="112"/>
      <c r="GH35" s="112"/>
      <c r="GI35" s="112"/>
      <c r="GJ35" s="112"/>
      <c r="GK35" s="112"/>
      <c r="GL35" s="112"/>
      <c r="GM35" s="112"/>
      <c r="GN35" s="112"/>
      <c r="GO35" s="112"/>
      <c r="GP35" s="112"/>
      <c r="GQ35" s="112"/>
      <c r="GR35" s="112"/>
      <c r="GS35" s="112"/>
      <c r="GT35" s="112"/>
      <c r="GU35" s="112"/>
      <c r="GV35" s="112"/>
      <c r="GW35" s="112"/>
      <c r="GX35" s="112"/>
      <c r="GY35" s="112"/>
      <c r="GZ35" s="112"/>
      <c r="HA35" s="112"/>
      <c r="HB35" s="112"/>
      <c r="HC35" s="112"/>
      <c r="HD35" s="112"/>
      <c r="HE35" s="112"/>
      <c r="HF35" s="112"/>
    </row>
    <row r="36" spans="1:214" s="21" customFormat="1" ht="49.5">
      <c r="A36" s="114"/>
      <c r="B36" s="79"/>
      <c r="C36" s="80">
        <v>127</v>
      </c>
      <c r="D36" s="54" t="s">
        <v>77</v>
      </c>
      <c r="E36" s="61" t="str">
        <f>E$34&amp;"0"&amp;TEXT(ROW(A2),0)</f>
        <v>N902</v>
      </c>
      <c r="F36" s="12">
        <f>F35+1</f>
        <v>2</v>
      </c>
      <c r="G36" s="12">
        <f>H35+1</f>
        <v>7</v>
      </c>
      <c r="H36" s="12">
        <f>H35+J36</f>
        <v>36</v>
      </c>
      <c r="I36" s="12">
        <v>1</v>
      </c>
      <c r="J36" s="11">
        <v>30</v>
      </c>
      <c r="K36" s="57" t="s">
        <v>35</v>
      </c>
      <c r="L36" s="27"/>
      <c r="M36" s="127" t="s">
        <v>154</v>
      </c>
      <c r="N36" s="143" t="s">
        <v>261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</row>
    <row r="37" spans="1:214">
      <c r="A37" s="150" t="s">
        <v>25</v>
      </c>
      <c r="B37" s="151"/>
      <c r="C37" s="82"/>
      <c r="D37" s="83" t="s">
        <v>43</v>
      </c>
      <c r="E37" s="84" t="str">
        <f>A37</f>
        <v>MSG</v>
      </c>
      <c r="F37" s="16"/>
      <c r="G37" s="16">
        <v>1</v>
      </c>
      <c r="H37" s="16">
        <f t="shared" ref="H37" si="15">J37+G37-1</f>
        <v>3</v>
      </c>
      <c r="I37" s="16"/>
      <c r="J37" s="17">
        <v>3</v>
      </c>
      <c r="K37" s="18" t="s">
        <v>22</v>
      </c>
      <c r="L37" s="59">
        <v>1000</v>
      </c>
      <c r="M37" s="126"/>
    </row>
    <row r="38" spans="1:214" ht="16.5">
      <c r="A38" s="114"/>
      <c r="B38" s="79"/>
      <c r="C38" s="65">
        <v>933</v>
      </c>
      <c r="D38" s="66" t="s">
        <v>155</v>
      </c>
      <c r="E38" s="61" t="str">
        <f>E$37&amp;"0"&amp;TEXT(ROW(A1),0)</f>
        <v>MSG01</v>
      </c>
      <c r="F38" s="12">
        <v>1</v>
      </c>
      <c r="G38" s="12">
        <f>H37+1</f>
        <v>4</v>
      </c>
      <c r="H38" s="12">
        <f>H37+J38</f>
        <v>267</v>
      </c>
      <c r="I38" s="12">
        <v>1</v>
      </c>
      <c r="J38" s="11">
        <v>264</v>
      </c>
      <c r="K38" s="57" t="s">
        <v>22</v>
      </c>
      <c r="L38" s="27"/>
      <c r="M38" s="131" t="s">
        <v>156</v>
      </c>
    </row>
    <row r="39" spans="1:214">
      <c r="A39" s="114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30"/>
    </row>
    <row r="40" spans="1:214" s="88" customFormat="1">
      <c r="A40" s="89"/>
      <c r="B40" s="89"/>
      <c r="C40" s="90"/>
      <c r="D40" s="91"/>
      <c r="E40" s="92"/>
      <c r="F40" s="92"/>
      <c r="G40" s="92"/>
      <c r="H40" s="92"/>
      <c r="I40" s="92"/>
      <c r="J40" s="91"/>
      <c r="K40" s="52" t="s">
        <v>64</v>
      </c>
      <c r="L40" s="50">
        <v>200</v>
      </c>
      <c r="M40" s="132"/>
      <c r="N40" s="141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  <c r="CC40" s="112"/>
      <c r="CD40" s="112"/>
      <c r="CE40" s="112"/>
      <c r="CF40" s="112"/>
      <c r="CG40" s="112"/>
      <c r="CH40" s="112"/>
      <c r="CI40" s="112"/>
      <c r="CJ40" s="112"/>
      <c r="CK40" s="112"/>
      <c r="CL40" s="112"/>
      <c r="CM40" s="112"/>
      <c r="CN40" s="112"/>
      <c r="CO40" s="112"/>
      <c r="CP40" s="112"/>
      <c r="CQ40" s="112"/>
      <c r="CR40" s="112"/>
      <c r="CS40" s="112"/>
      <c r="CT40" s="112"/>
      <c r="CU40" s="112"/>
      <c r="CV40" s="112"/>
      <c r="CW40" s="112"/>
      <c r="CX40" s="112"/>
      <c r="CY40" s="112"/>
      <c r="CZ40" s="112"/>
      <c r="DA40" s="112"/>
      <c r="DB40" s="112"/>
      <c r="DC40" s="112"/>
      <c r="DD40" s="112"/>
      <c r="DE40" s="112"/>
      <c r="DF40" s="112"/>
      <c r="DG40" s="112"/>
      <c r="DH40" s="112"/>
      <c r="DI40" s="112"/>
      <c r="DJ40" s="112"/>
      <c r="DK40" s="112"/>
      <c r="DL40" s="112"/>
      <c r="DM40" s="112"/>
      <c r="DN40" s="112"/>
      <c r="DO40" s="112"/>
      <c r="DP40" s="112"/>
      <c r="DQ40" s="112"/>
      <c r="DR40" s="112"/>
      <c r="DS40" s="112"/>
      <c r="DT40" s="112"/>
      <c r="DU40" s="112"/>
      <c r="DV40" s="112"/>
      <c r="DW40" s="112"/>
      <c r="DX40" s="112"/>
      <c r="DY40" s="112"/>
      <c r="DZ40" s="112"/>
      <c r="EA40" s="112"/>
      <c r="EB40" s="112"/>
      <c r="EC40" s="112"/>
      <c r="ED40" s="112"/>
      <c r="EE40" s="112"/>
      <c r="EF40" s="112"/>
      <c r="EG40" s="112"/>
      <c r="EH40" s="112"/>
      <c r="EI40" s="112"/>
      <c r="EJ40" s="112"/>
      <c r="EK40" s="112"/>
      <c r="EL40" s="112"/>
      <c r="EM40" s="112"/>
      <c r="EN40" s="112"/>
      <c r="EO40" s="112"/>
      <c r="EP40" s="112"/>
      <c r="EQ40" s="112"/>
      <c r="ER40" s="112"/>
      <c r="ES40" s="112"/>
      <c r="ET40" s="112"/>
      <c r="EU40" s="112"/>
      <c r="EV40" s="112"/>
      <c r="EW40" s="112"/>
      <c r="EX40" s="112"/>
      <c r="EY40" s="112"/>
      <c r="EZ40" s="112"/>
      <c r="FA40" s="112"/>
      <c r="FB40" s="112"/>
      <c r="FC40" s="112"/>
      <c r="FD40" s="112"/>
      <c r="FE40" s="112"/>
      <c r="FF40" s="112"/>
      <c r="FG40" s="112"/>
      <c r="FH40" s="112"/>
      <c r="FI40" s="112"/>
      <c r="FJ40" s="112"/>
      <c r="FK40" s="112"/>
      <c r="FL40" s="112"/>
      <c r="FM40" s="112"/>
      <c r="FN40" s="112"/>
      <c r="FO40" s="112"/>
      <c r="FP40" s="112"/>
      <c r="FQ40" s="112"/>
      <c r="FR40" s="112"/>
      <c r="FS40" s="112"/>
      <c r="FT40" s="112"/>
      <c r="FU40" s="112"/>
      <c r="FV40" s="112"/>
      <c r="FW40" s="112"/>
      <c r="FX40" s="112"/>
      <c r="FY40" s="112"/>
      <c r="FZ40" s="112"/>
      <c r="GA40" s="112"/>
      <c r="GB40" s="112"/>
      <c r="GC40" s="112"/>
      <c r="GD40" s="112"/>
      <c r="GE40" s="112"/>
      <c r="GF40" s="112"/>
      <c r="GG40" s="112"/>
      <c r="GH40" s="112"/>
      <c r="GI40" s="112"/>
      <c r="GJ40" s="112"/>
      <c r="GK40" s="112"/>
      <c r="GL40" s="112"/>
      <c r="GM40" s="112"/>
      <c r="GN40" s="112"/>
      <c r="GO40" s="112"/>
      <c r="GP40" s="112"/>
      <c r="GQ40" s="112"/>
      <c r="GR40" s="112"/>
      <c r="GS40" s="112"/>
      <c r="GT40" s="112"/>
      <c r="GU40" s="112"/>
      <c r="GV40" s="112"/>
      <c r="GW40" s="112"/>
      <c r="GX40" s="112"/>
      <c r="GY40" s="112"/>
      <c r="GZ40" s="112"/>
      <c r="HA40" s="112"/>
      <c r="HB40" s="112"/>
      <c r="HC40" s="112"/>
      <c r="HD40" s="112"/>
      <c r="HE40" s="112"/>
      <c r="HF40" s="112"/>
    </row>
    <row r="41" spans="1:214">
      <c r="A41" s="162" t="s">
        <v>9</v>
      </c>
      <c r="B41" s="163"/>
      <c r="C41" s="15"/>
      <c r="D41" s="17" t="s">
        <v>36</v>
      </c>
      <c r="E41" s="16" t="s">
        <v>9</v>
      </c>
      <c r="F41" s="16"/>
      <c r="G41" s="16">
        <v>1</v>
      </c>
      <c r="H41" s="16">
        <f>J41+G41-1</f>
        <v>3</v>
      </c>
      <c r="I41" s="16"/>
      <c r="J41" s="17">
        <v>3</v>
      </c>
      <c r="K41" s="18" t="s">
        <v>22</v>
      </c>
      <c r="L41" s="59">
        <v>1</v>
      </c>
      <c r="M41" s="126"/>
    </row>
    <row r="42" spans="1:214" s="88" customFormat="1" ht="16.5">
      <c r="A42" s="93"/>
      <c r="B42" s="79"/>
      <c r="C42" s="80">
        <v>98</v>
      </c>
      <c r="D42" s="54" t="s">
        <v>88</v>
      </c>
      <c r="E42" s="61" t="str">
        <f>E41&amp;"0"&amp;TEXT(ROW(A$1),0)</f>
        <v>N101</v>
      </c>
      <c r="F42" s="12">
        <v>1</v>
      </c>
      <c r="G42" s="12">
        <f>H41+1</f>
        <v>4</v>
      </c>
      <c r="H42" s="12">
        <f>H41+J42</f>
        <v>6</v>
      </c>
      <c r="I42" s="12">
        <v>2</v>
      </c>
      <c r="J42" s="11">
        <v>3</v>
      </c>
      <c r="K42" s="145" t="s">
        <v>238</v>
      </c>
      <c r="L42" s="27"/>
      <c r="M42" s="133" t="s">
        <v>92</v>
      </c>
      <c r="N42" s="144" t="s">
        <v>274</v>
      </c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  <c r="CC42" s="112"/>
      <c r="CD42" s="112"/>
      <c r="CE42" s="112"/>
      <c r="CF42" s="112"/>
      <c r="CG42" s="112"/>
      <c r="CH42" s="112"/>
      <c r="CI42" s="112"/>
      <c r="CJ42" s="112"/>
      <c r="CK42" s="112"/>
      <c r="CL42" s="112"/>
      <c r="CM42" s="112"/>
      <c r="CN42" s="112"/>
      <c r="CO42" s="112"/>
      <c r="CP42" s="112"/>
      <c r="CQ42" s="112"/>
      <c r="CR42" s="112"/>
      <c r="CS42" s="112"/>
      <c r="CT42" s="112"/>
      <c r="CU42" s="112"/>
      <c r="CV42" s="112"/>
      <c r="CW42" s="112"/>
      <c r="CX42" s="112"/>
      <c r="CY42" s="112"/>
      <c r="CZ42" s="112"/>
      <c r="DA42" s="112"/>
      <c r="DB42" s="112"/>
      <c r="DC42" s="112"/>
      <c r="DD42" s="112"/>
      <c r="DE42" s="112"/>
      <c r="DF42" s="112"/>
      <c r="DG42" s="112"/>
      <c r="DH42" s="112"/>
      <c r="DI42" s="112"/>
      <c r="DJ42" s="112"/>
      <c r="DK42" s="112"/>
      <c r="DL42" s="112"/>
      <c r="DM42" s="112"/>
      <c r="DN42" s="112"/>
      <c r="DO42" s="112"/>
      <c r="DP42" s="112"/>
      <c r="DQ42" s="112"/>
      <c r="DR42" s="112"/>
      <c r="DS42" s="112"/>
      <c r="DT42" s="112"/>
      <c r="DU42" s="112"/>
      <c r="DV42" s="112"/>
      <c r="DW42" s="112"/>
      <c r="DX42" s="112"/>
      <c r="DY42" s="112"/>
      <c r="DZ42" s="112"/>
      <c r="EA42" s="112"/>
      <c r="EB42" s="112"/>
      <c r="EC42" s="112"/>
      <c r="ED42" s="112"/>
      <c r="EE42" s="112"/>
      <c r="EF42" s="112"/>
      <c r="EG42" s="112"/>
      <c r="EH42" s="112"/>
      <c r="EI42" s="112"/>
      <c r="EJ42" s="112"/>
      <c r="EK42" s="112"/>
      <c r="EL42" s="112"/>
      <c r="EM42" s="112"/>
      <c r="EN42" s="112"/>
      <c r="EO42" s="112"/>
      <c r="EP42" s="112"/>
      <c r="EQ42" s="112"/>
      <c r="ER42" s="112"/>
      <c r="ES42" s="112"/>
      <c r="ET42" s="112"/>
      <c r="EU42" s="112"/>
      <c r="EV42" s="112"/>
      <c r="EW42" s="112"/>
      <c r="EX42" s="112"/>
      <c r="EY42" s="112"/>
      <c r="EZ42" s="112"/>
      <c r="FA42" s="112"/>
      <c r="FB42" s="112"/>
      <c r="FC42" s="112"/>
      <c r="FD42" s="112"/>
      <c r="FE42" s="112"/>
      <c r="FF42" s="112"/>
      <c r="FG42" s="112"/>
      <c r="FH42" s="112"/>
      <c r="FI42" s="112"/>
      <c r="FJ42" s="112"/>
      <c r="FK42" s="112"/>
      <c r="FL42" s="112"/>
      <c r="FM42" s="112"/>
      <c r="FN42" s="112"/>
      <c r="FO42" s="112"/>
      <c r="FP42" s="112"/>
      <c r="FQ42" s="112"/>
      <c r="FR42" s="112"/>
      <c r="FS42" s="112"/>
      <c r="FT42" s="112"/>
      <c r="FU42" s="112"/>
      <c r="FV42" s="112"/>
      <c r="FW42" s="112"/>
      <c r="FX42" s="112"/>
      <c r="FY42" s="112"/>
      <c r="FZ42" s="112"/>
      <c r="GA42" s="112"/>
      <c r="GB42" s="112"/>
      <c r="GC42" s="112"/>
      <c r="GD42" s="112"/>
      <c r="GE42" s="112"/>
      <c r="GF42" s="112"/>
      <c r="GG42" s="112"/>
      <c r="GH42" s="112"/>
      <c r="GI42" s="112"/>
      <c r="GJ42" s="112"/>
      <c r="GK42" s="112"/>
      <c r="GL42" s="112"/>
      <c r="GM42" s="112"/>
      <c r="GN42" s="112"/>
      <c r="GO42" s="112"/>
      <c r="GP42" s="112"/>
      <c r="GQ42" s="112"/>
      <c r="GR42" s="112"/>
      <c r="GS42" s="112"/>
      <c r="GT42" s="112"/>
      <c r="GU42" s="112"/>
      <c r="GV42" s="112"/>
      <c r="GW42" s="112"/>
      <c r="GX42" s="112"/>
      <c r="GY42" s="112"/>
      <c r="GZ42" s="112"/>
      <c r="HA42" s="112"/>
      <c r="HB42" s="112"/>
      <c r="HC42" s="112"/>
      <c r="HD42" s="112"/>
      <c r="HE42" s="112"/>
      <c r="HF42" s="112"/>
    </row>
    <row r="43" spans="1:214" s="21" customFormat="1" ht="16.5">
      <c r="A43" s="94"/>
      <c r="B43" s="79"/>
      <c r="C43" s="80">
        <v>93</v>
      </c>
      <c r="D43" s="54" t="s">
        <v>89</v>
      </c>
      <c r="E43" s="61" t="str">
        <f>E$41&amp;"0"&amp;TEXT(ROW(A2),0)</f>
        <v>N102</v>
      </c>
      <c r="F43" s="12">
        <f>F42+1</f>
        <v>2</v>
      </c>
      <c r="G43" s="12">
        <f>H42+1</f>
        <v>7</v>
      </c>
      <c r="H43" s="12">
        <f>H42+J43</f>
        <v>66</v>
      </c>
      <c r="I43" s="12">
        <v>1</v>
      </c>
      <c r="J43" s="11">
        <v>60</v>
      </c>
      <c r="K43" s="57" t="s">
        <v>35</v>
      </c>
      <c r="L43" s="27"/>
      <c r="M43" s="133" t="s">
        <v>93</v>
      </c>
      <c r="N43" s="142" t="s">
        <v>240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</row>
    <row r="44" spans="1:214" s="19" customFormat="1" ht="16.5">
      <c r="A44" s="94"/>
      <c r="B44" s="79"/>
      <c r="C44" s="80">
        <v>66</v>
      </c>
      <c r="D44" s="54" t="s">
        <v>90</v>
      </c>
      <c r="E44" s="61" t="str">
        <f>E$41&amp;"0"&amp;TEXT(ROW(A3),0)</f>
        <v>N103</v>
      </c>
      <c r="F44" s="12">
        <f t="shared" ref="F44:F45" si="16">F43+1</f>
        <v>3</v>
      </c>
      <c r="G44" s="12">
        <f>H43+1</f>
        <v>67</v>
      </c>
      <c r="H44" s="12">
        <f>H43+J44</f>
        <v>68</v>
      </c>
      <c r="I44" s="12">
        <v>1</v>
      </c>
      <c r="J44" s="11">
        <v>2</v>
      </c>
      <c r="K44" s="57" t="s">
        <v>35</v>
      </c>
      <c r="L44" s="27"/>
      <c r="M44" s="133" t="s">
        <v>170</v>
      </c>
      <c r="N44" s="142" t="s">
        <v>236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</row>
    <row r="45" spans="1:214" ht="16.5">
      <c r="A45" s="95"/>
      <c r="B45" s="79"/>
      <c r="C45" s="80">
        <v>67</v>
      </c>
      <c r="D45" s="54" t="s">
        <v>91</v>
      </c>
      <c r="E45" s="61" t="str">
        <f>E$41&amp;"0"&amp;TEXT(ROW(A4),0)</f>
        <v>N104</v>
      </c>
      <c r="F45" s="12">
        <f t="shared" si="16"/>
        <v>4</v>
      </c>
      <c r="G45" s="12">
        <f>H44+1</f>
        <v>69</v>
      </c>
      <c r="H45" s="12">
        <f>H44+J45</f>
        <v>148</v>
      </c>
      <c r="I45" s="12">
        <v>2</v>
      </c>
      <c r="J45" s="11">
        <v>80</v>
      </c>
      <c r="K45" s="57" t="s">
        <v>35</v>
      </c>
      <c r="L45" s="27"/>
      <c r="M45" s="133" t="s">
        <v>239</v>
      </c>
      <c r="N45" s="142" t="s">
        <v>237</v>
      </c>
    </row>
    <row r="46" spans="1:214">
      <c r="A46" s="162" t="s">
        <v>11</v>
      </c>
      <c r="B46" s="163"/>
      <c r="C46" s="15"/>
      <c r="D46" s="17" t="s">
        <v>37</v>
      </c>
      <c r="E46" s="16" t="s">
        <v>27</v>
      </c>
      <c r="F46" s="16"/>
      <c r="G46" s="16">
        <v>1</v>
      </c>
      <c r="H46" s="16">
        <f>J46+G46-1</f>
        <v>3</v>
      </c>
      <c r="I46" s="16"/>
      <c r="J46" s="17">
        <v>3</v>
      </c>
      <c r="K46" s="18" t="s">
        <v>22</v>
      </c>
      <c r="L46" s="59">
        <v>2</v>
      </c>
      <c r="M46" s="134"/>
    </row>
    <row r="47" spans="1:214" ht="16.5">
      <c r="A47" s="93"/>
      <c r="B47" s="79"/>
      <c r="C47" s="62">
        <v>166</v>
      </c>
      <c r="D47" s="63" t="s">
        <v>171</v>
      </c>
      <c r="E47" s="61" t="str">
        <f>E$46&amp;"0"&amp;TEXT(ROW(A1),0)</f>
        <v>N301</v>
      </c>
      <c r="F47" s="12">
        <v>1</v>
      </c>
      <c r="G47" s="12">
        <f>H46+1</f>
        <v>4</v>
      </c>
      <c r="H47" s="12">
        <f>H46+J47</f>
        <v>58</v>
      </c>
      <c r="I47" s="12">
        <v>1</v>
      </c>
      <c r="J47" s="11">
        <v>55</v>
      </c>
      <c r="K47" s="57" t="s">
        <v>220</v>
      </c>
      <c r="L47" s="27"/>
      <c r="M47" s="133" t="s">
        <v>172</v>
      </c>
      <c r="N47" s="142" t="s">
        <v>241</v>
      </c>
    </row>
    <row r="48" spans="1:214" ht="16.5">
      <c r="A48" s="93"/>
      <c r="B48" s="79"/>
      <c r="C48" s="62">
        <v>166</v>
      </c>
      <c r="D48" s="63" t="s">
        <v>171</v>
      </c>
      <c r="E48" s="61" t="str">
        <f>E$46&amp;"0"&amp;TEXT(ROW(A2),0)</f>
        <v>N302</v>
      </c>
      <c r="F48" s="12">
        <v>1</v>
      </c>
      <c r="G48" s="12">
        <f>H47+1</f>
        <v>59</v>
      </c>
      <c r="H48" s="12">
        <f>H47+J48</f>
        <v>113</v>
      </c>
      <c r="I48" s="12">
        <v>1</v>
      </c>
      <c r="J48" s="11">
        <v>55</v>
      </c>
      <c r="K48" s="57" t="s">
        <v>22</v>
      </c>
      <c r="L48" s="27"/>
      <c r="M48" s="133" t="s">
        <v>172</v>
      </c>
      <c r="N48" s="139" t="s">
        <v>242</v>
      </c>
    </row>
    <row r="49" spans="1:214" s="88" customFormat="1">
      <c r="A49" s="162" t="s">
        <v>26</v>
      </c>
      <c r="B49" s="163"/>
      <c r="C49" s="15"/>
      <c r="D49" s="17" t="s">
        <v>38</v>
      </c>
      <c r="E49" s="16" t="s">
        <v>26</v>
      </c>
      <c r="F49" s="16"/>
      <c r="G49" s="16">
        <v>1</v>
      </c>
      <c r="H49" s="16">
        <f>J49+G49-1</f>
        <v>3</v>
      </c>
      <c r="I49" s="16"/>
      <c r="J49" s="17">
        <v>3</v>
      </c>
      <c r="K49" s="18" t="s">
        <v>31</v>
      </c>
      <c r="L49" s="59">
        <v>-1</v>
      </c>
      <c r="M49" s="134"/>
      <c r="N49" s="141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12"/>
      <c r="BH49" s="112"/>
      <c r="BI49" s="112"/>
      <c r="BJ49" s="112"/>
      <c r="BK49" s="112"/>
      <c r="BL49" s="112"/>
      <c r="BM49" s="112"/>
      <c r="BN49" s="112"/>
      <c r="BO49" s="112"/>
      <c r="BP49" s="112"/>
      <c r="BQ49" s="112"/>
      <c r="BR49" s="112"/>
      <c r="BS49" s="112"/>
      <c r="BT49" s="112"/>
      <c r="BU49" s="112"/>
      <c r="BV49" s="112"/>
      <c r="BW49" s="112"/>
      <c r="BX49" s="112"/>
      <c r="BY49" s="112"/>
      <c r="BZ49" s="112"/>
      <c r="CA49" s="112"/>
      <c r="CB49" s="112"/>
      <c r="CC49" s="112"/>
      <c r="CD49" s="112"/>
      <c r="CE49" s="112"/>
      <c r="CF49" s="112"/>
      <c r="CG49" s="112"/>
      <c r="CH49" s="112"/>
      <c r="CI49" s="112"/>
      <c r="CJ49" s="112"/>
      <c r="CK49" s="112"/>
      <c r="CL49" s="112"/>
      <c r="CM49" s="112"/>
      <c r="CN49" s="112"/>
      <c r="CO49" s="112"/>
      <c r="CP49" s="112"/>
      <c r="CQ49" s="112"/>
      <c r="CR49" s="112"/>
      <c r="CS49" s="112"/>
      <c r="CT49" s="112"/>
      <c r="CU49" s="112"/>
      <c r="CV49" s="112"/>
      <c r="CW49" s="112"/>
      <c r="CX49" s="112"/>
      <c r="CY49" s="112"/>
      <c r="CZ49" s="112"/>
      <c r="DA49" s="112"/>
      <c r="DB49" s="112"/>
      <c r="DC49" s="112"/>
      <c r="DD49" s="112"/>
      <c r="DE49" s="112"/>
      <c r="DF49" s="112"/>
      <c r="DG49" s="112"/>
      <c r="DH49" s="112"/>
      <c r="DI49" s="112"/>
      <c r="DJ49" s="112"/>
      <c r="DK49" s="112"/>
      <c r="DL49" s="112"/>
      <c r="DM49" s="112"/>
      <c r="DN49" s="112"/>
      <c r="DO49" s="112"/>
      <c r="DP49" s="112"/>
      <c r="DQ49" s="112"/>
      <c r="DR49" s="112"/>
      <c r="DS49" s="112"/>
      <c r="DT49" s="112"/>
      <c r="DU49" s="112"/>
      <c r="DV49" s="112"/>
      <c r="DW49" s="112"/>
      <c r="DX49" s="112"/>
      <c r="DY49" s="112"/>
      <c r="DZ49" s="112"/>
      <c r="EA49" s="112"/>
      <c r="EB49" s="112"/>
      <c r="EC49" s="112"/>
      <c r="ED49" s="112"/>
      <c r="EE49" s="112"/>
      <c r="EF49" s="112"/>
      <c r="EG49" s="112"/>
      <c r="EH49" s="112"/>
      <c r="EI49" s="112"/>
      <c r="EJ49" s="112"/>
      <c r="EK49" s="112"/>
      <c r="EL49" s="112"/>
      <c r="EM49" s="112"/>
      <c r="EN49" s="112"/>
      <c r="EO49" s="112"/>
      <c r="EP49" s="112"/>
      <c r="EQ49" s="112"/>
      <c r="ER49" s="112"/>
      <c r="ES49" s="112"/>
      <c r="ET49" s="112"/>
      <c r="EU49" s="112"/>
      <c r="EV49" s="112"/>
      <c r="EW49" s="112"/>
      <c r="EX49" s="112"/>
      <c r="EY49" s="112"/>
      <c r="EZ49" s="112"/>
      <c r="FA49" s="112"/>
      <c r="FB49" s="112"/>
      <c r="FC49" s="112"/>
      <c r="FD49" s="112"/>
      <c r="FE49" s="112"/>
      <c r="FF49" s="112"/>
      <c r="FG49" s="112"/>
      <c r="FH49" s="112"/>
      <c r="FI49" s="112"/>
      <c r="FJ49" s="112"/>
      <c r="FK49" s="112"/>
      <c r="FL49" s="112"/>
      <c r="FM49" s="112"/>
      <c r="FN49" s="112"/>
      <c r="FO49" s="112"/>
      <c r="FP49" s="112"/>
      <c r="FQ49" s="112"/>
      <c r="FR49" s="112"/>
      <c r="FS49" s="112"/>
      <c r="FT49" s="112"/>
      <c r="FU49" s="112"/>
      <c r="FV49" s="112"/>
      <c r="FW49" s="112"/>
      <c r="FX49" s="112"/>
      <c r="FY49" s="112"/>
      <c r="FZ49" s="112"/>
      <c r="GA49" s="112"/>
      <c r="GB49" s="112"/>
      <c r="GC49" s="112"/>
      <c r="GD49" s="112"/>
      <c r="GE49" s="112"/>
      <c r="GF49" s="112"/>
      <c r="GG49" s="112"/>
      <c r="GH49" s="112"/>
      <c r="GI49" s="112"/>
      <c r="GJ49" s="112"/>
      <c r="GK49" s="112"/>
      <c r="GL49" s="112"/>
      <c r="GM49" s="112"/>
      <c r="GN49" s="112"/>
      <c r="GO49" s="112"/>
      <c r="GP49" s="112"/>
      <c r="GQ49" s="112"/>
      <c r="GR49" s="112"/>
      <c r="GS49" s="112"/>
      <c r="GT49" s="112"/>
      <c r="GU49" s="112"/>
      <c r="GV49" s="112"/>
      <c r="GW49" s="112"/>
      <c r="GX49" s="112"/>
      <c r="GY49" s="112"/>
      <c r="GZ49" s="112"/>
      <c r="HA49" s="112"/>
      <c r="HB49" s="112"/>
      <c r="HC49" s="112"/>
      <c r="HD49" s="112"/>
      <c r="HE49" s="112"/>
      <c r="HF49" s="112"/>
    </row>
    <row r="50" spans="1:214" s="19" customFormat="1" ht="16.5">
      <c r="A50" s="170"/>
      <c r="B50" s="79"/>
      <c r="C50" s="62">
        <v>19</v>
      </c>
      <c r="D50" s="63" t="s">
        <v>173</v>
      </c>
      <c r="E50" s="61" t="str">
        <f>E$49&amp;"0"&amp;TEXT(ROW(A1),0)</f>
        <v>N401</v>
      </c>
      <c r="F50" s="12">
        <v>1</v>
      </c>
      <c r="G50" s="12">
        <f t="shared" ref="G50:G53" si="17">H49+1</f>
        <v>4</v>
      </c>
      <c r="H50" s="12">
        <f t="shared" ref="H50:H53" si="18">H49+J50</f>
        <v>33</v>
      </c>
      <c r="I50" s="12">
        <v>2</v>
      </c>
      <c r="J50" s="11">
        <v>30</v>
      </c>
      <c r="K50" s="57" t="s">
        <v>22</v>
      </c>
      <c r="L50" s="27"/>
      <c r="M50" s="133" t="s">
        <v>177</v>
      </c>
      <c r="N50" s="142" t="s">
        <v>243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</row>
    <row r="51" spans="1:214" ht="16.5">
      <c r="A51" s="171"/>
      <c r="B51" s="79"/>
      <c r="C51" s="62">
        <v>156</v>
      </c>
      <c r="D51" s="63" t="s">
        <v>174</v>
      </c>
      <c r="E51" s="61" t="str">
        <f>E$49&amp;"0"&amp;TEXT(ROW(A2),0)</f>
        <v>N402</v>
      </c>
      <c r="F51" s="12">
        <v>2</v>
      </c>
      <c r="G51" s="12">
        <f t="shared" si="17"/>
        <v>34</v>
      </c>
      <c r="H51" s="12">
        <f t="shared" si="18"/>
        <v>35</v>
      </c>
      <c r="I51" s="12">
        <v>2</v>
      </c>
      <c r="J51" s="11">
        <v>2</v>
      </c>
      <c r="K51" s="57" t="s">
        <v>22</v>
      </c>
      <c r="L51" s="29"/>
      <c r="M51" s="133" t="s">
        <v>178</v>
      </c>
      <c r="N51" s="142" t="s">
        <v>244</v>
      </c>
    </row>
    <row r="52" spans="1:214" s="19" customFormat="1" ht="16.5">
      <c r="A52" s="171"/>
      <c r="B52" s="79"/>
      <c r="C52" s="62">
        <v>116</v>
      </c>
      <c r="D52" s="63" t="s">
        <v>175</v>
      </c>
      <c r="E52" s="61" t="str">
        <f>E$49&amp;"0"&amp;TEXT(ROW(A3),0)</f>
        <v>N403</v>
      </c>
      <c r="F52" s="12">
        <v>3</v>
      </c>
      <c r="G52" s="12">
        <f t="shared" si="17"/>
        <v>36</v>
      </c>
      <c r="H52" s="12">
        <f t="shared" si="18"/>
        <v>50</v>
      </c>
      <c r="I52" s="12">
        <v>2</v>
      </c>
      <c r="J52" s="11">
        <v>15</v>
      </c>
      <c r="K52" s="57" t="s">
        <v>22</v>
      </c>
      <c r="L52" s="29"/>
      <c r="M52" s="133" t="s">
        <v>179</v>
      </c>
      <c r="N52" s="142" t="s">
        <v>245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</row>
    <row r="53" spans="1:214" s="19" customFormat="1" ht="16.5">
      <c r="A53" s="171"/>
      <c r="B53" s="79"/>
      <c r="C53" s="62">
        <v>26</v>
      </c>
      <c r="D53" s="63" t="s">
        <v>176</v>
      </c>
      <c r="E53" s="61" t="str">
        <f>E$49&amp;"0"&amp;TEXT(ROW(A4),0)</f>
        <v>N404</v>
      </c>
      <c r="F53" s="12">
        <f>F52+1</f>
        <v>4</v>
      </c>
      <c r="G53" s="12">
        <f t="shared" si="17"/>
        <v>51</v>
      </c>
      <c r="H53" s="12">
        <f t="shared" si="18"/>
        <v>53</v>
      </c>
      <c r="I53" s="12">
        <v>2</v>
      </c>
      <c r="J53" s="11">
        <v>3</v>
      </c>
      <c r="K53" s="57" t="s">
        <v>22</v>
      </c>
      <c r="L53" s="27"/>
      <c r="M53" s="133" t="s">
        <v>180</v>
      </c>
      <c r="N53" s="142" t="s">
        <v>246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</row>
    <row r="54" spans="1:214" s="19" customFormat="1">
      <c r="A54" s="49"/>
      <c r="B54" s="96"/>
      <c r="C54" s="97"/>
      <c r="D54" s="98"/>
      <c r="E54" s="99"/>
      <c r="F54" s="96"/>
      <c r="G54" s="96"/>
      <c r="H54" s="96"/>
      <c r="I54" s="96"/>
      <c r="J54" s="100"/>
      <c r="K54" s="48"/>
      <c r="L54" s="50"/>
      <c r="M54" s="135"/>
      <c r="N54" s="139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</row>
    <row r="55" spans="1:214">
      <c r="A55" s="175" t="s">
        <v>34</v>
      </c>
      <c r="B55" s="176"/>
      <c r="C55" s="176"/>
      <c r="D55" s="176"/>
      <c r="E55" s="176"/>
      <c r="F55" s="176"/>
      <c r="G55" s="176"/>
      <c r="H55" s="176"/>
      <c r="I55" s="176"/>
      <c r="J55" s="177"/>
      <c r="K55" s="22" t="s">
        <v>220</v>
      </c>
      <c r="L55" s="51">
        <v>100000</v>
      </c>
      <c r="M55" s="136"/>
    </row>
    <row r="56" spans="1:214">
      <c r="A56" s="178" t="s">
        <v>13</v>
      </c>
      <c r="B56" s="151"/>
      <c r="C56" s="15"/>
      <c r="D56" s="17" t="s">
        <v>39</v>
      </c>
      <c r="E56" s="16" t="s">
        <v>28</v>
      </c>
      <c r="F56" s="16"/>
      <c r="G56" s="16">
        <v>1</v>
      </c>
      <c r="H56" s="16">
        <f>J56+G56-1</f>
        <v>3</v>
      </c>
      <c r="I56" s="16"/>
      <c r="J56" s="17">
        <v>3</v>
      </c>
      <c r="K56" s="18" t="s">
        <v>220</v>
      </c>
      <c r="L56" s="59">
        <v>1</v>
      </c>
      <c r="M56" s="134"/>
    </row>
    <row r="57" spans="1:214" s="21" customFormat="1" ht="16.5">
      <c r="A57" s="85"/>
      <c r="B57" s="79"/>
      <c r="C57" s="62">
        <v>350</v>
      </c>
      <c r="D57" s="63" t="s">
        <v>97</v>
      </c>
      <c r="E57" s="61" t="str">
        <f t="shared" ref="E57:E65" si="19">E$56&amp;"0"&amp;TEXT(ROW(A1),0)</f>
        <v>PO101</v>
      </c>
      <c r="F57" s="12">
        <v>1</v>
      </c>
      <c r="G57" s="12">
        <f t="shared" ref="G57:G63" si="20">H56+1</f>
        <v>4</v>
      </c>
      <c r="H57" s="12">
        <f t="shared" ref="H57:H63" si="21">H56+J57</f>
        <v>23</v>
      </c>
      <c r="I57" s="12">
        <v>1</v>
      </c>
      <c r="J57" s="11">
        <v>20</v>
      </c>
      <c r="K57" s="57" t="s">
        <v>220</v>
      </c>
      <c r="L57" s="27"/>
      <c r="M57" s="133" t="s">
        <v>104</v>
      </c>
      <c r="N57" s="139" t="s">
        <v>247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</row>
    <row r="58" spans="1:214" s="19" customFormat="1" ht="16.5">
      <c r="A58" s="101"/>
      <c r="B58" s="79"/>
      <c r="C58" s="62">
        <v>330</v>
      </c>
      <c r="D58" s="63" t="s">
        <v>181</v>
      </c>
      <c r="E58" s="61" t="str">
        <f t="shared" si="19"/>
        <v>PO102</v>
      </c>
      <c r="F58" s="12">
        <f t="shared" ref="F58:F69" si="22">F57+1</f>
        <v>2</v>
      </c>
      <c r="G58" s="12">
        <f t="shared" si="20"/>
        <v>24</v>
      </c>
      <c r="H58" s="12">
        <f t="shared" si="21"/>
        <v>38</v>
      </c>
      <c r="I58" s="12">
        <v>1</v>
      </c>
      <c r="J58" s="11">
        <v>15</v>
      </c>
      <c r="K58" s="57" t="s">
        <v>220</v>
      </c>
      <c r="L58" s="29"/>
      <c r="M58" s="133" t="s">
        <v>182</v>
      </c>
      <c r="N58" s="139" t="s">
        <v>248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</row>
    <row r="59" spans="1:214" ht="16.5">
      <c r="A59" s="101"/>
      <c r="B59" s="79"/>
      <c r="C59" s="62">
        <v>355</v>
      </c>
      <c r="D59" s="63" t="s">
        <v>99</v>
      </c>
      <c r="E59" s="61" t="str">
        <f t="shared" si="19"/>
        <v>PO103</v>
      </c>
      <c r="F59" s="12">
        <f t="shared" si="22"/>
        <v>3</v>
      </c>
      <c r="G59" s="12">
        <f t="shared" si="20"/>
        <v>39</v>
      </c>
      <c r="H59" s="12">
        <f t="shared" si="21"/>
        <v>40</v>
      </c>
      <c r="I59" s="12">
        <v>2</v>
      </c>
      <c r="J59" s="11">
        <v>2</v>
      </c>
      <c r="K59" s="57" t="s">
        <v>220</v>
      </c>
      <c r="L59" s="29"/>
      <c r="M59" s="133" t="s">
        <v>129</v>
      </c>
      <c r="N59" s="142" t="s">
        <v>275</v>
      </c>
    </row>
    <row r="60" spans="1:214" ht="16.5">
      <c r="A60" s="101"/>
      <c r="B60" s="79"/>
      <c r="C60" s="62">
        <v>212</v>
      </c>
      <c r="D60" s="63" t="s">
        <v>100</v>
      </c>
      <c r="E60" s="61" t="str">
        <f t="shared" si="19"/>
        <v>PO104</v>
      </c>
      <c r="F60" s="12">
        <f t="shared" si="22"/>
        <v>4</v>
      </c>
      <c r="G60" s="12">
        <f t="shared" si="20"/>
        <v>41</v>
      </c>
      <c r="H60" s="12">
        <f t="shared" si="21"/>
        <v>57</v>
      </c>
      <c r="I60" s="12">
        <v>1</v>
      </c>
      <c r="J60" s="11">
        <v>17</v>
      </c>
      <c r="K60" s="57" t="s">
        <v>220</v>
      </c>
      <c r="L60" s="29"/>
      <c r="M60" s="133" t="s">
        <v>251</v>
      </c>
      <c r="N60" s="139" t="s">
        <v>249</v>
      </c>
    </row>
    <row r="61" spans="1:214" ht="16.5">
      <c r="A61" s="101"/>
      <c r="B61" s="79"/>
      <c r="C61" s="62">
        <v>639</v>
      </c>
      <c r="D61" s="63" t="s">
        <v>101</v>
      </c>
      <c r="E61" s="61" t="str">
        <f t="shared" si="19"/>
        <v>PO105</v>
      </c>
      <c r="F61" s="12">
        <f t="shared" si="22"/>
        <v>5</v>
      </c>
      <c r="G61" s="12">
        <f t="shared" si="20"/>
        <v>58</v>
      </c>
      <c r="H61" s="12">
        <f t="shared" si="21"/>
        <v>59</v>
      </c>
      <c r="I61" s="12">
        <v>2</v>
      </c>
      <c r="J61" s="11">
        <v>2</v>
      </c>
      <c r="K61" s="57" t="s">
        <v>220</v>
      </c>
      <c r="L61" s="29"/>
      <c r="M61" s="133" t="s">
        <v>250</v>
      </c>
      <c r="N61" s="139" t="s">
        <v>252</v>
      </c>
    </row>
    <row r="62" spans="1:214" ht="16.5">
      <c r="A62" s="101"/>
      <c r="B62" s="79"/>
      <c r="C62" s="62">
        <v>235</v>
      </c>
      <c r="D62" s="63" t="s">
        <v>102</v>
      </c>
      <c r="E62" s="61" t="str">
        <f t="shared" si="19"/>
        <v>PO106</v>
      </c>
      <c r="F62" s="12">
        <f t="shared" si="22"/>
        <v>6</v>
      </c>
      <c r="G62" s="12">
        <f t="shared" si="20"/>
        <v>60</v>
      </c>
      <c r="H62" s="12">
        <f t="shared" si="21"/>
        <v>61</v>
      </c>
      <c r="I62" s="12">
        <v>2</v>
      </c>
      <c r="J62" s="11">
        <v>2</v>
      </c>
      <c r="K62" s="57" t="s">
        <v>22</v>
      </c>
      <c r="L62" s="29"/>
      <c r="M62" s="133" t="s">
        <v>109</v>
      </c>
      <c r="N62" s="139" t="s">
        <v>254</v>
      </c>
    </row>
    <row r="63" spans="1:214" ht="16.5">
      <c r="A63" s="101"/>
      <c r="B63" s="79"/>
      <c r="C63" s="62">
        <v>234</v>
      </c>
      <c r="D63" s="63" t="s">
        <v>103</v>
      </c>
      <c r="E63" s="61" t="str">
        <f t="shared" si="19"/>
        <v>PO107</v>
      </c>
      <c r="F63" s="12">
        <f t="shared" si="22"/>
        <v>7</v>
      </c>
      <c r="G63" s="12">
        <f t="shared" si="20"/>
        <v>62</v>
      </c>
      <c r="H63" s="12">
        <f t="shared" si="21"/>
        <v>109</v>
      </c>
      <c r="I63" s="12">
        <v>1</v>
      </c>
      <c r="J63" s="11">
        <v>48</v>
      </c>
      <c r="K63" s="57" t="s">
        <v>22</v>
      </c>
      <c r="L63" s="29"/>
      <c r="M63" s="133" t="s">
        <v>110</v>
      </c>
      <c r="N63" s="139" t="s">
        <v>253</v>
      </c>
    </row>
    <row r="64" spans="1:214" ht="16.5">
      <c r="A64" s="101"/>
      <c r="B64" s="79"/>
      <c r="C64" s="62">
        <v>235</v>
      </c>
      <c r="D64" s="63" t="s">
        <v>102</v>
      </c>
      <c r="E64" s="61" t="str">
        <f t="shared" si="19"/>
        <v>PO108</v>
      </c>
      <c r="F64" s="12">
        <f t="shared" si="22"/>
        <v>8</v>
      </c>
      <c r="G64" s="12">
        <f t="shared" ref="G64:G65" si="23">H63+1</f>
        <v>110</v>
      </c>
      <c r="H64" s="12">
        <f t="shared" ref="H64:H65" si="24">H63+J64</f>
        <v>111</v>
      </c>
      <c r="I64" s="12">
        <v>2</v>
      </c>
      <c r="J64" s="11">
        <v>2</v>
      </c>
      <c r="K64" s="57" t="s">
        <v>22</v>
      </c>
      <c r="L64" s="29"/>
      <c r="M64" s="133" t="s">
        <v>111</v>
      </c>
    </row>
    <row r="65" spans="1:214" ht="16.5">
      <c r="A65" s="101"/>
      <c r="B65" s="79"/>
      <c r="C65" s="62">
        <v>234</v>
      </c>
      <c r="D65" s="63" t="s">
        <v>103</v>
      </c>
      <c r="E65" s="61" t="str">
        <f t="shared" si="19"/>
        <v>PO109</v>
      </c>
      <c r="F65" s="12">
        <f t="shared" si="22"/>
        <v>9</v>
      </c>
      <c r="G65" s="12">
        <f t="shared" si="23"/>
        <v>112</v>
      </c>
      <c r="H65" s="12">
        <f t="shared" si="24"/>
        <v>159</v>
      </c>
      <c r="I65" s="12">
        <v>1</v>
      </c>
      <c r="J65" s="11">
        <v>48</v>
      </c>
      <c r="K65" s="57" t="s">
        <v>22</v>
      </c>
      <c r="L65" s="29"/>
      <c r="M65" s="133" t="s">
        <v>112</v>
      </c>
    </row>
    <row r="66" spans="1:214" ht="16.5">
      <c r="A66" s="101"/>
      <c r="B66" s="79"/>
      <c r="C66" s="62">
        <v>235</v>
      </c>
      <c r="D66" s="63" t="s">
        <v>102</v>
      </c>
      <c r="E66" s="61" t="str">
        <f>E$56&amp;TEXT(ROW(A10),0)</f>
        <v>PO110</v>
      </c>
      <c r="F66" s="12">
        <f t="shared" si="22"/>
        <v>10</v>
      </c>
      <c r="G66" s="12">
        <f t="shared" ref="G66" si="25">H65+1</f>
        <v>160</v>
      </c>
      <c r="H66" s="12">
        <f t="shared" ref="H66" si="26">H65+J66</f>
        <v>161</v>
      </c>
      <c r="I66" s="12">
        <v>2</v>
      </c>
      <c r="J66" s="11">
        <v>2</v>
      </c>
      <c r="K66" s="57" t="s">
        <v>22</v>
      </c>
      <c r="L66" s="29"/>
      <c r="M66" s="133" t="s">
        <v>183</v>
      </c>
      <c r="N66" s="139" t="s">
        <v>255</v>
      </c>
    </row>
    <row r="67" spans="1:214" ht="16.5">
      <c r="A67" s="101"/>
      <c r="B67" s="79"/>
      <c r="C67" s="62">
        <v>234</v>
      </c>
      <c r="D67" s="63" t="s">
        <v>103</v>
      </c>
      <c r="E67" s="61" t="str">
        <f>E$56&amp;TEXT(ROW(A11),0)</f>
        <v>PO111</v>
      </c>
      <c r="F67" s="12">
        <f t="shared" si="22"/>
        <v>11</v>
      </c>
      <c r="G67" s="12">
        <f t="shared" ref="G67" si="27">H66+1</f>
        <v>162</v>
      </c>
      <c r="H67" s="12">
        <f t="shared" ref="H67" si="28">H66+J67</f>
        <v>209</v>
      </c>
      <c r="I67" s="12">
        <v>1</v>
      </c>
      <c r="J67" s="11">
        <v>48</v>
      </c>
      <c r="K67" s="57" t="s">
        <v>22</v>
      </c>
      <c r="L67" s="29"/>
      <c r="M67" s="133" t="s">
        <v>184</v>
      </c>
      <c r="N67" s="139" t="s">
        <v>256</v>
      </c>
    </row>
    <row r="68" spans="1:214" ht="16.5">
      <c r="A68" s="102"/>
      <c r="B68" s="12"/>
      <c r="C68" s="62">
        <v>235</v>
      </c>
      <c r="D68" s="63" t="s">
        <v>102</v>
      </c>
      <c r="E68" s="61" t="str">
        <f>E$56&amp;TEXT(ROW(A12),0)</f>
        <v>PO112</v>
      </c>
      <c r="F68" s="12">
        <f t="shared" si="22"/>
        <v>12</v>
      </c>
      <c r="G68" s="12">
        <f t="shared" ref="G68:G69" si="29">H67+1</f>
        <v>210</v>
      </c>
      <c r="H68" s="12">
        <f t="shared" ref="H68:H69" si="30">H67+J68</f>
        <v>211</v>
      </c>
      <c r="I68" s="12">
        <v>2</v>
      </c>
      <c r="J68" s="11">
        <v>2</v>
      </c>
      <c r="K68" s="57" t="s">
        <v>22</v>
      </c>
      <c r="L68" s="103"/>
      <c r="M68" s="133" t="s">
        <v>185</v>
      </c>
      <c r="N68" s="139" t="s">
        <v>257</v>
      </c>
    </row>
    <row r="69" spans="1:214" ht="16.5">
      <c r="A69" s="102"/>
      <c r="B69" s="104"/>
      <c r="C69" s="62">
        <v>234</v>
      </c>
      <c r="D69" s="63" t="s">
        <v>103</v>
      </c>
      <c r="E69" s="61" t="str">
        <f>E$56&amp;TEXT(ROW(A13),0)</f>
        <v>PO113</v>
      </c>
      <c r="F69" s="12">
        <f t="shared" si="22"/>
        <v>13</v>
      </c>
      <c r="G69" s="12">
        <f t="shared" si="29"/>
        <v>212</v>
      </c>
      <c r="H69" s="12">
        <f t="shared" si="30"/>
        <v>259</v>
      </c>
      <c r="I69" s="12">
        <v>1</v>
      </c>
      <c r="J69" s="11">
        <v>48</v>
      </c>
      <c r="K69" s="57" t="s">
        <v>22</v>
      </c>
      <c r="L69" s="103"/>
      <c r="M69" s="133" t="s">
        <v>186</v>
      </c>
      <c r="N69" s="139" t="s">
        <v>258</v>
      </c>
    </row>
    <row r="70" spans="1:214">
      <c r="A70" s="150" t="s">
        <v>29</v>
      </c>
      <c r="B70" s="150"/>
      <c r="C70" s="15"/>
      <c r="D70" s="17" t="s">
        <v>40</v>
      </c>
      <c r="E70" s="16" t="s">
        <v>29</v>
      </c>
      <c r="F70" s="16"/>
      <c r="G70" s="16">
        <v>1</v>
      </c>
      <c r="H70" s="16">
        <v>3</v>
      </c>
      <c r="I70" s="16"/>
      <c r="J70" s="83">
        <v>3</v>
      </c>
      <c r="K70" s="31" t="s">
        <v>22</v>
      </c>
      <c r="L70" s="30">
        <v>1000</v>
      </c>
      <c r="M70" s="126"/>
    </row>
    <row r="71" spans="1:214" ht="16.5">
      <c r="A71" s="86"/>
      <c r="B71" s="105"/>
      <c r="C71" s="62">
        <v>349</v>
      </c>
      <c r="D71" s="63" t="s">
        <v>187</v>
      </c>
      <c r="E71" s="61" t="str">
        <f>E$70&amp;"0"&amp;TEXT(ROW(A1),0)</f>
        <v>PID01</v>
      </c>
      <c r="F71" s="12">
        <v>1</v>
      </c>
      <c r="G71" s="12">
        <f>H70+1</f>
        <v>4</v>
      </c>
      <c r="H71" s="12">
        <f>H70+J71</f>
        <v>4</v>
      </c>
      <c r="I71" s="12">
        <v>1</v>
      </c>
      <c r="J71" s="11">
        <v>1</v>
      </c>
      <c r="K71" s="57" t="s">
        <v>220</v>
      </c>
      <c r="L71" s="27"/>
      <c r="M71" s="133" t="s">
        <v>189</v>
      </c>
      <c r="N71" s="139" t="s">
        <v>259</v>
      </c>
    </row>
    <row r="72" spans="1:214" ht="16.5">
      <c r="A72" s="86"/>
      <c r="B72" s="105"/>
      <c r="C72" s="106">
        <v>352</v>
      </c>
      <c r="D72" s="107" t="s">
        <v>188</v>
      </c>
      <c r="E72" s="108" t="str">
        <f>E$70&amp;"0"&amp;TEXT(ROW(A2),0)</f>
        <v>PID02</v>
      </c>
      <c r="F72" s="104">
        <f>F71+1</f>
        <v>2</v>
      </c>
      <c r="G72" s="104">
        <f>H71+1</f>
        <v>5</v>
      </c>
      <c r="H72" s="104">
        <f>H71+J72</f>
        <v>84</v>
      </c>
      <c r="I72" s="104">
        <v>1</v>
      </c>
      <c r="J72" s="109">
        <v>80</v>
      </c>
      <c r="K72" s="110" t="s">
        <v>35</v>
      </c>
      <c r="L72" s="111"/>
      <c r="M72" s="137" t="s">
        <v>41</v>
      </c>
      <c r="N72" s="143" t="s">
        <v>260</v>
      </c>
    </row>
    <row r="73" spans="1:214" s="16" customFormat="1">
      <c r="A73" s="150" t="s">
        <v>21</v>
      </c>
      <c r="B73" s="151"/>
      <c r="C73" s="15"/>
      <c r="D73" s="17" t="s">
        <v>46</v>
      </c>
      <c r="E73" s="16" t="s">
        <v>21</v>
      </c>
      <c r="G73" s="16">
        <v>1</v>
      </c>
      <c r="H73" s="16">
        <v>3</v>
      </c>
      <c r="J73" s="17">
        <v>3</v>
      </c>
      <c r="K73" s="18" t="s">
        <v>22</v>
      </c>
      <c r="L73" s="56">
        <v>3</v>
      </c>
      <c r="M73" s="126"/>
      <c r="N73" s="139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</row>
    <row r="74" spans="1:214" s="12" customFormat="1" ht="16.5">
      <c r="A74" s="86"/>
      <c r="C74" s="80">
        <v>366</v>
      </c>
      <c r="D74" s="54" t="s">
        <v>136</v>
      </c>
      <c r="E74" s="20" t="str">
        <f>E73&amp;"0"&amp;TEXT(ROW($A1),0)</f>
        <v>PER01</v>
      </c>
      <c r="F74" s="12">
        <v>1</v>
      </c>
      <c r="G74" s="12">
        <v>4</v>
      </c>
      <c r="H74" s="12">
        <v>5</v>
      </c>
      <c r="I74" s="12">
        <v>2</v>
      </c>
      <c r="J74" s="11">
        <v>2</v>
      </c>
      <c r="K74" s="57" t="s">
        <v>22</v>
      </c>
      <c r="L74" s="27"/>
      <c r="M74" s="133" t="s">
        <v>265</v>
      </c>
      <c r="N74" s="139" t="s">
        <v>262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</row>
    <row r="75" spans="1:214" s="12" customFormat="1" ht="16.5">
      <c r="A75" s="86"/>
      <c r="C75" s="80">
        <v>93</v>
      </c>
      <c r="D75" s="54" t="s">
        <v>89</v>
      </c>
      <c r="E75" s="20" t="str">
        <f>E73&amp;"0"&amp;TEXT(ROW($A2),0)</f>
        <v>PER02</v>
      </c>
      <c r="F75" s="12">
        <v>2</v>
      </c>
      <c r="G75" s="12">
        <f t="shared" ref="G75" si="31">H74+1</f>
        <v>6</v>
      </c>
      <c r="H75" s="12">
        <f t="shared" ref="H75" si="32">H74+J75</f>
        <v>65</v>
      </c>
      <c r="I75" s="12">
        <v>1</v>
      </c>
      <c r="J75" s="11">
        <v>60</v>
      </c>
      <c r="K75" s="57" t="s">
        <v>22</v>
      </c>
      <c r="L75" s="27"/>
      <c r="M75" s="133" t="s">
        <v>264</v>
      </c>
      <c r="N75" s="139" t="s">
        <v>263</v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</row>
    <row r="76" spans="1:214">
      <c r="A76" s="164" t="s">
        <v>30</v>
      </c>
      <c r="B76" s="179"/>
      <c r="C76" s="82"/>
      <c r="D76" s="83" t="s">
        <v>44</v>
      </c>
      <c r="E76" s="84" t="s">
        <v>30</v>
      </c>
      <c r="F76" s="84"/>
      <c r="G76" s="84">
        <v>1</v>
      </c>
      <c r="H76" s="84">
        <f t="shared" ref="H76" si="33">J76+G76-1</f>
        <v>3</v>
      </c>
      <c r="I76" s="84"/>
      <c r="J76" s="83">
        <v>3</v>
      </c>
      <c r="K76" s="31" t="s">
        <v>22</v>
      </c>
      <c r="L76" s="30">
        <v>10</v>
      </c>
      <c r="M76" s="138"/>
    </row>
    <row r="77" spans="1:214" ht="16.5">
      <c r="A77" s="85"/>
      <c r="B77" s="79"/>
      <c r="C77" s="62">
        <v>374</v>
      </c>
      <c r="D77" s="63" t="s">
        <v>148</v>
      </c>
      <c r="E77" s="61" t="str">
        <f>E$76&amp;"0"&amp;TEXT(ROW(A1),0)</f>
        <v>DTM01</v>
      </c>
      <c r="F77" s="12">
        <v>1</v>
      </c>
      <c r="G77" s="12">
        <f>H76+1</f>
        <v>4</v>
      </c>
      <c r="H77" s="12">
        <f>H76+J77</f>
        <v>6</v>
      </c>
      <c r="I77" s="12">
        <v>3</v>
      </c>
      <c r="J77" s="11">
        <v>3</v>
      </c>
      <c r="K77" s="57" t="s">
        <v>220</v>
      </c>
      <c r="L77" s="27"/>
      <c r="M77" s="133" t="s">
        <v>149</v>
      </c>
      <c r="N77" s="139" t="s">
        <v>266</v>
      </c>
    </row>
    <row r="78" spans="1:214" ht="16.5">
      <c r="A78" s="86"/>
      <c r="B78" s="79"/>
      <c r="C78" s="62">
        <v>373</v>
      </c>
      <c r="D78" s="63" t="s">
        <v>68</v>
      </c>
      <c r="E78" s="61" t="str">
        <f>E$76&amp;"0"&amp;TEXT(ROW(A2),0)</f>
        <v>DTM02</v>
      </c>
      <c r="F78" s="12">
        <f>F77+1</f>
        <v>2</v>
      </c>
      <c r="G78" s="12">
        <f>H77+1</f>
        <v>7</v>
      </c>
      <c r="H78" s="12">
        <f>H77+J78</f>
        <v>14</v>
      </c>
      <c r="I78" s="12">
        <v>8</v>
      </c>
      <c r="J78" s="11">
        <v>8</v>
      </c>
      <c r="K78" s="57" t="s">
        <v>22</v>
      </c>
      <c r="L78" s="27"/>
      <c r="M78" s="133" t="s">
        <v>150</v>
      </c>
      <c r="N78" s="139" t="s">
        <v>267</v>
      </c>
    </row>
    <row r="79" spans="1:214">
      <c r="A79" s="162" t="s">
        <v>190</v>
      </c>
      <c r="B79" s="172"/>
      <c r="C79" s="15"/>
      <c r="D79" s="17" t="s">
        <v>191</v>
      </c>
      <c r="E79" s="16" t="str">
        <f>A79</f>
        <v>AMT</v>
      </c>
      <c r="F79" s="16"/>
      <c r="G79" s="16">
        <v>1</v>
      </c>
      <c r="H79" s="16">
        <f>J79+G79-1</f>
        <v>3</v>
      </c>
      <c r="I79" s="16"/>
      <c r="J79" s="17">
        <v>3</v>
      </c>
      <c r="K79" s="18" t="s">
        <v>22</v>
      </c>
      <c r="L79" s="59">
        <v>-1</v>
      </c>
      <c r="M79" s="126"/>
    </row>
    <row r="80" spans="1:214" ht="16.5">
      <c r="A80" s="86"/>
      <c r="B80" s="79"/>
      <c r="C80" s="62">
        <v>522</v>
      </c>
      <c r="D80" s="63" t="s">
        <v>192</v>
      </c>
      <c r="E80" s="61" t="str">
        <f>E$79&amp;"0"&amp;TEXT(ROW(A1),0)</f>
        <v>AMT01</v>
      </c>
      <c r="F80" s="12">
        <v>1</v>
      </c>
      <c r="G80" s="12">
        <f>H79+1</f>
        <v>4</v>
      </c>
      <c r="H80" s="12">
        <f>H79+J80</f>
        <v>6</v>
      </c>
      <c r="I80" s="12">
        <v>1</v>
      </c>
      <c r="J80" s="11">
        <v>3</v>
      </c>
      <c r="K80" s="57" t="s">
        <v>220</v>
      </c>
      <c r="L80" s="27"/>
      <c r="M80" s="133" t="s">
        <v>194</v>
      </c>
      <c r="N80" s="139" t="s">
        <v>268</v>
      </c>
    </row>
    <row r="81" spans="1:14" ht="16.5">
      <c r="A81" s="86"/>
      <c r="B81" s="79"/>
      <c r="C81" s="62">
        <v>782</v>
      </c>
      <c r="D81" s="63" t="s">
        <v>193</v>
      </c>
      <c r="E81" s="61" t="str">
        <f>E$79&amp;"0"&amp;TEXT(ROW(A2),0)</f>
        <v>AMT02</v>
      </c>
      <c r="F81" s="12">
        <v>1</v>
      </c>
      <c r="G81" s="12">
        <f>H80+1</f>
        <v>7</v>
      </c>
      <c r="H81" s="12">
        <f>H80+J81</f>
        <v>24</v>
      </c>
      <c r="I81" s="12">
        <v>1</v>
      </c>
      <c r="J81" s="11">
        <v>18</v>
      </c>
      <c r="K81" s="57" t="s">
        <v>220</v>
      </c>
      <c r="L81" s="27"/>
      <c r="M81" s="133" t="s">
        <v>124</v>
      </c>
      <c r="N81" s="139" t="s">
        <v>269</v>
      </c>
    </row>
    <row r="82" spans="1:14">
      <c r="A82" s="173"/>
      <c r="B82" s="174"/>
      <c r="C82" s="174"/>
      <c r="D82" s="174"/>
      <c r="E82" s="174"/>
      <c r="F82" s="174"/>
      <c r="G82" s="174"/>
      <c r="H82" s="174"/>
      <c r="I82" s="174"/>
      <c r="J82" s="174"/>
      <c r="K82" s="174"/>
      <c r="L82" s="174"/>
      <c r="M82" s="174"/>
    </row>
    <row r="83" spans="1:14">
      <c r="A83" s="150" t="s">
        <v>14</v>
      </c>
      <c r="B83" s="151"/>
      <c r="C83" s="15"/>
      <c r="D83" s="17" t="s">
        <v>42</v>
      </c>
      <c r="E83" s="16" t="s">
        <v>14</v>
      </c>
      <c r="F83" s="16"/>
      <c r="G83" s="16">
        <v>1</v>
      </c>
      <c r="H83" s="16">
        <f>J83+G83-1</f>
        <v>3</v>
      </c>
      <c r="I83" s="16"/>
      <c r="J83" s="17">
        <v>3</v>
      </c>
      <c r="K83" s="18" t="s">
        <v>23</v>
      </c>
      <c r="L83" s="56">
        <v>1</v>
      </c>
      <c r="M83" s="126"/>
    </row>
    <row r="84" spans="1:14" ht="16.5">
      <c r="A84" s="53"/>
      <c r="B84" s="28"/>
      <c r="C84" s="62">
        <v>354</v>
      </c>
      <c r="D84" s="63" t="s">
        <v>195</v>
      </c>
      <c r="E84" s="61" t="str">
        <f>E83&amp;"0"&amp;TEXT(ROW(A$1),0)</f>
        <v>CTT01</v>
      </c>
      <c r="F84" s="12">
        <v>1</v>
      </c>
      <c r="G84" s="12">
        <f>H83+1</f>
        <v>4</v>
      </c>
      <c r="H84" s="12">
        <f>H83+J84</f>
        <v>9</v>
      </c>
      <c r="I84" s="12">
        <v>1</v>
      </c>
      <c r="J84" s="11">
        <v>6</v>
      </c>
      <c r="K84" s="57" t="s">
        <v>220</v>
      </c>
      <c r="L84" s="27"/>
      <c r="M84" s="133" t="s">
        <v>19</v>
      </c>
      <c r="N84" s="139" t="s">
        <v>271</v>
      </c>
    </row>
    <row r="85" spans="1:14" ht="16.5">
      <c r="A85" s="53"/>
      <c r="B85" s="28"/>
      <c r="C85" s="62">
        <v>347</v>
      </c>
      <c r="D85" s="63" t="s">
        <v>196</v>
      </c>
      <c r="E85" s="61" t="str">
        <f>E83&amp;"0"&amp;TEXT(ROW(A2),0)</f>
        <v>CTT02</v>
      </c>
      <c r="F85" s="12">
        <v>1</v>
      </c>
      <c r="G85" s="12">
        <f>H84+1</f>
        <v>10</v>
      </c>
      <c r="H85" s="12">
        <f>H84+J85</f>
        <v>19</v>
      </c>
      <c r="I85" s="12">
        <v>1</v>
      </c>
      <c r="J85" s="11">
        <v>10</v>
      </c>
      <c r="K85" s="57" t="s">
        <v>22</v>
      </c>
      <c r="L85" s="27"/>
      <c r="M85" s="133" t="s">
        <v>197</v>
      </c>
      <c r="N85" s="139" t="s">
        <v>270</v>
      </c>
    </row>
  </sheetData>
  <mergeCells count="24">
    <mergeCell ref="A50:A53"/>
    <mergeCell ref="A83:B83"/>
    <mergeCell ref="A70:B70"/>
    <mergeCell ref="A79:B79"/>
    <mergeCell ref="A82:M82"/>
    <mergeCell ref="A55:J55"/>
    <mergeCell ref="A56:B56"/>
    <mergeCell ref="A76:B76"/>
    <mergeCell ref="A73:B73"/>
    <mergeCell ref="A26:B26"/>
    <mergeCell ref="A41:B41"/>
    <mergeCell ref="A46:B46"/>
    <mergeCell ref="A49:B49"/>
    <mergeCell ref="A1:B1"/>
    <mergeCell ref="A8:B8"/>
    <mergeCell ref="A19:B19"/>
    <mergeCell ref="A24:B24"/>
    <mergeCell ref="A13:B13"/>
    <mergeCell ref="A16:B16"/>
    <mergeCell ref="A20:A23"/>
    <mergeCell ref="A2:B2"/>
    <mergeCell ref="A30:B30"/>
    <mergeCell ref="A34:B34"/>
    <mergeCell ref="A37:B37"/>
  </mergeCells>
  <phoneticPr fontId="1" type="noConversion"/>
  <pageMargins left="0.13" right="0.16" top="0.17" bottom="0.2" header="0.13" footer="0.18"/>
  <pageSetup paperSize="9" scale="66" fitToWidth="0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47405-2FBD-4422-AF34-35328C713EFE}">
  <dimension ref="A1:AE36"/>
  <sheetViews>
    <sheetView topLeftCell="A13" zoomScale="85" zoomScaleNormal="85" workbookViewId="0">
      <selection activeCell="G10" sqref="G10"/>
    </sheetView>
  </sheetViews>
  <sheetFormatPr defaultColWidth="12.875" defaultRowHeight="15.75"/>
  <cols>
    <col min="1" max="1" width="9.25" style="5" customWidth="1"/>
    <col min="2" max="2" width="12.875" style="6"/>
    <col min="3" max="3" width="10.625" style="24" customWidth="1"/>
    <col min="4" max="4" width="43.125" style="25" customWidth="1"/>
    <col min="5" max="5" width="9.875" style="6" customWidth="1"/>
    <col min="6" max="6" width="7.875" style="6" customWidth="1"/>
    <col min="7" max="7" width="9.125" style="6" customWidth="1"/>
    <col min="8" max="8" width="8.625" style="6" customWidth="1"/>
    <col min="9" max="9" width="6.5" style="6" customWidth="1"/>
    <col min="10" max="10" width="8.75" style="25" customWidth="1"/>
    <col min="11" max="11" width="7.125" style="26" customWidth="1"/>
    <col min="12" max="12" width="8.75" style="26" bestFit="1" customWidth="1"/>
    <col min="13" max="13" width="39.875" style="6" customWidth="1"/>
    <col min="14" max="16384" width="12.875" style="6"/>
  </cols>
  <sheetData>
    <row r="1" spans="1:31">
      <c r="A1" s="147" t="s">
        <v>4</v>
      </c>
      <c r="B1" s="148"/>
      <c r="C1" s="1" t="s">
        <v>5</v>
      </c>
      <c r="D1" s="2" t="s">
        <v>6</v>
      </c>
      <c r="E1" s="2" t="s">
        <v>0</v>
      </c>
      <c r="F1" s="2" t="s">
        <v>1</v>
      </c>
      <c r="G1" s="2" t="s">
        <v>2</v>
      </c>
      <c r="H1" s="2" t="s">
        <v>7</v>
      </c>
      <c r="I1" s="2" t="s">
        <v>24</v>
      </c>
      <c r="J1" s="3" t="s">
        <v>3</v>
      </c>
      <c r="K1" s="4" t="s">
        <v>16</v>
      </c>
      <c r="L1" s="4" t="s">
        <v>18</v>
      </c>
      <c r="M1" s="2" t="s">
        <v>8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6.5">
      <c r="A2" s="149" t="s">
        <v>50</v>
      </c>
      <c r="B2" s="149"/>
      <c r="C2" s="7"/>
      <c r="D2" s="32"/>
      <c r="E2" s="32" t="s">
        <v>65</v>
      </c>
      <c r="F2" s="32"/>
      <c r="G2" s="33" t="s">
        <v>51</v>
      </c>
      <c r="H2" s="32">
        <v>6</v>
      </c>
      <c r="I2" s="34"/>
      <c r="J2" s="33" t="s">
        <v>52</v>
      </c>
      <c r="K2" s="35" t="s">
        <v>53</v>
      </c>
      <c r="L2" s="36"/>
      <c r="M2" s="37" t="s">
        <v>54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16.5">
      <c r="A3" s="53"/>
      <c r="B3" s="12"/>
      <c r="C3" s="10"/>
      <c r="D3" s="54" t="s">
        <v>55</v>
      </c>
      <c r="E3" s="40"/>
      <c r="F3" s="38">
        <v>1</v>
      </c>
      <c r="G3" s="39">
        <f>H2+1</f>
        <v>7</v>
      </c>
      <c r="H3" s="38">
        <f>H2+J3</f>
        <v>30</v>
      </c>
      <c r="I3" s="41" t="s">
        <v>56</v>
      </c>
      <c r="J3" s="42" t="s">
        <v>63</v>
      </c>
      <c r="K3" s="43" t="s">
        <v>53</v>
      </c>
      <c r="L3" s="44"/>
      <c r="M3" s="45" t="s">
        <v>67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6.5">
      <c r="A4" s="53"/>
      <c r="B4" s="12"/>
      <c r="C4" s="10"/>
      <c r="D4" s="54" t="s">
        <v>57</v>
      </c>
      <c r="E4" s="38"/>
      <c r="F4" s="38">
        <f>F3+1</f>
        <v>2</v>
      </c>
      <c r="G4" s="39">
        <f>H3+1</f>
        <v>31</v>
      </c>
      <c r="H4" s="38">
        <f>H3+J4</f>
        <v>31</v>
      </c>
      <c r="I4" s="41"/>
      <c r="J4" s="42" t="s">
        <v>51</v>
      </c>
      <c r="K4" s="43" t="s">
        <v>53</v>
      </c>
      <c r="L4" s="44"/>
      <c r="M4" s="46" t="s">
        <v>62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6.5">
      <c r="A5" s="53"/>
      <c r="B5" s="12"/>
      <c r="C5" s="10"/>
      <c r="D5" s="54" t="s">
        <v>58</v>
      </c>
      <c r="E5" s="38"/>
      <c r="F5" s="38">
        <f>F4+1</f>
        <v>3</v>
      </c>
      <c r="G5" s="39">
        <f>H4+1</f>
        <v>32</v>
      </c>
      <c r="H5" s="38">
        <f>H4+J5</f>
        <v>37</v>
      </c>
      <c r="I5" s="41"/>
      <c r="J5" s="42" t="s">
        <v>52</v>
      </c>
      <c r="K5" s="43" t="s">
        <v>53</v>
      </c>
      <c r="L5" s="44"/>
      <c r="M5" s="113" t="s">
        <v>215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6.5">
      <c r="A6" s="53"/>
      <c r="B6" s="12"/>
      <c r="C6" s="10"/>
      <c r="D6" s="54" t="s">
        <v>59</v>
      </c>
      <c r="E6" s="38"/>
      <c r="F6" s="38">
        <f>F5+1</f>
        <v>4</v>
      </c>
      <c r="G6" s="39">
        <f>H5+1</f>
        <v>38</v>
      </c>
      <c r="H6" s="38">
        <f>H5+J6</f>
        <v>43</v>
      </c>
      <c r="I6" s="41"/>
      <c r="J6" s="42" t="s">
        <v>52</v>
      </c>
      <c r="K6" s="43" t="s">
        <v>53</v>
      </c>
      <c r="L6" s="44"/>
      <c r="M6" s="46">
        <v>855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33">
      <c r="A7" s="53"/>
      <c r="B7" s="12"/>
      <c r="C7" s="10"/>
      <c r="D7" s="54" t="s">
        <v>60</v>
      </c>
      <c r="E7" s="38"/>
      <c r="F7" s="38">
        <f>F6+1</f>
        <v>5</v>
      </c>
      <c r="G7" s="39">
        <f>H6+1</f>
        <v>44</v>
      </c>
      <c r="H7" s="38">
        <f>H6+J7</f>
        <v>44</v>
      </c>
      <c r="I7" s="41"/>
      <c r="J7" s="42" t="s">
        <v>51</v>
      </c>
      <c r="K7" s="43" t="s">
        <v>53</v>
      </c>
      <c r="L7" s="44"/>
      <c r="M7" s="47" t="s">
        <v>61</v>
      </c>
      <c r="N7" s="5" t="s">
        <v>66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s="19" customFormat="1">
      <c r="A8" s="150" t="s">
        <v>49</v>
      </c>
      <c r="B8" s="151"/>
      <c r="C8" s="15"/>
      <c r="D8" s="17" t="s">
        <v>201</v>
      </c>
      <c r="E8" s="16" t="str">
        <f>A8</f>
        <v>BAK</v>
      </c>
      <c r="F8" s="16"/>
      <c r="G8" s="16">
        <v>1</v>
      </c>
      <c r="H8" s="16">
        <v>3</v>
      </c>
      <c r="I8" s="16"/>
      <c r="J8" s="17">
        <v>3</v>
      </c>
      <c r="K8" s="18" t="s">
        <v>17</v>
      </c>
      <c r="L8" s="56">
        <v>1</v>
      </c>
      <c r="M8" s="16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6.5">
      <c r="A9" s="152"/>
      <c r="B9" s="28"/>
      <c r="C9" s="80">
        <v>353</v>
      </c>
      <c r="D9" s="54" t="s">
        <v>133</v>
      </c>
      <c r="E9" s="61" t="str">
        <f>E$8&amp;"0"&amp;TEXT(ROW(A1),0)</f>
        <v>BAK01</v>
      </c>
      <c r="F9" s="12">
        <v>1</v>
      </c>
      <c r="G9" s="12">
        <f t="shared" ref="G9:G12" si="0">H8+1</f>
        <v>4</v>
      </c>
      <c r="H9" s="12">
        <f t="shared" ref="H9:H12" si="1">H8+J9</f>
        <v>5</v>
      </c>
      <c r="I9" s="12">
        <v>2</v>
      </c>
      <c r="J9" s="11">
        <v>2</v>
      </c>
      <c r="K9" s="57" t="s">
        <v>17</v>
      </c>
      <c r="L9" s="27"/>
      <c r="M9" s="54" t="s">
        <v>198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66">
      <c r="A10" s="152"/>
      <c r="B10" s="28"/>
      <c r="C10" s="80">
        <v>587</v>
      </c>
      <c r="D10" s="54" t="s">
        <v>199</v>
      </c>
      <c r="E10" s="61" t="str">
        <f t="shared" ref="E10:E12" si="2">E$8&amp;"0"&amp;TEXT(ROW(A2),0)</f>
        <v>BAK02</v>
      </c>
      <c r="F10" s="12">
        <f>F9+1</f>
        <v>2</v>
      </c>
      <c r="G10" s="12">
        <f t="shared" si="0"/>
        <v>6</v>
      </c>
      <c r="H10" s="12">
        <f t="shared" si="1"/>
        <v>7</v>
      </c>
      <c r="I10" s="12">
        <v>2</v>
      </c>
      <c r="J10" s="11">
        <v>2</v>
      </c>
      <c r="K10" s="57" t="s">
        <v>17</v>
      </c>
      <c r="L10" s="27"/>
      <c r="M10" s="87" t="s">
        <v>200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6.5">
      <c r="A11" s="152"/>
      <c r="B11" s="28"/>
      <c r="C11" s="80">
        <v>324</v>
      </c>
      <c r="D11" s="54" t="s">
        <v>70</v>
      </c>
      <c r="E11" s="61" t="str">
        <f t="shared" si="2"/>
        <v>BAK03</v>
      </c>
      <c r="F11" s="12">
        <f t="shared" ref="F11:F12" si="3">F10+1</f>
        <v>3</v>
      </c>
      <c r="G11" s="12">
        <f t="shared" si="0"/>
        <v>8</v>
      </c>
      <c r="H11" s="12">
        <f t="shared" si="1"/>
        <v>29</v>
      </c>
      <c r="I11" s="12">
        <v>1</v>
      </c>
      <c r="J11" s="11">
        <v>22</v>
      </c>
      <c r="K11" s="57" t="s">
        <v>17</v>
      </c>
      <c r="L11" s="27"/>
      <c r="M11" s="54" t="s">
        <v>10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6.5">
      <c r="A12" s="152"/>
      <c r="B12" s="28"/>
      <c r="C12" s="80">
        <v>373</v>
      </c>
      <c r="D12" s="54" t="s">
        <v>68</v>
      </c>
      <c r="E12" s="61" t="str">
        <f t="shared" si="2"/>
        <v>BAK04</v>
      </c>
      <c r="F12" s="12">
        <f t="shared" si="3"/>
        <v>4</v>
      </c>
      <c r="G12" s="12">
        <f t="shared" si="0"/>
        <v>30</v>
      </c>
      <c r="H12" s="12">
        <f t="shared" si="1"/>
        <v>37</v>
      </c>
      <c r="I12" s="12">
        <v>8</v>
      </c>
      <c r="J12" s="11">
        <v>8</v>
      </c>
      <c r="K12" s="57" t="s">
        <v>17</v>
      </c>
      <c r="L12" s="27"/>
      <c r="M12" s="54" t="s">
        <v>71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s="19" customFormat="1">
      <c r="A13" s="150" t="s">
        <v>80</v>
      </c>
      <c r="B13" s="151"/>
      <c r="C13" s="15"/>
      <c r="D13" s="17" t="s">
        <v>135</v>
      </c>
      <c r="E13" s="16" t="str">
        <f>A13</f>
        <v>REF</v>
      </c>
      <c r="F13" s="16"/>
      <c r="G13" s="16">
        <v>1</v>
      </c>
      <c r="H13" s="16">
        <v>3</v>
      </c>
      <c r="I13" s="16"/>
      <c r="J13" s="17">
        <v>3</v>
      </c>
      <c r="K13" s="18" t="s">
        <v>22</v>
      </c>
      <c r="L13" s="59">
        <v>-1</v>
      </c>
      <c r="M13" s="16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6.5">
      <c r="A14" s="152"/>
      <c r="B14" s="28"/>
      <c r="C14" s="80">
        <v>128</v>
      </c>
      <c r="D14" s="54" t="s">
        <v>76</v>
      </c>
      <c r="E14" s="61" t="str">
        <f>E13&amp;"0"&amp;TEXT(ROW($A1),0)</f>
        <v>REF01</v>
      </c>
      <c r="F14" s="12">
        <v>1</v>
      </c>
      <c r="G14" s="12">
        <v>4</v>
      </c>
      <c r="H14" s="12">
        <v>5</v>
      </c>
      <c r="I14" s="12">
        <v>2</v>
      </c>
      <c r="J14" s="11">
        <v>3</v>
      </c>
      <c r="K14" s="57" t="s">
        <v>17</v>
      </c>
      <c r="L14" s="27"/>
      <c r="M14" s="54" t="s">
        <v>202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6.5">
      <c r="A15" s="152"/>
      <c r="B15" s="28"/>
      <c r="C15" s="80">
        <v>127</v>
      </c>
      <c r="D15" s="54" t="s">
        <v>77</v>
      </c>
      <c r="E15" s="61" t="str">
        <f>E13&amp;"0"&amp;TEXT(ROW($A2),0)</f>
        <v>REF02</v>
      </c>
      <c r="F15" s="12">
        <v>2</v>
      </c>
      <c r="G15" s="12">
        <f t="shared" ref="G15" si="4">H14+1</f>
        <v>6</v>
      </c>
      <c r="H15" s="12">
        <f t="shared" ref="H15" si="5">H14+J15</f>
        <v>35</v>
      </c>
      <c r="I15" s="12">
        <v>1</v>
      </c>
      <c r="J15" s="11">
        <v>30</v>
      </c>
      <c r="K15" s="57" t="s">
        <v>35</v>
      </c>
      <c r="L15" s="27"/>
      <c r="M15" s="54" t="s">
        <v>203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>
      <c r="A16" s="153" t="s">
        <v>34</v>
      </c>
      <c r="B16" s="153"/>
      <c r="C16" s="153"/>
      <c r="D16" s="153"/>
      <c r="E16" s="153"/>
      <c r="F16" s="153"/>
      <c r="G16" s="153"/>
      <c r="H16" s="153"/>
      <c r="I16" s="153"/>
      <c r="J16" s="153"/>
      <c r="K16" s="22" t="s">
        <v>17</v>
      </c>
      <c r="L16" s="58">
        <v>100000</v>
      </c>
      <c r="M16" s="58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28">
      <c r="A17" s="150" t="s">
        <v>13</v>
      </c>
      <c r="B17" s="151"/>
      <c r="C17" s="15"/>
      <c r="D17" s="17" t="s">
        <v>204</v>
      </c>
      <c r="E17" s="16" t="s">
        <v>13</v>
      </c>
      <c r="F17" s="16"/>
      <c r="G17" s="16">
        <v>1</v>
      </c>
      <c r="H17" s="16">
        <f>J17+G17-1</f>
        <v>3</v>
      </c>
      <c r="I17" s="16"/>
      <c r="J17" s="17">
        <v>3</v>
      </c>
      <c r="K17" s="18" t="s">
        <v>17</v>
      </c>
      <c r="L17" s="56">
        <v>1</v>
      </c>
      <c r="M17" s="17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s="21" customFormat="1" ht="16.5">
      <c r="A18" s="23"/>
      <c r="B18" s="28"/>
      <c r="C18" s="80">
        <v>350</v>
      </c>
      <c r="D18" s="54" t="s">
        <v>97</v>
      </c>
      <c r="E18" s="61" t="str">
        <f t="shared" ref="E18:E26" si="6">E$17&amp;"0"&amp;TEXT(ROW(A1),0)</f>
        <v>PO101</v>
      </c>
      <c r="F18" s="12">
        <v>1</v>
      </c>
      <c r="G18" s="12">
        <f t="shared" ref="G18:G26" si="7">H17+1</f>
        <v>4</v>
      </c>
      <c r="H18" s="12">
        <f t="shared" ref="H18:H26" si="8">H17+J18</f>
        <v>25</v>
      </c>
      <c r="I18" s="12">
        <v>1</v>
      </c>
      <c r="J18" s="11">
        <v>22</v>
      </c>
      <c r="K18" s="57" t="s">
        <v>17</v>
      </c>
      <c r="L18" s="27"/>
      <c r="M18" s="54" t="s">
        <v>104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s="19" customFormat="1" ht="16.5">
      <c r="A19" s="55"/>
      <c r="B19" s="28"/>
      <c r="C19" s="80">
        <v>330</v>
      </c>
      <c r="D19" s="54" t="s">
        <v>181</v>
      </c>
      <c r="E19" s="61" t="str">
        <f t="shared" si="6"/>
        <v>PO102</v>
      </c>
      <c r="F19" s="12">
        <f t="shared" ref="F19:F26" si="9">F18+1</f>
        <v>2</v>
      </c>
      <c r="G19" s="12">
        <f t="shared" si="7"/>
        <v>26</v>
      </c>
      <c r="H19" s="12">
        <f t="shared" si="8"/>
        <v>40</v>
      </c>
      <c r="I19" s="12">
        <v>1</v>
      </c>
      <c r="J19" s="11">
        <v>15</v>
      </c>
      <c r="K19" s="57" t="s">
        <v>17</v>
      </c>
      <c r="L19" s="29"/>
      <c r="M19" s="54" t="s">
        <v>182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6.5">
      <c r="A20" s="55"/>
      <c r="B20" s="28"/>
      <c r="C20" s="80">
        <v>355</v>
      </c>
      <c r="D20" s="54" t="s">
        <v>99</v>
      </c>
      <c r="E20" s="61" t="str">
        <f t="shared" si="6"/>
        <v>PO103</v>
      </c>
      <c r="F20" s="12">
        <f t="shared" si="9"/>
        <v>3</v>
      </c>
      <c r="G20" s="12">
        <f t="shared" si="7"/>
        <v>41</v>
      </c>
      <c r="H20" s="12">
        <f t="shared" si="8"/>
        <v>42</v>
      </c>
      <c r="I20" s="12">
        <v>2</v>
      </c>
      <c r="J20" s="11">
        <v>2</v>
      </c>
      <c r="K20" s="57" t="s">
        <v>17</v>
      </c>
      <c r="L20" s="29"/>
      <c r="M20" s="54" t="s">
        <v>205</v>
      </c>
    </row>
    <row r="21" spans="1:28" ht="16.5">
      <c r="A21" s="55"/>
      <c r="B21" s="28"/>
      <c r="C21" s="80">
        <v>212</v>
      </c>
      <c r="D21" s="54" t="s">
        <v>100</v>
      </c>
      <c r="E21" s="61" t="str">
        <f t="shared" si="6"/>
        <v>PO104</v>
      </c>
      <c r="F21" s="12">
        <f t="shared" si="9"/>
        <v>4</v>
      </c>
      <c r="G21" s="12">
        <f t="shared" si="7"/>
        <v>43</v>
      </c>
      <c r="H21" s="12">
        <f t="shared" si="8"/>
        <v>59</v>
      </c>
      <c r="I21" s="12">
        <v>2</v>
      </c>
      <c r="J21" s="11">
        <v>17</v>
      </c>
      <c r="K21" s="57" t="s">
        <v>17</v>
      </c>
      <c r="L21" s="29"/>
      <c r="M21" s="54" t="s">
        <v>206</v>
      </c>
    </row>
    <row r="22" spans="1:28" ht="16.5">
      <c r="A22" s="55"/>
      <c r="B22" s="28"/>
      <c r="C22" s="80">
        <v>639</v>
      </c>
      <c r="D22" s="54" t="s">
        <v>101</v>
      </c>
      <c r="E22" s="61" t="str">
        <f t="shared" si="6"/>
        <v>PO105</v>
      </c>
      <c r="F22" s="12">
        <f t="shared" si="9"/>
        <v>5</v>
      </c>
      <c r="G22" s="12">
        <f t="shared" si="7"/>
        <v>60</v>
      </c>
      <c r="H22" s="12">
        <f t="shared" si="8"/>
        <v>61</v>
      </c>
      <c r="I22" s="12">
        <v>2</v>
      </c>
      <c r="J22" s="11">
        <v>2</v>
      </c>
      <c r="K22" s="57" t="s">
        <v>17</v>
      </c>
      <c r="L22" s="29"/>
      <c r="M22" s="54" t="s">
        <v>108</v>
      </c>
    </row>
    <row r="23" spans="1:28" ht="16.5">
      <c r="A23" s="55"/>
      <c r="B23" s="28"/>
      <c r="C23" s="80">
        <v>235</v>
      </c>
      <c r="D23" s="54" t="s">
        <v>102</v>
      </c>
      <c r="E23" s="61" t="str">
        <f t="shared" si="6"/>
        <v>PO106</v>
      </c>
      <c r="F23" s="12">
        <f t="shared" si="9"/>
        <v>6</v>
      </c>
      <c r="G23" s="12">
        <f t="shared" si="7"/>
        <v>62</v>
      </c>
      <c r="H23" s="12">
        <f t="shared" si="8"/>
        <v>63</v>
      </c>
      <c r="I23" s="12">
        <v>2</v>
      </c>
      <c r="J23" s="11">
        <v>2</v>
      </c>
      <c r="K23" s="57" t="s">
        <v>35</v>
      </c>
      <c r="L23" s="29"/>
      <c r="M23" s="54" t="s">
        <v>109</v>
      </c>
    </row>
    <row r="24" spans="1:28" ht="16.5">
      <c r="A24" s="55"/>
      <c r="B24" s="28"/>
      <c r="C24" s="80">
        <v>234</v>
      </c>
      <c r="D24" s="54" t="s">
        <v>103</v>
      </c>
      <c r="E24" s="61" t="str">
        <f t="shared" si="6"/>
        <v>PO107</v>
      </c>
      <c r="F24" s="12">
        <f t="shared" si="9"/>
        <v>7</v>
      </c>
      <c r="G24" s="12">
        <f t="shared" si="7"/>
        <v>64</v>
      </c>
      <c r="H24" s="12">
        <f t="shared" si="8"/>
        <v>111</v>
      </c>
      <c r="I24" s="12">
        <v>1</v>
      </c>
      <c r="J24" s="11">
        <v>48</v>
      </c>
      <c r="K24" s="57" t="s">
        <v>35</v>
      </c>
      <c r="L24" s="29"/>
      <c r="M24" s="54" t="s">
        <v>110</v>
      </c>
    </row>
    <row r="25" spans="1:28" ht="16.5">
      <c r="A25" s="55"/>
      <c r="B25" s="28"/>
      <c r="C25" s="80">
        <v>235</v>
      </c>
      <c r="D25" s="54" t="s">
        <v>102</v>
      </c>
      <c r="E25" s="61" t="str">
        <f t="shared" si="6"/>
        <v>PO108</v>
      </c>
      <c r="F25" s="12">
        <f t="shared" si="9"/>
        <v>8</v>
      </c>
      <c r="G25" s="12">
        <f t="shared" si="7"/>
        <v>112</v>
      </c>
      <c r="H25" s="12">
        <f t="shared" si="8"/>
        <v>113</v>
      </c>
      <c r="I25" s="12">
        <v>2</v>
      </c>
      <c r="J25" s="11">
        <v>2</v>
      </c>
      <c r="K25" s="57" t="s">
        <v>17</v>
      </c>
      <c r="L25" s="29"/>
      <c r="M25" s="54" t="s">
        <v>111</v>
      </c>
    </row>
    <row r="26" spans="1:28" ht="16.5">
      <c r="A26" s="55"/>
      <c r="B26" s="28"/>
      <c r="C26" s="80">
        <v>234</v>
      </c>
      <c r="D26" s="54" t="s">
        <v>103</v>
      </c>
      <c r="E26" s="61" t="str">
        <f t="shared" si="6"/>
        <v>PO109</v>
      </c>
      <c r="F26" s="12">
        <f t="shared" si="9"/>
        <v>9</v>
      </c>
      <c r="G26" s="12">
        <f t="shared" si="7"/>
        <v>114</v>
      </c>
      <c r="H26" s="12">
        <f t="shared" si="8"/>
        <v>161</v>
      </c>
      <c r="I26" s="12">
        <v>1</v>
      </c>
      <c r="J26" s="11">
        <v>48</v>
      </c>
      <c r="K26" s="57" t="s">
        <v>17</v>
      </c>
      <c r="L26" s="29"/>
      <c r="M26" s="54" t="s">
        <v>112</v>
      </c>
    </row>
    <row r="27" spans="1:28">
      <c r="A27" s="150" t="s">
        <v>207</v>
      </c>
      <c r="B27" s="151"/>
      <c r="C27" s="15"/>
      <c r="D27" s="17" t="s">
        <v>208</v>
      </c>
      <c r="E27" s="16" t="str">
        <f>A27</f>
        <v>ACK</v>
      </c>
      <c r="F27" s="16"/>
      <c r="G27" s="16">
        <v>1</v>
      </c>
      <c r="H27" s="16">
        <f t="shared" ref="H27" si="10">J27+G27-1</f>
        <v>3</v>
      </c>
      <c r="I27" s="16"/>
      <c r="J27" s="17">
        <v>3</v>
      </c>
      <c r="K27" s="18" t="s">
        <v>22</v>
      </c>
      <c r="L27" s="56">
        <v>104</v>
      </c>
      <c r="M27" s="16"/>
    </row>
    <row r="28" spans="1:28" ht="49.5">
      <c r="A28" s="23"/>
      <c r="B28" s="28"/>
      <c r="C28" s="80">
        <v>668</v>
      </c>
      <c r="D28" s="54" t="s">
        <v>209</v>
      </c>
      <c r="E28" s="61" t="str">
        <f>E$27&amp;"0"&amp;TEXT(ROW(A1),0)</f>
        <v>ACK01</v>
      </c>
      <c r="F28" s="12">
        <v>1</v>
      </c>
      <c r="G28" s="12">
        <f t="shared" ref="G28:G32" si="11">H27+1</f>
        <v>4</v>
      </c>
      <c r="H28" s="12">
        <f t="shared" ref="H28:H32" si="12">H27+J28</f>
        <v>5</v>
      </c>
      <c r="I28" s="12">
        <v>2</v>
      </c>
      <c r="J28" s="11">
        <v>2</v>
      </c>
      <c r="K28" s="57" t="s">
        <v>17</v>
      </c>
      <c r="L28" s="27"/>
      <c r="M28" s="87" t="s">
        <v>212</v>
      </c>
    </row>
    <row r="29" spans="1:28" ht="16.5">
      <c r="A29" s="23"/>
      <c r="B29" s="28"/>
      <c r="C29" s="80">
        <v>380</v>
      </c>
      <c r="D29" s="54" t="s">
        <v>210</v>
      </c>
      <c r="E29" s="61" t="str">
        <f t="shared" ref="E29:E32" si="13">E$27&amp;"0"&amp;TEXT(ROW(A2),0)</f>
        <v>ACK02</v>
      </c>
      <c r="F29" s="12">
        <f>F28+1</f>
        <v>2</v>
      </c>
      <c r="G29" s="12">
        <f t="shared" si="11"/>
        <v>6</v>
      </c>
      <c r="H29" s="12">
        <f t="shared" si="12"/>
        <v>20</v>
      </c>
      <c r="I29" s="12">
        <v>1</v>
      </c>
      <c r="J29" s="11">
        <v>15</v>
      </c>
      <c r="K29" s="57" t="s">
        <v>35</v>
      </c>
      <c r="L29" s="27"/>
      <c r="M29" s="54" t="s">
        <v>182</v>
      </c>
    </row>
    <row r="30" spans="1:28" ht="16.5">
      <c r="A30" s="23"/>
      <c r="B30" s="28"/>
      <c r="C30" s="80">
        <v>355</v>
      </c>
      <c r="D30" s="54" t="s">
        <v>99</v>
      </c>
      <c r="E30" s="61" t="str">
        <f t="shared" si="13"/>
        <v>ACK03</v>
      </c>
      <c r="F30" s="12">
        <v>1</v>
      </c>
      <c r="G30" s="12">
        <f t="shared" si="11"/>
        <v>21</v>
      </c>
      <c r="H30" s="12">
        <f t="shared" si="12"/>
        <v>22</v>
      </c>
      <c r="I30" s="12">
        <v>2</v>
      </c>
      <c r="J30" s="11">
        <v>2</v>
      </c>
      <c r="K30" s="57" t="s">
        <v>35</v>
      </c>
      <c r="L30" s="27"/>
      <c r="M30" s="54" t="s">
        <v>129</v>
      </c>
    </row>
    <row r="31" spans="1:28" ht="16.5">
      <c r="A31" s="23"/>
      <c r="B31" s="28"/>
      <c r="C31" s="80">
        <v>374</v>
      </c>
      <c r="D31" s="54" t="s">
        <v>148</v>
      </c>
      <c r="E31" s="61" t="str">
        <f t="shared" si="13"/>
        <v>ACK04</v>
      </c>
      <c r="F31" s="12">
        <f>F30+1</f>
        <v>2</v>
      </c>
      <c r="G31" s="12">
        <f t="shared" si="11"/>
        <v>23</v>
      </c>
      <c r="H31" s="12">
        <f t="shared" si="12"/>
        <v>25</v>
      </c>
      <c r="I31" s="12">
        <v>3</v>
      </c>
      <c r="J31" s="11">
        <v>3</v>
      </c>
      <c r="K31" s="57" t="s">
        <v>35</v>
      </c>
      <c r="L31" s="27"/>
      <c r="M31" s="54" t="s">
        <v>213</v>
      </c>
    </row>
    <row r="32" spans="1:28" ht="16.5">
      <c r="A32" s="23"/>
      <c r="B32" s="28"/>
      <c r="C32" s="80">
        <v>375</v>
      </c>
      <c r="D32" s="54" t="s">
        <v>211</v>
      </c>
      <c r="E32" s="61" t="str">
        <f t="shared" si="13"/>
        <v>ACK05</v>
      </c>
      <c r="F32" s="12">
        <v>1</v>
      </c>
      <c r="G32" s="12">
        <f t="shared" si="11"/>
        <v>26</v>
      </c>
      <c r="H32" s="12">
        <f t="shared" si="12"/>
        <v>33</v>
      </c>
      <c r="I32" s="12">
        <v>8</v>
      </c>
      <c r="J32" s="11">
        <v>8</v>
      </c>
      <c r="K32" s="57" t="s">
        <v>35</v>
      </c>
      <c r="L32" s="27"/>
      <c r="M32" s="54" t="s">
        <v>15</v>
      </c>
    </row>
    <row r="33" spans="1:31" ht="15">
      <c r="A33" s="154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>
      <c r="A34" s="150" t="s">
        <v>14</v>
      </c>
      <c r="B34" s="151"/>
      <c r="C34" s="15"/>
      <c r="D34" s="17" t="s">
        <v>42</v>
      </c>
      <c r="E34" s="16" t="s">
        <v>14</v>
      </c>
      <c r="F34" s="16"/>
      <c r="G34" s="16">
        <v>1</v>
      </c>
      <c r="H34" s="16">
        <f>J34+G34-1</f>
        <v>3</v>
      </c>
      <c r="I34" s="16"/>
      <c r="J34" s="17">
        <v>3</v>
      </c>
      <c r="K34" s="18" t="s">
        <v>22</v>
      </c>
      <c r="L34" s="56">
        <v>1</v>
      </c>
      <c r="M34" s="16"/>
    </row>
    <row r="35" spans="1:31" ht="16.5">
      <c r="A35" s="53"/>
      <c r="B35" s="28"/>
      <c r="C35" s="62">
        <v>354</v>
      </c>
      <c r="D35" s="63" t="s">
        <v>195</v>
      </c>
      <c r="E35" s="61" t="str">
        <f>E34&amp;"0"&amp;TEXT(ROW(A$1),0)</f>
        <v>CTT01</v>
      </c>
      <c r="F35" s="12">
        <v>1</v>
      </c>
      <c r="G35" s="12">
        <f t="shared" ref="G35:G36" si="14">H34+1</f>
        <v>4</v>
      </c>
      <c r="H35" s="12">
        <f t="shared" ref="H35:H36" si="15">H34+J35</f>
        <v>9</v>
      </c>
      <c r="I35" s="12">
        <v>1</v>
      </c>
      <c r="J35" s="11">
        <v>6</v>
      </c>
      <c r="K35" s="57" t="s">
        <v>17</v>
      </c>
      <c r="L35" s="27"/>
      <c r="M35" s="63" t="s">
        <v>19</v>
      </c>
    </row>
    <row r="36" spans="1:31" ht="16.5">
      <c r="A36" s="53"/>
      <c r="B36" s="28"/>
      <c r="C36" s="62">
        <v>347</v>
      </c>
      <c r="D36" s="63" t="s">
        <v>214</v>
      </c>
      <c r="E36" s="61" t="str">
        <f>E34&amp;"0"&amp;TEXT(ROW(A2),0)</f>
        <v>CTT02</v>
      </c>
      <c r="F36" s="12">
        <v>1</v>
      </c>
      <c r="G36" s="12">
        <f t="shared" si="14"/>
        <v>10</v>
      </c>
      <c r="H36" s="12">
        <f t="shared" si="15"/>
        <v>19</v>
      </c>
      <c r="I36" s="12">
        <v>1</v>
      </c>
      <c r="J36" s="11">
        <v>10</v>
      </c>
      <c r="K36" s="57" t="s">
        <v>22</v>
      </c>
      <c r="L36" s="27"/>
      <c r="M36" s="63" t="s">
        <v>197</v>
      </c>
    </row>
  </sheetData>
  <mergeCells count="11">
    <mergeCell ref="A34:B34"/>
    <mergeCell ref="A16:J16"/>
    <mergeCell ref="A17:B17"/>
    <mergeCell ref="A27:B27"/>
    <mergeCell ref="A33:M33"/>
    <mergeCell ref="A1:B1"/>
    <mergeCell ref="A2:B2"/>
    <mergeCell ref="A8:B8"/>
    <mergeCell ref="A13:B13"/>
    <mergeCell ref="A14:A15"/>
    <mergeCell ref="A9:A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CACF-3F7D-40A5-9BA3-0B543388A22A}">
  <dimension ref="A2:A9"/>
  <sheetViews>
    <sheetView tabSelected="1" workbookViewId="0">
      <selection activeCell="F22" sqref="F22"/>
    </sheetView>
  </sheetViews>
  <sheetFormatPr defaultRowHeight="16.5"/>
  <cols>
    <col min="1" max="1" width="14.75" bestFit="1" customWidth="1"/>
  </cols>
  <sheetData>
    <row r="2" spans="1:1">
      <c r="A2" t="s">
        <v>276</v>
      </c>
    </row>
    <row r="3" spans="1:1">
      <c r="A3" t="s">
        <v>277</v>
      </c>
    </row>
    <row r="4" spans="1:1">
      <c r="A4" t="s">
        <v>278</v>
      </c>
    </row>
    <row r="5" spans="1:1">
      <c r="A5" t="s">
        <v>279</v>
      </c>
    </row>
    <row r="6" spans="1:1">
      <c r="A6" t="s">
        <v>280</v>
      </c>
    </row>
    <row r="7" spans="1:1">
      <c r="A7" t="s">
        <v>281</v>
      </c>
    </row>
    <row r="8" spans="1:1">
      <c r="A8" t="s">
        <v>282</v>
      </c>
    </row>
    <row r="9" spans="1:1">
      <c r="A9" t="s">
        <v>283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810</vt:lpstr>
      <vt:lpstr>850</vt:lpstr>
      <vt:lpstr>855</vt:lpstr>
      <vt:lpstr>API_LOG</vt:lpstr>
    </vt:vector>
  </TitlesOfParts>
  <Company>sac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奕軒 黃</cp:lastModifiedBy>
  <cp:lastPrinted>2018-03-02T02:14:41Z</cp:lastPrinted>
  <dcterms:created xsi:type="dcterms:W3CDTF">2004-11-24T01:18:36Z</dcterms:created>
  <dcterms:modified xsi:type="dcterms:W3CDTF">2025-01-19T12:58:36Z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