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shounak/Documents/Cuvette/NEW_Proj/"/>
    </mc:Choice>
  </mc:AlternateContent>
  <xr:revisionPtr revIDLastSave="0" documentId="8_{81A84E89-255E-DA46-B8EA-963F08D722DD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Warehouse" sheetId="1" r:id="rId1"/>
    <sheet name="Totals" sheetId="6" r:id="rId2"/>
    <sheet name="Statistics" sheetId="2" r:id="rId3"/>
  </sheets>
  <definedNames>
    <definedName name="_xlnm._FilterDatabase" localSheetId="1" hidden="1">Totals!$A$2:$K$54</definedName>
    <definedName name="_xlnm._FilterDatabase" localSheetId="0" hidden="1">Warehouse!$A$2:$K$52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6" l="1"/>
  <c r="B55" i="6"/>
  <c r="B28" i="6"/>
  <c r="B6" i="6"/>
  <c r="L54" i="6"/>
  <c r="J54" i="6"/>
  <c r="L5" i="6"/>
  <c r="J5" i="6"/>
  <c r="L27" i="6"/>
  <c r="J27" i="6"/>
  <c r="L53" i="6"/>
  <c r="J53" i="6"/>
  <c r="L26" i="6"/>
  <c r="J26" i="6"/>
  <c r="L52" i="6"/>
  <c r="J52" i="6"/>
  <c r="L25" i="6"/>
  <c r="J25" i="6"/>
  <c r="L51" i="6"/>
  <c r="J51" i="6"/>
  <c r="L24" i="6"/>
  <c r="J24" i="6"/>
  <c r="L23" i="6"/>
  <c r="J23" i="6"/>
  <c r="L50" i="6"/>
  <c r="J50" i="6"/>
  <c r="L49" i="6"/>
  <c r="J49" i="6"/>
  <c r="L48" i="6"/>
  <c r="J48" i="6"/>
  <c r="L47" i="6"/>
  <c r="J47" i="6"/>
  <c r="L22" i="6"/>
  <c r="J22" i="6"/>
  <c r="L46" i="6"/>
  <c r="J46" i="6"/>
  <c r="L45" i="6"/>
  <c r="J45" i="6"/>
  <c r="L44" i="6"/>
  <c r="J44" i="6"/>
  <c r="L43" i="6"/>
  <c r="J43" i="6"/>
  <c r="L21" i="6"/>
  <c r="J21" i="6"/>
  <c r="L42" i="6"/>
  <c r="J42" i="6"/>
  <c r="L20" i="6"/>
  <c r="J20" i="6"/>
  <c r="L41" i="6"/>
  <c r="J41" i="6"/>
  <c r="L4" i="6"/>
  <c r="J4" i="6"/>
  <c r="L40" i="6"/>
  <c r="J40" i="6"/>
  <c r="L19" i="6"/>
  <c r="J19" i="6"/>
  <c r="L18" i="6"/>
  <c r="J18" i="6"/>
  <c r="L17" i="6"/>
  <c r="J17" i="6"/>
  <c r="L39" i="6"/>
  <c r="J39" i="6"/>
  <c r="L16" i="6"/>
  <c r="J16" i="6"/>
  <c r="L3" i="6"/>
  <c r="J3" i="6"/>
  <c r="L38" i="6"/>
  <c r="J38" i="6"/>
  <c r="L37" i="6"/>
  <c r="J37" i="6"/>
  <c r="L36" i="6"/>
  <c r="J36" i="6"/>
  <c r="L15" i="6"/>
  <c r="J15" i="6"/>
  <c r="L14" i="6"/>
  <c r="J14" i="6"/>
  <c r="L35" i="6"/>
  <c r="J35" i="6"/>
  <c r="L13" i="6"/>
  <c r="J13" i="6"/>
  <c r="L34" i="6"/>
  <c r="J34" i="6"/>
  <c r="L12" i="6"/>
  <c r="J12" i="6"/>
  <c r="L33" i="6"/>
  <c r="J33" i="6"/>
  <c r="L32" i="6"/>
  <c r="J32" i="6"/>
  <c r="L31" i="6"/>
  <c r="J31" i="6"/>
  <c r="L11" i="6"/>
  <c r="J11" i="6"/>
  <c r="L30" i="6"/>
  <c r="J30" i="6"/>
  <c r="L10" i="6"/>
  <c r="J10" i="6"/>
  <c r="L9" i="6"/>
  <c r="J9" i="6"/>
  <c r="L29" i="6"/>
  <c r="J29" i="6"/>
  <c r="L8" i="6"/>
  <c r="J8" i="6"/>
  <c r="L7" i="6"/>
  <c r="J7" i="6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4" i="1"/>
  <c r="L5" i="1"/>
  <c r="L3" i="1"/>
  <c r="B3" i="2"/>
  <c r="B4" i="2"/>
  <c r="B5" i="2"/>
  <c r="B6" i="2"/>
  <c r="B7" i="2"/>
  <c r="B8" i="2"/>
  <c r="B9" i="2"/>
  <c r="B10" i="2"/>
  <c r="B11" i="2"/>
  <c r="B12" i="2"/>
  <c r="B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3" i="1"/>
</calcChain>
</file>

<file path=xl/sharedStrings.xml><?xml version="1.0" encoding="utf-8"?>
<sst xmlns="http://schemas.openxmlformats.org/spreadsheetml/2006/main" count="441" uniqueCount="96">
  <si>
    <t>Brand</t>
  </si>
  <si>
    <t>Model</t>
  </si>
  <si>
    <t>Megapixels</t>
  </si>
  <si>
    <t>LCD Screen</t>
  </si>
  <si>
    <t>Optical Zoom</t>
  </si>
  <si>
    <t>Weight (g)</t>
  </si>
  <si>
    <t xml:space="preserve">List Price </t>
  </si>
  <si>
    <t>Acquisition Cost</t>
  </si>
  <si>
    <t>Quantity</t>
  </si>
  <si>
    <t>Vista</t>
  </si>
  <si>
    <t>Vista Model PL100</t>
  </si>
  <si>
    <t>2,7"</t>
  </si>
  <si>
    <t>3,0x</t>
  </si>
  <si>
    <t>Obscura</t>
  </si>
  <si>
    <t>Obscura Model 100</t>
  </si>
  <si>
    <t>2,5"</t>
  </si>
  <si>
    <t>3x</t>
  </si>
  <si>
    <t>Frame</t>
  </si>
  <si>
    <t>Frame Model Cyber-Shot</t>
  </si>
  <si>
    <t>5,0x</t>
  </si>
  <si>
    <t>Lumina</t>
  </si>
  <si>
    <t>Lumina Model JV150</t>
  </si>
  <si>
    <t>Aperture</t>
  </si>
  <si>
    <t>Aperture Model DMC-FZ35</t>
  </si>
  <si>
    <t>18x</t>
  </si>
  <si>
    <t>Pictor</t>
  </si>
  <si>
    <t>Pictor Model R10</t>
  </si>
  <si>
    <t>3,0"</t>
  </si>
  <si>
    <t>7,1x</t>
  </si>
  <si>
    <t>Obscura Model 210</t>
  </si>
  <si>
    <t>3,5"</t>
  </si>
  <si>
    <t>Aperture Model DMC-FX65</t>
  </si>
  <si>
    <t>Frame Model CyberShot</t>
  </si>
  <si>
    <t>2,8"</t>
  </si>
  <si>
    <t>Lumina Model F300EXR</t>
  </si>
  <si>
    <t>15,0x</t>
  </si>
  <si>
    <t>Sanyo</t>
  </si>
  <si>
    <t>Sanyo Model VPC-X1200</t>
  </si>
  <si>
    <t>Lumina Model S2550</t>
  </si>
  <si>
    <t>Lumina Model J30</t>
  </si>
  <si>
    <t>Casio</t>
  </si>
  <si>
    <t>Casio Model EX-Z800</t>
  </si>
  <si>
    <t>4,0x</t>
  </si>
  <si>
    <t>Olympus</t>
  </si>
  <si>
    <t>Olympus Model FE-4030</t>
  </si>
  <si>
    <t>Pentax</t>
  </si>
  <si>
    <t>Pentax Model WS80</t>
  </si>
  <si>
    <t>Obscura Model IS</t>
  </si>
  <si>
    <t>4x</t>
  </si>
  <si>
    <t>20,0x</t>
  </si>
  <si>
    <t>Lumina Model AX200</t>
  </si>
  <si>
    <t>12x</t>
  </si>
  <si>
    <t>Obscura Model D10</t>
  </si>
  <si>
    <t>Vista Model ST600</t>
  </si>
  <si>
    <t>Obscura Model HS</t>
  </si>
  <si>
    <t>3,8x</t>
  </si>
  <si>
    <t xml:space="preserve">Olympus Model </t>
  </si>
  <si>
    <t>Casio Model EX-Z400</t>
  </si>
  <si>
    <t>Lumina Model Z70</t>
  </si>
  <si>
    <t>5x</t>
  </si>
  <si>
    <t>Vista Model WB650</t>
  </si>
  <si>
    <t>Pentax Model H90</t>
  </si>
  <si>
    <t>Nikon</t>
  </si>
  <si>
    <t>Nikon Model P7000</t>
  </si>
  <si>
    <t>Lumina Model J40</t>
  </si>
  <si>
    <t>Pictor Model CX2</t>
  </si>
  <si>
    <t>10,7x</t>
  </si>
  <si>
    <t>Nikon Model L22</t>
  </si>
  <si>
    <t>3,6x</t>
  </si>
  <si>
    <t>Nikon Model S6000</t>
  </si>
  <si>
    <t>7,0x</t>
  </si>
  <si>
    <t>Nikon Model S570</t>
  </si>
  <si>
    <t>Olympus Model 9010</t>
  </si>
  <si>
    <t>10,0x</t>
  </si>
  <si>
    <t>Nikon Model S1100pj</t>
  </si>
  <si>
    <t>Aperture Model DMC-G10</t>
  </si>
  <si>
    <t>3,2x</t>
  </si>
  <si>
    <t>10x</t>
  </si>
  <si>
    <t>Lumina Model F70EXR</t>
  </si>
  <si>
    <t>Lumina Model F80EXR</t>
  </si>
  <si>
    <t>Lumina Model JV100</t>
  </si>
  <si>
    <t>Pentax Model I10</t>
  </si>
  <si>
    <t>Nikon Model P100</t>
  </si>
  <si>
    <t>26x</t>
  </si>
  <si>
    <t>Casio Model EX-Z35</t>
  </si>
  <si>
    <t>15x</t>
  </si>
  <si>
    <t>Sanyo Model VPC-S600</t>
  </si>
  <si>
    <t>2,4"</t>
  </si>
  <si>
    <t>Margin %</t>
  </si>
  <si>
    <t>Discount %</t>
  </si>
  <si>
    <t>Avg Discount %</t>
  </si>
  <si>
    <t>Offers</t>
  </si>
  <si>
    <t>Super Offer Count</t>
  </si>
  <si>
    <t>Underpriced Count</t>
  </si>
  <si>
    <t>Until stocks last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</si>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</sst>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FEEAD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DE9D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0" fillId="0" borderId="0" xfId="1" applyFont="1"/>
    <xf numFmtId="9" fontId="0" fillId="0" borderId="0" xfId="0" applyNumberFormat="1"/>
    <xf numFmtId="9" fontId="0" fillId="0" borderId="0" xfId="1" applyNumberFormat="1" applyFont="1"/>
    <xf numFmtId="1" fontId="1" fillId="0" borderId="15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9" fontId="8" fillId="3" borderId="9" xfId="1" applyFont="1" applyFill="1" applyBorder="1" applyAlignment="1">
      <alignment horizontal="center"/>
    </xf>
    <xf numFmtId="9" fontId="8" fillId="3" borderId="3" xfId="1" applyFont="1" applyFill="1" applyBorder="1" applyAlignment="1">
      <alignment horizontal="center"/>
    </xf>
    <xf numFmtId="9" fontId="8" fillId="3" borderId="6" xfId="1" applyFont="1" applyFill="1" applyBorder="1" applyAlignment="1">
      <alignment horizontal="center"/>
    </xf>
    <xf numFmtId="9" fontId="0" fillId="0" borderId="15" xfId="1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9" fontId="0" fillId="3" borderId="8" xfId="1" applyFont="1" applyFill="1" applyBorder="1" applyAlignment="1">
      <alignment horizontal="center"/>
    </xf>
    <xf numFmtId="9" fontId="0" fillId="3" borderId="14" xfId="1" applyNumberFormat="1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3" borderId="15" xfId="0" applyNumberFormat="1" applyFont="1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15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3" borderId="15" xfId="1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1" fillId="3" borderId="1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9" fontId="6" fillId="3" borderId="8" xfId="1" applyFont="1" applyFill="1" applyBorder="1" applyAlignment="1">
      <alignment horizontal="center"/>
    </xf>
    <xf numFmtId="9" fontId="6" fillId="3" borderId="14" xfId="1" applyNumberFormat="1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9" fontId="6" fillId="3" borderId="1" xfId="1" applyFont="1" applyFill="1" applyBorder="1" applyAlignment="1">
      <alignment horizontal="center"/>
    </xf>
    <xf numFmtId="9" fontId="6" fillId="3" borderId="15" xfId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9" fontId="6" fillId="3" borderId="15" xfId="1" applyNumberFormat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9" fontId="8" fillId="3" borderId="15" xfId="1" applyNumberFormat="1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9" fontId="8" fillId="3" borderId="5" xfId="1" applyFont="1" applyFill="1" applyBorder="1" applyAlignment="1">
      <alignment horizontal="center"/>
    </xf>
    <xf numFmtId="9" fontId="8" fillId="3" borderId="16" xfId="1" applyNumberFormat="1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9" fontId="0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1" fontId="1" fillId="3" borderId="19" xfId="0" applyNumberFormat="1" applyFont="1" applyFill="1" applyBorder="1" applyAlignment="1">
      <alignment horizontal="center"/>
    </xf>
    <xf numFmtId="9" fontId="0" fillId="3" borderId="18" xfId="1" applyFont="1" applyFill="1" applyBorder="1" applyAlignment="1">
      <alignment horizontal="center"/>
    </xf>
    <xf numFmtId="9" fontId="0" fillId="3" borderId="19" xfId="1" applyNumberFormat="1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2" fillId="5" borderId="10" xfId="0" applyFont="1" applyFill="1" applyBorder="1" applyAlignment="1">
      <alignment horizontal="center" wrapText="1"/>
    </xf>
    <xf numFmtId="0" fontId="7" fillId="4" borderId="12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EA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Statistics!$B$1</c:f>
              <c:strCache>
                <c:ptCount val="1"/>
                <c:pt idx="0">
                  <c:v>Avg Discount %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Statistics!$A$2:$A$12</c:f>
              <c:strCache>
                <c:ptCount val="11"/>
                <c:pt idx="0">
                  <c:v>Vista</c:v>
                </c:pt>
                <c:pt idx="1">
                  <c:v>Obscura</c:v>
                </c:pt>
                <c:pt idx="2">
                  <c:v>Frame</c:v>
                </c:pt>
                <c:pt idx="3">
                  <c:v>Lumina</c:v>
                </c:pt>
                <c:pt idx="4">
                  <c:v>Aperture</c:v>
                </c:pt>
                <c:pt idx="5">
                  <c:v>Pictor</c:v>
                </c:pt>
                <c:pt idx="6">
                  <c:v>Sanyo</c:v>
                </c:pt>
                <c:pt idx="7">
                  <c:v>Casio</c:v>
                </c:pt>
                <c:pt idx="8">
                  <c:v>Olympus</c:v>
                </c:pt>
                <c:pt idx="9">
                  <c:v>Pentax</c:v>
                </c:pt>
                <c:pt idx="10">
                  <c:v>Nikon</c:v>
                </c:pt>
              </c:strCache>
            </c:strRef>
          </c:cat>
          <c:val>
            <c:numRef>
              <c:f>Statistics!$B$2:$B$12</c:f>
              <c:numCache>
                <c:formatCode>0%</c:formatCode>
                <c:ptCount val="11"/>
                <c:pt idx="0">
                  <c:v>0.21666666666666667</c:v>
                </c:pt>
                <c:pt idx="1">
                  <c:v>0.17555555555555558</c:v>
                </c:pt>
                <c:pt idx="2">
                  <c:v>0.22500000000000001</c:v>
                </c:pt>
                <c:pt idx="3">
                  <c:v>0.17363636363636362</c:v>
                </c:pt>
                <c:pt idx="4">
                  <c:v>0.21666666666666667</c:v>
                </c:pt>
                <c:pt idx="5">
                  <c:v>0.25</c:v>
                </c:pt>
                <c:pt idx="6">
                  <c:v>0.2</c:v>
                </c:pt>
                <c:pt idx="7">
                  <c:v>0.22500000000000001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9-2644-9C8D-BA00521D4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448864"/>
        <c:axId val="252450592"/>
      </c:lineChart>
      <c:catAx>
        <c:axId val="25244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52450592"/>
        <c:crosses val="autoZero"/>
        <c:auto val="1"/>
        <c:lblAlgn val="ctr"/>
        <c:lblOffset val="100"/>
        <c:noMultiLvlLbl val="0"/>
      </c:catAx>
      <c:valAx>
        <c:axId val="252450592"/>
        <c:scaling>
          <c:orientation val="minMax"/>
          <c:min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48864"/>
        <c:crosses val="autoZero"/>
        <c:crossBetween val="between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177800</xdr:rowOff>
    </xdr:from>
    <xdr:to>
      <xdr:col>21</xdr:col>
      <xdr:colOff>546100</xdr:colOff>
      <xdr:row>41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1D22F9-CE40-1EC1-CB7B-D35D28B27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2"/>
  <sheetViews>
    <sheetView workbookViewId="0">
      <pane xSplit="12" ySplit="2" topLeftCell="M11" activePane="bottomRight" state="frozen"/>
      <selection pane="topRight" activeCell="M1" sqref="M1"/>
      <selection pane="bottomLeft" activeCell="A3" sqref="A3"/>
      <selection pane="bottomRight" activeCell="A19" sqref="A19"/>
    </sheetView>
  </sheetViews>
  <sheetFormatPr baseColWidth="10" defaultColWidth="12.6640625" defaultRowHeight="15.75" customHeight="1" x14ac:dyDescent="0.15"/>
  <cols>
    <col min="2" max="2" width="22.33203125" bestFit="1" customWidth="1"/>
    <col min="8" max="8" width="13.6640625" bestFit="1" customWidth="1"/>
    <col min="12" max="12" width="13" bestFit="1" customWidth="1"/>
  </cols>
  <sheetData>
    <row r="1" spans="1:14" ht="15.75" customHeight="1" thickBot="1" x14ac:dyDescent="0.2"/>
    <row r="2" spans="1:14" ht="16" thickBot="1" x14ac:dyDescent="0.25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2" t="s">
        <v>8</v>
      </c>
      <c r="J2" s="41" t="s">
        <v>88</v>
      </c>
      <c r="K2" s="22" t="s">
        <v>89</v>
      </c>
      <c r="L2" s="24" t="s">
        <v>91</v>
      </c>
    </row>
    <row r="3" spans="1:14" ht="15" x14ac:dyDescent="0.2">
      <c r="A3" s="25" t="s">
        <v>9</v>
      </c>
      <c r="B3" s="26" t="s">
        <v>10</v>
      </c>
      <c r="C3" s="26">
        <v>12.2</v>
      </c>
      <c r="D3" s="26" t="s">
        <v>11</v>
      </c>
      <c r="E3" s="26" t="s">
        <v>12</v>
      </c>
      <c r="F3" s="26">
        <v>133.19999999999999</v>
      </c>
      <c r="G3" s="26">
        <v>7365.82</v>
      </c>
      <c r="H3" s="26">
        <v>5965.96</v>
      </c>
      <c r="I3" s="27">
        <v>82.5</v>
      </c>
      <c r="J3" s="42">
        <f>(G3-H3)/G3</f>
        <v>0.19004808697470205</v>
      </c>
      <c r="K3" s="43">
        <v>0.15</v>
      </c>
      <c r="L3" s="44" t="str">
        <f>IF(K3=8%,"Until stocks last",IF(K3=15%,"Underpriced","Super Offer"))</f>
        <v>Underpriced</v>
      </c>
      <c r="N3" s="7"/>
    </row>
    <row r="4" spans="1:14" ht="15" x14ac:dyDescent="0.2">
      <c r="A4" s="31" t="s">
        <v>13</v>
      </c>
      <c r="B4" s="32" t="s">
        <v>14</v>
      </c>
      <c r="C4" s="32">
        <v>12.1</v>
      </c>
      <c r="D4" s="32" t="s">
        <v>15</v>
      </c>
      <c r="E4" s="32" t="s">
        <v>16</v>
      </c>
      <c r="F4" s="32">
        <v>138</v>
      </c>
      <c r="G4" s="32">
        <v>11188.1</v>
      </c>
      <c r="H4" s="32">
        <v>9062.1299999999992</v>
      </c>
      <c r="I4" s="33">
        <v>37.5</v>
      </c>
      <c r="J4" s="45">
        <f t="shared" ref="J4:J52" si="0">(G4-H4)/G4</f>
        <v>0.19002064693737106</v>
      </c>
      <c r="K4" s="46">
        <v>0.15</v>
      </c>
      <c r="L4" s="47" t="str">
        <f t="shared" ref="L4:L52" si="1">IF(K4=8%,"Until stocks last",IF(K4=15%,"Underpriced","Super Offer"))</f>
        <v>Underpriced</v>
      </c>
      <c r="N4" s="5"/>
    </row>
    <row r="5" spans="1:14" ht="15" x14ac:dyDescent="0.2">
      <c r="A5" s="31" t="s">
        <v>17</v>
      </c>
      <c r="B5" s="32" t="s">
        <v>18</v>
      </c>
      <c r="C5" s="32">
        <v>14.1</v>
      </c>
      <c r="D5" s="32" t="s">
        <v>11</v>
      </c>
      <c r="E5" s="32" t="s">
        <v>19</v>
      </c>
      <c r="F5" s="32">
        <v>129.6</v>
      </c>
      <c r="G5" s="32">
        <v>12306.91</v>
      </c>
      <c r="H5" s="32">
        <v>9599.59</v>
      </c>
      <c r="I5" s="33">
        <v>79.5</v>
      </c>
      <c r="J5" s="45">
        <f t="shared" si="0"/>
        <v>0.21998373271601074</v>
      </c>
      <c r="K5" s="48">
        <v>0.25</v>
      </c>
      <c r="L5" s="47" t="str">
        <f t="shared" si="1"/>
        <v>Super Offer</v>
      </c>
      <c r="N5" s="7"/>
    </row>
    <row r="6" spans="1:14" ht="15" x14ac:dyDescent="0.2">
      <c r="A6" s="31" t="s">
        <v>20</v>
      </c>
      <c r="B6" s="32" t="s">
        <v>21</v>
      </c>
      <c r="C6" s="32">
        <v>14</v>
      </c>
      <c r="D6" s="32" t="s">
        <v>11</v>
      </c>
      <c r="E6" s="32" t="s">
        <v>12</v>
      </c>
      <c r="F6" s="32">
        <v>127.2</v>
      </c>
      <c r="G6" s="32">
        <v>5880.4900000000007</v>
      </c>
      <c r="H6" s="32">
        <v>5115.88</v>
      </c>
      <c r="I6" s="33">
        <v>43.5</v>
      </c>
      <c r="J6" s="45">
        <f t="shared" si="0"/>
        <v>0.1300248788791411</v>
      </c>
      <c r="K6" s="48">
        <v>0.15</v>
      </c>
      <c r="L6" s="47" t="str">
        <f t="shared" si="1"/>
        <v>Underpriced</v>
      </c>
      <c r="N6" s="7"/>
    </row>
    <row r="7" spans="1:14" ht="15" x14ac:dyDescent="0.2">
      <c r="A7" s="31" t="s">
        <v>22</v>
      </c>
      <c r="B7" s="32" t="s">
        <v>23</v>
      </c>
      <c r="C7" s="32">
        <v>12.1</v>
      </c>
      <c r="D7" s="32" t="s">
        <v>11</v>
      </c>
      <c r="E7" s="32" t="s">
        <v>24</v>
      </c>
      <c r="F7" s="32">
        <v>440.4</v>
      </c>
      <c r="G7" s="32">
        <v>19578.02</v>
      </c>
      <c r="H7" s="32">
        <v>17033.169999999998</v>
      </c>
      <c r="I7" s="33">
        <v>85.5</v>
      </c>
      <c r="J7" s="45">
        <f t="shared" si="0"/>
        <v>0.12998505466844973</v>
      </c>
      <c r="K7" s="48">
        <v>0.15</v>
      </c>
      <c r="L7" s="47" t="str">
        <f t="shared" si="1"/>
        <v>Underpriced</v>
      </c>
      <c r="N7" s="7"/>
    </row>
    <row r="8" spans="1:14" ht="15" x14ac:dyDescent="0.2">
      <c r="A8" s="31" t="s">
        <v>25</v>
      </c>
      <c r="B8" s="32" t="s">
        <v>26</v>
      </c>
      <c r="C8" s="32">
        <v>10</v>
      </c>
      <c r="D8" s="32" t="s">
        <v>27</v>
      </c>
      <c r="E8" s="32" t="s">
        <v>28</v>
      </c>
      <c r="F8" s="32">
        <v>201.6</v>
      </c>
      <c r="G8" s="32">
        <v>9324.6999999999989</v>
      </c>
      <c r="H8" s="32">
        <v>7273.4199999999992</v>
      </c>
      <c r="I8" s="33">
        <v>46.5</v>
      </c>
      <c r="J8" s="45">
        <f t="shared" si="0"/>
        <v>0.21998348472336912</v>
      </c>
      <c r="K8" s="48">
        <v>0.25</v>
      </c>
      <c r="L8" s="47" t="str">
        <f t="shared" si="1"/>
        <v>Super Offer</v>
      </c>
      <c r="N8" s="7"/>
    </row>
    <row r="9" spans="1:14" ht="15" x14ac:dyDescent="0.2">
      <c r="A9" s="31" t="s">
        <v>13</v>
      </c>
      <c r="B9" s="32" t="s">
        <v>29</v>
      </c>
      <c r="C9" s="32">
        <v>14.1</v>
      </c>
      <c r="D9" s="32" t="s">
        <v>30</v>
      </c>
      <c r="E9" s="32" t="s">
        <v>19</v>
      </c>
      <c r="F9" s="32">
        <v>164.4</v>
      </c>
      <c r="G9" s="32">
        <v>18520.810000000001</v>
      </c>
      <c r="H9" s="32">
        <v>16483.39</v>
      </c>
      <c r="I9" s="33">
        <v>43.5</v>
      </c>
      <c r="J9" s="45">
        <f t="shared" si="0"/>
        <v>0.11000706772543975</v>
      </c>
      <c r="K9" s="48">
        <v>0.15</v>
      </c>
      <c r="L9" s="47" t="str">
        <f t="shared" si="1"/>
        <v>Underpriced</v>
      </c>
      <c r="N9" s="7"/>
    </row>
    <row r="10" spans="1:14" ht="15" x14ac:dyDescent="0.2">
      <c r="A10" s="31" t="s">
        <v>22</v>
      </c>
      <c r="B10" s="32" t="s">
        <v>31</v>
      </c>
      <c r="C10" s="32">
        <v>12.1</v>
      </c>
      <c r="D10" s="32" t="s">
        <v>11</v>
      </c>
      <c r="E10" s="32" t="s">
        <v>19</v>
      </c>
      <c r="F10" s="32">
        <v>151.19999999999999</v>
      </c>
      <c r="G10" s="32">
        <v>10626.77</v>
      </c>
      <c r="H10" s="32">
        <v>8289.0500000000011</v>
      </c>
      <c r="I10" s="33">
        <v>105</v>
      </c>
      <c r="J10" s="45">
        <f t="shared" si="0"/>
        <v>0.21998405912615021</v>
      </c>
      <c r="K10" s="48">
        <v>0.25</v>
      </c>
      <c r="L10" s="47" t="str">
        <f t="shared" si="1"/>
        <v>Super Offer</v>
      </c>
      <c r="N10" s="7"/>
    </row>
    <row r="11" spans="1:14" ht="15" x14ac:dyDescent="0.2">
      <c r="A11" s="31" t="s">
        <v>17</v>
      </c>
      <c r="B11" s="32" t="s">
        <v>32</v>
      </c>
      <c r="C11" s="32">
        <v>12.2</v>
      </c>
      <c r="D11" s="32" t="s">
        <v>33</v>
      </c>
      <c r="E11" s="32" t="s">
        <v>19</v>
      </c>
      <c r="F11" s="32">
        <v>156</v>
      </c>
      <c r="G11" s="32">
        <v>17536.75</v>
      </c>
      <c r="H11" s="32">
        <v>13853.84</v>
      </c>
      <c r="I11" s="33">
        <v>91.5</v>
      </c>
      <c r="J11" s="49">
        <f t="shared" si="0"/>
        <v>0.21001097694840834</v>
      </c>
      <c r="K11" s="50">
        <v>0.25</v>
      </c>
      <c r="L11" s="51" t="str">
        <f t="shared" si="1"/>
        <v>Super Offer</v>
      </c>
      <c r="N11" s="7"/>
    </row>
    <row r="12" spans="1:14" ht="15" x14ac:dyDescent="0.2">
      <c r="A12" s="31" t="s">
        <v>20</v>
      </c>
      <c r="B12" s="32" t="s">
        <v>34</v>
      </c>
      <c r="C12" s="32">
        <v>12</v>
      </c>
      <c r="D12" s="32" t="s">
        <v>27</v>
      </c>
      <c r="E12" s="32" t="s">
        <v>35</v>
      </c>
      <c r="F12" s="32">
        <v>234</v>
      </c>
      <c r="G12" s="32">
        <v>15661.8</v>
      </c>
      <c r="H12" s="32">
        <v>10963.26</v>
      </c>
      <c r="I12" s="33">
        <v>22.5</v>
      </c>
      <c r="J12" s="49">
        <f t="shared" si="0"/>
        <v>0.29999999999999993</v>
      </c>
      <c r="K12" s="50">
        <v>0.25</v>
      </c>
      <c r="L12" s="51" t="str">
        <f t="shared" si="1"/>
        <v>Super Offer</v>
      </c>
      <c r="N12" s="7"/>
    </row>
    <row r="13" spans="1:14" ht="15" x14ac:dyDescent="0.2">
      <c r="A13" s="31" t="s">
        <v>36</v>
      </c>
      <c r="B13" s="32" t="s">
        <v>37</v>
      </c>
      <c r="C13" s="32">
        <v>12.1</v>
      </c>
      <c r="D13" s="32" t="s">
        <v>11</v>
      </c>
      <c r="E13" s="32" t="s">
        <v>12</v>
      </c>
      <c r="F13" s="32">
        <v>138</v>
      </c>
      <c r="G13" s="32">
        <v>6715.1699999999992</v>
      </c>
      <c r="H13" s="32">
        <v>5841.9900000000007</v>
      </c>
      <c r="I13" s="33">
        <v>103.5</v>
      </c>
      <c r="J13" s="49">
        <f t="shared" si="0"/>
        <v>0.13003095975232176</v>
      </c>
      <c r="K13" s="50">
        <v>0.15</v>
      </c>
      <c r="L13" s="51" t="str">
        <f t="shared" si="1"/>
        <v>Underpriced</v>
      </c>
      <c r="N13" s="7"/>
    </row>
    <row r="14" spans="1:14" ht="15" x14ac:dyDescent="0.2">
      <c r="A14" s="31" t="s">
        <v>20</v>
      </c>
      <c r="B14" s="32" t="s">
        <v>38</v>
      </c>
      <c r="C14" s="32">
        <v>12</v>
      </c>
      <c r="D14" s="32" t="s">
        <v>27</v>
      </c>
      <c r="E14" s="32" t="s">
        <v>24</v>
      </c>
      <c r="F14" s="32">
        <v>409.2</v>
      </c>
      <c r="G14" s="32">
        <v>12957.56</v>
      </c>
      <c r="H14" s="32">
        <v>9329.32</v>
      </c>
      <c r="I14" s="33">
        <v>55.5</v>
      </c>
      <c r="J14" s="49">
        <f t="shared" si="0"/>
        <v>0.28000950796291896</v>
      </c>
      <c r="K14" s="50">
        <v>0.25</v>
      </c>
      <c r="L14" s="51" t="str">
        <f t="shared" si="1"/>
        <v>Super Offer</v>
      </c>
      <c r="N14" s="7"/>
    </row>
    <row r="15" spans="1:14" ht="15" x14ac:dyDescent="0.2">
      <c r="A15" s="31" t="s">
        <v>20</v>
      </c>
      <c r="B15" s="32" t="s">
        <v>39</v>
      </c>
      <c r="C15" s="32">
        <v>12.2</v>
      </c>
      <c r="D15" s="32" t="s">
        <v>11</v>
      </c>
      <c r="E15" s="32" t="s">
        <v>12</v>
      </c>
      <c r="F15" s="32">
        <v>135.6</v>
      </c>
      <c r="G15" s="32">
        <v>5641.79</v>
      </c>
      <c r="H15" s="32">
        <v>4907.9799999999996</v>
      </c>
      <c r="I15" s="33">
        <v>79.5</v>
      </c>
      <c r="J15" s="49">
        <f t="shared" si="0"/>
        <v>0.13006687593831043</v>
      </c>
      <c r="K15" s="50">
        <v>0.15</v>
      </c>
      <c r="L15" s="51" t="str">
        <f t="shared" si="1"/>
        <v>Underpriced</v>
      </c>
      <c r="N15" s="7"/>
    </row>
    <row r="16" spans="1:14" ht="15" x14ac:dyDescent="0.2">
      <c r="A16" s="31" t="s">
        <v>40</v>
      </c>
      <c r="B16" s="32" t="s">
        <v>41</v>
      </c>
      <c r="C16" s="32">
        <v>14.1</v>
      </c>
      <c r="D16" s="32" t="s">
        <v>27</v>
      </c>
      <c r="E16" s="32" t="s">
        <v>42</v>
      </c>
      <c r="F16" s="32">
        <v>148.80000000000001</v>
      </c>
      <c r="G16" s="32">
        <v>8250.5500000000011</v>
      </c>
      <c r="H16" s="32">
        <v>5858.16</v>
      </c>
      <c r="I16" s="33">
        <v>78</v>
      </c>
      <c r="J16" s="49">
        <f t="shared" si="0"/>
        <v>0.28996733551096604</v>
      </c>
      <c r="K16" s="50">
        <v>0.25</v>
      </c>
      <c r="L16" s="51" t="str">
        <f t="shared" si="1"/>
        <v>Super Offer</v>
      </c>
      <c r="N16" s="7"/>
    </row>
    <row r="17" spans="1:14" ht="15" x14ac:dyDescent="0.2">
      <c r="A17" s="31" t="s">
        <v>43</v>
      </c>
      <c r="B17" s="32" t="s">
        <v>44</v>
      </c>
      <c r="C17" s="32">
        <v>14</v>
      </c>
      <c r="D17" s="32" t="s">
        <v>11</v>
      </c>
      <c r="E17" s="32" t="s">
        <v>42</v>
      </c>
      <c r="F17" s="32">
        <v>139.19999999999999</v>
      </c>
      <c r="G17" s="32">
        <v>12134.43</v>
      </c>
      <c r="H17" s="32">
        <v>10678.36</v>
      </c>
      <c r="I17" s="33">
        <v>99</v>
      </c>
      <c r="J17" s="49">
        <f t="shared" si="0"/>
        <v>0.11999492353575732</v>
      </c>
      <c r="K17" s="50">
        <v>0.15</v>
      </c>
      <c r="L17" s="51" t="str">
        <f t="shared" si="1"/>
        <v>Underpriced</v>
      </c>
      <c r="N17" s="7"/>
    </row>
    <row r="18" spans="1:14" ht="15" x14ac:dyDescent="0.2">
      <c r="A18" s="31" t="s">
        <v>45</v>
      </c>
      <c r="B18" s="32" t="s">
        <v>46</v>
      </c>
      <c r="C18" s="32">
        <v>10</v>
      </c>
      <c r="D18" s="32" t="s">
        <v>11</v>
      </c>
      <c r="E18" s="32" t="s">
        <v>19</v>
      </c>
      <c r="F18" s="32">
        <v>126</v>
      </c>
      <c r="G18" s="32">
        <v>8389.92</v>
      </c>
      <c r="H18" s="32">
        <v>7047.81</v>
      </c>
      <c r="I18" s="33">
        <v>48</v>
      </c>
      <c r="J18" s="49">
        <f t="shared" si="0"/>
        <v>0.15996696035242286</v>
      </c>
      <c r="K18" s="50">
        <v>0.15</v>
      </c>
      <c r="L18" s="51" t="str">
        <f t="shared" si="1"/>
        <v>Underpriced</v>
      </c>
      <c r="N18" s="7"/>
    </row>
    <row r="19" spans="1:14" ht="15" x14ac:dyDescent="0.2">
      <c r="A19" s="31" t="s">
        <v>13</v>
      </c>
      <c r="B19" s="32" t="s">
        <v>47</v>
      </c>
      <c r="C19" s="32">
        <v>12.1</v>
      </c>
      <c r="D19" s="32" t="s">
        <v>11</v>
      </c>
      <c r="E19" s="32" t="s">
        <v>48</v>
      </c>
      <c r="F19" s="32">
        <v>163.19999999999999</v>
      </c>
      <c r="G19" s="32">
        <v>11344.41</v>
      </c>
      <c r="H19" s="32">
        <v>8962.0300000000007</v>
      </c>
      <c r="I19" s="33">
        <v>55.5</v>
      </c>
      <c r="J19" s="49">
        <f t="shared" si="0"/>
        <v>0.21000475123871573</v>
      </c>
      <c r="K19" s="50">
        <v>0.25</v>
      </c>
      <c r="L19" s="51" t="str">
        <f t="shared" si="1"/>
        <v>Super Offer</v>
      </c>
      <c r="N19" s="7"/>
    </row>
    <row r="20" spans="1:14" ht="15" x14ac:dyDescent="0.2">
      <c r="A20" s="31" t="s">
        <v>17</v>
      </c>
      <c r="B20" s="32" t="s">
        <v>18</v>
      </c>
      <c r="C20" s="32">
        <v>9.1</v>
      </c>
      <c r="D20" s="32" t="s">
        <v>27</v>
      </c>
      <c r="E20" s="32" t="s">
        <v>49</v>
      </c>
      <c r="F20" s="32">
        <v>543.6</v>
      </c>
      <c r="G20" s="32">
        <v>23505.79</v>
      </c>
      <c r="H20" s="32">
        <v>17394.3</v>
      </c>
      <c r="I20" s="33">
        <v>81</v>
      </c>
      <c r="J20" s="49">
        <f t="shared" si="0"/>
        <v>0.25999934484227083</v>
      </c>
      <c r="K20" s="50">
        <v>0.25</v>
      </c>
      <c r="L20" s="51" t="str">
        <f t="shared" si="1"/>
        <v>Super Offer</v>
      </c>
      <c r="N20" s="7"/>
    </row>
    <row r="21" spans="1:14" ht="15" x14ac:dyDescent="0.2">
      <c r="A21" s="31" t="s">
        <v>20</v>
      </c>
      <c r="B21" s="32" t="s">
        <v>50</v>
      </c>
      <c r="C21" s="32">
        <v>12.2</v>
      </c>
      <c r="D21" s="32" t="s">
        <v>11</v>
      </c>
      <c r="E21" s="32" t="s">
        <v>19</v>
      </c>
      <c r="F21" s="32">
        <v>234</v>
      </c>
      <c r="G21" s="32">
        <v>6525.75</v>
      </c>
      <c r="H21" s="32">
        <v>4633.09</v>
      </c>
      <c r="I21" s="33">
        <v>66</v>
      </c>
      <c r="J21" s="49">
        <f t="shared" si="0"/>
        <v>0.2900294985250737</v>
      </c>
      <c r="K21" s="50">
        <v>0.25</v>
      </c>
      <c r="L21" s="51" t="str">
        <f t="shared" si="1"/>
        <v>Super Offer</v>
      </c>
      <c r="N21" s="7"/>
    </row>
    <row r="22" spans="1:14" ht="15" x14ac:dyDescent="0.2">
      <c r="A22" s="31" t="s">
        <v>13</v>
      </c>
      <c r="B22" s="32" t="s">
        <v>47</v>
      </c>
      <c r="C22" s="32">
        <v>10.1</v>
      </c>
      <c r="D22" s="32" t="s">
        <v>27</v>
      </c>
      <c r="E22" s="32" t="s">
        <v>51</v>
      </c>
      <c r="F22" s="32">
        <v>312</v>
      </c>
      <c r="G22" s="32">
        <v>12968.34</v>
      </c>
      <c r="H22" s="32">
        <v>11671.66</v>
      </c>
      <c r="I22" s="33">
        <v>25.5</v>
      </c>
      <c r="J22" s="49">
        <f t="shared" si="0"/>
        <v>9.9988124925780811E-2</v>
      </c>
      <c r="K22" s="50">
        <v>0.08</v>
      </c>
      <c r="L22" s="51" t="str">
        <f t="shared" si="1"/>
        <v>Until stocks last</v>
      </c>
      <c r="N22" s="7"/>
    </row>
    <row r="23" spans="1:14" ht="15" x14ac:dyDescent="0.2">
      <c r="A23" s="31" t="s">
        <v>13</v>
      </c>
      <c r="B23" s="32" t="s">
        <v>52</v>
      </c>
      <c r="C23" s="32">
        <v>12.1</v>
      </c>
      <c r="D23" s="32" t="s">
        <v>15</v>
      </c>
      <c r="E23" s="32" t="s">
        <v>16</v>
      </c>
      <c r="F23" s="32">
        <v>168</v>
      </c>
      <c r="G23" s="32">
        <v>20674.5</v>
      </c>
      <c r="H23" s="32">
        <v>17160.22</v>
      </c>
      <c r="I23" s="33">
        <v>31.5</v>
      </c>
      <c r="J23" s="49">
        <f t="shared" si="0"/>
        <v>0.16998137802607072</v>
      </c>
      <c r="K23" s="50">
        <v>0.15</v>
      </c>
      <c r="L23" s="51" t="str">
        <f t="shared" si="1"/>
        <v>Underpriced</v>
      </c>
      <c r="N23" s="7"/>
    </row>
    <row r="24" spans="1:14" ht="15" x14ac:dyDescent="0.2">
      <c r="A24" s="31" t="s">
        <v>9</v>
      </c>
      <c r="B24" s="32" t="s">
        <v>53</v>
      </c>
      <c r="C24" s="32">
        <v>14.2</v>
      </c>
      <c r="D24" s="32" t="s">
        <v>30</v>
      </c>
      <c r="E24" s="32" t="s">
        <v>19</v>
      </c>
      <c r="F24" s="32">
        <v>176.4</v>
      </c>
      <c r="G24" s="32">
        <v>13619.76</v>
      </c>
      <c r="H24" s="32">
        <v>10214.82</v>
      </c>
      <c r="I24" s="33">
        <v>85.5</v>
      </c>
      <c r="J24" s="49">
        <f t="shared" si="0"/>
        <v>0.25000000000000006</v>
      </c>
      <c r="K24" s="50">
        <v>0.25</v>
      </c>
      <c r="L24" s="51" t="str">
        <f t="shared" si="1"/>
        <v>Super Offer</v>
      </c>
      <c r="N24" s="7"/>
    </row>
    <row r="25" spans="1:14" ht="15" x14ac:dyDescent="0.2">
      <c r="A25" s="31" t="s">
        <v>13</v>
      </c>
      <c r="B25" s="32" t="s">
        <v>54</v>
      </c>
      <c r="C25" s="32">
        <v>10</v>
      </c>
      <c r="D25" s="32" t="s">
        <v>27</v>
      </c>
      <c r="E25" s="32" t="s">
        <v>55</v>
      </c>
      <c r="F25" s="32">
        <v>180</v>
      </c>
      <c r="G25" s="32">
        <v>19956.86</v>
      </c>
      <c r="H25" s="32">
        <v>16963.099999999999</v>
      </c>
      <c r="I25" s="33">
        <v>84</v>
      </c>
      <c r="J25" s="49">
        <f t="shared" si="0"/>
        <v>0.15001157496720435</v>
      </c>
      <c r="K25" s="50">
        <v>0.15</v>
      </c>
      <c r="L25" s="51" t="str">
        <f t="shared" si="1"/>
        <v>Underpriced</v>
      </c>
      <c r="N25" s="7"/>
    </row>
    <row r="26" spans="1:14" ht="15" x14ac:dyDescent="0.2">
      <c r="A26" s="31" t="s">
        <v>43</v>
      </c>
      <c r="B26" s="32" t="s">
        <v>56</v>
      </c>
      <c r="C26" s="32">
        <v>12</v>
      </c>
      <c r="D26" s="32" t="s">
        <v>11</v>
      </c>
      <c r="E26" s="32" t="s">
        <v>19</v>
      </c>
      <c r="F26" s="32">
        <v>180</v>
      </c>
      <c r="G26" s="32">
        <v>11516.89</v>
      </c>
      <c r="H26" s="32">
        <v>9328.5500000000011</v>
      </c>
      <c r="I26" s="33">
        <v>75</v>
      </c>
      <c r="J26" s="49">
        <f t="shared" si="0"/>
        <v>0.19001136591562465</v>
      </c>
      <c r="K26" s="50">
        <v>0.15</v>
      </c>
      <c r="L26" s="51" t="str">
        <f t="shared" si="1"/>
        <v>Underpriced</v>
      </c>
      <c r="N26" s="7"/>
    </row>
    <row r="27" spans="1:14" ht="15" x14ac:dyDescent="0.2">
      <c r="A27" s="31" t="s">
        <v>13</v>
      </c>
      <c r="B27" s="32" t="s">
        <v>47</v>
      </c>
      <c r="C27" s="32">
        <v>10</v>
      </c>
      <c r="D27" s="32" t="s">
        <v>15</v>
      </c>
      <c r="E27" s="32" t="s">
        <v>42</v>
      </c>
      <c r="F27" s="32">
        <v>144</v>
      </c>
      <c r="G27" s="32">
        <v>7833.21</v>
      </c>
      <c r="H27" s="32">
        <v>6971.5800000000008</v>
      </c>
      <c r="I27" s="33">
        <v>75</v>
      </c>
      <c r="J27" s="49">
        <f t="shared" si="0"/>
        <v>0.1099970510173989</v>
      </c>
      <c r="K27" s="50">
        <v>0.15</v>
      </c>
      <c r="L27" s="51" t="str">
        <f t="shared" si="1"/>
        <v>Underpriced</v>
      </c>
      <c r="N27" s="7"/>
    </row>
    <row r="28" spans="1:14" ht="15" x14ac:dyDescent="0.2">
      <c r="A28" s="31" t="s">
        <v>40</v>
      </c>
      <c r="B28" s="32" t="s">
        <v>57</v>
      </c>
      <c r="C28" s="32">
        <v>12.1</v>
      </c>
      <c r="D28" s="32" t="s">
        <v>27</v>
      </c>
      <c r="E28" s="32" t="s">
        <v>42</v>
      </c>
      <c r="F28" s="32">
        <v>157.19999999999999</v>
      </c>
      <c r="G28" s="32">
        <v>11572.33</v>
      </c>
      <c r="H28" s="32">
        <v>9026.7100000000009</v>
      </c>
      <c r="I28" s="33">
        <v>106.5</v>
      </c>
      <c r="J28" s="49">
        <f t="shared" si="0"/>
        <v>0.21997471554993669</v>
      </c>
      <c r="K28" s="50">
        <v>0.25</v>
      </c>
      <c r="L28" s="51" t="str">
        <f t="shared" si="1"/>
        <v>Super Offer</v>
      </c>
      <c r="N28" s="7"/>
    </row>
    <row r="29" spans="1:14" ht="15" x14ac:dyDescent="0.2">
      <c r="A29" s="31" t="s">
        <v>20</v>
      </c>
      <c r="B29" s="32" t="s">
        <v>58</v>
      </c>
      <c r="C29" s="32">
        <v>12.2</v>
      </c>
      <c r="D29" s="32" t="s">
        <v>11</v>
      </c>
      <c r="E29" s="32" t="s">
        <v>59</v>
      </c>
      <c r="F29" s="32">
        <v>148.80000000000001</v>
      </c>
      <c r="G29" s="32">
        <v>5324.55</v>
      </c>
      <c r="H29" s="32">
        <v>4792.4799999999996</v>
      </c>
      <c r="I29" s="33">
        <v>70.5</v>
      </c>
      <c r="J29" s="49">
        <f t="shared" si="0"/>
        <v>9.9927693420101341E-2</v>
      </c>
      <c r="K29" s="50">
        <v>0.08</v>
      </c>
      <c r="L29" s="51" t="str">
        <f t="shared" si="1"/>
        <v>Until stocks last</v>
      </c>
      <c r="N29" s="7"/>
    </row>
    <row r="30" spans="1:14" ht="15" x14ac:dyDescent="0.2">
      <c r="A30" s="31" t="s">
        <v>9</v>
      </c>
      <c r="B30" s="32" t="s">
        <v>60</v>
      </c>
      <c r="C30" s="32">
        <v>12.2</v>
      </c>
      <c r="D30" s="32" t="s">
        <v>30</v>
      </c>
      <c r="E30" s="32" t="s">
        <v>35</v>
      </c>
      <c r="F30" s="32">
        <v>256.8</v>
      </c>
      <c r="G30" s="32">
        <v>19310.830000000002</v>
      </c>
      <c r="H30" s="32">
        <v>15255.24</v>
      </c>
      <c r="I30" s="33">
        <v>42</v>
      </c>
      <c r="J30" s="49">
        <f t="shared" si="0"/>
        <v>0.21001634833924807</v>
      </c>
      <c r="K30" s="50">
        <v>0.25</v>
      </c>
      <c r="L30" s="51" t="str">
        <f t="shared" si="1"/>
        <v>Super Offer</v>
      </c>
      <c r="N30" s="7"/>
    </row>
    <row r="31" spans="1:14" ht="15" x14ac:dyDescent="0.2">
      <c r="A31" s="31" t="s">
        <v>45</v>
      </c>
      <c r="B31" s="32" t="s">
        <v>61</v>
      </c>
      <c r="C31" s="32">
        <v>12.1</v>
      </c>
      <c r="D31" s="32" t="s">
        <v>11</v>
      </c>
      <c r="E31" s="32" t="s">
        <v>19</v>
      </c>
      <c r="F31" s="32">
        <v>183.6</v>
      </c>
      <c r="G31" s="32">
        <v>7922.53</v>
      </c>
      <c r="H31" s="32">
        <v>6813.73</v>
      </c>
      <c r="I31" s="33">
        <v>40.5</v>
      </c>
      <c r="J31" s="49">
        <f t="shared" si="0"/>
        <v>0.13995529205948104</v>
      </c>
      <c r="K31" s="50">
        <v>0.15</v>
      </c>
      <c r="L31" s="51" t="str">
        <f t="shared" si="1"/>
        <v>Underpriced</v>
      </c>
      <c r="N31" s="7"/>
    </row>
    <row r="32" spans="1:14" ht="15" x14ac:dyDescent="0.2">
      <c r="A32" s="31" t="s">
        <v>62</v>
      </c>
      <c r="B32" s="32" t="s">
        <v>63</v>
      </c>
      <c r="C32" s="32">
        <v>10.1</v>
      </c>
      <c r="D32" s="32" t="s">
        <v>27</v>
      </c>
      <c r="E32" s="32" t="s">
        <v>28</v>
      </c>
      <c r="F32" s="32">
        <v>144</v>
      </c>
      <c r="G32" s="32">
        <v>28162.75</v>
      </c>
      <c r="H32" s="32">
        <v>21121.87</v>
      </c>
      <c r="I32" s="33">
        <v>79.5</v>
      </c>
      <c r="J32" s="49">
        <f t="shared" si="0"/>
        <v>0.25000683526999318</v>
      </c>
      <c r="K32" s="50">
        <v>0.25</v>
      </c>
      <c r="L32" s="51" t="str">
        <f t="shared" si="1"/>
        <v>Super Offer</v>
      </c>
      <c r="N32" s="7"/>
    </row>
    <row r="33" spans="1:14" ht="15" x14ac:dyDescent="0.2">
      <c r="A33" s="31" t="s">
        <v>20</v>
      </c>
      <c r="B33" s="32" t="s">
        <v>64</v>
      </c>
      <c r="C33" s="32">
        <v>12.2</v>
      </c>
      <c r="D33" s="32" t="s">
        <v>27</v>
      </c>
      <c r="E33" s="32" t="s">
        <v>12</v>
      </c>
      <c r="F33" s="32">
        <v>135.6</v>
      </c>
      <c r="G33" s="32">
        <v>5641.79</v>
      </c>
      <c r="H33" s="32">
        <v>5077.38</v>
      </c>
      <c r="I33" s="33">
        <v>33</v>
      </c>
      <c r="J33" s="49">
        <f t="shared" si="0"/>
        <v>0.10004094445202673</v>
      </c>
      <c r="K33" s="50">
        <v>0.15</v>
      </c>
      <c r="L33" s="51" t="str">
        <f t="shared" si="1"/>
        <v>Underpriced</v>
      </c>
      <c r="N33" s="7"/>
    </row>
    <row r="34" spans="1:14" ht="15" x14ac:dyDescent="0.2">
      <c r="A34" s="31" t="s">
        <v>25</v>
      </c>
      <c r="B34" s="32" t="s">
        <v>65</v>
      </c>
      <c r="C34" s="32">
        <v>9.2899999999999991</v>
      </c>
      <c r="D34" s="32" t="s">
        <v>27</v>
      </c>
      <c r="E34" s="32" t="s">
        <v>66</v>
      </c>
      <c r="F34" s="32">
        <v>222</v>
      </c>
      <c r="G34" s="32">
        <v>14832.51</v>
      </c>
      <c r="H34" s="32">
        <v>11865.7</v>
      </c>
      <c r="I34" s="33">
        <v>78</v>
      </c>
      <c r="J34" s="49">
        <f t="shared" si="0"/>
        <v>0.2000207651975289</v>
      </c>
      <c r="K34" s="50">
        <v>0.25</v>
      </c>
      <c r="L34" s="51" t="str">
        <f t="shared" si="1"/>
        <v>Super Offer</v>
      </c>
      <c r="N34" s="7"/>
    </row>
    <row r="35" spans="1:14" ht="15" x14ac:dyDescent="0.2">
      <c r="A35" s="31" t="s">
        <v>62</v>
      </c>
      <c r="B35" s="32" t="s">
        <v>67</v>
      </c>
      <c r="C35" s="32">
        <v>12</v>
      </c>
      <c r="D35" s="32" t="s">
        <v>27</v>
      </c>
      <c r="E35" s="32" t="s">
        <v>68</v>
      </c>
      <c r="F35" s="32">
        <v>219.6</v>
      </c>
      <c r="G35" s="32">
        <v>5969.81</v>
      </c>
      <c r="H35" s="32">
        <v>4596.9000000000005</v>
      </c>
      <c r="I35" s="33">
        <v>34.5</v>
      </c>
      <c r="J35" s="49">
        <f t="shared" si="0"/>
        <v>0.22997549335740999</v>
      </c>
      <c r="K35" s="50">
        <v>0.25</v>
      </c>
      <c r="L35" s="51" t="str">
        <f t="shared" si="1"/>
        <v>Super Offer</v>
      </c>
      <c r="N35" s="7"/>
    </row>
    <row r="36" spans="1:14" ht="15" x14ac:dyDescent="0.2">
      <c r="A36" s="31" t="s">
        <v>62</v>
      </c>
      <c r="B36" s="32" t="s">
        <v>69</v>
      </c>
      <c r="C36" s="32">
        <v>14.2</v>
      </c>
      <c r="D36" s="32" t="s">
        <v>11</v>
      </c>
      <c r="E36" s="32" t="s">
        <v>70</v>
      </c>
      <c r="F36" s="32">
        <v>187.2</v>
      </c>
      <c r="G36" s="32">
        <v>19239.22</v>
      </c>
      <c r="H36" s="32">
        <v>14044.8</v>
      </c>
      <c r="I36" s="33">
        <v>43.5</v>
      </c>
      <c r="J36" s="49">
        <f t="shared" si="0"/>
        <v>0.26999119506923885</v>
      </c>
      <c r="K36" s="50">
        <v>0.25</v>
      </c>
      <c r="L36" s="51" t="str">
        <f t="shared" si="1"/>
        <v>Super Offer</v>
      </c>
      <c r="N36" s="7"/>
    </row>
    <row r="37" spans="1:14" ht="15" x14ac:dyDescent="0.2">
      <c r="A37" s="31" t="s">
        <v>62</v>
      </c>
      <c r="B37" s="32" t="s">
        <v>71</v>
      </c>
      <c r="C37" s="32">
        <v>12</v>
      </c>
      <c r="D37" s="32" t="s">
        <v>11</v>
      </c>
      <c r="E37" s="32" t="s">
        <v>19</v>
      </c>
      <c r="F37" s="32">
        <v>432</v>
      </c>
      <c r="G37" s="32">
        <v>7605.29</v>
      </c>
      <c r="H37" s="32">
        <v>5780.3899999999994</v>
      </c>
      <c r="I37" s="33">
        <v>76.5</v>
      </c>
      <c r="J37" s="49">
        <f t="shared" si="0"/>
        <v>0.23995140224764611</v>
      </c>
      <c r="K37" s="50">
        <v>0.25</v>
      </c>
      <c r="L37" s="51" t="str">
        <f t="shared" si="1"/>
        <v>Super Offer</v>
      </c>
      <c r="N37" s="7"/>
    </row>
    <row r="38" spans="1:14" ht="15" x14ac:dyDescent="0.2">
      <c r="A38" s="31" t="s">
        <v>43</v>
      </c>
      <c r="B38" s="32" t="s">
        <v>72</v>
      </c>
      <c r="C38" s="32">
        <v>14</v>
      </c>
      <c r="D38" s="32" t="s">
        <v>11</v>
      </c>
      <c r="E38" s="32" t="s">
        <v>73</v>
      </c>
      <c r="F38" s="32">
        <v>205.2</v>
      </c>
      <c r="G38" s="32">
        <v>20512.8</v>
      </c>
      <c r="H38" s="32">
        <v>17640.7</v>
      </c>
      <c r="I38" s="33">
        <v>64.5</v>
      </c>
      <c r="J38" s="49">
        <f t="shared" si="0"/>
        <v>0.14001501501501495</v>
      </c>
      <c r="K38" s="50">
        <v>0.15</v>
      </c>
      <c r="L38" s="51" t="str">
        <f t="shared" si="1"/>
        <v>Underpriced</v>
      </c>
      <c r="N38" s="7"/>
    </row>
    <row r="39" spans="1:14" ht="15" x14ac:dyDescent="0.2">
      <c r="A39" s="31" t="s">
        <v>62</v>
      </c>
      <c r="B39" s="32" t="s">
        <v>74</v>
      </c>
      <c r="C39" s="32">
        <v>14.1</v>
      </c>
      <c r="D39" s="32" t="s">
        <v>27</v>
      </c>
      <c r="E39" s="32" t="s">
        <v>19</v>
      </c>
      <c r="F39" s="32">
        <v>186</v>
      </c>
      <c r="G39" s="32">
        <v>20674.5</v>
      </c>
      <c r="H39" s="32">
        <v>15092.77</v>
      </c>
      <c r="I39" s="33">
        <v>25.5</v>
      </c>
      <c r="J39" s="49">
        <f t="shared" si="0"/>
        <v>0.26998137802607075</v>
      </c>
      <c r="K39" s="50">
        <v>0.25</v>
      </c>
      <c r="L39" s="51" t="str">
        <f t="shared" si="1"/>
        <v>Super Offer</v>
      </c>
      <c r="N39" s="7"/>
    </row>
    <row r="40" spans="1:14" ht="15" x14ac:dyDescent="0.2">
      <c r="A40" s="31" t="s">
        <v>22</v>
      </c>
      <c r="B40" s="32" t="s">
        <v>75</v>
      </c>
      <c r="C40" s="32">
        <v>12.1</v>
      </c>
      <c r="D40" s="32" t="s">
        <v>27</v>
      </c>
      <c r="E40" s="32" t="s">
        <v>76</v>
      </c>
      <c r="F40" s="32">
        <v>403.2</v>
      </c>
      <c r="G40" s="32">
        <v>40285.629999999997</v>
      </c>
      <c r="H40" s="32">
        <v>31825.64</v>
      </c>
      <c r="I40" s="33">
        <v>55.5</v>
      </c>
      <c r="J40" s="49">
        <f t="shared" si="0"/>
        <v>0.21000019113515164</v>
      </c>
      <c r="K40" s="50">
        <v>0.25</v>
      </c>
      <c r="L40" s="51" t="str">
        <f t="shared" si="1"/>
        <v>Super Offer</v>
      </c>
      <c r="N40" s="7"/>
    </row>
    <row r="41" spans="1:14" ht="15" x14ac:dyDescent="0.2">
      <c r="A41" s="31" t="s">
        <v>13</v>
      </c>
      <c r="B41" s="32" t="s">
        <v>54</v>
      </c>
      <c r="C41" s="32">
        <v>10</v>
      </c>
      <c r="D41" s="32" t="s">
        <v>27</v>
      </c>
      <c r="E41" s="32" t="s">
        <v>77</v>
      </c>
      <c r="F41" s="32">
        <v>200.4</v>
      </c>
      <c r="G41" s="32">
        <v>20891.64</v>
      </c>
      <c r="H41" s="32">
        <v>16295.51</v>
      </c>
      <c r="I41" s="33">
        <v>91.5</v>
      </c>
      <c r="J41" s="49">
        <f t="shared" si="0"/>
        <v>0.21999852572607986</v>
      </c>
      <c r="K41" s="50">
        <v>0.25</v>
      </c>
      <c r="L41" s="51" t="str">
        <f t="shared" si="1"/>
        <v>Super Offer</v>
      </c>
      <c r="N41" s="7"/>
    </row>
    <row r="42" spans="1:14" ht="15" x14ac:dyDescent="0.2">
      <c r="A42" s="31" t="s">
        <v>40</v>
      </c>
      <c r="B42" s="32" t="s">
        <v>41</v>
      </c>
      <c r="C42" s="32">
        <v>14.1</v>
      </c>
      <c r="D42" s="32" t="s">
        <v>27</v>
      </c>
      <c r="E42" s="32" t="s">
        <v>48</v>
      </c>
      <c r="F42" s="32">
        <v>148.80000000000001</v>
      </c>
      <c r="G42" s="32">
        <v>8250.5500000000011</v>
      </c>
      <c r="H42" s="32">
        <v>6270.1100000000006</v>
      </c>
      <c r="I42" s="33">
        <v>69</v>
      </c>
      <c r="J42" s="49">
        <f t="shared" si="0"/>
        <v>0.2400373308446104</v>
      </c>
      <c r="K42" s="50">
        <v>0.25</v>
      </c>
      <c r="L42" s="51" t="str">
        <f t="shared" si="1"/>
        <v>Super Offer</v>
      </c>
      <c r="N42" s="7"/>
    </row>
    <row r="43" spans="1:14" ht="15" x14ac:dyDescent="0.2">
      <c r="A43" s="31" t="s">
        <v>20</v>
      </c>
      <c r="B43" s="32" t="s">
        <v>78</v>
      </c>
      <c r="C43" s="32">
        <v>10</v>
      </c>
      <c r="D43" s="32" t="s">
        <v>11</v>
      </c>
      <c r="E43" s="32" t="s">
        <v>73</v>
      </c>
      <c r="F43" s="32">
        <v>216</v>
      </c>
      <c r="G43" s="32">
        <v>10164.77</v>
      </c>
      <c r="H43" s="32">
        <v>8945.09</v>
      </c>
      <c r="I43" s="33">
        <v>63</v>
      </c>
      <c r="J43" s="49">
        <f t="shared" si="0"/>
        <v>0.11999090977956217</v>
      </c>
      <c r="K43" s="50">
        <v>0.15</v>
      </c>
      <c r="L43" s="51" t="str">
        <f t="shared" si="1"/>
        <v>Underpriced</v>
      </c>
      <c r="N43" s="7"/>
    </row>
    <row r="44" spans="1:14" ht="15" x14ac:dyDescent="0.2">
      <c r="A44" s="31" t="s">
        <v>17</v>
      </c>
      <c r="B44" s="32" t="s">
        <v>18</v>
      </c>
      <c r="C44" s="32">
        <v>14.1</v>
      </c>
      <c r="D44" s="32" t="s">
        <v>27</v>
      </c>
      <c r="E44" s="32" t="s">
        <v>77</v>
      </c>
      <c r="F44" s="32">
        <v>204</v>
      </c>
      <c r="G44" s="32">
        <v>13063.05</v>
      </c>
      <c r="H44" s="32">
        <v>11103.4</v>
      </c>
      <c r="I44" s="33">
        <v>40.5</v>
      </c>
      <c r="J44" s="49">
        <f t="shared" si="0"/>
        <v>0.15001473622163275</v>
      </c>
      <c r="K44" s="50">
        <v>0.15</v>
      </c>
      <c r="L44" s="51" t="str">
        <f t="shared" si="1"/>
        <v>Underpriced</v>
      </c>
      <c r="N44" s="7"/>
    </row>
    <row r="45" spans="1:14" ht="15" x14ac:dyDescent="0.2">
      <c r="A45" s="31" t="s">
        <v>20</v>
      </c>
      <c r="B45" s="32" t="s">
        <v>79</v>
      </c>
      <c r="C45" s="32">
        <v>12</v>
      </c>
      <c r="D45" s="32" t="s">
        <v>27</v>
      </c>
      <c r="E45" s="32" t="s">
        <v>73</v>
      </c>
      <c r="F45" s="32">
        <v>219.6</v>
      </c>
      <c r="G45" s="32">
        <v>11372.13</v>
      </c>
      <c r="H45" s="32">
        <v>8074.22</v>
      </c>
      <c r="I45" s="33">
        <v>81</v>
      </c>
      <c r="J45" s="49">
        <f t="shared" si="0"/>
        <v>0.28999932290608699</v>
      </c>
      <c r="K45" s="50">
        <v>0.25</v>
      </c>
      <c r="L45" s="51" t="str">
        <f t="shared" si="1"/>
        <v>Super Offer</v>
      </c>
      <c r="N45" s="7"/>
    </row>
    <row r="46" spans="1:14" ht="15" x14ac:dyDescent="0.2">
      <c r="A46" s="31" t="s">
        <v>20</v>
      </c>
      <c r="B46" s="32" t="s">
        <v>80</v>
      </c>
      <c r="C46" s="32">
        <v>12.2</v>
      </c>
      <c r="D46" s="32" t="s">
        <v>11</v>
      </c>
      <c r="E46" s="32" t="s">
        <v>12</v>
      </c>
      <c r="F46" s="32">
        <v>127.2</v>
      </c>
      <c r="G46" s="32">
        <v>5457.7599999999993</v>
      </c>
      <c r="H46" s="32">
        <v>4420.57</v>
      </c>
      <c r="I46" s="33">
        <v>58.5</v>
      </c>
      <c r="J46" s="49">
        <f t="shared" si="0"/>
        <v>0.19003950338600448</v>
      </c>
      <c r="K46" s="50">
        <v>0.15</v>
      </c>
      <c r="L46" s="51" t="str">
        <f t="shared" si="1"/>
        <v>Underpriced</v>
      </c>
      <c r="N46" s="7"/>
    </row>
    <row r="47" spans="1:14" ht="15" x14ac:dyDescent="0.2">
      <c r="A47" s="31" t="s">
        <v>13</v>
      </c>
      <c r="B47" s="32" t="s">
        <v>47</v>
      </c>
      <c r="C47" s="32">
        <v>12.1</v>
      </c>
      <c r="D47" s="32" t="s">
        <v>11</v>
      </c>
      <c r="E47" s="32" t="s">
        <v>42</v>
      </c>
      <c r="F47" s="32">
        <v>168</v>
      </c>
      <c r="G47" s="32">
        <v>8584.73</v>
      </c>
      <c r="H47" s="32">
        <v>6782.16</v>
      </c>
      <c r="I47" s="33">
        <v>96</v>
      </c>
      <c r="J47" s="49">
        <f t="shared" si="0"/>
        <v>0.20997398869853795</v>
      </c>
      <c r="K47" s="50">
        <v>0.25</v>
      </c>
      <c r="L47" s="51" t="str">
        <f t="shared" si="1"/>
        <v>Super Offer</v>
      </c>
      <c r="N47" s="7"/>
    </row>
    <row r="48" spans="1:14" ht="15" x14ac:dyDescent="0.2">
      <c r="A48" s="31" t="s">
        <v>45</v>
      </c>
      <c r="B48" s="32" t="s">
        <v>81</v>
      </c>
      <c r="C48" s="32">
        <v>12.1</v>
      </c>
      <c r="D48" s="32" t="s">
        <v>11</v>
      </c>
      <c r="E48" s="32" t="s">
        <v>19</v>
      </c>
      <c r="F48" s="32">
        <v>158.4</v>
      </c>
      <c r="G48" s="32">
        <v>6525.75</v>
      </c>
      <c r="H48" s="32">
        <v>5286.05</v>
      </c>
      <c r="I48" s="33">
        <v>84</v>
      </c>
      <c r="J48" s="49">
        <f t="shared" si="0"/>
        <v>0.18997050147492622</v>
      </c>
      <c r="K48" s="50">
        <v>0.15</v>
      </c>
      <c r="L48" s="51" t="str">
        <f t="shared" si="1"/>
        <v>Underpriced</v>
      </c>
      <c r="N48" s="7"/>
    </row>
    <row r="49" spans="1:14" ht="15" x14ac:dyDescent="0.2">
      <c r="A49" s="31" t="s">
        <v>62</v>
      </c>
      <c r="B49" s="32" t="s">
        <v>82</v>
      </c>
      <c r="C49" s="32">
        <v>10.3</v>
      </c>
      <c r="D49" s="32" t="s">
        <v>27</v>
      </c>
      <c r="E49" s="32" t="s">
        <v>83</v>
      </c>
      <c r="F49" s="32">
        <v>577.19999999999993</v>
      </c>
      <c r="G49" s="32">
        <v>28513.1</v>
      </c>
      <c r="H49" s="32">
        <v>21099.54</v>
      </c>
      <c r="I49" s="33">
        <v>81</v>
      </c>
      <c r="J49" s="49">
        <f t="shared" si="0"/>
        <v>0.2600054010261949</v>
      </c>
      <c r="K49" s="50">
        <v>0.25</v>
      </c>
      <c r="L49" s="51" t="str">
        <f t="shared" si="1"/>
        <v>Super Offer</v>
      </c>
      <c r="N49" s="7"/>
    </row>
    <row r="50" spans="1:14" ht="15" x14ac:dyDescent="0.2">
      <c r="A50" s="31" t="s">
        <v>40</v>
      </c>
      <c r="B50" s="32" t="s">
        <v>84</v>
      </c>
      <c r="C50" s="32">
        <v>12.1</v>
      </c>
      <c r="D50" s="32" t="s">
        <v>15</v>
      </c>
      <c r="E50" s="32" t="s">
        <v>16</v>
      </c>
      <c r="F50" s="32">
        <v>150</v>
      </c>
      <c r="G50" s="32">
        <v>5497.03</v>
      </c>
      <c r="H50" s="32">
        <v>4837.1400000000003</v>
      </c>
      <c r="I50" s="33">
        <v>91.5</v>
      </c>
      <c r="J50" s="49">
        <f t="shared" si="0"/>
        <v>0.12004482420507064</v>
      </c>
      <c r="K50" s="50">
        <v>0.15</v>
      </c>
      <c r="L50" s="51" t="str">
        <f t="shared" si="1"/>
        <v>Underpriced</v>
      </c>
      <c r="N50" s="7"/>
    </row>
    <row r="51" spans="1:14" ht="15" x14ac:dyDescent="0.2">
      <c r="A51" s="31" t="s">
        <v>20</v>
      </c>
      <c r="B51" s="32" t="s">
        <v>34</v>
      </c>
      <c r="C51" s="32">
        <v>12</v>
      </c>
      <c r="D51" s="32" t="s">
        <v>27</v>
      </c>
      <c r="E51" s="32" t="s">
        <v>85</v>
      </c>
      <c r="F51" s="32">
        <v>234</v>
      </c>
      <c r="G51" s="32">
        <v>15661.8</v>
      </c>
      <c r="H51" s="32">
        <v>14095.62</v>
      </c>
      <c r="I51" s="33">
        <v>63</v>
      </c>
      <c r="J51" s="49">
        <f t="shared" si="0"/>
        <v>9.9999999999999908E-2</v>
      </c>
      <c r="K51" s="50">
        <v>0.08</v>
      </c>
      <c r="L51" s="51" t="str">
        <f t="shared" si="1"/>
        <v>Until stocks last</v>
      </c>
      <c r="N51" s="7"/>
    </row>
    <row r="52" spans="1:14" ht="16" thickBot="1" x14ac:dyDescent="0.25">
      <c r="A52" s="38" t="s">
        <v>36</v>
      </c>
      <c r="B52" s="39" t="s">
        <v>86</v>
      </c>
      <c r="C52" s="39">
        <v>6</v>
      </c>
      <c r="D52" s="39" t="s">
        <v>87</v>
      </c>
      <c r="E52" s="39" t="s">
        <v>12</v>
      </c>
      <c r="F52" s="39">
        <v>156</v>
      </c>
      <c r="G52" s="39">
        <v>5969.81</v>
      </c>
      <c r="H52" s="39">
        <v>4358.2</v>
      </c>
      <c r="I52" s="40">
        <v>78</v>
      </c>
      <c r="J52" s="52">
        <f t="shared" si="0"/>
        <v>0.26996001547787962</v>
      </c>
      <c r="K52" s="53">
        <v>0.25</v>
      </c>
      <c r="L52" s="54" t="str">
        <f t="shared" si="1"/>
        <v>Super Offer</v>
      </c>
      <c r="N52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F8E5-AAD4-5043-8624-65F08F5123A1}">
  <sheetPr>
    <outlinePr summaryRight="0"/>
  </sheetPr>
  <dimension ref="A1:N56"/>
  <sheetViews>
    <sheetView workbookViewId="0">
      <pane xSplit="12" ySplit="2" topLeftCell="M3" activePane="bottomRight" state="frozen"/>
      <selection pane="topRight" activeCell="M1" sqref="M1"/>
      <selection pane="bottomLeft" activeCell="A3" sqref="A3"/>
      <selection pane="bottomRight" activeCell="P52" sqref="P52"/>
    </sheetView>
  </sheetViews>
  <sheetFormatPr baseColWidth="10" defaultColWidth="12.6640625" defaultRowHeight="15.75" customHeight="1" outlineLevelRow="2" x14ac:dyDescent="0.15"/>
  <cols>
    <col min="2" max="2" width="22.33203125" bestFit="1" customWidth="1"/>
    <col min="8" max="8" width="13.6640625" bestFit="1" customWidth="1"/>
    <col min="11" max="11" width="9.6640625" bestFit="1" customWidth="1"/>
    <col min="12" max="12" width="19.6640625" bestFit="1" customWidth="1"/>
  </cols>
  <sheetData>
    <row r="1" spans="1:14" ht="15.75" customHeight="1" thickBot="1" x14ac:dyDescent="0.2"/>
    <row r="2" spans="1:14" ht="16" thickBot="1" x14ac:dyDescent="0.25">
      <c r="A2" s="20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2" t="s">
        <v>8</v>
      </c>
      <c r="J2" s="23" t="s">
        <v>88</v>
      </c>
      <c r="K2" s="22" t="s">
        <v>89</v>
      </c>
      <c r="L2" s="24" t="s">
        <v>91</v>
      </c>
    </row>
    <row r="3" spans="1:14" ht="15" outlineLevel="2" x14ac:dyDescent="0.2">
      <c r="A3" s="25" t="s">
        <v>13</v>
      </c>
      <c r="B3" s="26" t="s">
        <v>47</v>
      </c>
      <c r="C3" s="26">
        <v>10.1</v>
      </c>
      <c r="D3" s="26" t="s">
        <v>27</v>
      </c>
      <c r="E3" s="26" t="s">
        <v>51</v>
      </c>
      <c r="F3" s="26">
        <v>312</v>
      </c>
      <c r="G3" s="26">
        <v>12968.34</v>
      </c>
      <c r="H3" s="26">
        <v>11671.66</v>
      </c>
      <c r="I3" s="27">
        <v>25.5</v>
      </c>
      <c r="J3" s="28">
        <f>(G3-H3)/G3</f>
        <v>9.9988124925780811E-2</v>
      </c>
      <c r="K3" s="29">
        <v>0.08</v>
      </c>
      <c r="L3" s="30" t="str">
        <f>IF(K3=8%,"Until stocks last",IF(K3=15%,"Underpriced","Super Offer"))</f>
        <v>Until stocks last</v>
      </c>
      <c r="N3" s="7"/>
    </row>
    <row r="4" spans="1:14" ht="15" outlineLevel="2" x14ac:dyDescent="0.2">
      <c r="A4" s="31" t="s">
        <v>20</v>
      </c>
      <c r="B4" s="32" t="s">
        <v>58</v>
      </c>
      <c r="C4" s="32">
        <v>12.2</v>
      </c>
      <c r="D4" s="32" t="s">
        <v>11</v>
      </c>
      <c r="E4" s="32" t="s">
        <v>59</v>
      </c>
      <c r="F4" s="32">
        <v>148.80000000000001</v>
      </c>
      <c r="G4" s="32">
        <v>5324.55</v>
      </c>
      <c r="H4" s="32">
        <v>4792.4799999999996</v>
      </c>
      <c r="I4" s="33">
        <v>70.5</v>
      </c>
      <c r="J4" s="34">
        <f>(G4-H4)/G4</f>
        <v>9.9927693420101341E-2</v>
      </c>
      <c r="K4" s="37">
        <v>0.08</v>
      </c>
      <c r="L4" s="36" t="str">
        <f>IF(K4=8%,"Until stocks last",IF(K4=15%,"Underpriced","Super Offer"))</f>
        <v>Until stocks last</v>
      </c>
      <c r="N4" s="5"/>
    </row>
    <row r="5" spans="1:14" ht="15" outlineLevel="2" x14ac:dyDescent="0.2">
      <c r="A5" s="31" t="s">
        <v>20</v>
      </c>
      <c r="B5" s="32" t="s">
        <v>34</v>
      </c>
      <c r="C5" s="32">
        <v>12</v>
      </c>
      <c r="D5" s="32" t="s">
        <v>27</v>
      </c>
      <c r="E5" s="32" t="s">
        <v>85</v>
      </c>
      <c r="F5" s="32">
        <v>234</v>
      </c>
      <c r="G5" s="32">
        <v>15661.8</v>
      </c>
      <c r="H5" s="32">
        <v>14095.62</v>
      </c>
      <c r="I5" s="33">
        <v>63</v>
      </c>
      <c r="J5" s="34">
        <f>(G5-H5)/G5</f>
        <v>9.9999999999999908E-2</v>
      </c>
      <c r="K5" s="37">
        <v>0.08</v>
      </c>
      <c r="L5" s="36" t="str">
        <f>IF(K5=8%,"Until stocks last",IF(K5=15%,"Underpriced","Super Offer"))</f>
        <v>Until stocks last</v>
      </c>
      <c r="N5" s="7"/>
    </row>
    <row r="6" spans="1:14" ht="15" outlineLevel="1" x14ac:dyDescent="0.2">
      <c r="A6" s="3"/>
      <c r="B6" s="1">
        <f>SUBTOTAL(3,B3:B5)</f>
        <v>3</v>
      </c>
      <c r="C6" s="1"/>
      <c r="D6" s="1"/>
      <c r="E6" s="1"/>
      <c r="F6" s="1"/>
      <c r="G6" s="1"/>
      <c r="H6" s="1"/>
      <c r="I6" s="8"/>
      <c r="J6" s="9"/>
      <c r="K6" s="18"/>
      <c r="L6" s="19" t="s">
        <v>94</v>
      </c>
      <c r="N6" s="7"/>
    </row>
    <row r="7" spans="1:14" ht="15" outlineLevel="2" x14ac:dyDescent="0.2">
      <c r="A7" s="31" t="s">
        <v>9</v>
      </c>
      <c r="B7" s="32" t="s">
        <v>10</v>
      </c>
      <c r="C7" s="32">
        <v>12.2</v>
      </c>
      <c r="D7" s="32" t="s">
        <v>11</v>
      </c>
      <c r="E7" s="32" t="s">
        <v>12</v>
      </c>
      <c r="F7" s="32">
        <v>133.19999999999999</v>
      </c>
      <c r="G7" s="32">
        <v>7365.82</v>
      </c>
      <c r="H7" s="32">
        <v>5965.96</v>
      </c>
      <c r="I7" s="33">
        <v>82.5</v>
      </c>
      <c r="J7" s="34">
        <f>(G7-H7)/G7</f>
        <v>0.19004808697470205</v>
      </c>
      <c r="K7" s="37">
        <v>0.15</v>
      </c>
      <c r="L7" s="36" t="str">
        <f>IF(K7=8%,"Until stocks last",IF(K7=15%,"Underpriced","Super Offer"))</f>
        <v>Underpriced</v>
      </c>
      <c r="N7" s="7"/>
    </row>
    <row r="8" spans="1:14" ht="15" outlineLevel="2" x14ac:dyDescent="0.2">
      <c r="A8" s="31" t="s">
        <v>13</v>
      </c>
      <c r="B8" s="32" t="s">
        <v>14</v>
      </c>
      <c r="C8" s="32">
        <v>12.1</v>
      </c>
      <c r="D8" s="32" t="s">
        <v>15</v>
      </c>
      <c r="E8" s="32" t="s">
        <v>16</v>
      </c>
      <c r="F8" s="32">
        <v>138</v>
      </c>
      <c r="G8" s="32">
        <v>11188.1</v>
      </c>
      <c r="H8" s="32">
        <v>9062.1299999999992</v>
      </c>
      <c r="I8" s="33">
        <v>37.5</v>
      </c>
      <c r="J8" s="34">
        <f>(G8-H8)/G8</f>
        <v>0.19002064693737106</v>
      </c>
      <c r="K8" s="35">
        <v>0.15</v>
      </c>
      <c r="L8" s="36" t="str">
        <f>IF(K8=8%,"Until stocks last",IF(K8=15%,"Underpriced","Super Offer"))</f>
        <v>Underpriced</v>
      </c>
      <c r="N8" s="7"/>
    </row>
    <row r="9" spans="1:14" ht="15" outlineLevel="2" x14ac:dyDescent="0.2">
      <c r="A9" s="31" t="s">
        <v>20</v>
      </c>
      <c r="B9" s="32" t="s">
        <v>21</v>
      </c>
      <c r="C9" s="32">
        <v>14</v>
      </c>
      <c r="D9" s="32" t="s">
        <v>11</v>
      </c>
      <c r="E9" s="32" t="s">
        <v>12</v>
      </c>
      <c r="F9" s="32">
        <v>127.2</v>
      </c>
      <c r="G9" s="32">
        <v>5880.4900000000007</v>
      </c>
      <c r="H9" s="32">
        <v>5115.88</v>
      </c>
      <c r="I9" s="33">
        <v>43.5</v>
      </c>
      <c r="J9" s="34">
        <f>(G9-H9)/G9</f>
        <v>0.1300248788791411</v>
      </c>
      <c r="K9" s="37">
        <v>0.15</v>
      </c>
      <c r="L9" s="36" t="str">
        <f>IF(K9=8%,"Until stocks last",IF(K9=15%,"Underpriced","Super Offer"))</f>
        <v>Underpriced</v>
      </c>
      <c r="N9" s="7"/>
    </row>
    <row r="10" spans="1:14" ht="15" outlineLevel="2" x14ac:dyDescent="0.2">
      <c r="A10" s="31" t="s">
        <v>22</v>
      </c>
      <c r="B10" s="32" t="s">
        <v>23</v>
      </c>
      <c r="C10" s="32">
        <v>12.1</v>
      </c>
      <c r="D10" s="32" t="s">
        <v>11</v>
      </c>
      <c r="E10" s="32" t="s">
        <v>24</v>
      </c>
      <c r="F10" s="32">
        <v>440.4</v>
      </c>
      <c r="G10" s="32">
        <v>19578.02</v>
      </c>
      <c r="H10" s="32">
        <v>17033.169999999998</v>
      </c>
      <c r="I10" s="33">
        <v>85.5</v>
      </c>
      <c r="J10" s="34">
        <f>(G10-H10)/G10</f>
        <v>0.12998505466844973</v>
      </c>
      <c r="K10" s="37">
        <v>0.15</v>
      </c>
      <c r="L10" s="36" t="str">
        <f>IF(K10=8%,"Until stocks last",IF(K10=15%,"Underpriced","Super Offer"))</f>
        <v>Underpriced</v>
      </c>
      <c r="N10" s="7"/>
    </row>
    <row r="11" spans="1:14" ht="15" outlineLevel="2" x14ac:dyDescent="0.2">
      <c r="A11" s="31" t="s">
        <v>13</v>
      </c>
      <c r="B11" s="32" t="s">
        <v>29</v>
      </c>
      <c r="C11" s="32">
        <v>14.1</v>
      </c>
      <c r="D11" s="32" t="s">
        <v>30</v>
      </c>
      <c r="E11" s="32" t="s">
        <v>19</v>
      </c>
      <c r="F11" s="32">
        <v>164.4</v>
      </c>
      <c r="G11" s="32">
        <v>18520.810000000001</v>
      </c>
      <c r="H11" s="32">
        <v>16483.39</v>
      </c>
      <c r="I11" s="33">
        <v>43.5</v>
      </c>
      <c r="J11" s="34">
        <f>(G11-H11)/G11</f>
        <v>0.11000706772543975</v>
      </c>
      <c r="K11" s="37">
        <v>0.15</v>
      </c>
      <c r="L11" s="36" t="str">
        <f>IF(K11=8%,"Until stocks last",IF(K11=15%,"Underpriced","Super Offer"))</f>
        <v>Underpriced</v>
      </c>
      <c r="N11" s="7"/>
    </row>
    <row r="12" spans="1:14" ht="15" outlineLevel="2" x14ac:dyDescent="0.2">
      <c r="A12" s="31" t="s">
        <v>36</v>
      </c>
      <c r="B12" s="32" t="s">
        <v>37</v>
      </c>
      <c r="C12" s="32">
        <v>12.1</v>
      </c>
      <c r="D12" s="32" t="s">
        <v>11</v>
      </c>
      <c r="E12" s="32" t="s">
        <v>12</v>
      </c>
      <c r="F12" s="32">
        <v>138</v>
      </c>
      <c r="G12" s="32">
        <v>6715.1699999999992</v>
      </c>
      <c r="H12" s="32">
        <v>5841.9900000000007</v>
      </c>
      <c r="I12" s="33">
        <v>103.5</v>
      </c>
      <c r="J12" s="34">
        <f>(G12-H12)/G12</f>
        <v>0.13003095975232176</v>
      </c>
      <c r="K12" s="37">
        <v>0.15</v>
      </c>
      <c r="L12" s="36" t="str">
        <f>IF(K12=8%,"Until stocks last",IF(K12=15%,"Underpriced","Super Offer"))</f>
        <v>Underpriced</v>
      </c>
      <c r="N12" s="7"/>
    </row>
    <row r="13" spans="1:14" ht="15" outlineLevel="2" x14ac:dyDescent="0.2">
      <c r="A13" s="31" t="s">
        <v>20</v>
      </c>
      <c r="B13" s="32" t="s">
        <v>39</v>
      </c>
      <c r="C13" s="32">
        <v>12.2</v>
      </c>
      <c r="D13" s="32" t="s">
        <v>11</v>
      </c>
      <c r="E13" s="32" t="s">
        <v>12</v>
      </c>
      <c r="F13" s="32">
        <v>135.6</v>
      </c>
      <c r="G13" s="32">
        <v>5641.79</v>
      </c>
      <c r="H13" s="32">
        <v>4907.9799999999996</v>
      </c>
      <c r="I13" s="33">
        <v>79.5</v>
      </c>
      <c r="J13" s="34">
        <f>(G13-H13)/G13</f>
        <v>0.13006687593831043</v>
      </c>
      <c r="K13" s="37">
        <v>0.15</v>
      </c>
      <c r="L13" s="36" t="str">
        <f>IF(K13=8%,"Until stocks last",IF(K13=15%,"Underpriced","Super Offer"))</f>
        <v>Underpriced</v>
      </c>
      <c r="N13" s="7"/>
    </row>
    <row r="14" spans="1:14" ht="15" outlineLevel="2" x14ac:dyDescent="0.2">
      <c r="A14" s="31" t="s">
        <v>43</v>
      </c>
      <c r="B14" s="32" t="s">
        <v>44</v>
      </c>
      <c r="C14" s="32">
        <v>14</v>
      </c>
      <c r="D14" s="32" t="s">
        <v>11</v>
      </c>
      <c r="E14" s="32" t="s">
        <v>42</v>
      </c>
      <c r="F14" s="32">
        <v>139.19999999999999</v>
      </c>
      <c r="G14" s="32">
        <v>12134.43</v>
      </c>
      <c r="H14" s="32">
        <v>10678.36</v>
      </c>
      <c r="I14" s="33">
        <v>99</v>
      </c>
      <c r="J14" s="34">
        <f>(G14-H14)/G14</f>
        <v>0.11999492353575732</v>
      </c>
      <c r="K14" s="37">
        <v>0.15</v>
      </c>
      <c r="L14" s="36" t="str">
        <f>IF(K14=8%,"Until stocks last",IF(K14=15%,"Underpriced","Super Offer"))</f>
        <v>Underpriced</v>
      </c>
      <c r="N14" s="7"/>
    </row>
    <row r="15" spans="1:14" ht="15" outlineLevel="2" x14ac:dyDescent="0.2">
      <c r="A15" s="31" t="s">
        <v>45</v>
      </c>
      <c r="B15" s="32" t="s">
        <v>46</v>
      </c>
      <c r="C15" s="32">
        <v>10</v>
      </c>
      <c r="D15" s="32" t="s">
        <v>11</v>
      </c>
      <c r="E15" s="32" t="s">
        <v>19</v>
      </c>
      <c r="F15" s="32">
        <v>126</v>
      </c>
      <c r="G15" s="32">
        <v>8389.92</v>
      </c>
      <c r="H15" s="32">
        <v>7047.81</v>
      </c>
      <c r="I15" s="33">
        <v>48</v>
      </c>
      <c r="J15" s="34">
        <f>(G15-H15)/G15</f>
        <v>0.15996696035242286</v>
      </c>
      <c r="K15" s="37">
        <v>0.15</v>
      </c>
      <c r="L15" s="36" t="str">
        <f>IF(K15=8%,"Until stocks last",IF(K15=15%,"Underpriced","Super Offer"))</f>
        <v>Underpriced</v>
      </c>
      <c r="N15" s="7"/>
    </row>
    <row r="16" spans="1:14" ht="15" outlineLevel="2" x14ac:dyDescent="0.2">
      <c r="A16" s="31" t="s">
        <v>13</v>
      </c>
      <c r="B16" s="32" t="s">
        <v>52</v>
      </c>
      <c r="C16" s="32">
        <v>12.1</v>
      </c>
      <c r="D16" s="32" t="s">
        <v>15</v>
      </c>
      <c r="E16" s="32" t="s">
        <v>16</v>
      </c>
      <c r="F16" s="32">
        <v>168</v>
      </c>
      <c r="G16" s="32">
        <v>20674.5</v>
      </c>
      <c r="H16" s="32">
        <v>17160.22</v>
      </c>
      <c r="I16" s="33">
        <v>31.5</v>
      </c>
      <c r="J16" s="34">
        <f>(G16-H16)/G16</f>
        <v>0.16998137802607072</v>
      </c>
      <c r="K16" s="37">
        <v>0.15</v>
      </c>
      <c r="L16" s="36" t="str">
        <f>IF(K16=8%,"Until stocks last",IF(K16=15%,"Underpriced","Super Offer"))</f>
        <v>Underpriced</v>
      </c>
      <c r="N16" s="7"/>
    </row>
    <row r="17" spans="1:14" ht="15" outlineLevel="2" x14ac:dyDescent="0.2">
      <c r="A17" s="31" t="s">
        <v>13</v>
      </c>
      <c r="B17" s="32" t="s">
        <v>54</v>
      </c>
      <c r="C17" s="32">
        <v>10</v>
      </c>
      <c r="D17" s="32" t="s">
        <v>27</v>
      </c>
      <c r="E17" s="32" t="s">
        <v>55</v>
      </c>
      <c r="F17" s="32">
        <v>180</v>
      </c>
      <c r="G17" s="32">
        <v>19956.86</v>
      </c>
      <c r="H17" s="32">
        <v>16963.099999999999</v>
      </c>
      <c r="I17" s="33">
        <v>84</v>
      </c>
      <c r="J17" s="34">
        <f>(G17-H17)/G17</f>
        <v>0.15001157496720435</v>
      </c>
      <c r="K17" s="37">
        <v>0.15</v>
      </c>
      <c r="L17" s="36" t="str">
        <f>IF(K17=8%,"Until stocks last",IF(K17=15%,"Underpriced","Super Offer"))</f>
        <v>Underpriced</v>
      </c>
      <c r="N17" s="7"/>
    </row>
    <row r="18" spans="1:14" ht="15" outlineLevel="2" x14ac:dyDescent="0.2">
      <c r="A18" s="31" t="s">
        <v>43</v>
      </c>
      <c r="B18" s="32" t="s">
        <v>56</v>
      </c>
      <c r="C18" s="32">
        <v>12</v>
      </c>
      <c r="D18" s="32" t="s">
        <v>11</v>
      </c>
      <c r="E18" s="32" t="s">
        <v>19</v>
      </c>
      <c r="F18" s="32">
        <v>180</v>
      </c>
      <c r="G18" s="32">
        <v>11516.89</v>
      </c>
      <c r="H18" s="32">
        <v>9328.5500000000011</v>
      </c>
      <c r="I18" s="33">
        <v>75</v>
      </c>
      <c r="J18" s="34">
        <f>(G18-H18)/G18</f>
        <v>0.19001136591562465</v>
      </c>
      <c r="K18" s="37">
        <v>0.15</v>
      </c>
      <c r="L18" s="36" t="str">
        <f>IF(K18=8%,"Until stocks last",IF(K18=15%,"Underpriced","Super Offer"))</f>
        <v>Underpriced</v>
      </c>
      <c r="N18" s="7"/>
    </row>
    <row r="19" spans="1:14" ht="15" outlineLevel="2" x14ac:dyDescent="0.2">
      <c r="A19" s="31" t="s">
        <v>13</v>
      </c>
      <c r="B19" s="32" t="s">
        <v>47</v>
      </c>
      <c r="C19" s="32">
        <v>10</v>
      </c>
      <c r="D19" s="32" t="s">
        <v>15</v>
      </c>
      <c r="E19" s="32" t="s">
        <v>42</v>
      </c>
      <c r="F19" s="32">
        <v>144</v>
      </c>
      <c r="G19" s="32">
        <v>7833.21</v>
      </c>
      <c r="H19" s="32">
        <v>6971.5800000000008</v>
      </c>
      <c r="I19" s="33">
        <v>75</v>
      </c>
      <c r="J19" s="34">
        <f>(G19-H19)/G19</f>
        <v>0.1099970510173989</v>
      </c>
      <c r="K19" s="37">
        <v>0.15</v>
      </c>
      <c r="L19" s="36" t="str">
        <f>IF(K19=8%,"Until stocks last",IF(K19=15%,"Underpriced","Super Offer"))</f>
        <v>Underpriced</v>
      </c>
      <c r="N19" s="7"/>
    </row>
    <row r="20" spans="1:14" ht="15" outlineLevel="2" x14ac:dyDescent="0.2">
      <c r="A20" s="31" t="s">
        <v>45</v>
      </c>
      <c r="B20" s="32" t="s">
        <v>61</v>
      </c>
      <c r="C20" s="32">
        <v>12.1</v>
      </c>
      <c r="D20" s="32" t="s">
        <v>11</v>
      </c>
      <c r="E20" s="32" t="s">
        <v>19</v>
      </c>
      <c r="F20" s="32">
        <v>183.6</v>
      </c>
      <c r="G20" s="32">
        <v>7922.53</v>
      </c>
      <c r="H20" s="32">
        <v>6813.73</v>
      </c>
      <c r="I20" s="33">
        <v>40.5</v>
      </c>
      <c r="J20" s="34">
        <f>(G20-H20)/G20</f>
        <v>0.13995529205948104</v>
      </c>
      <c r="K20" s="37">
        <v>0.15</v>
      </c>
      <c r="L20" s="36" t="str">
        <f>IF(K20=8%,"Until stocks last",IF(K20=15%,"Underpriced","Super Offer"))</f>
        <v>Underpriced</v>
      </c>
      <c r="N20" s="7"/>
    </row>
    <row r="21" spans="1:14" ht="15" outlineLevel="2" x14ac:dyDescent="0.2">
      <c r="A21" s="31" t="s">
        <v>20</v>
      </c>
      <c r="B21" s="32" t="s">
        <v>64</v>
      </c>
      <c r="C21" s="32">
        <v>12.2</v>
      </c>
      <c r="D21" s="32" t="s">
        <v>27</v>
      </c>
      <c r="E21" s="32" t="s">
        <v>12</v>
      </c>
      <c r="F21" s="32">
        <v>135.6</v>
      </c>
      <c r="G21" s="32">
        <v>5641.79</v>
      </c>
      <c r="H21" s="32">
        <v>5077.38</v>
      </c>
      <c r="I21" s="33">
        <v>33</v>
      </c>
      <c r="J21" s="34">
        <f>(G21-H21)/G21</f>
        <v>0.10004094445202673</v>
      </c>
      <c r="K21" s="37">
        <v>0.15</v>
      </c>
      <c r="L21" s="36" t="str">
        <f>IF(K21=8%,"Until stocks last",IF(K21=15%,"Underpriced","Super Offer"))</f>
        <v>Underpriced</v>
      </c>
      <c r="N21" s="7"/>
    </row>
    <row r="22" spans="1:14" ht="15" outlineLevel="2" x14ac:dyDescent="0.2">
      <c r="A22" s="31" t="s">
        <v>43</v>
      </c>
      <c r="B22" s="32" t="s">
        <v>72</v>
      </c>
      <c r="C22" s="32">
        <v>14</v>
      </c>
      <c r="D22" s="32" t="s">
        <v>11</v>
      </c>
      <c r="E22" s="32" t="s">
        <v>73</v>
      </c>
      <c r="F22" s="32">
        <v>205.2</v>
      </c>
      <c r="G22" s="32">
        <v>20512.8</v>
      </c>
      <c r="H22" s="32">
        <v>17640.7</v>
      </c>
      <c r="I22" s="33">
        <v>64.5</v>
      </c>
      <c r="J22" s="34">
        <f>(G22-H22)/G22</f>
        <v>0.14001501501501495</v>
      </c>
      <c r="K22" s="37">
        <v>0.15</v>
      </c>
      <c r="L22" s="36" t="str">
        <f>IF(K22=8%,"Until stocks last",IF(K22=15%,"Underpriced","Super Offer"))</f>
        <v>Underpriced</v>
      </c>
      <c r="N22" s="7"/>
    </row>
    <row r="23" spans="1:14" ht="15" outlineLevel="2" x14ac:dyDescent="0.2">
      <c r="A23" s="31" t="s">
        <v>20</v>
      </c>
      <c r="B23" s="32" t="s">
        <v>78</v>
      </c>
      <c r="C23" s="32">
        <v>10</v>
      </c>
      <c r="D23" s="32" t="s">
        <v>11</v>
      </c>
      <c r="E23" s="32" t="s">
        <v>73</v>
      </c>
      <c r="F23" s="32">
        <v>216</v>
      </c>
      <c r="G23" s="32">
        <v>10164.77</v>
      </c>
      <c r="H23" s="32">
        <v>8945.09</v>
      </c>
      <c r="I23" s="33">
        <v>63</v>
      </c>
      <c r="J23" s="34">
        <f>(G23-H23)/G23</f>
        <v>0.11999090977956217</v>
      </c>
      <c r="K23" s="37">
        <v>0.15</v>
      </c>
      <c r="L23" s="36" t="str">
        <f>IF(K23=8%,"Until stocks last",IF(K23=15%,"Underpriced","Super Offer"))</f>
        <v>Underpriced</v>
      </c>
      <c r="N23" s="7"/>
    </row>
    <row r="24" spans="1:14" ht="15" outlineLevel="2" x14ac:dyDescent="0.2">
      <c r="A24" s="31" t="s">
        <v>17</v>
      </c>
      <c r="B24" s="32" t="s">
        <v>18</v>
      </c>
      <c r="C24" s="32">
        <v>14.1</v>
      </c>
      <c r="D24" s="32" t="s">
        <v>27</v>
      </c>
      <c r="E24" s="32" t="s">
        <v>77</v>
      </c>
      <c r="F24" s="32">
        <v>204</v>
      </c>
      <c r="G24" s="32">
        <v>13063.05</v>
      </c>
      <c r="H24" s="32">
        <v>11103.4</v>
      </c>
      <c r="I24" s="33">
        <v>40.5</v>
      </c>
      <c r="J24" s="34">
        <f>(G24-H24)/G24</f>
        <v>0.15001473622163275</v>
      </c>
      <c r="K24" s="37">
        <v>0.15</v>
      </c>
      <c r="L24" s="36" t="str">
        <f>IF(K24=8%,"Until stocks last",IF(K24=15%,"Underpriced","Super Offer"))</f>
        <v>Underpriced</v>
      </c>
      <c r="N24" s="7"/>
    </row>
    <row r="25" spans="1:14" ht="15" outlineLevel="2" x14ac:dyDescent="0.2">
      <c r="A25" s="31" t="s">
        <v>20</v>
      </c>
      <c r="B25" s="32" t="s">
        <v>80</v>
      </c>
      <c r="C25" s="32">
        <v>12.2</v>
      </c>
      <c r="D25" s="32" t="s">
        <v>11</v>
      </c>
      <c r="E25" s="32" t="s">
        <v>12</v>
      </c>
      <c r="F25" s="32">
        <v>127.2</v>
      </c>
      <c r="G25" s="32">
        <v>5457.7599999999993</v>
      </c>
      <c r="H25" s="32">
        <v>4420.57</v>
      </c>
      <c r="I25" s="33">
        <v>58.5</v>
      </c>
      <c r="J25" s="34">
        <f>(G25-H25)/G25</f>
        <v>0.19003950338600448</v>
      </c>
      <c r="K25" s="37">
        <v>0.15</v>
      </c>
      <c r="L25" s="36" t="str">
        <f>IF(K25=8%,"Until stocks last",IF(K25=15%,"Underpriced","Super Offer"))</f>
        <v>Underpriced</v>
      </c>
      <c r="N25" s="7"/>
    </row>
    <row r="26" spans="1:14" ht="15" outlineLevel="2" x14ac:dyDescent="0.2">
      <c r="A26" s="31" t="s">
        <v>45</v>
      </c>
      <c r="B26" s="32" t="s">
        <v>81</v>
      </c>
      <c r="C26" s="32">
        <v>12.1</v>
      </c>
      <c r="D26" s="32" t="s">
        <v>11</v>
      </c>
      <c r="E26" s="32" t="s">
        <v>19</v>
      </c>
      <c r="F26" s="32">
        <v>158.4</v>
      </c>
      <c r="G26" s="32">
        <v>6525.75</v>
      </c>
      <c r="H26" s="32">
        <v>5286.05</v>
      </c>
      <c r="I26" s="33">
        <v>84</v>
      </c>
      <c r="J26" s="34">
        <f>(G26-H26)/G26</f>
        <v>0.18997050147492622</v>
      </c>
      <c r="K26" s="37">
        <v>0.15</v>
      </c>
      <c r="L26" s="36" t="str">
        <f>IF(K26=8%,"Until stocks last",IF(K26=15%,"Underpriced","Super Offer"))</f>
        <v>Underpriced</v>
      </c>
      <c r="N26" s="7"/>
    </row>
    <row r="27" spans="1:14" ht="15" outlineLevel="2" x14ac:dyDescent="0.2">
      <c r="A27" s="31" t="s">
        <v>40</v>
      </c>
      <c r="B27" s="32" t="s">
        <v>84</v>
      </c>
      <c r="C27" s="32">
        <v>12.1</v>
      </c>
      <c r="D27" s="32" t="s">
        <v>15</v>
      </c>
      <c r="E27" s="32" t="s">
        <v>16</v>
      </c>
      <c r="F27" s="32">
        <v>150</v>
      </c>
      <c r="G27" s="32">
        <v>5497.03</v>
      </c>
      <c r="H27" s="32">
        <v>4837.1400000000003</v>
      </c>
      <c r="I27" s="33">
        <v>91.5</v>
      </c>
      <c r="J27" s="34">
        <f>(G27-H27)/G27</f>
        <v>0.12004482420507064</v>
      </c>
      <c r="K27" s="37">
        <v>0.15</v>
      </c>
      <c r="L27" s="36" t="str">
        <f>IF(K27=8%,"Until stocks last",IF(K27=15%,"Underpriced","Super Offer"))</f>
        <v>Underpriced</v>
      </c>
      <c r="N27" s="7"/>
    </row>
    <row r="28" spans="1:14" ht="15" outlineLevel="1" x14ac:dyDescent="0.2">
      <c r="A28" s="3"/>
      <c r="B28" s="1">
        <f>SUBTOTAL(3,B7:B27)</f>
        <v>21</v>
      </c>
      <c r="C28" s="1"/>
      <c r="D28" s="1"/>
      <c r="E28" s="1"/>
      <c r="F28" s="1"/>
      <c r="G28" s="1"/>
      <c r="H28" s="1"/>
      <c r="I28" s="8"/>
      <c r="J28" s="9"/>
      <c r="K28" s="18"/>
      <c r="L28" s="19" t="s">
        <v>93</v>
      </c>
      <c r="N28" s="7"/>
    </row>
    <row r="29" spans="1:14" ht="15" outlineLevel="2" x14ac:dyDescent="0.2">
      <c r="A29" s="31" t="s">
        <v>17</v>
      </c>
      <c r="B29" s="32" t="s">
        <v>18</v>
      </c>
      <c r="C29" s="32">
        <v>14.1</v>
      </c>
      <c r="D29" s="32" t="s">
        <v>11</v>
      </c>
      <c r="E29" s="32" t="s">
        <v>19</v>
      </c>
      <c r="F29" s="32">
        <v>129.6</v>
      </c>
      <c r="G29" s="32">
        <v>12306.91</v>
      </c>
      <c r="H29" s="32">
        <v>9599.59</v>
      </c>
      <c r="I29" s="33">
        <v>79.5</v>
      </c>
      <c r="J29" s="34">
        <f>(G29-H29)/G29</f>
        <v>0.21998373271601074</v>
      </c>
      <c r="K29" s="37">
        <v>0.25</v>
      </c>
      <c r="L29" s="36" t="str">
        <f>IF(K29=8%,"Until stocks last",IF(K29=15%,"Underpriced","Super Offer"))</f>
        <v>Super Offer</v>
      </c>
      <c r="N29" s="7"/>
    </row>
    <row r="30" spans="1:14" ht="15" outlineLevel="2" x14ac:dyDescent="0.2">
      <c r="A30" s="31" t="s">
        <v>25</v>
      </c>
      <c r="B30" s="32" t="s">
        <v>26</v>
      </c>
      <c r="C30" s="32">
        <v>10</v>
      </c>
      <c r="D30" s="32" t="s">
        <v>27</v>
      </c>
      <c r="E30" s="32" t="s">
        <v>28</v>
      </c>
      <c r="F30" s="32">
        <v>201.6</v>
      </c>
      <c r="G30" s="32">
        <v>9324.6999999999989</v>
      </c>
      <c r="H30" s="32">
        <v>7273.4199999999992</v>
      </c>
      <c r="I30" s="33">
        <v>46.5</v>
      </c>
      <c r="J30" s="34">
        <f>(G30-H30)/G30</f>
        <v>0.21998348472336912</v>
      </c>
      <c r="K30" s="37">
        <v>0.25</v>
      </c>
      <c r="L30" s="36" t="str">
        <f>IF(K30=8%,"Until stocks last",IF(K30=15%,"Underpriced","Super Offer"))</f>
        <v>Super Offer</v>
      </c>
      <c r="N30" s="7"/>
    </row>
    <row r="31" spans="1:14" ht="15" outlineLevel="2" x14ac:dyDescent="0.2">
      <c r="A31" s="31" t="s">
        <v>22</v>
      </c>
      <c r="B31" s="32" t="s">
        <v>31</v>
      </c>
      <c r="C31" s="32">
        <v>12.1</v>
      </c>
      <c r="D31" s="32" t="s">
        <v>11</v>
      </c>
      <c r="E31" s="32" t="s">
        <v>19</v>
      </c>
      <c r="F31" s="32">
        <v>151.19999999999999</v>
      </c>
      <c r="G31" s="32">
        <v>10626.77</v>
      </c>
      <c r="H31" s="32">
        <v>8289.0500000000011</v>
      </c>
      <c r="I31" s="33">
        <v>105</v>
      </c>
      <c r="J31" s="34">
        <f>(G31-H31)/G31</f>
        <v>0.21998405912615021</v>
      </c>
      <c r="K31" s="37">
        <v>0.25</v>
      </c>
      <c r="L31" s="36" t="str">
        <f>IF(K31=8%,"Until stocks last",IF(K31=15%,"Underpriced","Super Offer"))</f>
        <v>Super Offer</v>
      </c>
      <c r="N31" s="7"/>
    </row>
    <row r="32" spans="1:14" ht="15" outlineLevel="2" x14ac:dyDescent="0.2">
      <c r="A32" s="31" t="s">
        <v>17</v>
      </c>
      <c r="B32" s="32" t="s">
        <v>32</v>
      </c>
      <c r="C32" s="32">
        <v>12.2</v>
      </c>
      <c r="D32" s="32" t="s">
        <v>33</v>
      </c>
      <c r="E32" s="32" t="s">
        <v>19</v>
      </c>
      <c r="F32" s="32">
        <v>156</v>
      </c>
      <c r="G32" s="32">
        <v>17536.75</v>
      </c>
      <c r="H32" s="32">
        <v>13853.84</v>
      </c>
      <c r="I32" s="33">
        <v>91.5</v>
      </c>
      <c r="J32" s="34">
        <f>(G32-H32)/G32</f>
        <v>0.21001097694840834</v>
      </c>
      <c r="K32" s="37">
        <v>0.25</v>
      </c>
      <c r="L32" s="36" t="str">
        <f>IF(K32=8%,"Until stocks last",IF(K32=15%,"Underpriced","Super Offer"))</f>
        <v>Super Offer</v>
      </c>
      <c r="N32" s="7"/>
    </row>
    <row r="33" spans="1:14" ht="15" outlineLevel="2" x14ac:dyDescent="0.2">
      <c r="A33" s="31" t="s">
        <v>20</v>
      </c>
      <c r="B33" s="32" t="s">
        <v>34</v>
      </c>
      <c r="C33" s="32">
        <v>12</v>
      </c>
      <c r="D33" s="32" t="s">
        <v>27</v>
      </c>
      <c r="E33" s="32" t="s">
        <v>35</v>
      </c>
      <c r="F33" s="32">
        <v>234</v>
      </c>
      <c r="G33" s="32">
        <v>15661.8</v>
      </c>
      <c r="H33" s="32">
        <v>10963.26</v>
      </c>
      <c r="I33" s="33">
        <v>22.5</v>
      </c>
      <c r="J33" s="34">
        <f>(G33-H33)/G33</f>
        <v>0.29999999999999993</v>
      </c>
      <c r="K33" s="37">
        <v>0.25</v>
      </c>
      <c r="L33" s="36" t="str">
        <f>IF(K33=8%,"Until stocks last",IF(K33=15%,"Underpriced","Super Offer"))</f>
        <v>Super Offer</v>
      </c>
      <c r="N33" s="7"/>
    </row>
    <row r="34" spans="1:14" ht="15" outlineLevel="2" x14ac:dyDescent="0.2">
      <c r="A34" s="31" t="s">
        <v>20</v>
      </c>
      <c r="B34" s="32" t="s">
        <v>38</v>
      </c>
      <c r="C34" s="32">
        <v>12</v>
      </c>
      <c r="D34" s="32" t="s">
        <v>27</v>
      </c>
      <c r="E34" s="32" t="s">
        <v>24</v>
      </c>
      <c r="F34" s="32">
        <v>409.2</v>
      </c>
      <c r="G34" s="32">
        <v>12957.56</v>
      </c>
      <c r="H34" s="32">
        <v>9329.32</v>
      </c>
      <c r="I34" s="33">
        <v>55.5</v>
      </c>
      <c r="J34" s="34">
        <f>(G34-H34)/G34</f>
        <v>0.28000950796291896</v>
      </c>
      <c r="K34" s="37">
        <v>0.25</v>
      </c>
      <c r="L34" s="36" t="str">
        <f>IF(K34=8%,"Until stocks last",IF(K34=15%,"Underpriced","Super Offer"))</f>
        <v>Super Offer</v>
      </c>
      <c r="N34" s="7"/>
    </row>
    <row r="35" spans="1:14" ht="15" outlineLevel="2" x14ac:dyDescent="0.2">
      <c r="A35" s="31" t="s">
        <v>40</v>
      </c>
      <c r="B35" s="32" t="s">
        <v>41</v>
      </c>
      <c r="C35" s="32">
        <v>14.1</v>
      </c>
      <c r="D35" s="32" t="s">
        <v>27</v>
      </c>
      <c r="E35" s="32" t="s">
        <v>42</v>
      </c>
      <c r="F35" s="32">
        <v>148.80000000000001</v>
      </c>
      <c r="G35" s="32">
        <v>8250.5500000000011</v>
      </c>
      <c r="H35" s="32">
        <v>5858.16</v>
      </c>
      <c r="I35" s="33">
        <v>78</v>
      </c>
      <c r="J35" s="34">
        <f>(G35-H35)/G35</f>
        <v>0.28996733551096604</v>
      </c>
      <c r="K35" s="37">
        <v>0.25</v>
      </c>
      <c r="L35" s="36" t="str">
        <f>IF(K35=8%,"Until stocks last",IF(K35=15%,"Underpriced","Super Offer"))</f>
        <v>Super Offer</v>
      </c>
      <c r="N35" s="7"/>
    </row>
    <row r="36" spans="1:14" ht="15" outlineLevel="2" x14ac:dyDescent="0.2">
      <c r="A36" s="31" t="s">
        <v>13</v>
      </c>
      <c r="B36" s="32" t="s">
        <v>47</v>
      </c>
      <c r="C36" s="32">
        <v>12.1</v>
      </c>
      <c r="D36" s="32" t="s">
        <v>11</v>
      </c>
      <c r="E36" s="32" t="s">
        <v>48</v>
      </c>
      <c r="F36" s="32">
        <v>163.19999999999999</v>
      </c>
      <c r="G36" s="32">
        <v>11344.41</v>
      </c>
      <c r="H36" s="32">
        <v>8962.0300000000007</v>
      </c>
      <c r="I36" s="33">
        <v>55.5</v>
      </c>
      <c r="J36" s="34">
        <f>(G36-H36)/G36</f>
        <v>0.21000475123871573</v>
      </c>
      <c r="K36" s="37">
        <v>0.25</v>
      </c>
      <c r="L36" s="36" t="str">
        <f>IF(K36=8%,"Until stocks last",IF(K36=15%,"Underpriced","Super Offer"))</f>
        <v>Super Offer</v>
      </c>
      <c r="N36" s="7"/>
    </row>
    <row r="37" spans="1:14" ht="15" outlineLevel="2" x14ac:dyDescent="0.2">
      <c r="A37" s="31" t="s">
        <v>17</v>
      </c>
      <c r="B37" s="32" t="s">
        <v>18</v>
      </c>
      <c r="C37" s="32">
        <v>9.1</v>
      </c>
      <c r="D37" s="32" t="s">
        <v>27</v>
      </c>
      <c r="E37" s="32" t="s">
        <v>49</v>
      </c>
      <c r="F37" s="32">
        <v>543.6</v>
      </c>
      <c r="G37" s="32">
        <v>23505.79</v>
      </c>
      <c r="H37" s="32">
        <v>17394.3</v>
      </c>
      <c r="I37" s="33">
        <v>81</v>
      </c>
      <c r="J37" s="34">
        <f>(G37-H37)/G37</f>
        <v>0.25999934484227083</v>
      </c>
      <c r="K37" s="37">
        <v>0.25</v>
      </c>
      <c r="L37" s="36" t="str">
        <f>IF(K37=8%,"Until stocks last",IF(K37=15%,"Underpriced","Super Offer"))</f>
        <v>Super Offer</v>
      </c>
      <c r="N37" s="7"/>
    </row>
    <row r="38" spans="1:14" ht="15" outlineLevel="2" x14ac:dyDescent="0.2">
      <c r="A38" s="31" t="s">
        <v>20</v>
      </c>
      <c r="B38" s="32" t="s">
        <v>50</v>
      </c>
      <c r="C38" s="32">
        <v>12.2</v>
      </c>
      <c r="D38" s="32" t="s">
        <v>11</v>
      </c>
      <c r="E38" s="32" t="s">
        <v>19</v>
      </c>
      <c r="F38" s="32">
        <v>234</v>
      </c>
      <c r="G38" s="32">
        <v>6525.75</v>
      </c>
      <c r="H38" s="32">
        <v>4633.09</v>
      </c>
      <c r="I38" s="33">
        <v>66</v>
      </c>
      <c r="J38" s="34">
        <f>(G38-H38)/G38</f>
        <v>0.2900294985250737</v>
      </c>
      <c r="K38" s="37">
        <v>0.25</v>
      </c>
      <c r="L38" s="36" t="str">
        <f>IF(K38=8%,"Until stocks last",IF(K38=15%,"Underpriced","Super Offer"))</f>
        <v>Super Offer</v>
      </c>
      <c r="N38" s="7"/>
    </row>
    <row r="39" spans="1:14" ht="15" outlineLevel="2" x14ac:dyDescent="0.2">
      <c r="A39" s="31" t="s">
        <v>9</v>
      </c>
      <c r="B39" s="32" t="s">
        <v>53</v>
      </c>
      <c r="C39" s="32">
        <v>14.2</v>
      </c>
      <c r="D39" s="32" t="s">
        <v>30</v>
      </c>
      <c r="E39" s="32" t="s">
        <v>19</v>
      </c>
      <c r="F39" s="32">
        <v>176.4</v>
      </c>
      <c r="G39" s="32">
        <v>13619.76</v>
      </c>
      <c r="H39" s="32">
        <v>10214.82</v>
      </c>
      <c r="I39" s="33">
        <v>85.5</v>
      </c>
      <c r="J39" s="34">
        <f>(G39-H39)/G39</f>
        <v>0.25000000000000006</v>
      </c>
      <c r="K39" s="37">
        <v>0.25</v>
      </c>
      <c r="L39" s="36" t="str">
        <f>IF(K39=8%,"Until stocks last",IF(K39=15%,"Underpriced","Super Offer"))</f>
        <v>Super Offer</v>
      </c>
      <c r="N39" s="7"/>
    </row>
    <row r="40" spans="1:14" ht="15" outlineLevel="2" x14ac:dyDescent="0.2">
      <c r="A40" s="31" t="s">
        <v>40</v>
      </c>
      <c r="B40" s="32" t="s">
        <v>57</v>
      </c>
      <c r="C40" s="32">
        <v>12.1</v>
      </c>
      <c r="D40" s="32" t="s">
        <v>27</v>
      </c>
      <c r="E40" s="32" t="s">
        <v>42</v>
      </c>
      <c r="F40" s="32">
        <v>157.19999999999999</v>
      </c>
      <c r="G40" s="32">
        <v>11572.33</v>
      </c>
      <c r="H40" s="32">
        <v>9026.7100000000009</v>
      </c>
      <c r="I40" s="33">
        <v>106.5</v>
      </c>
      <c r="J40" s="34">
        <f>(G40-H40)/G40</f>
        <v>0.21997471554993669</v>
      </c>
      <c r="K40" s="37">
        <v>0.25</v>
      </c>
      <c r="L40" s="36" t="str">
        <f>IF(K40=8%,"Until stocks last",IF(K40=15%,"Underpriced","Super Offer"))</f>
        <v>Super Offer</v>
      </c>
      <c r="N40" s="7"/>
    </row>
    <row r="41" spans="1:14" ht="15" outlineLevel="2" x14ac:dyDescent="0.2">
      <c r="A41" s="31" t="s">
        <v>9</v>
      </c>
      <c r="B41" s="32" t="s">
        <v>60</v>
      </c>
      <c r="C41" s="32">
        <v>12.2</v>
      </c>
      <c r="D41" s="32" t="s">
        <v>30</v>
      </c>
      <c r="E41" s="32" t="s">
        <v>35</v>
      </c>
      <c r="F41" s="32">
        <v>256.8</v>
      </c>
      <c r="G41" s="32">
        <v>19310.830000000002</v>
      </c>
      <c r="H41" s="32">
        <v>15255.24</v>
      </c>
      <c r="I41" s="33">
        <v>42</v>
      </c>
      <c r="J41" s="34">
        <f>(G41-H41)/G41</f>
        <v>0.21001634833924807</v>
      </c>
      <c r="K41" s="37">
        <v>0.25</v>
      </c>
      <c r="L41" s="36" t="str">
        <f>IF(K41=8%,"Until stocks last",IF(K41=15%,"Underpriced","Super Offer"))</f>
        <v>Super Offer</v>
      </c>
      <c r="N41" s="7"/>
    </row>
    <row r="42" spans="1:14" ht="15" outlineLevel="2" x14ac:dyDescent="0.2">
      <c r="A42" s="31" t="s">
        <v>62</v>
      </c>
      <c r="B42" s="32" t="s">
        <v>63</v>
      </c>
      <c r="C42" s="32">
        <v>10.1</v>
      </c>
      <c r="D42" s="32" t="s">
        <v>27</v>
      </c>
      <c r="E42" s="32" t="s">
        <v>28</v>
      </c>
      <c r="F42" s="32">
        <v>144</v>
      </c>
      <c r="G42" s="32">
        <v>28162.75</v>
      </c>
      <c r="H42" s="32">
        <v>21121.87</v>
      </c>
      <c r="I42" s="33">
        <v>79.5</v>
      </c>
      <c r="J42" s="34">
        <f>(G42-H42)/G42</f>
        <v>0.25000683526999318</v>
      </c>
      <c r="K42" s="37">
        <v>0.25</v>
      </c>
      <c r="L42" s="36" t="str">
        <f>IF(K42=8%,"Until stocks last",IF(K42=15%,"Underpriced","Super Offer"))</f>
        <v>Super Offer</v>
      </c>
      <c r="N42" s="7"/>
    </row>
    <row r="43" spans="1:14" ht="15" outlineLevel="2" x14ac:dyDescent="0.2">
      <c r="A43" s="31" t="s">
        <v>25</v>
      </c>
      <c r="B43" s="32" t="s">
        <v>65</v>
      </c>
      <c r="C43" s="32">
        <v>9.2899999999999991</v>
      </c>
      <c r="D43" s="32" t="s">
        <v>27</v>
      </c>
      <c r="E43" s="32" t="s">
        <v>66</v>
      </c>
      <c r="F43" s="32">
        <v>222</v>
      </c>
      <c r="G43" s="32">
        <v>14832.51</v>
      </c>
      <c r="H43" s="32">
        <v>11865.7</v>
      </c>
      <c r="I43" s="33">
        <v>78</v>
      </c>
      <c r="J43" s="34">
        <f>(G43-H43)/G43</f>
        <v>0.2000207651975289</v>
      </c>
      <c r="K43" s="37">
        <v>0.25</v>
      </c>
      <c r="L43" s="36" t="str">
        <f>IF(K43=8%,"Until stocks last",IF(K43=15%,"Underpriced","Super Offer"))</f>
        <v>Super Offer</v>
      </c>
      <c r="N43" s="7"/>
    </row>
    <row r="44" spans="1:14" ht="15" outlineLevel="2" x14ac:dyDescent="0.2">
      <c r="A44" s="31" t="s">
        <v>62</v>
      </c>
      <c r="B44" s="32" t="s">
        <v>67</v>
      </c>
      <c r="C44" s="32">
        <v>12</v>
      </c>
      <c r="D44" s="32" t="s">
        <v>27</v>
      </c>
      <c r="E44" s="32" t="s">
        <v>68</v>
      </c>
      <c r="F44" s="32">
        <v>219.6</v>
      </c>
      <c r="G44" s="32">
        <v>5969.81</v>
      </c>
      <c r="H44" s="32">
        <v>4596.9000000000005</v>
      </c>
      <c r="I44" s="33">
        <v>34.5</v>
      </c>
      <c r="J44" s="34">
        <f>(G44-H44)/G44</f>
        <v>0.22997549335740999</v>
      </c>
      <c r="K44" s="37">
        <v>0.25</v>
      </c>
      <c r="L44" s="36" t="str">
        <f>IF(K44=8%,"Until stocks last",IF(K44=15%,"Underpriced","Super Offer"))</f>
        <v>Super Offer</v>
      </c>
      <c r="N44" s="7"/>
    </row>
    <row r="45" spans="1:14" ht="15" outlineLevel="2" x14ac:dyDescent="0.2">
      <c r="A45" s="31" t="s">
        <v>62</v>
      </c>
      <c r="B45" s="32" t="s">
        <v>69</v>
      </c>
      <c r="C45" s="32">
        <v>14.2</v>
      </c>
      <c r="D45" s="32" t="s">
        <v>11</v>
      </c>
      <c r="E45" s="32" t="s">
        <v>70</v>
      </c>
      <c r="F45" s="32">
        <v>187.2</v>
      </c>
      <c r="G45" s="32">
        <v>19239.22</v>
      </c>
      <c r="H45" s="32">
        <v>14044.8</v>
      </c>
      <c r="I45" s="33">
        <v>43.5</v>
      </c>
      <c r="J45" s="34">
        <f>(G45-H45)/G45</f>
        <v>0.26999119506923885</v>
      </c>
      <c r="K45" s="37">
        <v>0.25</v>
      </c>
      <c r="L45" s="36" t="str">
        <f>IF(K45=8%,"Until stocks last",IF(K45=15%,"Underpriced","Super Offer"))</f>
        <v>Super Offer</v>
      </c>
      <c r="N45" s="7"/>
    </row>
    <row r="46" spans="1:14" ht="15" outlineLevel="2" x14ac:dyDescent="0.2">
      <c r="A46" s="31" t="s">
        <v>62</v>
      </c>
      <c r="B46" s="32" t="s">
        <v>71</v>
      </c>
      <c r="C46" s="32">
        <v>12</v>
      </c>
      <c r="D46" s="32" t="s">
        <v>11</v>
      </c>
      <c r="E46" s="32" t="s">
        <v>19</v>
      </c>
      <c r="F46" s="32">
        <v>432</v>
      </c>
      <c r="G46" s="32">
        <v>7605.29</v>
      </c>
      <c r="H46" s="32">
        <v>5780.3899999999994</v>
      </c>
      <c r="I46" s="33">
        <v>76.5</v>
      </c>
      <c r="J46" s="34">
        <f>(G46-H46)/G46</f>
        <v>0.23995140224764611</v>
      </c>
      <c r="K46" s="37">
        <v>0.25</v>
      </c>
      <c r="L46" s="36" t="str">
        <f>IF(K46=8%,"Until stocks last",IF(K46=15%,"Underpriced","Super Offer"))</f>
        <v>Super Offer</v>
      </c>
      <c r="N46" s="7"/>
    </row>
    <row r="47" spans="1:14" ht="15" outlineLevel="2" x14ac:dyDescent="0.2">
      <c r="A47" s="31" t="s">
        <v>62</v>
      </c>
      <c r="B47" s="32" t="s">
        <v>74</v>
      </c>
      <c r="C47" s="32">
        <v>14.1</v>
      </c>
      <c r="D47" s="32" t="s">
        <v>27</v>
      </c>
      <c r="E47" s="32" t="s">
        <v>19</v>
      </c>
      <c r="F47" s="32">
        <v>186</v>
      </c>
      <c r="G47" s="32">
        <v>20674.5</v>
      </c>
      <c r="H47" s="32">
        <v>15092.77</v>
      </c>
      <c r="I47" s="33">
        <v>25.5</v>
      </c>
      <c r="J47" s="34">
        <f>(G47-H47)/G47</f>
        <v>0.26998137802607075</v>
      </c>
      <c r="K47" s="37">
        <v>0.25</v>
      </c>
      <c r="L47" s="36" t="str">
        <f>IF(K47=8%,"Until stocks last",IF(K47=15%,"Underpriced","Super Offer"))</f>
        <v>Super Offer</v>
      </c>
      <c r="N47" s="7"/>
    </row>
    <row r="48" spans="1:14" ht="15" outlineLevel="2" x14ac:dyDescent="0.2">
      <c r="A48" s="31" t="s">
        <v>22</v>
      </c>
      <c r="B48" s="32" t="s">
        <v>75</v>
      </c>
      <c r="C48" s="32">
        <v>12.1</v>
      </c>
      <c r="D48" s="32" t="s">
        <v>27</v>
      </c>
      <c r="E48" s="32" t="s">
        <v>76</v>
      </c>
      <c r="F48" s="32">
        <v>403.2</v>
      </c>
      <c r="G48" s="32">
        <v>40285.629999999997</v>
      </c>
      <c r="H48" s="32">
        <v>31825.64</v>
      </c>
      <c r="I48" s="33">
        <v>55.5</v>
      </c>
      <c r="J48" s="34">
        <f>(G48-H48)/G48</f>
        <v>0.21000019113515164</v>
      </c>
      <c r="K48" s="37">
        <v>0.25</v>
      </c>
      <c r="L48" s="36" t="str">
        <f>IF(K48=8%,"Until stocks last",IF(K48=15%,"Underpriced","Super Offer"))</f>
        <v>Super Offer</v>
      </c>
      <c r="N48" s="7"/>
    </row>
    <row r="49" spans="1:14" ht="15" outlineLevel="2" x14ac:dyDescent="0.2">
      <c r="A49" s="31" t="s">
        <v>13</v>
      </c>
      <c r="B49" s="32" t="s">
        <v>54</v>
      </c>
      <c r="C49" s="32">
        <v>10</v>
      </c>
      <c r="D49" s="32" t="s">
        <v>27</v>
      </c>
      <c r="E49" s="32" t="s">
        <v>77</v>
      </c>
      <c r="F49" s="32">
        <v>200.4</v>
      </c>
      <c r="G49" s="32">
        <v>20891.64</v>
      </c>
      <c r="H49" s="32">
        <v>16295.51</v>
      </c>
      <c r="I49" s="33">
        <v>91.5</v>
      </c>
      <c r="J49" s="34">
        <f>(G49-H49)/G49</f>
        <v>0.21999852572607986</v>
      </c>
      <c r="K49" s="37">
        <v>0.25</v>
      </c>
      <c r="L49" s="36" t="str">
        <f>IF(K49=8%,"Until stocks last",IF(K49=15%,"Underpriced","Super Offer"))</f>
        <v>Super Offer</v>
      </c>
      <c r="N49" s="7"/>
    </row>
    <row r="50" spans="1:14" ht="15" outlineLevel="2" x14ac:dyDescent="0.2">
      <c r="A50" s="31" t="s">
        <v>40</v>
      </c>
      <c r="B50" s="32" t="s">
        <v>41</v>
      </c>
      <c r="C50" s="32">
        <v>14.1</v>
      </c>
      <c r="D50" s="32" t="s">
        <v>27</v>
      </c>
      <c r="E50" s="32" t="s">
        <v>48</v>
      </c>
      <c r="F50" s="32">
        <v>148.80000000000001</v>
      </c>
      <c r="G50" s="32">
        <v>8250.5500000000011</v>
      </c>
      <c r="H50" s="32">
        <v>6270.1100000000006</v>
      </c>
      <c r="I50" s="33">
        <v>69</v>
      </c>
      <c r="J50" s="34">
        <f>(G50-H50)/G50</f>
        <v>0.2400373308446104</v>
      </c>
      <c r="K50" s="37">
        <v>0.25</v>
      </c>
      <c r="L50" s="36" t="str">
        <f>IF(K50=8%,"Until stocks last",IF(K50=15%,"Underpriced","Super Offer"))</f>
        <v>Super Offer</v>
      </c>
      <c r="N50" s="7"/>
    </row>
    <row r="51" spans="1:14" ht="15" outlineLevel="2" x14ac:dyDescent="0.2">
      <c r="A51" s="31" t="s">
        <v>20</v>
      </c>
      <c r="B51" s="32" t="s">
        <v>79</v>
      </c>
      <c r="C51" s="32">
        <v>12</v>
      </c>
      <c r="D51" s="32" t="s">
        <v>27</v>
      </c>
      <c r="E51" s="32" t="s">
        <v>73</v>
      </c>
      <c r="F51" s="32">
        <v>219.6</v>
      </c>
      <c r="G51" s="32">
        <v>11372.13</v>
      </c>
      <c r="H51" s="32">
        <v>8074.22</v>
      </c>
      <c r="I51" s="33">
        <v>81</v>
      </c>
      <c r="J51" s="34">
        <f>(G51-H51)/G51</f>
        <v>0.28999932290608699</v>
      </c>
      <c r="K51" s="37">
        <v>0.25</v>
      </c>
      <c r="L51" s="36" t="str">
        <f>IF(K51=8%,"Until stocks last",IF(K51=15%,"Underpriced","Super Offer"))</f>
        <v>Super Offer</v>
      </c>
      <c r="N51" s="7"/>
    </row>
    <row r="52" spans="1:14" ht="15" outlineLevel="2" x14ac:dyDescent="0.2">
      <c r="A52" s="31" t="s">
        <v>13</v>
      </c>
      <c r="B52" s="32" t="s">
        <v>47</v>
      </c>
      <c r="C52" s="32">
        <v>12.1</v>
      </c>
      <c r="D52" s="32" t="s">
        <v>11</v>
      </c>
      <c r="E52" s="32" t="s">
        <v>42</v>
      </c>
      <c r="F52" s="32">
        <v>168</v>
      </c>
      <c r="G52" s="32">
        <v>8584.73</v>
      </c>
      <c r="H52" s="32">
        <v>6782.16</v>
      </c>
      <c r="I52" s="33">
        <v>96</v>
      </c>
      <c r="J52" s="34">
        <f>(G52-H52)/G52</f>
        <v>0.20997398869853795</v>
      </c>
      <c r="K52" s="37">
        <v>0.25</v>
      </c>
      <c r="L52" s="36" t="str">
        <f>IF(K52=8%,"Until stocks last",IF(K52=15%,"Underpriced","Super Offer"))</f>
        <v>Super Offer</v>
      </c>
      <c r="N52" s="7"/>
    </row>
    <row r="53" spans="1:14" ht="15" outlineLevel="2" x14ac:dyDescent="0.2">
      <c r="A53" s="31" t="s">
        <v>62</v>
      </c>
      <c r="B53" s="32" t="s">
        <v>82</v>
      </c>
      <c r="C53" s="32">
        <v>10.3</v>
      </c>
      <c r="D53" s="32" t="s">
        <v>27</v>
      </c>
      <c r="E53" s="32" t="s">
        <v>83</v>
      </c>
      <c r="F53" s="32">
        <v>577.19999999999993</v>
      </c>
      <c r="G53" s="32">
        <v>28513.1</v>
      </c>
      <c r="H53" s="32">
        <v>21099.54</v>
      </c>
      <c r="I53" s="33">
        <v>81</v>
      </c>
      <c r="J53" s="34">
        <f>(G53-H53)/G53</f>
        <v>0.2600054010261949</v>
      </c>
      <c r="K53" s="37">
        <v>0.25</v>
      </c>
      <c r="L53" s="36" t="str">
        <f>IF(K53=8%,"Until stocks last",IF(K53=15%,"Underpriced","Super Offer"))</f>
        <v>Super Offer</v>
      </c>
      <c r="N53" s="7"/>
    </row>
    <row r="54" spans="1:14" ht="15" outlineLevel="2" x14ac:dyDescent="0.2">
      <c r="A54" s="58" t="s">
        <v>36</v>
      </c>
      <c r="B54" s="59" t="s">
        <v>86</v>
      </c>
      <c r="C54" s="59">
        <v>6</v>
      </c>
      <c r="D54" s="59" t="s">
        <v>87</v>
      </c>
      <c r="E54" s="59" t="s">
        <v>12</v>
      </c>
      <c r="F54" s="59">
        <v>156</v>
      </c>
      <c r="G54" s="59">
        <v>5969.81</v>
      </c>
      <c r="H54" s="59">
        <v>4358.2</v>
      </c>
      <c r="I54" s="60">
        <v>78</v>
      </c>
      <c r="J54" s="61">
        <f>(G54-H54)/G54</f>
        <v>0.26996001547787962</v>
      </c>
      <c r="K54" s="62">
        <v>0.25</v>
      </c>
      <c r="L54" s="63" t="str">
        <f>IF(K54=8%,"Until stocks last",IF(K54=15%,"Underpriced","Super Offer"))</f>
        <v>Super Offer</v>
      </c>
      <c r="N54" s="7"/>
    </row>
    <row r="55" spans="1:14" ht="15" outlineLevel="1" x14ac:dyDescent="0.2">
      <c r="A55" s="1"/>
      <c r="B55" s="1">
        <f>SUBTOTAL(3,B29:B54)</f>
        <v>26</v>
      </c>
      <c r="C55" s="1"/>
      <c r="D55" s="1"/>
      <c r="E55" s="1"/>
      <c r="F55" s="1"/>
      <c r="G55" s="1"/>
      <c r="H55" s="1"/>
      <c r="I55" s="2"/>
      <c r="J55" s="9"/>
      <c r="K55" s="10"/>
      <c r="L55" s="19" t="s">
        <v>92</v>
      </c>
      <c r="N55" s="7"/>
    </row>
    <row r="56" spans="1:14" ht="16" thickBot="1" x14ac:dyDescent="0.25">
      <c r="A56" s="4"/>
      <c r="B56" s="4">
        <f>SUBTOTAL(3,B3:B54)</f>
        <v>50</v>
      </c>
      <c r="C56" s="4"/>
      <c r="D56" s="4"/>
      <c r="E56" s="4"/>
      <c r="F56" s="4"/>
      <c r="G56" s="4"/>
      <c r="H56" s="4"/>
      <c r="I56" s="55"/>
      <c r="J56" s="11"/>
      <c r="K56" s="56"/>
      <c r="L56" s="57" t="s">
        <v>95</v>
      </c>
      <c r="N56" s="7"/>
    </row>
  </sheetData>
  <sortState xmlns:xlrd2="http://schemas.microsoft.com/office/spreadsheetml/2017/richdata2" ref="A3:L54">
    <sortCondition descending="1" ref="L2:L54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3"/>
  <sheetViews>
    <sheetView showGridLines="0" tabSelected="1" workbookViewId="0">
      <pane xSplit="21" ySplit="42" topLeftCell="V43" activePane="bottomRight" state="frozen"/>
      <selection pane="topRight" activeCell="V1" sqref="V1"/>
      <selection pane="bottomLeft" activeCell="A43" sqref="A43"/>
      <selection pane="bottomRight" activeCell="B16" sqref="B16"/>
    </sheetView>
  </sheetViews>
  <sheetFormatPr baseColWidth="10" defaultColWidth="12.6640625" defaultRowHeight="15.75" customHeight="1" x14ac:dyDescent="0.15"/>
  <cols>
    <col min="2" max="2" width="15.33203125" bestFit="1" customWidth="1"/>
    <col min="6" max="6" width="13.1640625" bestFit="1" customWidth="1"/>
    <col min="7" max="7" width="15.83203125" bestFit="1" customWidth="1"/>
    <col min="8" max="13" width="4.6640625" bestFit="1" customWidth="1"/>
    <col min="14" max="14" width="10.6640625" bestFit="1" customWidth="1"/>
  </cols>
  <sheetData>
    <row r="1" spans="1:2" ht="17" thickBot="1" x14ac:dyDescent="0.25">
      <c r="A1" s="64" t="s">
        <v>0</v>
      </c>
      <c r="B1" s="65" t="s">
        <v>90</v>
      </c>
    </row>
    <row r="2" spans="1:2" ht="15" x14ac:dyDescent="0.2">
      <c r="A2" s="12" t="s">
        <v>9</v>
      </c>
      <c r="B2" s="15">
        <f>AVERAGEIF(Warehouse!$A$3:$A$52, Statistics!A2,Warehouse!$K$3:$K$52)</f>
        <v>0.21666666666666667</v>
      </c>
    </row>
    <row r="3" spans="1:2" ht="15" x14ac:dyDescent="0.2">
      <c r="A3" s="13" t="s">
        <v>13</v>
      </c>
      <c r="B3" s="16">
        <f>AVERAGEIF(Warehouse!$A$3:$A$52, Statistics!A3,Warehouse!$K$3:$K$52)</f>
        <v>0.17555555555555558</v>
      </c>
    </row>
    <row r="4" spans="1:2" ht="15" x14ac:dyDescent="0.2">
      <c r="A4" s="13" t="s">
        <v>17</v>
      </c>
      <c r="B4" s="16">
        <f>AVERAGEIF(Warehouse!$A$3:$A$52, Statistics!A4,Warehouse!$K$3:$K$52)</f>
        <v>0.22500000000000001</v>
      </c>
    </row>
    <row r="5" spans="1:2" ht="15" x14ac:dyDescent="0.2">
      <c r="A5" s="13" t="s">
        <v>20</v>
      </c>
      <c r="B5" s="16">
        <f>AVERAGEIF(Warehouse!$A$3:$A$52, Statistics!A5,Warehouse!$K$3:$K$52)</f>
        <v>0.17363636363636362</v>
      </c>
    </row>
    <row r="6" spans="1:2" ht="15" x14ac:dyDescent="0.2">
      <c r="A6" s="13" t="s">
        <v>22</v>
      </c>
      <c r="B6" s="16">
        <f>AVERAGEIF(Warehouse!$A$3:$A$52, Statistics!A6,Warehouse!$K$3:$K$52)</f>
        <v>0.21666666666666667</v>
      </c>
    </row>
    <row r="7" spans="1:2" ht="15" x14ac:dyDescent="0.2">
      <c r="A7" s="13" t="s">
        <v>25</v>
      </c>
      <c r="B7" s="16">
        <f>AVERAGEIF(Warehouse!$A$3:$A$52, Statistics!A7,Warehouse!$K$3:$K$52)</f>
        <v>0.25</v>
      </c>
    </row>
    <row r="8" spans="1:2" ht="15" x14ac:dyDescent="0.2">
      <c r="A8" s="13" t="s">
        <v>36</v>
      </c>
      <c r="B8" s="16">
        <f>AVERAGEIF(Warehouse!$A$3:$A$52, Statistics!A8,Warehouse!$K$3:$K$52)</f>
        <v>0.2</v>
      </c>
    </row>
    <row r="9" spans="1:2" ht="15" x14ac:dyDescent="0.2">
      <c r="A9" s="13" t="s">
        <v>40</v>
      </c>
      <c r="B9" s="16">
        <f>AVERAGEIF(Warehouse!$A$3:$A$52, Statistics!A9,Warehouse!$K$3:$K$52)</f>
        <v>0.22500000000000001</v>
      </c>
    </row>
    <row r="10" spans="1:2" ht="15" x14ac:dyDescent="0.2">
      <c r="A10" s="13" t="s">
        <v>43</v>
      </c>
      <c r="B10" s="16">
        <f>AVERAGEIF(Warehouse!$A$3:$A$52, Statistics!A10,Warehouse!$K$3:$K$52)</f>
        <v>0.15</v>
      </c>
    </row>
    <row r="11" spans="1:2" ht="15" x14ac:dyDescent="0.2">
      <c r="A11" s="13" t="s">
        <v>45</v>
      </c>
      <c r="B11" s="16">
        <f>AVERAGEIF(Warehouse!$A$3:$A$52, Statistics!A11,Warehouse!$K$3:$K$52)</f>
        <v>0.15</v>
      </c>
    </row>
    <row r="12" spans="1:2" ht="16" thickBot="1" x14ac:dyDescent="0.25">
      <c r="A12" s="14" t="s">
        <v>62</v>
      </c>
      <c r="B12" s="17">
        <f>AVERAGEIF(Warehouse!$A$3:$A$52, Statistics!A12,Warehouse!$K$3:$K$52)</f>
        <v>0.25</v>
      </c>
    </row>
    <row r="13" spans="1:2" ht="15.75" customHeight="1" x14ac:dyDescent="0.15">
      <c r="B1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</vt:lpstr>
      <vt:lpstr>Totals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2024-09-16T13:30:19Z</dcterms:created>
  <dcterms:modified xsi:type="dcterms:W3CDTF">2024-09-16T13:30:19Z</dcterms:modified>
</cp:coreProperties>
</file>