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\dev_reference\SlamAreaCalc\doc\"/>
    </mc:Choice>
  </mc:AlternateContent>
  <bookViews>
    <workbookView xWindow="0" yWindow="0" windowWidth="20370" windowHeight="108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2" i="1"/>
  <c r="C5" i="1"/>
  <c r="C6" i="1"/>
  <c r="C7" i="1"/>
  <c r="C8" i="1"/>
  <c r="C9" i="1"/>
  <c r="C10" i="1"/>
  <c r="C11" i="1"/>
  <c r="M4" i="1" s="1"/>
  <c r="C12" i="1"/>
  <c r="L5" i="1" s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2" i="1"/>
  <c r="L4" i="1"/>
  <c r="K4" i="1"/>
  <c r="J4" i="1"/>
  <c r="I5" i="1" l="1"/>
  <c r="J5" i="1"/>
  <c r="K5" i="1"/>
  <c r="M5" i="1"/>
  <c r="D2" i="1"/>
  <c r="D5" i="1"/>
  <c r="D42" i="1"/>
  <c r="D34" i="1"/>
  <c r="D26" i="1"/>
  <c r="D18" i="1"/>
  <c r="D10" i="1"/>
  <c r="D41" i="1"/>
  <c r="D33" i="1"/>
  <c r="D25" i="1"/>
  <c r="D17" i="1"/>
  <c r="D9" i="1"/>
  <c r="D8" i="1"/>
  <c r="D40" i="1"/>
  <c r="D32" i="1"/>
  <c r="D24" i="1"/>
  <c r="D16" i="1"/>
  <c r="D39" i="1"/>
  <c r="D31" i="1"/>
  <c r="D23" i="1"/>
  <c r="D15" i="1"/>
  <c r="D7" i="1"/>
  <c r="D38" i="1"/>
  <c r="D30" i="1"/>
  <c r="D22" i="1"/>
  <c r="D14" i="1"/>
  <c r="D6" i="1"/>
  <c r="D44" i="1"/>
  <c r="D36" i="1"/>
  <c r="D28" i="1"/>
  <c r="D20" i="1"/>
  <c r="D12" i="1"/>
  <c r="D4" i="1"/>
  <c r="D43" i="1"/>
  <c r="D35" i="1"/>
  <c r="D27" i="1"/>
  <c r="D19" i="1"/>
  <c r="D11" i="1"/>
  <c r="D3" i="1"/>
  <c r="D37" i="1"/>
  <c r="D29" i="1"/>
  <c r="D21" i="1"/>
  <c r="D13" i="1"/>
</calcChain>
</file>

<file path=xl/sharedStrings.xml><?xml version="1.0" encoding="utf-8"?>
<sst xmlns="http://schemas.openxmlformats.org/spreadsheetml/2006/main" count="39" uniqueCount="38">
  <si>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</si>
  <si>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</si>
  <si>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</si>
  <si>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</si>
  <si>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</si>
  <si>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</si>
  <si>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</si>
  <si>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</si>
  <si>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</si>
  <si>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</si>
  <si>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</si>
  <si>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</si>
  <si>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</si>
  <si>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</si>
  <si>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</si>
  <si>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</si>
  <si>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</si>
  <si>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</si>
  <si>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</si>
  <si>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</si>
  <si>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</si>
  <si>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</si>
  <si>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</si>
  <si>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</si>
  <si>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확률 출력</t>
  </si>
  <si>
    <t>백분율</t>
  </si>
  <si>
    <t>x3</t>
    <phoneticPr fontId="1" type="noConversion"/>
  </si>
  <si>
    <t>x2</t>
    <phoneticPr fontId="1" type="noConversion"/>
  </si>
  <si>
    <t>x</t>
    <phoneticPr fontId="1" type="noConversion"/>
  </si>
  <si>
    <t>y절편</t>
    <phoneticPr fontId="1" type="noConversion"/>
  </si>
  <si>
    <t>슬램x</t>
    <phoneticPr fontId="1" type="noConversion"/>
  </si>
  <si>
    <t>슬램y</t>
    <phoneticPr fontId="1" type="noConversion"/>
  </si>
  <si>
    <t>추정변위 1차회귀</t>
    <phoneticPr fontId="1" type="noConversion"/>
  </si>
  <si>
    <t>추정변위 3차회귀</t>
    <phoneticPr fontId="1" type="noConversion"/>
  </si>
  <si>
    <t>1차 회귀분석</t>
    <phoneticPr fontId="1" type="noConversion"/>
  </si>
  <si>
    <t>LINEST 최소자승법 회귀</t>
    <phoneticPr fontId="1" type="noConversion"/>
  </si>
  <si>
    <t>X4</t>
    <phoneticPr fontId="1" type="noConversion"/>
  </si>
  <si>
    <t>추정변위 4차회귀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</si>
</sst>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회귀 비교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슬램y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Sheet1!$B$2:$B$44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cat>
          <c:val>
            <c:numRef>
              <c:f>Sheet1!$C$2:$C$44</c:f>
              <c:numCache>
                <c:formatCode>General</c:formatCode>
                <c:ptCount val="43"/>
                <c:pt idx="0">
                  <c:v>0.2</c:v>
                </c:pt>
                <c:pt idx="1">
                  <c:v>0.4</c:v>
                </c:pt>
                <c:pt idx="2">
                  <c:v>0.6020599913279624</c:v>
                </c:pt>
                <c:pt idx="3">
                  <c:v>0.95424250943932487</c:v>
                </c:pt>
                <c:pt idx="4">
                  <c:v>1.2041199826559248</c:v>
                </c:pt>
                <c:pt idx="5">
                  <c:v>1.3979400086720377</c:v>
                </c:pt>
                <c:pt idx="6">
                  <c:v>1.5563025007672873</c:v>
                </c:pt>
                <c:pt idx="7">
                  <c:v>1.6901960800285136</c:v>
                </c:pt>
                <c:pt idx="8">
                  <c:v>1.8061799739838871</c:v>
                </c:pt>
                <c:pt idx="9">
                  <c:v>1.9084850188786497</c:v>
                </c:pt>
                <c:pt idx="10">
                  <c:v>2</c:v>
                </c:pt>
                <c:pt idx="11">
                  <c:v>2.0827853703164503</c:v>
                </c:pt>
                <c:pt idx="12">
                  <c:v>2.1583624920952498</c:v>
                </c:pt>
                <c:pt idx="13">
                  <c:v>2.2278867046136734</c:v>
                </c:pt>
                <c:pt idx="14">
                  <c:v>2.2922560713564759</c:v>
                </c:pt>
                <c:pt idx="15">
                  <c:v>2.3521825181113627</c:v>
                </c:pt>
                <c:pt idx="16">
                  <c:v>2.4082399653118496</c:v>
                </c:pt>
                <c:pt idx="17">
                  <c:v>2.4608978427565478</c:v>
                </c:pt>
                <c:pt idx="18">
                  <c:v>2.510545010206612</c:v>
                </c:pt>
                <c:pt idx="19">
                  <c:v>2.5575072019056577</c:v>
                </c:pt>
                <c:pt idx="20">
                  <c:v>2.6020599913279625</c:v>
                </c:pt>
                <c:pt idx="21">
                  <c:v>2.6444385894678386</c:v>
                </c:pt>
                <c:pt idx="22">
                  <c:v>2.6848453616444123</c:v>
                </c:pt>
                <c:pt idx="23">
                  <c:v>2.7234556720351857</c:v>
                </c:pt>
                <c:pt idx="24">
                  <c:v>2.7604224834232118</c:v>
                </c:pt>
                <c:pt idx="25">
                  <c:v>2.7958800173440754</c:v>
                </c:pt>
                <c:pt idx="26">
                  <c:v>2.8299466959416359</c:v>
                </c:pt>
                <c:pt idx="27">
                  <c:v>2.8627275283179747</c:v>
                </c:pt>
                <c:pt idx="28">
                  <c:v>2.8943160626844384</c:v>
                </c:pt>
                <c:pt idx="29">
                  <c:v>2.9247959957979122</c:v>
                </c:pt>
                <c:pt idx="30">
                  <c:v>2.9542425094393248</c:v>
                </c:pt>
                <c:pt idx="31">
                  <c:v>2.9827233876685453</c:v>
                </c:pt>
                <c:pt idx="32">
                  <c:v>3.0102999566398121</c:v>
                </c:pt>
                <c:pt idx="33">
                  <c:v>3.037027879755775</c:v>
                </c:pt>
                <c:pt idx="34">
                  <c:v>3.0629578340845103</c:v>
                </c:pt>
                <c:pt idx="35">
                  <c:v>3.0881360887005513</c:v>
                </c:pt>
                <c:pt idx="36">
                  <c:v>3.1126050015345745</c:v>
                </c:pt>
                <c:pt idx="37">
                  <c:v>3.13640344813399</c:v>
                </c:pt>
                <c:pt idx="38">
                  <c:v>3.1595671932336202</c:v>
                </c:pt>
                <c:pt idx="39">
                  <c:v>3.1821292140529982</c:v>
                </c:pt>
                <c:pt idx="40">
                  <c:v>3.2041199826559246</c:v>
                </c:pt>
                <c:pt idx="41">
                  <c:v>3.2255677134394709</c:v>
                </c:pt>
                <c:pt idx="42">
                  <c:v>3.2464985807958011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D5-4BD6-85D8-00C42FF56EB7}"/>
            </c:ext>
          </c:extLst>
        </c:ser>
        <c:ser>
          <c:idx val="2"/>
          <c:order val="1"/>
          <c:tx>
            <c:strRef>
              <c:f>Sheet1!$F$1</c:f>
              <c:strCache>
                <c:ptCount val="1"/>
                <c:pt idx="0">
                  <c:v>추정변위 1차회귀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Sheet1!$B$2:$B$44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cat>
          <c:val>
            <c:numRef>
              <c:f>Sheet1!$F$2:$F$44</c:f>
              <c:numCache>
                <c:formatCode>General</c:formatCode>
                <c:ptCount val="43"/>
                <c:pt idx="0">
                  <c:v>1.5029314953073631</c:v>
                </c:pt>
                <c:pt idx="1">
                  <c:v>1.5496338581286675</c:v>
                </c:pt>
                <c:pt idx="2">
                  <c:v>1.5963362209499716</c:v>
                </c:pt>
                <c:pt idx="3">
                  <c:v>1.643038583771276</c:v>
                </c:pt>
                <c:pt idx="4">
                  <c:v>1.6897409465925801</c:v>
                </c:pt>
                <c:pt idx="5">
                  <c:v>1.7364433094138845</c:v>
                </c:pt>
                <c:pt idx="6">
                  <c:v>1.7831456722351886</c:v>
                </c:pt>
                <c:pt idx="7">
                  <c:v>1.829848035056493</c:v>
                </c:pt>
                <c:pt idx="8">
                  <c:v>1.8765503978777973</c:v>
                </c:pt>
                <c:pt idx="9">
                  <c:v>1.9232527606991014</c:v>
                </c:pt>
                <c:pt idx="10">
                  <c:v>1.9699551235204056</c:v>
                </c:pt>
                <c:pt idx="11">
                  <c:v>2.0166574863417099</c:v>
                </c:pt>
                <c:pt idx="12">
                  <c:v>2.0633598491630143</c:v>
                </c:pt>
                <c:pt idx="13">
                  <c:v>2.1100622119843186</c:v>
                </c:pt>
                <c:pt idx="14">
                  <c:v>2.1567645748056226</c:v>
                </c:pt>
                <c:pt idx="15">
                  <c:v>2.2034669376269269</c:v>
                </c:pt>
                <c:pt idx="16">
                  <c:v>2.2501693004482313</c:v>
                </c:pt>
                <c:pt idx="17">
                  <c:v>2.2968716632695356</c:v>
                </c:pt>
                <c:pt idx="18">
                  <c:v>2.34357402609084</c:v>
                </c:pt>
                <c:pt idx="19">
                  <c:v>2.3902763889121439</c:v>
                </c:pt>
                <c:pt idx="20">
                  <c:v>2.4369787517334482</c:v>
                </c:pt>
                <c:pt idx="21">
                  <c:v>2.4836811145547526</c:v>
                </c:pt>
                <c:pt idx="22">
                  <c:v>2.5303834773760565</c:v>
                </c:pt>
                <c:pt idx="23">
                  <c:v>2.5770858401973609</c:v>
                </c:pt>
                <c:pt idx="24">
                  <c:v>2.6237882030186652</c:v>
                </c:pt>
                <c:pt idx="25">
                  <c:v>2.6704905658399696</c:v>
                </c:pt>
                <c:pt idx="26">
                  <c:v>2.7171929286612739</c:v>
                </c:pt>
                <c:pt idx="27">
                  <c:v>2.7638952914825783</c:v>
                </c:pt>
                <c:pt idx="28">
                  <c:v>2.8105976543038826</c:v>
                </c:pt>
                <c:pt idx="29">
                  <c:v>2.8573000171251866</c:v>
                </c:pt>
                <c:pt idx="30">
                  <c:v>2.9040023799464909</c:v>
                </c:pt>
                <c:pt idx="31">
                  <c:v>2.9507047427677948</c:v>
                </c:pt>
                <c:pt idx="32">
                  <c:v>2.9974071055890992</c:v>
                </c:pt>
                <c:pt idx="33">
                  <c:v>3.0441094684104035</c:v>
                </c:pt>
                <c:pt idx="34">
                  <c:v>3.0908118312317079</c:v>
                </c:pt>
                <c:pt idx="35">
                  <c:v>3.1375141940530122</c:v>
                </c:pt>
                <c:pt idx="36">
                  <c:v>3.1842165568743166</c:v>
                </c:pt>
                <c:pt idx="37">
                  <c:v>3.2309189196956209</c:v>
                </c:pt>
                <c:pt idx="38">
                  <c:v>3.2776212825169249</c:v>
                </c:pt>
                <c:pt idx="39">
                  <c:v>3.3243236453382292</c:v>
                </c:pt>
                <c:pt idx="40">
                  <c:v>3.3710260081595331</c:v>
                </c:pt>
                <c:pt idx="41">
                  <c:v>3.4177283709808375</c:v>
                </c:pt>
                <c:pt idx="42">
                  <c:v>3.4644307338021418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D5-4BD6-85D8-00C42FF56EB7}"/>
            </c:ext>
          </c:extLst>
        </c:ser>
        <c:ser>
          <c:idx val="1"/>
          <c:order val="2"/>
          <c:tx>
            <c:strRef>
              <c:f>Sheet1!$D$1</c:f>
              <c:strCache>
                <c:ptCount val="1"/>
                <c:pt idx="0">
                  <c:v>추정변위 3차회귀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Sheet1!$B$2:$B$44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cat>
          <c:val>
            <c:numRef>
              <c:f>Sheet1!$D$2:$D$44</c:f>
              <c:numCache>
                <c:formatCode>General</c:formatCode>
                <c:ptCount val="43"/>
                <c:pt idx="0">
                  <c:v>0.29592622444612227</c:v>
                </c:pt>
                <c:pt idx="1">
                  <c:v>0.51957861331115585</c:v>
                </c:pt>
                <c:pt idx="2">
                  <c:v>0.72911712738455137</c:v>
                </c:pt>
                <c:pt idx="3">
                  <c:v>0.92504733145390983</c:v>
                </c:pt>
                <c:pt idx="4">
                  <c:v>1.1078747903068322</c:v>
                </c:pt>
                <c:pt idx="5">
                  <c:v>1.2781050687309197</c:v>
                </c:pt>
                <c:pt idx="6">
                  <c:v>1.4362437315137733</c:v>
                </c:pt>
                <c:pt idx="7">
                  <c:v>1.5827963434429941</c:v>
                </c:pt>
                <c:pt idx="8">
                  <c:v>1.7182684693061829</c:v>
                </c:pt>
                <c:pt idx="9">
                  <c:v>1.8431656738909408</c:v>
                </c:pt>
                <c:pt idx="10">
                  <c:v>1.957993521984869</c:v>
                </c:pt>
                <c:pt idx="11">
                  <c:v>2.0632575783755689</c:v>
                </c:pt>
                <c:pt idx="12">
                  <c:v>2.1594634078506405</c:v>
                </c:pt>
                <c:pt idx="13">
                  <c:v>2.2471165751976852</c:v>
                </c:pt>
                <c:pt idx="14">
                  <c:v>2.3267226452043053</c:v>
                </c:pt>
                <c:pt idx="15">
                  <c:v>2.3987871826581002</c:v>
                </c:pt>
                <c:pt idx="16">
                  <c:v>2.4638157523466711</c:v>
                </c:pt>
                <c:pt idx="17">
                  <c:v>2.5223139190576198</c:v>
                </c:pt>
                <c:pt idx="18">
                  <c:v>2.5747872475785472</c:v>
                </c:pt>
                <c:pt idx="19">
                  <c:v>2.6217413026970537</c:v>
                </c:pt>
                <c:pt idx="20">
                  <c:v>2.6636816492007411</c:v>
                </c:pt>
                <c:pt idx="21">
                  <c:v>2.7011138518772109</c:v>
                </c:pt>
                <c:pt idx="22">
                  <c:v>2.7345434755140627</c:v>
                </c:pt>
                <c:pt idx="23">
                  <c:v>2.7644760848988974</c:v>
                </c:pt>
                <c:pt idx="24">
                  <c:v>2.7914172448193182</c:v>
                </c:pt>
                <c:pt idx="25">
                  <c:v>2.8158725200629235</c:v>
                </c:pt>
                <c:pt idx="26">
                  <c:v>2.8383474754173164</c:v>
                </c:pt>
                <c:pt idx="27">
                  <c:v>2.8593476756700964</c:v>
                </c:pt>
                <c:pt idx="28">
                  <c:v>2.8793786856088661</c:v>
                </c:pt>
                <c:pt idx="29">
                  <c:v>2.8989460700212253</c:v>
                </c:pt>
                <c:pt idx="30">
                  <c:v>2.9185553936947755</c:v>
                </c:pt>
                <c:pt idx="31">
                  <c:v>2.9387122214171169</c:v>
                </c:pt>
                <c:pt idx="32">
                  <c:v>2.9599221179758524</c:v>
                </c:pt>
                <c:pt idx="33">
                  <c:v>2.9826906481585813</c:v>
                </c:pt>
                <c:pt idx="34">
                  <c:v>3.0075233767529057</c:v>
                </c:pt>
                <c:pt idx="35">
                  <c:v>3.0349258685464258</c:v>
                </c:pt>
                <c:pt idx="36">
                  <c:v>3.0654036883267435</c:v>
                </c:pt>
                <c:pt idx="37">
                  <c:v>3.0994624008814591</c:v>
                </c:pt>
                <c:pt idx="38">
                  <c:v>3.1376075709981737</c:v>
                </c:pt>
                <c:pt idx="39">
                  <c:v>3.1803447634644892</c:v>
                </c:pt>
                <c:pt idx="40">
                  <c:v>3.228179543068006</c:v>
                </c:pt>
                <c:pt idx="41">
                  <c:v>3.281617474596326</c:v>
                </c:pt>
                <c:pt idx="42">
                  <c:v>3.3411641228370486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D5-4BD6-85D8-00C42FF56EB7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추정변위 4차회귀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Sheet1!$B$2:$B$44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cat>
          <c:val>
            <c:numRef>
              <c:f>Sheet1!$E$2:$E$44</c:f>
              <c:numCache>
                <c:formatCode>General</c:formatCode>
                <c:ptCount val="43"/>
                <c:pt idx="0">
                  <c:v>0.16525315834320375</c:v>
                </c:pt>
                <c:pt idx="1">
                  <c:v>0.45113081678105516</c:v>
                </c:pt>
                <c:pt idx="2">
                  <c:v>0.70923539491128407</c:v>
                </c:pt>
                <c:pt idx="3">
                  <c:v>0.94166603149835637</c:v>
                </c:pt>
                <c:pt idx="4">
                  <c:v>1.1504401435643348</c:v>
                </c:pt>
                <c:pt idx="5">
                  <c:v>1.337493426388878</c:v>
                </c:pt>
                <c:pt idx="6">
                  <c:v>1.5046798535092427</c:v>
                </c:pt>
                <c:pt idx="7">
                  <c:v>1.653771676720281</c:v>
                </c:pt>
                <c:pt idx="8">
                  <c:v>1.7864594260744424</c:v>
                </c:pt>
                <c:pt idx="9">
                  <c:v>1.9043519098817723</c:v>
                </c:pt>
                <c:pt idx="10">
                  <c:v>2.0089762147099139</c:v>
                </c:pt>
                <c:pt idx="11">
                  <c:v>2.1017777053841069</c:v>
                </c:pt>
                <c:pt idx="12">
                  <c:v>2.1841200249871857</c:v>
                </c:pt>
                <c:pt idx="13">
                  <c:v>2.2572850948595837</c:v>
                </c:pt>
                <c:pt idx="14">
                  <c:v>2.3224731145993314</c:v>
                </c:pt>
                <c:pt idx="15">
                  <c:v>2.3808025620620525</c:v>
                </c:pt>
                <c:pt idx="16">
                  <c:v>2.4333101933609718</c:v>
                </c:pt>
                <c:pt idx="17">
                  <c:v>2.4809510428669079</c:v>
                </c:pt>
                <c:pt idx="18">
                  <c:v>2.5245984232082757</c:v>
                </c:pt>
                <c:pt idx="19">
                  <c:v>2.5650439252710888</c:v>
                </c:pt>
                <c:pt idx="20">
                  <c:v>2.6029974181989566</c:v>
                </c:pt>
                <c:pt idx="21">
                  <c:v>2.6390870493930865</c:v>
                </c:pt>
                <c:pt idx="22">
                  <c:v>2.6738592445122786</c:v>
                </c:pt>
                <c:pt idx="23">
                  <c:v>2.7077787074729334</c:v>
                </c:pt>
                <c:pt idx="24">
                  <c:v>2.7412284204490462</c:v>
                </c:pt>
                <c:pt idx="25">
                  <c:v>2.7745096438722121</c:v>
                </c:pt>
                <c:pt idx="26">
                  <c:v>2.8078419164316171</c:v>
                </c:pt>
                <c:pt idx="27">
                  <c:v>2.841363055074051</c:v>
                </c:pt>
                <c:pt idx="28">
                  <c:v>2.875129155003894</c:v>
                </c:pt>
                <c:pt idx="29">
                  <c:v>2.9091145896831256</c:v>
                </c:pt>
                <c:pt idx="30">
                  <c:v>2.9432120108313211</c:v>
                </c:pt>
                <c:pt idx="31">
                  <c:v>2.9772323484256549</c:v>
                </c:pt>
                <c:pt idx="32">
                  <c:v>3.0109048107008989</c:v>
                </c:pt>
                <c:pt idx="33">
                  <c:v>3.0438768841494146</c:v>
                </c:pt>
                <c:pt idx="34">
                  <c:v>3.0757143335211663</c:v>
                </c:pt>
                <c:pt idx="35">
                  <c:v>3.1059012018237167</c:v>
                </c:pt>
                <c:pt idx="36">
                  <c:v>3.1338398103222151</c:v>
                </c:pt>
                <c:pt idx="37">
                  <c:v>3.1588507585394177</c:v>
                </c:pt>
                <c:pt idx="38">
                  <c:v>3.1801729242556758</c:v>
                </c:pt>
                <c:pt idx="39">
                  <c:v>3.1969634635089368</c:v>
                </c:pt>
                <c:pt idx="40">
                  <c:v>3.2082978105947366</c:v>
                </c:pt>
                <c:pt idx="41">
                  <c:v>3.2131696780662264</c:v>
                </c:pt>
                <c:pt idx="42">
                  <c:v>3.21049105673413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D5-4BD6-85D8-00C42FF56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6926224"/>
        <c:axId val="1446923728"/>
      </c:lineChart>
      <c:catAx>
        <c:axId val="144692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46923728"/>
        <c:crosses val="autoZero"/>
        <c:auto val="1"/>
        <c:lblAlgn val="ctr"/>
        <c:lblOffset val="100"/>
        <c:noMultiLvlLbl val="0"/>
      </c:catAx>
      <c:valAx>
        <c:axId val="144692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4692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정규 확률도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Sheet1!$P$27:$P$68</c:f>
              <c:numCache>
                <c:formatCode>General</c:formatCode>
                <c:ptCount val="42"/>
                <c:pt idx="0">
                  <c:v>1.1904761904761905</c:v>
                </c:pt>
                <c:pt idx="1">
                  <c:v>3.5714285714285712</c:v>
                </c:pt>
                <c:pt idx="2">
                  <c:v>5.9523809523809526</c:v>
                </c:pt>
                <c:pt idx="3">
                  <c:v>8.3333333333333321</c:v>
                </c:pt>
                <c:pt idx="4">
                  <c:v>10.714285714285714</c:v>
                </c:pt>
                <c:pt idx="5">
                  <c:v>13.095238095238095</c:v>
                </c:pt>
                <c:pt idx="6">
                  <c:v>15.476190476190474</c:v>
                </c:pt>
                <c:pt idx="7">
                  <c:v>17.857142857142858</c:v>
                </c:pt>
                <c:pt idx="8">
                  <c:v>20.238095238095237</c:v>
                </c:pt>
                <c:pt idx="9">
                  <c:v>22.619047619047617</c:v>
                </c:pt>
                <c:pt idx="10">
                  <c:v>25</c:v>
                </c:pt>
                <c:pt idx="11">
                  <c:v>27.38095238095238</c:v>
                </c:pt>
                <c:pt idx="12">
                  <c:v>29.761904761904759</c:v>
                </c:pt>
                <c:pt idx="13">
                  <c:v>32.142857142857146</c:v>
                </c:pt>
                <c:pt idx="14">
                  <c:v>34.523809523809526</c:v>
                </c:pt>
                <c:pt idx="15">
                  <c:v>36.904761904761905</c:v>
                </c:pt>
                <c:pt idx="16">
                  <c:v>39.285714285714285</c:v>
                </c:pt>
                <c:pt idx="17">
                  <c:v>41.666666666666664</c:v>
                </c:pt>
                <c:pt idx="18">
                  <c:v>44.047619047619044</c:v>
                </c:pt>
                <c:pt idx="19">
                  <c:v>46.428571428571431</c:v>
                </c:pt>
                <c:pt idx="20">
                  <c:v>48.80952380952381</c:v>
                </c:pt>
                <c:pt idx="21">
                  <c:v>51.19047619047619</c:v>
                </c:pt>
                <c:pt idx="22">
                  <c:v>53.571428571428569</c:v>
                </c:pt>
                <c:pt idx="23">
                  <c:v>55.952380952380949</c:v>
                </c:pt>
                <c:pt idx="24">
                  <c:v>58.333333333333329</c:v>
                </c:pt>
                <c:pt idx="25">
                  <c:v>60.714285714285715</c:v>
                </c:pt>
                <c:pt idx="26">
                  <c:v>63.095238095238095</c:v>
                </c:pt>
                <c:pt idx="27">
                  <c:v>65.476190476190482</c:v>
                </c:pt>
                <c:pt idx="28">
                  <c:v>67.857142857142861</c:v>
                </c:pt>
                <c:pt idx="29">
                  <c:v>70.238095238095241</c:v>
                </c:pt>
                <c:pt idx="30">
                  <c:v>72.61904761904762</c:v>
                </c:pt>
                <c:pt idx="31">
                  <c:v>75</c:v>
                </c:pt>
                <c:pt idx="32">
                  <c:v>77.38095238095238</c:v>
                </c:pt>
                <c:pt idx="33">
                  <c:v>79.761904761904759</c:v>
                </c:pt>
                <c:pt idx="34">
                  <c:v>82.142857142857139</c:v>
                </c:pt>
                <c:pt idx="35">
                  <c:v>84.523809523809518</c:v>
                </c:pt>
                <c:pt idx="36">
                  <c:v>86.904761904761898</c:v>
                </c:pt>
                <c:pt idx="37">
                  <c:v>89.285714285714278</c:v>
                </c:pt>
                <c:pt idx="38">
                  <c:v>91.666666666666671</c:v>
                </c:pt>
                <c:pt idx="39">
                  <c:v>94.047619047619051</c:v>
                </c:pt>
                <c:pt idx="40">
                  <c:v>96.428571428571431</c:v>
                </c:pt>
                <c:pt idx="41">
                  <c:v>98.80952380952381</c:v>
                </c:pt>
              </c:numCache>
            </c:numRef>
          </c:xVal>
          <c:yVal>
            <c:numRef>
              <c:f>Sheet1!$Q$27:$Q$68</c:f>
              <c:numCache>
                <c:formatCode>General</c:formatCode>
                <c:ptCount val="42"/>
                <c:pt idx="0">
                  <c:v>0.6020599913279624</c:v>
                </c:pt>
                <c:pt idx="1">
                  <c:v>0.95424250943932487</c:v>
                </c:pt>
                <c:pt idx="2">
                  <c:v>1.2041199826559248</c:v>
                </c:pt>
                <c:pt idx="3">
                  <c:v>1.3979400086720377</c:v>
                </c:pt>
                <c:pt idx="4">
                  <c:v>1.5563025007672873</c:v>
                </c:pt>
                <c:pt idx="5">
                  <c:v>1.6901960800285136</c:v>
                </c:pt>
                <c:pt idx="6">
                  <c:v>1.8061799739838871</c:v>
                </c:pt>
                <c:pt idx="7">
                  <c:v>1.9084850188786497</c:v>
                </c:pt>
                <c:pt idx="8">
                  <c:v>2</c:v>
                </c:pt>
                <c:pt idx="9">
                  <c:v>2.0827853703164503</c:v>
                </c:pt>
                <c:pt idx="10">
                  <c:v>2.1583624920952498</c:v>
                </c:pt>
                <c:pt idx="11">
                  <c:v>2.2278867046136734</c:v>
                </c:pt>
                <c:pt idx="12">
                  <c:v>2.2922560713564759</c:v>
                </c:pt>
                <c:pt idx="13">
                  <c:v>2.3521825181113627</c:v>
                </c:pt>
                <c:pt idx="14">
                  <c:v>2.4082399653118496</c:v>
                </c:pt>
                <c:pt idx="15">
                  <c:v>2.4608978427565478</c:v>
                </c:pt>
                <c:pt idx="16">
                  <c:v>2.510545010206612</c:v>
                </c:pt>
                <c:pt idx="17">
                  <c:v>2.5575072019056577</c:v>
                </c:pt>
                <c:pt idx="18">
                  <c:v>2.6020599913279625</c:v>
                </c:pt>
                <c:pt idx="19">
                  <c:v>2.6444385894678386</c:v>
                </c:pt>
                <c:pt idx="20">
                  <c:v>2.6848453616444123</c:v>
                </c:pt>
                <c:pt idx="21">
                  <c:v>2.7234556720351857</c:v>
                </c:pt>
                <c:pt idx="22">
                  <c:v>2.7604224834232118</c:v>
                </c:pt>
                <c:pt idx="23">
                  <c:v>2.7958800173440754</c:v>
                </c:pt>
                <c:pt idx="24">
                  <c:v>2.8299466959416359</c:v>
                </c:pt>
                <c:pt idx="25">
                  <c:v>2.8627275283179747</c:v>
                </c:pt>
                <c:pt idx="26">
                  <c:v>2.8943160626844384</c:v>
                </c:pt>
                <c:pt idx="27">
                  <c:v>2.9247959957979122</c:v>
                </c:pt>
                <c:pt idx="28">
                  <c:v>2.9542425094393248</c:v>
                </c:pt>
                <c:pt idx="29">
                  <c:v>2.9827233876685453</c:v>
                </c:pt>
                <c:pt idx="30">
                  <c:v>3</c:v>
                </c:pt>
                <c:pt idx="31">
                  <c:v>3.0102999566398121</c:v>
                </c:pt>
                <c:pt idx="32">
                  <c:v>3.037027879755775</c:v>
                </c:pt>
                <c:pt idx="33">
                  <c:v>3.0629578340845103</c:v>
                </c:pt>
                <c:pt idx="34">
                  <c:v>3.0881360887005513</c:v>
                </c:pt>
                <c:pt idx="35">
                  <c:v>3.1126050015345745</c:v>
                </c:pt>
                <c:pt idx="36">
                  <c:v>3.13640344813399</c:v>
                </c:pt>
                <c:pt idx="37">
                  <c:v>3.1595671932336202</c:v>
                </c:pt>
                <c:pt idx="38">
                  <c:v>3.1821292140529982</c:v>
                </c:pt>
                <c:pt idx="39">
                  <c:v>3.2041199826559246</c:v>
                </c:pt>
                <c:pt idx="40">
                  <c:v>3.2255677134394709</c:v>
                </c:pt>
                <c:pt idx="41">
                  <c:v>3.2464985807958011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E5-4E3A-83EA-1389C3877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355936"/>
        <c:axId val="1711360512"/>
      </c:scatterChart>
      <c:valAx>
        <c:axId val="1711355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표본 백분율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11360512"/>
        <c:crosses val="autoZero"/>
        <c:crossBetween val="midCat"/>
      </c:valAx>
      <c:valAx>
        <c:axId val="1711360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11355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714374</xdr:colOff>
      <xdr:row>6</xdr:row>
      <xdr:rowOff>33337</xdr:rowOff>
    </xdr:from>
    <xdr:to>
      <xdr:col>24</xdr:col>
      <xdr:colOff>123824</xdr:colOff>
      <xdr:row>31</xdr:row>
      <xdr:rowOff>123825</xdr:rowOff>
    </xdr:to>
    <xdr:graphicFrame macro="">
      <xdr:nvGraphicFramePr>
        <xdr:cNvPr id="12" name="차트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314325</xdr:colOff>
      <xdr:row>1</xdr:row>
      <xdr:rowOff>200025</xdr:rowOff>
    </xdr:from>
    <xdr:to>
      <xdr:col>30</xdr:col>
      <xdr:colOff>314325</xdr:colOff>
      <xdr:row>11</xdr:row>
      <xdr:rowOff>209550</xdr:rowOff>
    </xdr:to>
    <xdr:graphicFrame macro="">
      <xdr:nvGraphicFramePr>
        <xdr:cNvPr id="15" name="차트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68"/>
  <sheetViews>
    <sheetView tabSelected="1" workbookViewId="0">
      <selection activeCell="Z35" sqref="Z35"/>
    </sheetView>
  </sheetViews>
  <sheetFormatPr defaultRowHeight="16.5" x14ac:dyDescent="0.3"/>
  <cols>
    <col min="4" max="4" width="16.875" bestFit="1" customWidth="1"/>
    <col min="5" max="5" width="16.125" customWidth="1"/>
    <col min="6" max="6" width="16.875" bestFit="1" customWidth="1"/>
    <col min="7" max="8" width="16.125" customWidth="1"/>
    <col min="9" max="9" width="14" bestFit="1" customWidth="1"/>
    <col min="10" max="10" width="12.375" customWidth="1"/>
    <col min="11" max="12" width="14" bestFit="1" customWidth="1"/>
    <col min="13" max="13" width="12.375" customWidth="1"/>
  </cols>
  <sheetData>
    <row r="1" spans="2:21" x14ac:dyDescent="0.3">
      <c r="B1" t="s">
        <v>30</v>
      </c>
      <c r="C1" t="s">
        <v>31</v>
      </c>
      <c r="D1" t="s">
        <v>33</v>
      </c>
      <c r="E1" t="s">
        <v>37</v>
      </c>
      <c r="F1" t="s">
        <v>32</v>
      </c>
      <c r="I1" t="s">
        <v>35</v>
      </c>
      <c r="P1" t="s">
        <v>34</v>
      </c>
    </row>
    <row r="2" spans="2:21" x14ac:dyDescent="0.3">
      <c r="B2">
        <v>0</v>
      </c>
      <c r="C2">
        <v>0.2</v>
      </c>
      <c r="D2">
        <f>$J$4*B2^3+$K$4*B2^2+$L$4*B2+$M$4</f>
        <v>0.29592622444612227</v>
      </c>
      <c r="E2">
        <f>$I$5*B2^4+$J$5*B2^3+$K$5*B2^2+$L$5*B2+$M$5</f>
        <v>0.16525315834320375</v>
      </c>
      <c r="F2">
        <f>$Q$20*B2+$Q$19</f>
        <v>1.5029314953073631</v>
      </c>
    </row>
    <row r="3" spans="2:21" x14ac:dyDescent="0.3">
      <c r="B3">
        <v>1</v>
      </c>
      <c r="C3">
        <v>0.4</v>
      </c>
      <c r="D3">
        <f>$J$4*B3^3+$K$4*B3^2+$L$4*B3+$M$4</f>
        <v>0.51957861331115585</v>
      </c>
      <c r="E3">
        <f t="shared" ref="E3:E44" si="0">$I$5*B3^4+$J$5*B3^3+$K$5*B3^2+$L$5*B3+$M$5</f>
        <v>0.45113081678105516</v>
      </c>
      <c r="F3">
        <f t="shared" ref="F3:F44" si="1">$Q$20*B3+$Q$19</f>
        <v>1.5496338581286675</v>
      </c>
      <c r="I3" t="s">
        <v>36</v>
      </c>
      <c r="J3" t="s">
        <v>26</v>
      </c>
      <c r="K3" t="s">
        <v>27</v>
      </c>
      <c r="L3" t="s">
        <v>28</v>
      </c>
      <c r="M3" t="s">
        <v>29</v>
      </c>
      <c r="P3" t="s">
        <v>0</v>
      </c>
    </row>
    <row r="4" spans="2:21" ht="17.25" thickBot="1" x14ac:dyDescent="0.35">
      <c r="B4">
        <v>2</v>
      </c>
      <c r="C4">
        <f>LOG(B4)*2</f>
        <v>0.6020599913279624</v>
      </c>
      <c r="D4">
        <f>$J$4*B4^3+$K$4*B4^2+$L$4*B4+$M$4</f>
        <v>0.72911712738455137</v>
      </c>
      <c r="E4">
        <f t="shared" si="0"/>
        <v>0.70923539491128407</v>
      </c>
      <c r="F4">
        <f t="shared" si="1"/>
        <v>1.5963362209499716</v>
      </c>
      <c r="J4">
        <f>INDEX(LINEST(C2:C44,B2:B44^{1,2,3},1,0),1)</f>
        <v>8.4260797933505995E-5</v>
      </c>
      <c r="K4">
        <f>INDEX(LINEST(C2:C44,B2:B44^{1,2,3},1,0),2)</f>
        <v>-7.3097197896195521E-3</v>
      </c>
      <c r="L4">
        <f>INDEX(LINEST(C2:C44,B2:B44^{1,2,3},1,0),3)</f>
        <v>0.23087784785671961</v>
      </c>
      <c r="M4">
        <f>INDEX(LINEST(C2:C44,B2:B44^{1,2,3},1,0),4)</f>
        <v>0.29592622444612227</v>
      </c>
    </row>
    <row r="5" spans="2:21" x14ac:dyDescent="0.3">
      <c r="B5">
        <v>3</v>
      </c>
      <c r="C5">
        <f t="shared" ref="C5:C44" si="2">LOG(B5)*2</f>
        <v>0.95424250943932487</v>
      </c>
      <c r="D5">
        <f>$J$4*B5^3+$K$4*B5^2+$L$4*B5+$M$4</f>
        <v>0.92504733145390983</v>
      </c>
      <c r="E5">
        <f t="shared" si="0"/>
        <v>0.94166603149835637</v>
      </c>
      <c r="F5">
        <f t="shared" si="1"/>
        <v>1.643038583771276</v>
      </c>
      <c r="I5">
        <f>INDEX(LINEST(C2:C44,B2:B44^{1,2,3,4},1,0),1)</f>
        <v>-3.4050726001385665E-6</v>
      </c>
      <c r="J5">
        <f>INDEX(LINEST(C2:C44,B2:B44^{1,2,3,4},1,0),2)</f>
        <v>3.7028689634514535E-4</v>
      </c>
      <c r="K5">
        <f>INDEX(LINEST(C2:C44,B2:B44^{1,2,3,4},1,0),3)</f>
        <v>-1.4973565334645699E-2</v>
      </c>
      <c r="L5">
        <f>INDEX(LINEST(C2:C44,B2:B44^{1,2,3,4},1,0),4)</f>
        <v>0.30048434194875207</v>
      </c>
      <c r="M5">
        <f>INDEX(LINEST(C2:C44,B2:B44^{1,2,3,4},1,0),5)</f>
        <v>0.16525315834320375</v>
      </c>
      <c r="P5" s="4" t="s">
        <v>1</v>
      </c>
      <c r="Q5" s="4"/>
    </row>
    <row r="6" spans="2:21" x14ac:dyDescent="0.3">
      <c r="B6">
        <v>4</v>
      </c>
      <c r="C6">
        <f t="shared" si="2"/>
        <v>1.2041199826559248</v>
      </c>
      <c r="D6">
        <f>$J$4*B6^3+$K$4*B6^2+$L$4*B6+$M$4</f>
        <v>1.1078747903068322</v>
      </c>
      <c r="E6">
        <f t="shared" si="0"/>
        <v>1.1504401435643348</v>
      </c>
      <c r="F6">
        <f t="shared" si="1"/>
        <v>1.6897409465925801</v>
      </c>
      <c r="P6" s="1" t="s">
        <v>2</v>
      </c>
      <c r="Q6" s="1">
        <v>0.86560023758451599</v>
      </c>
    </row>
    <row r="7" spans="2:21" x14ac:dyDescent="0.3">
      <c r="B7">
        <v>5</v>
      </c>
      <c r="C7">
        <f t="shared" si="2"/>
        <v>1.3979400086720377</v>
      </c>
      <c r="D7">
        <f>$J$4*B7^3+$K$4*B7^2+$L$4*B7+$M$4</f>
        <v>1.2781050687309197</v>
      </c>
      <c r="E7">
        <f t="shared" si="0"/>
        <v>1.337493426388878</v>
      </c>
      <c r="F7">
        <f t="shared" si="1"/>
        <v>1.7364433094138845</v>
      </c>
      <c r="P7" s="1" t="s">
        <v>3</v>
      </c>
      <c r="Q7" s="1">
        <v>0.74926377130637056</v>
      </c>
    </row>
    <row r="8" spans="2:21" x14ac:dyDescent="0.3">
      <c r="B8">
        <v>6</v>
      </c>
      <c r="C8">
        <f t="shared" si="2"/>
        <v>1.5563025007672873</v>
      </c>
      <c r="D8">
        <f>$J$4*B8^3+$K$4*B8^2+$L$4*B8+$M$4</f>
        <v>1.4362437315137733</v>
      </c>
      <c r="E8">
        <f t="shared" si="0"/>
        <v>1.5046798535092427</v>
      </c>
      <c r="F8">
        <f t="shared" si="1"/>
        <v>1.7831456722351886</v>
      </c>
      <c r="P8" s="1" t="s">
        <v>4</v>
      </c>
      <c r="Q8" s="1">
        <v>0.74299536558902979</v>
      </c>
    </row>
    <row r="9" spans="2:21" x14ac:dyDescent="0.3">
      <c r="B9">
        <v>7</v>
      </c>
      <c r="C9">
        <f t="shared" si="2"/>
        <v>1.6901960800285136</v>
      </c>
      <c r="D9">
        <f>$J$4*B9^3+$K$4*B9^2+$L$4*B9+$M$4</f>
        <v>1.5827963434429941</v>
      </c>
      <c r="E9">
        <f t="shared" si="0"/>
        <v>1.653771676720281</v>
      </c>
      <c r="F9">
        <f t="shared" si="1"/>
        <v>1.829848035056493</v>
      </c>
      <c r="P9" s="1" t="s">
        <v>5</v>
      </c>
      <c r="Q9" s="1">
        <v>0.33555229526567859</v>
      </c>
    </row>
    <row r="10" spans="2:21" ht="17.25" thickBot="1" x14ac:dyDescent="0.35">
      <c r="B10">
        <v>8</v>
      </c>
      <c r="C10">
        <f t="shared" si="2"/>
        <v>1.8061799739838871</v>
      </c>
      <c r="D10">
        <f>$J$4*B10^3+$K$4*B10^2+$L$4*B10+$M$4</f>
        <v>1.7182684693061829</v>
      </c>
      <c r="E10">
        <f t="shared" si="0"/>
        <v>1.7864594260744424</v>
      </c>
      <c r="F10">
        <f t="shared" si="1"/>
        <v>1.8765503978777973</v>
      </c>
      <c r="P10" s="2" t="s">
        <v>6</v>
      </c>
      <c r="Q10" s="2">
        <v>42</v>
      </c>
    </row>
    <row r="11" spans="2:21" x14ac:dyDescent="0.3">
      <c r="B11">
        <v>9</v>
      </c>
      <c r="C11">
        <f t="shared" si="2"/>
        <v>1.9084850188786497</v>
      </c>
      <c r="D11">
        <f>$J$4*B11^3+$K$4*B11^2+$L$4*B11+$M$4</f>
        <v>1.8431656738909408</v>
      </c>
      <c r="E11">
        <f t="shared" si="0"/>
        <v>1.9043519098817723</v>
      </c>
      <c r="F11">
        <f t="shared" si="1"/>
        <v>1.9232527606991014</v>
      </c>
    </row>
    <row r="12" spans="2:21" ht="17.25" thickBot="1" x14ac:dyDescent="0.35">
      <c r="B12">
        <v>10</v>
      </c>
      <c r="C12">
        <f t="shared" si="2"/>
        <v>2</v>
      </c>
      <c r="D12">
        <f>$J$4*B12^3+$K$4*B12^2+$L$4*B12+$M$4</f>
        <v>1.957993521984869</v>
      </c>
      <c r="E12">
        <f t="shared" si="0"/>
        <v>2.0089762147099139</v>
      </c>
      <c r="F12">
        <f t="shared" si="1"/>
        <v>1.9699551235204056</v>
      </c>
      <c r="P12" t="s">
        <v>7</v>
      </c>
    </row>
    <row r="13" spans="2:21" x14ac:dyDescent="0.3">
      <c r="B13">
        <v>11</v>
      </c>
      <c r="C13">
        <f t="shared" si="2"/>
        <v>2.0827853703164503</v>
      </c>
      <c r="D13">
        <f>$J$4*B13^3+$K$4*B13^2+$L$4*B13+$M$4</f>
        <v>2.0632575783755689</v>
      </c>
      <c r="E13">
        <f t="shared" si="0"/>
        <v>2.1017777053841069</v>
      </c>
      <c r="F13">
        <f t="shared" si="1"/>
        <v>2.0166574863417099</v>
      </c>
      <c r="P13" s="3"/>
      <c r="Q13" s="3" t="s">
        <v>12</v>
      </c>
      <c r="R13" s="3" t="s">
        <v>13</v>
      </c>
      <c r="S13" s="3" t="s">
        <v>14</v>
      </c>
      <c r="T13" s="3" t="s">
        <v>15</v>
      </c>
      <c r="U13" s="3" t="s">
        <v>16</v>
      </c>
    </row>
    <row r="14" spans="2:21" x14ac:dyDescent="0.3">
      <c r="B14">
        <v>12</v>
      </c>
      <c r="C14">
        <f t="shared" si="2"/>
        <v>2.1583624920952498</v>
      </c>
      <c r="D14">
        <f>$J$4*B14^3+$K$4*B14^2+$L$4*B14+$M$4</f>
        <v>2.1594634078506405</v>
      </c>
      <c r="E14">
        <f t="shared" si="0"/>
        <v>2.1841200249871857</v>
      </c>
      <c r="F14">
        <f t="shared" si="1"/>
        <v>2.0633598491630143</v>
      </c>
      <c r="P14" s="1" t="s">
        <v>8</v>
      </c>
      <c r="Q14" s="1">
        <v>1</v>
      </c>
      <c r="R14" s="1">
        <v>13.458543531728758</v>
      </c>
      <c r="S14" s="1">
        <v>13.458543531728758</v>
      </c>
      <c r="T14" s="1">
        <v>119.53019716538593</v>
      </c>
      <c r="U14" s="1">
        <v>1.3861909502865038E-13</v>
      </c>
    </row>
    <row r="15" spans="2:21" x14ac:dyDescent="0.3">
      <c r="B15">
        <v>13</v>
      </c>
      <c r="C15">
        <f t="shared" si="2"/>
        <v>2.2278867046136734</v>
      </c>
      <c r="D15">
        <f>$J$4*B15^3+$K$4*B15^2+$L$4*B15+$M$4</f>
        <v>2.2471165751976852</v>
      </c>
      <c r="E15">
        <f t="shared" si="0"/>
        <v>2.2572850948595837</v>
      </c>
      <c r="F15">
        <f t="shared" si="1"/>
        <v>2.1100622119843186</v>
      </c>
      <c r="P15" s="1" t="s">
        <v>9</v>
      </c>
      <c r="Q15" s="1">
        <v>40</v>
      </c>
      <c r="R15" s="1">
        <v>4.5038137143226065</v>
      </c>
      <c r="S15" s="1">
        <v>0.11259534285806516</v>
      </c>
      <c r="T15" s="1"/>
      <c r="U15" s="1"/>
    </row>
    <row r="16" spans="2:21" ht="17.25" thickBot="1" x14ac:dyDescent="0.35">
      <c r="B16">
        <v>14</v>
      </c>
      <c r="C16">
        <f t="shared" si="2"/>
        <v>2.2922560713564759</v>
      </c>
      <c r="D16">
        <f>$J$4*B16^3+$K$4*B16^2+$L$4*B16+$M$4</f>
        <v>2.3267226452043053</v>
      </c>
      <c r="E16">
        <f t="shared" si="0"/>
        <v>2.3224731145993314</v>
      </c>
      <c r="F16">
        <f t="shared" si="1"/>
        <v>2.1567645748056226</v>
      </c>
      <c r="P16" s="2" t="s">
        <v>10</v>
      </c>
      <c r="Q16" s="2">
        <v>41</v>
      </c>
      <c r="R16" s="2">
        <v>17.962357246051365</v>
      </c>
      <c r="S16" s="2"/>
      <c r="T16" s="2"/>
      <c r="U16" s="2"/>
    </row>
    <row r="17" spans="2:24" ht="17.25" thickBot="1" x14ac:dyDescent="0.35">
      <c r="B17">
        <v>15</v>
      </c>
      <c r="C17">
        <f t="shared" si="2"/>
        <v>2.3521825181113627</v>
      </c>
      <c r="D17">
        <f>$J$4*B17^3+$K$4*B17^2+$L$4*B17+$M$4</f>
        <v>2.3987871826581002</v>
      </c>
      <c r="E17">
        <f t="shared" si="0"/>
        <v>2.3808025620620525</v>
      </c>
      <c r="F17">
        <f t="shared" si="1"/>
        <v>2.2034669376269269</v>
      </c>
    </row>
    <row r="18" spans="2:24" x14ac:dyDescent="0.3">
      <c r="B18">
        <v>16</v>
      </c>
      <c r="C18">
        <f t="shared" si="2"/>
        <v>2.4082399653118496</v>
      </c>
      <c r="D18">
        <f>$J$4*B18^3+$K$4*B18^2+$L$4*B18+$M$4</f>
        <v>2.4638157523466711</v>
      </c>
      <c r="E18">
        <f t="shared" si="0"/>
        <v>2.4333101933609718</v>
      </c>
      <c r="F18">
        <f t="shared" si="1"/>
        <v>2.2501693004482313</v>
      </c>
      <c r="P18" s="3"/>
      <c r="Q18" s="3" t="s">
        <v>17</v>
      </c>
      <c r="R18" s="3" t="s">
        <v>5</v>
      </c>
      <c r="S18" s="3" t="s">
        <v>18</v>
      </c>
      <c r="T18" s="3" t="s">
        <v>19</v>
      </c>
      <c r="U18" s="3" t="s">
        <v>20</v>
      </c>
      <c r="V18" s="3" t="s">
        <v>21</v>
      </c>
      <c r="W18" s="3" t="s">
        <v>22</v>
      </c>
      <c r="X18" s="3" t="s">
        <v>23</v>
      </c>
    </row>
    <row r="19" spans="2:24" x14ac:dyDescent="0.3">
      <c r="B19">
        <v>17</v>
      </c>
      <c r="C19">
        <f t="shared" si="2"/>
        <v>2.4608978427565478</v>
      </c>
      <c r="D19">
        <f>$J$4*B19^3+$K$4*B19^2+$L$4*B19+$M$4</f>
        <v>2.5223139190576198</v>
      </c>
      <c r="E19">
        <f t="shared" si="0"/>
        <v>2.4809510428669079</v>
      </c>
      <c r="F19">
        <f t="shared" si="1"/>
        <v>2.2968716632695356</v>
      </c>
      <c r="P19" s="1" t="s">
        <v>11</v>
      </c>
      <c r="Q19" s="1">
        <v>1.5029314953073631</v>
      </c>
      <c r="R19" s="1">
        <v>0.10543094543008012</v>
      </c>
      <c r="S19" s="1">
        <v>14.255126795804747</v>
      </c>
      <c r="T19" s="1">
        <v>2.8629973209574389E-17</v>
      </c>
      <c r="U19" s="1">
        <v>1.2898476061219046</v>
      </c>
      <c r="V19" s="1">
        <v>1.7160153844928216</v>
      </c>
      <c r="W19" s="1">
        <v>1.2898476061219046</v>
      </c>
      <c r="X19" s="1">
        <v>1.7160153844928216</v>
      </c>
    </row>
    <row r="20" spans="2:24" ht="17.25" thickBot="1" x14ac:dyDescent="0.35">
      <c r="B20">
        <v>18</v>
      </c>
      <c r="C20">
        <f t="shared" si="2"/>
        <v>2.510545010206612</v>
      </c>
      <c r="D20">
        <f>$J$4*B20^3+$K$4*B20^2+$L$4*B20+$M$4</f>
        <v>2.5747872475785472</v>
      </c>
      <c r="E20">
        <f t="shared" si="0"/>
        <v>2.5245984232082757</v>
      </c>
      <c r="F20">
        <f t="shared" si="1"/>
        <v>2.34357402609084</v>
      </c>
      <c r="P20" s="2">
        <v>0</v>
      </c>
      <c r="Q20" s="2">
        <v>4.6702362821304258E-2</v>
      </c>
      <c r="R20" s="2">
        <v>4.2716930241926999E-3</v>
      </c>
      <c r="S20" s="2">
        <v>10.932986653489797</v>
      </c>
      <c r="T20" s="2">
        <v>1.3861909502864839E-13</v>
      </c>
      <c r="U20" s="2">
        <v>3.8068949175165408E-2</v>
      </c>
      <c r="V20" s="2">
        <v>5.5335776467443108E-2</v>
      </c>
      <c r="W20" s="2">
        <v>3.8068949175165408E-2</v>
      </c>
      <c r="X20" s="2">
        <v>5.5335776467443108E-2</v>
      </c>
    </row>
    <row r="21" spans="2:24" x14ac:dyDescent="0.3">
      <c r="B21">
        <v>19</v>
      </c>
      <c r="C21">
        <f t="shared" si="2"/>
        <v>2.5575072019056577</v>
      </c>
      <c r="D21">
        <f>$J$4*B21^3+$K$4*B21^2+$L$4*B21+$M$4</f>
        <v>2.6217413026970537</v>
      </c>
      <c r="E21">
        <f t="shared" si="0"/>
        <v>2.5650439252710888</v>
      </c>
      <c r="F21">
        <f t="shared" si="1"/>
        <v>2.3902763889121439</v>
      </c>
    </row>
    <row r="22" spans="2:24" x14ac:dyDescent="0.3">
      <c r="B22">
        <v>20</v>
      </c>
      <c r="C22">
        <f t="shared" si="2"/>
        <v>2.6020599913279625</v>
      </c>
      <c r="D22">
        <f>$J$4*B22^3+$K$4*B22^2+$L$4*B22+$M$4</f>
        <v>2.6636816492007411</v>
      </c>
      <c r="E22">
        <f t="shared" si="0"/>
        <v>2.6029974181989566</v>
      </c>
      <c r="F22">
        <f t="shared" si="1"/>
        <v>2.4369787517334482</v>
      </c>
    </row>
    <row r="23" spans="2:24" x14ac:dyDescent="0.3">
      <c r="B23">
        <v>21</v>
      </c>
      <c r="C23">
        <f t="shared" si="2"/>
        <v>2.6444385894678386</v>
      </c>
      <c r="D23">
        <f>$J$4*B23^3+$K$4*B23^2+$L$4*B23+$M$4</f>
        <v>2.7011138518772109</v>
      </c>
      <c r="E23">
        <f t="shared" si="0"/>
        <v>2.6390870493930865</v>
      </c>
      <c r="F23">
        <f t="shared" si="1"/>
        <v>2.4836811145547526</v>
      </c>
    </row>
    <row r="24" spans="2:24" x14ac:dyDescent="0.3">
      <c r="B24">
        <v>22</v>
      </c>
      <c r="C24">
        <f t="shared" si="2"/>
        <v>2.6848453616444123</v>
      </c>
      <c r="D24">
        <f>$J$4*B24^3+$K$4*B24^2+$L$4*B24+$M$4</f>
        <v>2.7345434755140627</v>
      </c>
      <c r="E24">
        <f t="shared" si="0"/>
        <v>2.6738592445122786</v>
      </c>
      <c r="F24">
        <f t="shared" si="1"/>
        <v>2.5303834773760565</v>
      </c>
      <c r="P24" t="s">
        <v>24</v>
      </c>
    </row>
    <row r="25" spans="2:24" ht="17.25" thickBot="1" x14ac:dyDescent="0.35">
      <c r="B25">
        <v>23</v>
      </c>
      <c r="C25">
        <f t="shared" si="2"/>
        <v>2.7234556720351857</v>
      </c>
      <c r="D25">
        <f>$J$4*B25^3+$K$4*B25^2+$L$4*B25+$M$4</f>
        <v>2.7644760848988974</v>
      </c>
      <c r="E25">
        <f t="shared" si="0"/>
        <v>2.7077787074729334</v>
      </c>
      <c r="F25">
        <f t="shared" si="1"/>
        <v>2.5770858401973609</v>
      </c>
    </row>
    <row r="26" spans="2:24" x14ac:dyDescent="0.3">
      <c r="B26">
        <v>24</v>
      </c>
      <c r="C26">
        <f t="shared" si="2"/>
        <v>2.7604224834232118</v>
      </c>
      <c r="D26">
        <f>$J$4*B26^3+$K$4*B26^2+$L$4*B26+$M$4</f>
        <v>2.7914172448193182</v>
      </c>
      <c r="E26">
        <f t="shared" si="0"/>
        <v>2.7412284204490462</v>
      </c>
      <c r="F26">
        <f t="shared" si="1"/>
        <v>2.6237882030186652</v>
      </c>
      <c r="P26" s="3" t="s">
        <v>25</v>
      </c>
      <c r="Q26" s="3">
        <v>2</v>
      </c>
    </row>
    <row r="27" spans="2:24" x14ac:dyDescent="0.3">
      <c r="B27">
        <v>25</v>
      </c>
      <c r="C27">
        <f t="shared" si="2"/>
        <v>2.7958800173440754</v>
      </c>
      <c r="D27">
        <f>$J$4*B27^3+$K$4*B27^2+$L$4*B27+$M$4</f>
        <v>2.8158725200629235</v>
      </c>
      <c r="E27">
        <f t="shared" si="0"/>
        <v>2.7745096438722121</v>
      </c>
      <c r="F27">
        <f t="shared" si="1"/>
        <v>2.6704905658399696</v>
      </c>
      <c r="P27" s="1">
        <v>1.1904761904761905</v>
      </c>
      <c r="Q27" s="1">
        <v>0.6020599913279624</v>
      </c>
    </row>
    <row r="28" spans="2:24" x14ac:dyDescent="0.3">
      <c r="B28">
        <v>26</v>
      </c>
      <c r="C28">
        <f t="shared" si="2"/>
        <v>2.8299466959416359</v>
      </c>
      <c r="D28">
        <f>$J$4*B28^3+$K$4*B28^2+$L$4*B28+$M$4</f>
        <v>2.8383474754173164</v>
      </c>
      <c r="E28">
        <f t="shared" si="0"/>
        <v>2.8078419164316171</v>
      </c>
      <c r="F28">
        <f t="shared" si="1"/>
        <v>2.7171929286612739</v>
      </c>
      <c r="P28" s="1">
        <v>3.5714285714285712</v>
      </c>
      <c r="Q28" s="1">
        <v>0.95424250943932487</v>
      </c>
    </row>
    <row r="29" spans="2:24" x14ac:dyDescent="0.3">
      <c r="B29">
        <v>27</v>
      </c>
      <c r="C29">
        <f t="shared" si="2"/>
        <v>2.8627275283179747</v>
      </c>
      <c r="D29">
        <f>$J$4*B29^3+$K$4*B29^2+$L$4*B29+$M$4</f>
        <v>2.8593476756700964</v>
      </c>
      <c r="E29">
        <f t="shared" si="0"/>
        <v>2.841363055074051</v>
      </c>
      <c r="F29">
        <f t="shared" si="1"/>
        <v>2.7638952914825783</v>
      </c>
      <c r="P29" s="1">
        <v>5.9523809523809526</v>
      </c>
      <c r="Q29" s="1">
        <v>1.2041199826559248</v>
      </c>
    </row>
    <row r="30" spans="2:24" x14ac:dyDescent="0.3">
      <c r="B30">
        <v>28</v>
      </c>
      <c r="C30">
        <f t="shared" si="2"/>
        <v>2.8943160626844384</v>
      </c>
      <c r="D30">
        <f>$J$4*B30^3+$K$4*B30^2+$L$4*B30+$M$4</f>
        <v>2.8793786856088661</v>
      </c>
      <c r="E30">
        <f t="shared" si="0"/>
        <v>2.875129155003894</v>
      </c>
      <c r="F30">
        <f t="shared" si="1"/>
        <v>2.8105976543038826</v>
      </c>
      <c r="P30" s="1">
        <v>8.3333333333333321</v>
      </c>
      <c r="Q30" s="1">
        <v>1.3979400086720377</v>
      </c>
    </row>
    <row r="31" spans="2:24" x14ac:dyDescent="0.3">
      <c r="B31">
        <v>29</v>
      </c>
      <c r="C31">
        <f t="shared" si="2"/>
        <v>2.9247959957979122</v>
      </c>
      <c r="D31">
        <f>$J$4*B31^3+$K$4*B31^2+$L$4*B31+$M$4</f>
        <v>2.8989460700212253</v>
      </c>
      <c r="E31">
        <f t="shared" si="0"/>
        <v>2.9091145896831256</v>
      </c>
      <c r="F31">
        <f t="shared" si="1"/>
        <v>2.8573000171251866</v>
      </c>
      <c r="P31" s="1">
        <v>10.714285714285714</v>
      </c>
      <c r="Q31" s="1">
        <v>1.5563025007672873</v>
      </c>
    </row>
    <row r="32" spans="2:24" x14ac:dyDescent="0.3">
      <c r="B32">
        <v>30</v>
      </c>
      <c r="C32">
        <f t="shared" si="2"/>
        <v>2.9542425094393248</v>
      </c>
      <c r="D32">
        <f>$J$4*B32^3+$K$4*B32^2+$L$4*B32+$M$4</f>
        <v>2.9185553936947755</v>
      </c>
      <c r="E32">
        <f t="shared" si="0"/>
        <v>2.9432120108313211</v>
      </c>
      <c r="F32">
        <f t="shared" si="1"/>
        <v>2.9040023799464909</v>
      </c>
      <c r="P32" s="1">
        <v>13.095238095238095</v>
      </c>
      <c r="Q32" s="1">
        <v>1.6901960800285136</v>
      </c>
    </row>
    <row r="33" spans="2:17" x14ac:dyDescent="0.3">
      <c r="B33">
        <v>31</v>
      </c>
      <c r="C33">
        <f t="shared" si="2"/>
        <v>2.9827233876685453</v>
      </c>
      <c r="D33">
        <f>$J$4*B33^3+$K$4*B33^2+$L$4*B33+$M$4</f>
        <v>2.9387122214171169</v>
      </c>
      <c r="E33">
        <f t="shared" si="0"/>
        <v>2.9772323484256549</v>
      </c>
      <c r="F33">
        <f t="shared" si="1"/>
        <v>2.9507047427677948</v>
      </c>
      <c r="P33" s="1">
        <v>15.476190476190474</v>
      </c>
      <c r="Q33" s="1">
        <v>1.8061799739838871</v>
      </c>
    </row>
    <row r="34" spans="2:17" x14ac:dyDescent="0.3">
      <c r="B34">
        <v>32</v>
      </c>
      <c r="C34">
        <f t="shared" si="2"/>
        <v>3.0102999566398121</v>
      </c>
      <c r="D34">
        <f>$J$4*B34^3+$K$4*B34^2+$L$4*B34+$M$4</f>
        <v>2.9599221179758524</v>
      </c>
      <c r="E34">
        <f t="shared" si="0"/>
        <v>3.0109048107008989</v>
      </c>
      <c r="F34">
        <f t="shared" si="1"/>
        <v>2.9974071055890992</v>
      </c>
      <c r="P34" s="1">
        <v>17.857142857142858</v>
      </c>
      <c r="Q34" s="1">
        <v>1.9084850188786497</v>
      </c>
    </row>
    <row r="35" spans="2:17" x14ac:dyDescent="0.3">
      <c r="B35">
        <v>33</v>
      </c>
      <c r="C35">
        <f t="shared" si="2"/>
        <v>3.037027879755775</v>
      </c>
      <c r="D35">
        <f>$J$4*B35^3+$K$4*B35^2+$L$4*B35+$M$4</f>
        <v>2.9826906481585813</v>
      </c>
      <c r="E35">
        <f t="shared" si="0"/>
        <v>3.0438768841494146</v>
      </c>
      <c r="F35">
        <f t="shared" si="1"/>
        <v>3.0441094684104035</v>
      </c>
      <c r="P35" s="1">
        <v>20.238095238095237</v>
      </c>
      <c r="Q35" s="1">
        <v>2</v>
      </c>
    </row>
    <row r="36" spans="2:17" x14ac:dyDescent="0.3">
      <c r="B36">
        <v>34</v>
      </c>
      <c r="C36">
        <f t="shared" si="2"/>
        <v>3.0629578340845103</v>
      </c>
      <c r="D36">
        <f>$J$4*B36^3+$K$4*B36^2+$L$4*B36+$M$4</f>
        <v>3.0075233767529057</v>
      </c>
      <c r="E36">
        <f t="shared" si="0"/>
        <v>3.0757143335211663</v>
      </c>
      <c r="F36">
        <f t="shared" si="1"/>
        <v>3.0908118312317079</v>
      </c>
      <c r="P36" s="1">
        <v>22.619047619047617</v>
      </c>
      <c r="Q36" s="1">
        <v>2.0827853703164503</v>
      </c>
    </row>
    <row r="37" spans="2:17" x14ac:dyDescent="0.3">
      <c r="B37">
        <v>35</v>
      </c>
      <c r="C37">
        <f t="shared" si="2"/>
        <v>3.0881360887005513</v>
      </c>
      <c r="D37">
        <f>$J$4*B37^3+$K$4*B37^2+$L$4*B37+$M$4</f>
        <v>3.0349258685464258</v>
      </c>
      <c r="E37">
        <f t="shared" si="0"/>
        <v>3.1059012018237167</v>
      </c>
      <c r="F37">
        <f t="shared" si="1"/>
        <v>3.1375141940530122</v>
      </c>
      <c r="P37" s="1">
        <v>25</v>
      </c>
      <c r="Q37" s="1">
        <v>2.1583624920952498</v>
      </c>
    </row>
    <row r="38" spans="2:17" x14ac:dyDescent="0.3">
      <c r="B38">
        <v>36</v>
      </c>
      <c r="C38">
        <f t="shared" si="2"/>
        <v>3.1126050015345745</v>
      </c>
      <c r="D38">
        <f>$J$4*B38^3+$K$4*B38^2+$L$4*B38+$M$4</f>
        <v>3.0654036883267435</v>
      </c>
      <c r="E38">
        <f t="shared" si="0"/>
        <v>3.1338398103222151</v>
      </c>
      <c r="F38">
        <f t="shared" si="1"/>
        <v>3.1842165568743166</v>
      </c>
      <c r="P38" s="1">
        <v>27.38095238095238</v>
      </c>
      <c r="Q38" s="1">
        <v>2.2278867046136734</v>
      </c>
    </row>
    <row r="39" spans="2:17" x14ac:dyDescent="0.3">
      <c r="B39">
        <v>37</v>
      </c>
      <c r="C39">
        <f t="shared" si="2"/>
        <v>3.13640344813399</v>
      </c>
      <c r="D39">
        <f>$J$4*B39^3+$K$4*B39^2+$L$4*B39+$M$4</f>
        <v>3.0994624008814591</v>
      </c>
      <c r="E39">
        <f t="shared" si="0"/>
        <v>3.1588507585394177</v>
      </c>
      <c r="F39">
        <f t="shared" si="1"/>
        <v>3.2309189196956209</v>
      </c>
      <c r="P39" s="1">
        <v>29.761904761904759</v>
      </c>
      <c r="Q39" s="1">
        <v>2.2922560713564759</v>
      </c>
    </row>
    <row r="40" spans="2:17" x14ac:dyDescent="0.3">
      <c r="B40">
        <v>38</v>
      </c>
      <c r="C40">
        <f t="shared" si="2"/>
        <v>3.1595671932336202</v>
      </c>
      <c r="D40">
        <f>$J$4*B40^3+$K$4*B40^2+$L$4*B40+$M$4</f>
        <v>3.1376075709981737</v>
      </c>
      <c r="E40">
        <f t="shared" si="0"/>
        <v>3.1801729242556758</v>
      </c>
      <c r="F40">
        <f t="shared" si="1"/>
        <v>3.2776212825169249</v>
      </c>
      <c r="P40" s="1">
        <v>32.142857142857146</v>
      </c>
      <c r="Q40" s="1">
        <v>2.3521825181113627</v>
      </c>
    </row>
    <row r="41" spans="2:17" x14ac:dyDescent="0.3">
      <c r="B41">
        <v>39</v>
      </c>
      <c r="C41">
        <f t="shared" si="2"/>
        <v>3.1821292140529982</v>
      </c>
      <c r="D41">
        <f>$J$4*B41^3+$K$4*B41^2+$L$4*B41+$M$4</f>
        <v>3.1803447634644892</v>
      </c>
      <c r="E41">
        <f t="shared" si="0"/>
        <v>3.1969634635089368</v>
      </c>
      <c r="F41">
        <f t="shared" si="1"/>
        <v>3.3243236453382292</v>
      </c>
      <c r="P41" s="1">
        <v>34.523809523809526</v>
      </c>
      <c r="Q41" s="1">
        <v>2.4082399653118496</v>
      </c>
    </row>
    <row r="42" spans="2:17" x14ac:dyDescent="0.3">
      <c r="B42">
        <v>40</v>
      </c>
      <c r="C42">
        <f t="shared" si="2"/>
        <v>3.2041199826559246</v>
      </c>
      <c r="D42">
        <f>$J$4*B42^3+$K$4*B42^2+$L$4*B42+$M$4</f>
        <v>3.228179543068006</v>
      </c>
      <c r="E42">
        <f t="shared" si="0"/>
        <v>3.2082978105947366</v>
      </c>
      <c r="F42">
        <f t="shared" si="1"/>
        <v>3.3710260081595331</v>
      </c>
      <c r="P42" s="1">
        <v>36.904761904761905</v>
      </c>
      <c r="Q42" s="1">
        <v>2.4608978427565478</v>
      </c>
    </row>
    <row r="43" spans="2:17" x14ac:dyDescent="0.3">
      <c r="B43">
        <v>41</v>
      </c>
      <c r="C43">
        <f t="shared" si="2"/>
        <v>3.2255677134394709</v>
      </c>
      <c r="D43">
        <f>$J$4*B43^3+$K$4*B43^2+$L$4*B43+$M$4</f>
        <v>3.281617474596326</v>
      </c>
      <c r="E43">
        <f t="shared" si="0"/>
        <v>3.2131696780662264</v>
      </c>
      <c r="F43">
        <f t="shared" si="1"/>
        <v>3.4177283709808375</v>
      </c>
      <c r="P43" s="1">
        <v>39.285714285714285</v>
      </c>
      <c r="Q43" s="1">
        <v>2.510545010206612</v>
      </c>
    </row>
    <row r="44" spans="2:17" x14ac:dyDescent="0.3">
      <c r="B44">
        <v>42</v>
      </c>
      <c r="C44">
        <f t="shared" si="2"/>
        <v>3.2464985807958011</v>
      </c>
      <c r="D44">
        <f>$J$4*B44^3+$K$4*B44^2+$L$4*B44+$M$4</f>
        <v>3.3411641228370486</v>
      </c>
      <c r="E44">
        <f t="shared" si="0"/>
        <v>3.21049105673413</v>
      </c>
      <c r="F44">
        <f t="shared" si="1"/>
        <v>3.4644307338021418</v>
      </c>
      <c r="P44" s="1">
        <v>41.666666666666664</v>
      </c>
      <c r="Q44" s="1">
        <v>2.5575072019056577</v>
      </c>
    </row>
    <row r="45" spans="2:17" x14ac:dyDescent="0.3">
      <c r="P45" s="1">
        <v>44.047619047619044</v>
      </c>
      <c r="Q45" s="1">
        <v>2.6020599913279625</v>
      </c>
    </row>
    <row r="46" spans="2:17" x14ac:dyDescent="0.3">
      <c r="P46" s="1">
        <v>46.428571428571431</v>
      </c>
      <c r="Q46" s="1">
        <v>2.6444385894678386</v>
      </c>
    </row>
    <row r="47" spans="2:17" x14ac:dyDescent="0.3">
      <c r="P47" s="1">
        <v>48.80952380952381</v>
      </c>
      <c r="Q47" s="1">
        <v>2.6848453616444123</v>
      </c>
    </row>
    <row r="48" spans="2:17" x14ac:dyDescent="0.3">
      <c r="P48" s="1">
        <v>51.19047619047619</v>
      </c>
      <c r="Q48" s="1">
        <v>2.7234556720351857</v>
      </c>
    </row>
    <row r="49" spans="16:17" x14ac:dyDescent="0.3">
      <c r="P49" s="1">
        <v>53.571428571428569</v>
      </c>
      <c r="Q49" s="1">
        <v>2.7604224834232118</v>
      </c>
    </row>
    <row r="50" spans="16:17" x14ac:dyDescent="0.3">
      <c r="P50" s="1">
        <v>55.952380952380949</v>
      </c>
      <c r="Q50" s="1">
        <v>2.7958800173440754</v>
      </c>
    </row>
    <row r="51" spans="16:17" x14ac:dyDescent="0.3">
      <c r="P51" s="1">
        <v>58.333333333333329</v>
      </c>
      <c r="Q51" s="1">
        <v>2.8299466959416359</v>
      </c>
    </row>
    <row r="52" spans="16:17" x14ac:dyDescent="0.3">
      <c r="P52" s="1">
        <v>60.714285714285715</v>
      </c>
      <c r="Q52" s="1">
        <v>2.8627275283179747</v>
      </c>
    </row>
    <row r="53" spans="16:17" x14ac:dyDescent="0.3">
      <c r="P53" s="1">
        <v>63.095238095238095</v>
      </c>
      <c r="Q53" s="1">
        <v>2.8943160626844384</v>
      </c>
    </row>
    <row r="54" spans="16:17" x14ac:dyDescent="0.3">
      <c r="P54" s="1">
        <v>65.476190476190482</v>
      </c>
      <c r="Q54" s="1">
        <v>2.9247959957979122</v>
      </c>
    </row>
    <row r="55" spans="16:17" x14ac:dyDescent="0.3">
      <c r="P55" s="1">
        <v>67.857142857142861</v>
      </c>
      <c r="Q55" s="1">
        <v>2.9542425094393248</v>
      </c>
    </row>
    <row r="56" spans="16:17" x14ac:dyDescent="0.3">
      <c r="P56" s="1">
        <v>70.238095238095241</v>
      </c>
      <c r="Q56" s="1">
        <v>2.9827233876685453</v>
      </c>
    </row>
    <row r="57" spans="16:17" x14ac:dyDescent="0.3">
      <c r="P57" s="1">
        <v>72.61904761904762</v>
      </c>
      <c r="Q57" s="1">
        <v>3</v>
      </c>
    </row>
    <row r="58" spans="16:17" x14ac:dyDescent="0.3">
      <c r="P58" s="1">
        <v>75</v>
      </c>
      <c r="Q58" s="1">
        <v>3.0102999566398121</v>
      </c>
    </row>
    <row r="59" spans="16:17" x14ac:dyDescent="0.3">
      <c r="P59" s="1">
        <v>77.38095238095238</v>
      </c>
      <c r="Q59" s="1">
        <v>3.037027879755775</v>
      </c>
    </row>
    <row r="60" spans="16:17" x14ac:dyDescent="0.3">
      <c r="P60" s="1">
        <v>79.761904761904759</v>
      </c>
      <c r="Q60" s="1">
        <v>3.0629578340845103</v>
      </c>
    </row>
    <row r="61" spans="16:17" x14ac:dyDescent="0.3">
      <c r="P61" s="1">
        <v>82.142857142857139</v>
      </c>
      <c r="Q61" s="1">
        <v>3.0881360887005513</v>
      </c>
    </row>
    <row r="62" spans="16:17" x14ac:dyDescent="0.3">
      <c r="P62" s="1">
        <v>84.523809523809518</v>
      </c>
      <c r="Q62" s="1">
        <v>3.1126050015345745</v>
      </c>
    </row>
    <row r="63" spans="16:17" x14ac:dyDescent="0.3">
      <c r="P63" s="1">
        <v>86.904761904761898</v>
      </c>
      <c r="Q63" s="1">
        <v>3.13640344813399</v>
      </c>
    </row>
    <row r="64" spans="16:17" x14ac:dyDescent="0.3">
      <c r="P64" s="1">
        <v>89.285714285714278</v>
      </c>
      <c r="Q64" s="1">
        <v>3.1595671932336202</v>
      </c>
    </row>
    <row r="65" spans="16:17" x14ac:dyDescent="0.3">
      <c r="P65" s="1">
        <v>91.666666666666671</v>
      </c>
      <c r="Q65" s="1">
        <v>3.1821292140529982</v>
      </c>
    </row>
    <row r="66" spans="16:17" x14ac:dyDescent="0.3">
      <c r="P66" s="1">
        <v>94.047619047619051</v>
      </c>
      <c r="Q66" s="1">
        <v>3.2041199826559246</v>
      </c>
    </row>
    <row r="67" spans="16:17" x14ac:dyDescent="0.3">
      <c r="P67" s="1">
        <v>96.428571428571431</v>
      </c>
      <c r="Q67" s="1">
        <v>3.2255677134394709</v>
      </c>
    </row>
    <row r="68" spans="16:17" ht="17.25" thickBot="1" x14ac:dyDescent="0.35">
      <c r="P68" s="2">
        <v>98.80952380952381</v>
      </c>
      <c r="Q68" s="2">
        <v>3.2464985807958011</v>
      </c>
    </row>
  </sheetData>
  <sortState ref="Q27:Q68">
    <sortCondition ref="Q27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yskwon</dc:creator>
  <cp:lastModifiedBy>yskwon</cp:lastModifiedBy>
  <dcterms:created xsi:type="dcterms:W3CDTF">2023-12-13T07:53:22Z</dcterms:created>
  <dcterms:modified xsi:type="dcterms:W3CDTF">2023-12-14T04:44:45Z</dcterms:modified>
</cp:coreProperties>
</file>