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 codeName="ThisWorkbook"/>
  <xr:revisionPtr revIDLastSave="0" documentId="13_ncr:1_{09FA6435-72CE-4197-9E05-F57FDAB5AF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26プロジェクト" sheetId="9" r:id="rId1"/>
  </sheets>
  <definedNames>
    <definedName name="prevWBS" localSheetId="0">'1026プロジェクト'!$C1048576</definedName>
    <definedName name="_xlnm.Print_Area" localSheetId="0">'1026プロジェクト'!$C$2:$AN$35</definedName>
    <definedName name="_xlnm.Print_Titles" localSheetId="0">'1026プロジェクト'!$5:$7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9" l="1"/>
  <c r="G29" i="9"/>
  <c r="G27" i="9"/>
  <c r="G19" i="9"/>
  <c r="G20" i="9"/>
  <c r="G21" i="9"/>
  <c r="G18" i="9"/>
  <c r="G22" i="9"/>
  <c r="G34" i="9"/>
  <c r="G33" i="9"/>
  <c r="G32" i="9"/>
  <c r="G28" i="9"/>
  <c r="G26" i="9"/>
  <c r="G25" i="9"/>
  <c r="G17" i="9"/>
  <c r="G16" i="9"/>
  <c r="G13" i="9"/>
  <c r="G12" i="9"/>
  <c r="G11" i="9"/>
  <c r="E31" i="9" l="1"/>
  <c r="F31" i="9"/>
  <c r="G31" i="9" l="1"/>
  <c r="F10" i="9"/>
  <c r="E10" i="9"/>
  <c r="F15" i="9"/>
  <c r="E15" i="9"/>
  <c r="F24" i="9"/>
  <c r="E24" i="9"/>
  <c r="G10" i="9" l="1"/>
  <c r="G15" i="9"/>
  <c r="G24" i="9"/>
  <c r="F9" i="9"/>
  <c r="E9" i="9"/>
  <c r="G9" i="9" l="1"/>
  <c r="K4" i="9"/>
  <c r="O7" i="9" s="1"/>
  <c r="N7" i="9" l="1"/>
  <c r="O8" i="9"/>
  <c r="P4" i="9"/>
  <c r="U4" i="9" s="1"/>
  <c r="Z4" i="9" s="1"/>
  <c r="AE4" i="9" s="1"/>
  <c r="AJ4" i="9" s="1"/>
  <c r="AO4" i="9" s="1"/>
  <c r="P7" i="9"/>
  <c r="P8" i="9" s="1"/>
  <c r="M7" i="9" l="1"/>
  <c r="N8" i="9"/>
  <c r="AT4" i="9"/>
  <c r="AY4" i="9" s="1"/>
  <c r="BD4" i="9" s="1"/>
  <c r="BI4" i="9" s="1"/>
  <c r="BN4" i="9" s="1"/>
  <c r="BS4" i="9" s="1"/>
  <c r="BX4" i="9" s="1"/>
  <c r="AS7" i="9"/>
  <c r="AS8" i="9" s="1"/>
  <c r="Q7" i="9"/>
  <c r="Q8" i="9" s="1"/>
  <c r="L7" i="9" l="1"/>
  <c r="M8" i="9"/>
  <c r="AT7" i="9"/>
  <c r="AT8" i="9" s="1"/>
  <c r="AR7" i="9"/>
  <c r="AR8" i="9" s="1"/>
  <c r="R7" i="9"/>
  <c r="R8" i="9" s="1"/>
  <c r="K7" i="9" l="1"/>
  <c r="K8" i="9" s="1"/>
  <c r="L8" i="9"/>
  <c r="AU7" i="9"/>
  <c r="AU8" i="9" s="1"/>
  <c r="AQ7" i="9"/>
  <c r="AQ8" i="9" s="1"/>
  <c r="S7" i="9"/>
  <c r="S8" i="9" s="1"/>
  <c r="AP7" i="9" l="1"/>
  <c r="AP8" i="9" s="1"/>
  <c r="AV7" i="9"/>
  <c r="AV8" i="9" s="1"/>
  <c r="T7" i="9"/>
  <c r="U7" i="9" l="1"/>
  <c r="T8" i="9"/>
  <c r="AW7" i="9"/>
  <c r="AW8" i="9" s="1"/>
  <c r="AO7" i="9"/>
  <c r="AO8" i="9" s="1"/>
  <c r="V7" i="9" l="1"/>
  <c r="U8" i="9"/>
  <c r="AX7" i="9"/>
  <c r="AX8" i="9" s="1"/>
  <c r="W7" i="9" l="1"/>
  <c r="V8" i="9"/>
  <c r="AY7" i="9"/>
  <c r="AY8" i="9" s="1"/>
  <c r="X7" i="9" l="1"/>
  <c r="W8" i="9"/>
  <c r="AZ7" i="9"/>
  <c r="AZ8" i="9" s="1"/>
  <c r="Y7" i="9" l="1"/>
  <c r="X8" i="9"/>
  <c r="BA7" i="9"/>
  <c r="BA8" i="9" s="1"/>
  <c r="Z7" i="9" l="1"/>
  <c r="Y8" i="9"/>
  <c r="BB7" i="9"/>
  <c r="BB8" i="9" s="1"/>
  <c r="AA7" i="9" l="1"/>
  <c r="Z8" i="9"/>
  <c r="BC7" i="9"/>
  <c r="BC8" i="9" s="1"/>
  <c r="AB7" i="9" l="1"/>
  <c r="AA8" i="9"/>
  <c r="BD7" i="9"/>
  <c r="BD8" i="9" s="1"/>
  <c r="AC7" i="9" l="1"/>
  <c r="AB8" i="9"/>
  <c r="BE7" i="9"/>
  <c r="BE8" i="9" s="1"/>
  <c r="AD7" i="9" l="1"/>
  <c r="AC8" i="9"/>
  <c r="BF7" i="9"/>
  <c r="BF8" i="9" s="1"/>
  <c r="AE7" i="9" l="1"/>
  <c r="AD8" i="9"/>
  <c r="BG7" i="9"/>
  <c r="BG8" i="9" s="1"/>
  <c r="AE8" i="9" l="1"/>
  <c r="AF7" i="9"/>
  <c r="BH7" i="9"/>
  <c r="BH8" i="9" s="1"/>
  <c r="AF8" i="9" l="1"/>
  <c r="AG7" i="9"/>
  <c r="BI7" i="9"/>
  <c r="BI8" i="9" s="1"/>
  <c r="AG8" i="9" l="1"/>
  <c r="AH7" i="9"/>
  <c r="BJ7" i="9"/>
  <c r="BJ8" i="9" s="1"/>
  <c r="AH8" i="9" l="1"/>
  <c r="AI7" i="9"/>
  <c r="BK7" i="9"/>
  <c r="BK8" i="9" s="1"/>
  <c r="AI8" i="9" l="1"/>
  <c r="AJ7" i="9"/>
  <c r="BL7" i="9"/>
  <c r="BL8" i="9" s="1"/>
  <c r="AJ8" i="9" l="1"/>
  <c r="AK7" i="9"/>
  <c r="BM7" i="9"/>
  <c r="BM8" i="9" s="1"/>
  <c r="AK8" i="9" l="1"/>
  <c r="AL7" i="9"/>
  <c r="BN7" i="9"/>
  <c r="BN8" i="9" s="1"/>
  <c r="AL8" i="9" l="1"/>
  <c r="AM7" i="9"/>
  <c r="BO7" i="9"/>
  <c r="BO8" i="9" s="1"/>
  <c r="AM8" i="9" l="1"/>
  <c r="AN7" i="9"/>
  <c r="AN8" i="9" s="1"/>
  <c r="BP7" i="9"/>
  <c r="BP8" i="9" s="1"/>
  <c r="BQ7" i="9" l="1"/>
  <c r="BQ8" i="9" s="1"/>
  <c r="BR7" i="9" l="1"/>
  <c r="BR8" i="9" l="1"/>
  <c r="BS7" i="9"/>
  <c r="BT7" i="9" l="1"/>
  <c r="BS8" i="9"/>
  <c r="BU7" i="9" l="1"/>
  <c r="BT8" i="9"/>
  <c r="BV7" i="9" l="1"/>
  <c r="BU8" i="9"/>
  <c r="BW7" i="9" l="1"/>
  <c r="BV8" i="9"/>
  <c r="BW8" i="9" l="1"/>
  <c r="BX7" i="9"/>
  <c r="BY7" i="9" l="1"/>
  <c r="BX8" i="9"/>
  <c r="BZ7" i="9" l="1"/>
  <c r="BY8" i="9"/>
  <c r="CA7" i="9" l="1"/>
  <c r="BZ8" i="9"/>
  <c r="CB7" i="9" l="1"/>
  <c r="CB8" i="9" s="1"/>
  <c r="CA8" i="9"/>
</calcChain>
</file>

<file path=xl/sharedStrings.xml><?xml version="1.0" encoding="utf-8"?>
<sst xmlns="http://schemas.openxmlformats.org/spreadsheetml/2006/main" count="54" uniqueCount="39">
  <si>
    <r>
      <rPr>
        <b/>
        <sz val="9"/>
        <color theme="0"/>
        <rFont val="ＭＳ Ｐゴシック"/>
        <family val="2"/>
        <charset val="128"/>
      </rPr>
      <t>進捗（</t>
    </r>
    <r>
      <rPr>
        <b/>
        <sz val="9"/>
        <color theme="0"/>
        <rFont val="Century Gothic"/>
        <family val="2"/>
      </rPr>
      <t xml:space="preserve">% </t>
    </r>
    <r>
      <rPr>
        <b/>
        <sz val="9"/>
        <color theme="0"/>
        <rFont val="ＭＳ Ｐゴシック"/>
        <family val="2"/>
        <charset val="128"/>
      </rPr>
      <t>）</t>
    </r>
    <rPh sb="0" eb="2">
      <t>ｼﾝﾁｮｸ</t>
    </rPh>
    <phoneticPr fontId="2" type="noConversion"/>
  </si>
  <si>
    <t>開始日</t>
    <rPh sb="0" eb="2">
      <t>ｶｲｼ</t>
    </rPh>
    <rPh sb="2" eb="3">
      <t>ﾋﾞ</t>
    </rPh>
    <phoneticPr fontId="2" type="noConversion"/>
  </si>
  <si>
    <t>完了日</t>
    <rPh sb="0" eb="2">
      <t>ｶﾝﾘｮｳ</t>
    </rPh>
    <rPh sb="2" eb="3">
      <t>ﾋﾞ</t>
    </rPh>
    <phoneticPr fontId="2" type="noConversion"/>
  </si>
  <si>
    <t>未着手</t>
  </si>
  <si>
    <t>状況</t>
    <rPh sb="0" eb="2">
      <t>ｼﾞｮｳｷｮｳ</t>
    </rPh>
    <phoneticPr fontId="2" type="noConversion"/>
  </si>
  <si>
    <t>優先度</t>
    <rPh sb="0" eb="2">
      <t>ﾕｳｾﾝ</t>
    </rPh>
    <rPh sb="2" eb="3">
      <t>ﾄﾞ</t>
    </rPh>
    <phoneticPr fontId="2" type="noConversion"/>
  </si>
  <si>
    <t>タスク</t>
    <phoneticPr fontId="2" type="noConversion"/>
  </si>
  <si>
    <t>期間</t>
    <phoneticPr fontId="2" type="noConversion"/>
  </si>
  <si>
    <t>プロジェクトの概要</t>
    <phoneticPr fontId="2" type="noConversion"/>
  </si>
  <si>
    <t>テスト</t>
    <phoneticPr fontId="2" type="noConversion"/>
  </si>
  <si>
    <t>週間</t>
    <phoneticPr fontId="2" type="noConversion"/>
  </si>
  <si>
    <t>第</t>
    <rPh sb="0" eb="1">
      <t>ﾀﾞｲ</t>
    </rPh>
    <phoneticPr fontId="2" type="noConversion"/>
  </si>
  <si>
    <t>開発環境の設定</t>
    <rPh sb="0" eb="4">
      <t>ｶｲﾊﾂｶﾝｷｮｳ</t>
    </rPh>
    <rPh sb="5" eb="7">
      <t>ｾｯﾃｲ</t>
    </rPh>
    <phoneticPr fontId="2" type="noConversion"/>
  </si>
  <si>
    <t>データベース設計・構築</t>
    <phoneticPr fontId="2" type="noConversion"/>
  </si>
  <si>
    <t>会員制ゴールド通信販売画面</t>
    <phoneticPr fontId="2" type="noConversion"/>
  </si>
  <si>
    <t>共通画面　UIの作成</t>
    <rPh sb="0" eb="2">
      <t>ｷｮｳﾂｳ</t>
    </rPh>
    <rPh sb="2" eb="4">
      <t>ｶﾞﾒﾝ</t>
    </rPh>
    <rPh sb="8" eb="10">
      <t>ｻｸｾｲ</t>
    </rPh>
    <phoneticPr fontId="2" type="noConversion"/>
  </si>
  <si>
    <r>
      <rPr>
        <sz val="9"/>
        <rFont val="ＭＳ ゴシック"/>
        <family val="3"/>
        <charset val="128"/>
      </rPr>
      <t>先取りバーチャル</t>
    </r>
    <r>
      <rPr>
        <sz val="9"/>
        <rFont val="Century Gothic"/>
        <family val="2"/>
      </rPr>
      <t xml:space="preserve"> </t>
    </r>
    <r>
      <rPr>
        <sz val="9"/>
        <rFont val="ＭＳ ゴシック"/>
        <family val="3"/>
        <charset val="128"/>
      </rPr>
      <t>画面</t>
    </r>
    <phoneticPr fontId="2" type="noConversion"/>
  </si>
  <si>
    <t>会員制ゴールド画面 UIの作成</t>
    <phoneticPr fontId="2" type="noConversion"/>
  </si>
  <si>
    <t>先取りバーチャル 画面  UIの作成</t>
    <phoneticPr fontId="2" type="noConversion"/>
  </si>
  <si>
    <t>リテール画面</t>
    <phoneticPr fontId="2" type="noConversion"/>
  </si>
  <si>
    <t>リテール画面  UIの作成</t>
    <phoneticPr fontId="2" type="noConversion"/>
  </si>
  <si>
    <t>画面マッピング・論理処理</t>
    <rPh sb="0" eb="2">
      <t>ｶﾞﾒﾝ</t>
    </rPh>
    <rPh sb="8" eb="10">
      <t>ﾛﾝﾘ</t>
    </rPh>
    <rPh sb="10" eb="12">
      <t>ｼｮﾘ</t>
    </rPh>
    <phoneticPr fontId="2" type="noConversion"/>
  </si>
  <si>
    <r>
      <rPr>
        <sz val="9"/>
        <rFont val="ＭＳ Ｐゴシック"/>
        <family val="2"/>
        <charset val="128"/>
      </rPr>
      <t>連携データベース表示</t>
    </r>
    <r>
      <rPr>
        <sz val="9"/>
        <rFont val="Century Gothic"/>
        <family val="2"/>
      </rPr>
      <t>API</t>
    </r>
    <r>
      <rPr>
        <sz val="9"/>
        <rFont val="ＭＳ Ｐゴシック"/>
        <family val="2"/>
        <charset val="128"/>
      </rPr>
      <t>の作成</t>
    </r>
    <rPh sb="0" eb="2">
      <t>ﾚﾝｹｲ</t>
    </rPh>
    <rPh sb="8" eb="10">
      <t>ﾋｮｳｼﾞ</t>
    </rPh>
    <rPh sb="14" eb="16">
      <t>ｻｸｾｲ</t>
    </rPh>
    <phoneticPr fontId="2" type="noConversion"/>
  </si>
  <si>
    <r>
      <rPr>
        <sz val="9"/>
        <rFont val="ＭＳ Ｐゴシック"/>
        <family val="2"/>
        <charset val="128"/>
      </rPr>
      <t>メール送信・返信</t>
    </r>
    <r>
      <rPr>
        <sz val="9"/>
        <rFont val="Century Gothic"/>
        <family val="2"/>
      </rPr>
      <t>API</t>
    </r>
    <r>
      <rPr>
        <sz val="9"/>
        <rFont val="ＭＳ Ｐゴシック"/>
        <family val="2"/>
        <charset val="128"/>
      </rPr>
      <t>の作成</t>
    </r>
    <rPh sb="3" eb="5">
      <t>ｿｳｼﾝ</t>
    </rPh>
    <rPh sb="6" eb="8">
      <t>ﾍﾝｼﾝ</t>
    </rPh>
    <rPh sb="12" eb="14">
      <t>ｻｸｾｲ</t>
    </rPh>
    <phoneticPr fontId="2" type="noConversion"/>
  </si>
  <si>
    <t>データ分析</t>
    <phoneticPr fontId="2" type="noConversion"/>
  </si>
  <si>
    <t>デザイン</t>
    <phoneticPr fontId="2" type="noConversion"/>
  </si>
  <si>
    <t>結合テスト</t>
    <phoneticPr fontId="2" type="noConversion"/>
  </si>
  <si>
    <t>単体テスト</t>
    <rPh sb="0" eb="2">
      <t>ﾀﾝﾀｲ</t>
    </rPh>
    <phoneticPr fontId="2" type="noConversion"/>
  </si>
  <si>
    <t>：デザインの共有</t>
    <rPh sb="6" eb="8">
      <t>ｷｮｳﾕｳ</t>
    </rPh>
    <phoneticPr fontId="2" type="noConversion"/>
  </si>
  <si>
    <t>：実装中タスク</t>
    <rPh sb="1" eb="4">
      <t>ｼﾞｯｿｳﾁｭｳ</t>
    </rPh>
    <phoneticPr fontId="2" type="noConversion"/>
  </si>
  <si>
    <t>：完成タスク</t>
    <rPh sb="1" eb="3">
      <t>ｶﾝｾｲ</t>
    </rPh>
    <phoneticPr fontId="2" type="noConversion"/>
  </si>
  <si>
    <r>
      <t>DB</t>
    </r>
    <r>
      <rPr>
        <sz val="9"/>
        <rFont val="ＭＳ Ｐゴシック"/>
        <family val="2"/>
        <charset val="128"/>
      </rPr>
      <t>マッピング</t>
    </r>
  </si>
  <si>
    <t>バックエンド</t>
  </si>
  <si>
    <t>プロントエンド</t>
  </si>
  <si>
    <t>バッチ処理の対応</t>
  </si>
  <si>
    <r>
      <t>1026</t>
    </r>
    <r>
      <rPr>
        <sz val="22"/>
        <color theme="1" tint="0.34998626667073579"/>
        <rFont val="ＭＳ Ｐゴシック"/>
        <family val="2"/>
        <charset val="128"/>
      </rPr>
      <t>プロジェクト</t>
    </r>
  </si>
  <si>
    <t>完了</t>
  </si>
  <si>
    <t>実装中</t>
  </si>
  <si>
    <t>バグ対応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</si>
</sst>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"/>
    <numFmt numFmtId="165" formatCode="[$-F800]dddd\,\ mmmm\ dd\,\ yyyy"/>
    <numFmt numFmtId="166" formatCode="[$-409]d\-mmm\-yy;@"/>
    <numFmt numFmtId="167" formatCode="[$]ggge&quot;年&quot;m&quot;月&quot;d&quot;日&quot;;@" x16r2:formatCode16="[$-ja-JP-x-gannen]ggge&quot;年&quot;m&quot;月&quot;d&quot;日&quot;;@"/>
    <numFmt numFmtId="168" formatCode="yyyy&quot;年&quot;m&quot;月&quot;;@"/>
  </numFmts>
  <fonts count="65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b/>
      <sz val="9"/>
      <color theme="0"/>
      <name val="ＭＳ Ｐゴシック"/>
      <family val="2"/>
      <charset val="128"/>
    </font>
    <font>
      <b/>
      <sz val="9"/>
      <color theme="0"/>
      <name val="Century Gothic"/>
      <family val="2"/>
      <charset val="128"/>
    </font>
    <font>
      <b/>
      <sz val="9"/>
      <name val="ＭＳ Ｐゴシック"/>
      <family val="2"/>
      <charset val="128"/>
    </font>
    <font>
      <sz val="22"/>
      <color theme="1" tint="0.34998626667073579"/>
      <name val="ＭＳ Ｐゴシック"/>
      <family val="2"/>
      <charset val="128"/>
    </font>
    <font>
      <sz val="10"/>
      <color theme="1" tint="0.249977111117893"/>
      <name val="ＭＳ Ｐゴシック"/>
      <family val="2"/>
      <charset val="128"/>
    </font>
    <font>
      <sz val="9"/>
      <name val="ＭＳ ゴシック"/>
      <family val="3"/>
      <charset val="128"/>
    </font>
    <font>
      <b/>
      <sz val="10"/>
      <color theme="1" tint="0.34998626667073579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name val="ＭＳ Ｐゴシック"/>
      <family val="3"/>
      <charset val="128"/>
    </font>
    <font>
      <sz val="9"/>
      <name val="Century Gothic"/>
      <family val="3"/>
      <charset val="128"/>
    </font>
    <font>
      <sz val="9"/>
      <name val="Century Gothic"/>
      <family val="2"/>
      <charset val="128"/>
    </font>
    <font>
      <sz val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EFEFEF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rgb="FFEFEFEF"/>
      </top>
      <bottom style="thin">
        <color rgb="FFEFEFEF"/>
      </bottom>
      <diagonal/>
    </border>
    <border>
      <left/>
      <right style="thin">
        <color indexed="64"/>
      </right>
      <top style="thin">
        <color rgb="FFEFEFEF"/>
      </top>
      <bottom style="thin">
        <color rgb="FFEFEFEF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thin">
        <color rgb="FFEFEFEF"/>
      </top>
      <bottom style="thin">
        <color indexed="64"/>
      </bottom>
      <diagonal/>
    </border>
    <border>
      <left/>
      <right style="thin">
        <color indexed="64"/>
      </right>
      <top style="thin">
        <color rgb="FFEFEFE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EFEFEF"/>
      </bottom>
      <diagonal/>
    </border>
    <border>
      <left style="thin">
        <color indexed="64"/>
      </left>
      <right style="thin">
        <color indexed="64"/>
      </right>
      <top style="thin">
        <color rgb="FFEFEFEF"/>
      </top>
      <bottom style="thin">
        <color rgb="FFEFEFEF"/>
      </bottom>
      <diagonal/>
    </border>
    <border>
      <left style="thin">
        <color indexed="64"/>
      </left>
      <right style="thin">
        <color indexed="64"/>
      </right>
      <top style="thin">
        <color rgb="FFEFEFE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50" fillId="0" borderId="0" applyFill="0" applyBorder="0" applyProtection="0">
      <alignment horizontal="left"/>
    </xf>
    <xf numFmtId="0" fontId="52" fillId="0" borderId="0" applyNumberFormat="0" applyFill="0" applyBorder="0" applyAlignment="0" applyProtection="0"/>
  </cellStyleXfs>
  <cellXfs count="122">
    <xf numFmtId="0" fontId="0" fillId="0" borderId="0" xfId="0"/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0" fontId="22" fillId="23" borderId="0" xfId="0" applyNumberFormat="1" applyFont="1" applyFill="1" applyProtection="1"/>
    <xf numFmtId="0" fontId="22" fillId="21" borderId="0" xfId="0" applyFont="1" applyFill="1"/>
    <xf numFmtId="0" fontId="23" fillId="21" borderId="0" xfId="0" applyFont="1" applyFill="1" applyProtection="1"/>
    <xf numFmtId="0" fontId="24" fillId="21" borderId="0" xfId="0" applyFont="1" applyFill="1" applyBorder="1" applyAlignment="1">
      <alignment vertical="center"/>
    </xf>
    <xf numFmtId="0" fontId="26" fillId="21" borderId="0" xfId="0" applyFont="1" applyFill="1" applyBorder="1" applyAlignment="1" applyProtection="1">
      <alignment vertical="center"/>
    </xf>
    <xf numFmtId="0" fontId="35" fillId="21" borderId="10" xfId="0" applyFont="1" applyFill="1" applyBorder="1" applyAlignment="1" applyProtection="1">
      <alignment horizontal="center" vertical="center"/>
    </xf>
    <xf numFmtId="0" fontId="22" fillId="21" borderId="0" xfId="0" applyNumberFormat="1" applyFont="1" applyFill="1" applyBorder="1" applyProtection="1">
      <protection locked="0"/>
    </xf>
    <xf numFmtId="0" fontId="22" fillId="21" borderId="0" xfId="0" applyFont="1" applyFill="1" applyProtection="1">
      <protection locked="0"/>
    </xf>
    <xf numFmtId="14" fontId="22" fillId="21" borderId="0" xfId="0" applyNumberFormat="1" applyFont="1" applyFill="1" applyProtection="1">
      <protection locked="0"/>
    </xf>
    <xf numFmtId="0" fontId="27" fillId="22" borderId="0" xfId="0" applyNumberFormat="1" applyFont="1" applyFill="1" applyBorder="1" applyProtection="1"/>
    <xf numFmtId="0" fontId="28" fillId="22" borderId="0" xfId="0" applyNumberFormat="1" applyFont="1" applyFill="1" applyBorder="1" applyAlignment="1" applyProtection="1">
      <alignment vertical="center"/>
      <protection locked="0"/>
    </xf>
    <xf numFmtId="0" fontId="29" fillId="22" borderId="0" xfId="34" applyNumberFormat="1" applyFont="1" applyFill="1" applyBorder="1" applyAlignment="1" applyProtection="1">
      <alignment horizontal="right" vertical="center"/>
      <protection locked="0"/>
    </xf>
    <xf numFmtId="0" fontId="28" fillId="22" borderId="0" xfId="0" applyFont="1" applyFill="1" applyBorder="1" applyAlignment="1" applyProtection="1">
      <alignment vertical="center"/>
      <protection locked="0"/>
    </xf>
    <xf numFmtId="0" fontId="30" fillId="22" borderId="0" xfId="0" applyFont="1" applyFill="1" applyBorder="1" applyAlignment="1" applyProtection="1">
      <alignment vertical="center"/>
      <protection locked="0"/>
    </xf>
    <xf numFmtId="0" fontId="34" fillId="22" borderId="0" xfId="0" applyFont="1" applyFill="1" applyAlignment="1" applyProtection="1">
      <alignment vertical="center"/>
    </xf>
    <xf numFmtId="0" fontId="34" fillId="22" borderId="0" xfId="0" applyNumberFormat="1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horizontal="right" vertical="center" indent="1"/>
    </xf>
    <xf numFmtId="0" fontId="31" fillId="23" borderId="0" xfId="0" applyFont="1" applyFill="1" applyBorder="1" applyAlignment="1" applyProtection="1">
      <alignment vertical="center"/>
    </xf>
    <xf numFmtId="0" fontId="32" fillId="23" borderId="0" xfId="0" applyFont="1" applyFill="1" applyBorder="1" applyAlignment="1" applyProtection="1">
      <alignment horizontal="center" vertical="center" wrapText="1"/>
    </xf>
    <xf numFmtId="1" fontId="36" fillId="23" borderId="0" xfId="0" applyNumberFormat="1" applyFont="1" applyFill="1" applyBorder="1" applyAlignment="1" applyProtection="1">
      <alignment horizontal="center" vertical="center"/>
    </xf>
    <xf numFmtId="1" fontId="38" fillId="23" borderId="0" xfId="0" applyNumberFormat="1" applyFont="1" applyFill="1" applyBorder="1" applyAlignment="1" applyProtection="1">
      <alignment horizontal="center" vertical="center"/>
    </xf>
    <xf numFmtId="0" fontId="22" fillId="23" borderId="0" xfId="0" applyFont="1" applyFill="1" applyProtection="1">
      <protection locked="0"/>
    </xf>
    <xf numFmtId="164" fontId="39" fillId="20" borderId="12" xfId="0" applyNumberFormat="1" applyFont="1" applyFill="1" applyBorder="1" applyAlignment="1" applyProtection="1">
      <alignment horizontal="center" vertical="center" shrinkToFit="1"/>
    </xf>
    <xf numFmtId="164" fontId="39" fillId="22" borderId="15" xfId="0" applyNumberFormat="1" applyFont="1" applyFill="1" applyBorder="1" applyAlignment="1" applyProtection="1">
      <alignment horizontal="center" vertical="center" shrinkToFit="1"/>
    </xf>
    <xf numFmtId="164" fontId="39" fillId="22" borderId="16" xfId="0" applyNumberFormat="1" applyFont="1" applyFill="1" applyBorder="1" applyAlignment="1" applyProtection="1">
      <alignment horizontal="center" vertical="center" shrinkToFit="1"/>
    </xf>
    <xf numFmtId="0" fontId="34" fillId="23" borderId="0" xfId="0" applyFont="1" applyFill="1" applyBorder="1" applyAlignment="1" applyProtection="1">
      <alignment vertical="center"/>
    </xf>
    <xf numFmtId="0" fontId="35" fillId="20" borderId="10" xfId="0" applyFont="1" applyFill="1" applyBorder="1" applyAlignment="1" applyProtection="1">
      <alignment horizontal="center" vertical="center"/>
    </xf>
    <xf numFmtId="0" fontId="35" fillId="23" borderId="10" xfId="0" applyFont="1" applyFill="1" applyBorder="1" applyAlignment="1" applyProtection="1">
      <alignment horizontal="center" vertical="center"/>
    </xf>
    <xf numFmtId="0" fontId="41" fillId="23" borderId="0" xfId="0" applyFont="1" applyFill="1" applyBorder="1" applyAlignment="1" applyProtection="1">
      <alignment horizontal="center" vertical="center" wrapText="1"/>
    </xf>
    <xf numFmtId="165" fontId="42" fillId="21" borderId="0" xfId="0" applyNumberFormat="1" applyFont="1" applyFill="1" applyBorder="1" applyAlignment="1">
      <alignment vertical="center"/>
    </xf>
    <xf numFmtId="0" fontId="40" fillId="21" borderId="0" xfId="0" applyFont="1" applyFill="1" applyAlignment="1" applyProtection="1">
      <alignment horizontal="center" vertical="center"/>
    </xf>
    <xf numFmtId="0" fontId="41" fillId="23" borderId="0" xfId="0" applyNumberFormat="1" applyFont="1" applyFill="1" applyBorder="1" applyAlignment="1" applyProtection="1">
      <alignment horizontal="center" vertical="center"/>
    </xf>
    <xf numFmtId="9" fontId="41" fillId="23" borderId="0" xfId="44" applyFont="1" applyFill="1" applyBorder="1" applyAlignment="1" applyProtection="1">
      <alignment horizontal="center" vertical="center"/>
    </xf>
    <xf numFmtId="0" fontId="25" fillId="21" borderId="0" xfId="34" applyFont="1" applyFill="1" applyAlignment="1" applyProtection="1">
      <alignment vertical="center"/>
    </xf>
    <xf numFmtId="0" fontId="24" fillId="25" borderId="0" xfId="0" applyFont="1" applyFill="1" applyBorder="1" applyAlignment="1">
      <alignment vertical="center"/>
    </xf>
    <xf numFmtId="0" fontId="24" fillId="26" borderId="0" xfId="0" applyFont="1" applyFill="1" applyBorder="1" applyAlignment="1">
      <alignment vertical="center"/>
    </xf>
    <xf numFmtId="0" fontId="46" fillId="22" borderId="0" xfId="0" applyFont="1" applyFill="1" applyBorder="1" applyAlignment="1" applyProtection="1">
      <alignment horizontal="center" vertical="center"/>
    </xf>
    <xf numFmtId="0" fontId="48" fillId="23" borderId="0" xfId="0" applyFont="1" applyFill="1" applyAlignment="1">
      <alignment vertical="center"/>
    </xf>
    <xf numFmtId="0" fontId="49" fillId="23" borderId="0" xfId="0" applyFont="1" applyFill="1" applyAlignment="1">
      <alignment vertical="center"/>
    </xf>
    <xf numFmtId="166" fontId="51" fillId="23" borderId="0" xfId="45" applyFont="1" applyFill="1">
      <alignment horizontal="left"/>
    </xf>
    <xf numFmtId="0" fontId="48" fillId="23" borderId="0" xfId="0" applyFont="1" applyFill="1" applyAlignment="1">
      <alignment horizontal="center"/>
    </xf>
    <xf numFmtId="167" fontId="39" fillId="20" borderId="13" xfId="0" applyNumberFormat="1" applyFont="1" applyFill="1" applyBorder="1" applyAlignment="1" applyProtection="1">
      <alignment horizontal="center" vertical="center" shrinkToFit="1"/>
    </xf>
    <xf numFmtId="164" fontId="39" fillId="22" borderId="23" xfId="0" applyNumberFormat="1" applyFont="1" applyFill="1" applyBorder="1" applyAlignment="1" applyProtection="1">
      <alignment horizontal="center" vertical="center" shrinkToFit="1"/>
    </xf>
    <xf numFmtId="164" fontId="39" fillId="22" borderId="24" xfId="0" applyNumberFormat="1" applyFont="1" applyFill="1" applyBorder="1" applyAlignment="1" applyProtection="1">
      <alignment horizontal="center" vertical="center" shrinkToFit="1"/>
    </xf>
    <xf numFmtId="167" fontId="39" fillId="20" borderId="25" xfId="0" applyNumberFormat="1" applyFont="1" applyFill="1" applyBorder="1" applyAlignment="1" applyProtection="1">
      <alignment horizontal="center" vertical="center" shrinkToFit="1"/>
    </xf>
    <xf numFmtId="167" fontId="39" fillId="20" borderId="26" xfId="0" applyNumberFormat="1" applyFont="1" applyFill="1" applyBorder="1" applyAlignment="1" applyProtection="1">
      <alignment horizontal="center" vertical="center" shrinkToFit="1"/>
    </xf>
    <xf numFmtId="0" fontId="35" fillId="23" borderId="27" xfId="0" applyFont="1" applyFill="1" applyBorder="1" applyAlignment="1" applyProtection="1">
      <alignment horizontal="center" vertical="center"/>
    </xf>
    <xf numFmtId="0" fontId="35" fillId="23" borderId="28" xfId="0" applyFont="1" applyFill="1" applyBorder="1" applyAlignment="1" applyProtection="1">
      <alignment horizontal="center" vertical="center"/>
    </xf>
    <xf numFmtId="0" fontId="35" fillId="20" borderId="27" xfId="0" applyFont="1" applyFill="1" applyBorder="1" applyAlignment="1" applyProtection="1">
      <alignment horizontal="center" vertical="center"/>
    </xf>
    <xf numFmtId="0" fontId="35" fillId="20" borderId="28" xfId="0" applyFont="1" applyFill="1" applyBorder="1" applyAlignment="1" applyProtection="1">
      <alignment horizontal="center" vertical="center"/>
    </xf>
    <xf numFmtId="0" fontId="35" fillId="21" borderId="27" xfId="0" applyFont="1" applyFill="1" applyBorder="1" applyAlignment="1" applyProtection="1">
      <alignment horizontal="center" vertical="center"/>
    </xf>
    <xf numFmtId="0" fontId="35" fillId="21" borderId="28" xfId="0" applyFont="1" applyFill="1" applyBorder="1" applyAlignment="1" applyProtection="1">
      <alignment horizontal="center" vertical="center"/>
    </xf>
    <xf numFmtId="0" fontId="22" fillId="21" borderId="29" xfId="0" applyFont="1" applyFill="1" applyBorder="1" applyProtection="1">
      <protection locked="0"/>
    </xf>
    <xf numFmtId="0" fontId="22" fillId="21" borderId="30" xfId="0" applyFont="1" applyFill="1" applyBorder="1" applyProtection="1">
      <protection locked="0"/>
    </xf>
    <xf numFmtId="0" fontId="22" fillId="21" borderId="31" xfId="0" applyFont="1" applyFill="1" applyBorder="1" applyProtection="1">
      <protection locked="0"/>
    </xf>
    <xf numFmtId="164" fontId="39" fillId="20" borderId="25" xfId="0" applyNumberFormat="1" applyFont="1" applyFill="1" applyBorder="1" applyAlignment="1" applyProtection="1">
      <alignment horizontal="center" vertical="center" shrinkToFit="1"/>
    </xf>
    <xf numFmtId="164" fontId="39" fillId="20" borderId="32" xfId="0" applyNumberFormat="1" applyFont="1" applyFill="1" applyBorder="1" applyAlignment="1" applyProtection="1">
      <alignment horizontal="center" vertical="center" shrinkToFit="1"/>
    </xf>
    <xf numFmtId="164" fontId="39" fillId="22" borderId="35" xfId="0" applyNumberFormat="1" applyFont="1" applyFill="1" applyBorder="1" applyAlignment="1" applyProtection="1">
      <alignment horizontal="center" vertical="center" shrinkToFit="1"/>
    </xf>
    <xf numFmtId="167" fontId="39" fillId="20" borderId="36" xfId="0" applyNumberFormat="1" applyFont="1" applyFill="1" applyBorder="1" applyAlignment="1" applyProtection="1">
      <alignment horizontal="center" vertical="center" shrinkToFit="1"/>
    </xf>
    <xf numFmtId="0" fontId="54" fillId="23" borderId="0" xfId="0" applyFont="1" applyFill="1" applyBorder="1" applyAlignment="1" applyProtection="1">
      <alignment horizontal="center" vertical="center" wrapText="1"/>
    </xf>
    <xf numFmtId="0" fontId="53" fillId="23" borderId="12" xfId="0" applyFont="1" applyFill="1" applyBorder="1" applyAlignment="1" applyProtection="1">
      <alignment horizontal="center" vertical="center" wrapText="1"/>
    </xf>
    <xf numFmtId="0" fontId="53" fillId="23" borderId="12" xfId="0" applyFont="1" applyFill="1" applyBorder="1" applyAlignment="1" applyProtection="1">
      <alignment horizontal="left" vertical="center" wrapText="1" indent="1"/>
    </xf>
    <xf numFmtId="0" fontId="53" fillId="23" borderId="12" xfId="0" applyFont="1" applyFill="1" applyBorder="1" applyAlignment="1" applyProtection="1">
      <alignment horizontal="left" vertical="center" indent="1"/>
    </xf>
    <xf numFmtId="0" fontId="53" fillId="23" borderId="17" xfId="0" applyFont="1" applyFill="1" applyBorder="1" applyAlignment="1" applyProtection="1">
      <alignment horizontal="center" vertical="center" wrapText="1"/>
    </xf>
    <xf numFmtId="0" fontId="53" fillId="23" borderId="0" xfId="0" applyFont="1" applyFill="1" applyBorder="1" applyAlignment="1" applyProtection="1">
      <alignment horizontal="left" vertical="center" indent="1"/>
    </xf>
    <xf numFmtId="0" fontId="55" fillId="20" borderId="38" xfId="0" applyFont="1" applyFill="1" applyBorder="1" applyAlignment="1" applyProtection="1">
      <alignment horizontal="left" vertical="center" indent="1"/>
    </xf>
    <xf numFmtId="0" fontId="35" fillId="21" borderId="39" xfId="0" applyFont="1" applyFill="1" applyBorder="1" applyAlignment="1" applyProtection="1">
      <alignment horizontal="left" vertical="center" wrapText="1" indent="1"/>
    </xf>
    <xf numFmtId="0" fontId="55" fillId="20" borderId="40" xfId="0" applyFont="1" applyFill="1" applyBorder="1" applyAlignment="1" applyProtection="1">
      <alignment horizontal="left" vertical="center" indent="1"/>
    </xf>
    <xf numFmtId="0" fontId="35" fillId="21" borderId="41" xfId="0" applyFont="1" applyFill="1" applyBorder="1" applyAlignment="1" applyProtection="1">
      <alignment horizontal="left" vertical="center" wrapText="1" indent="1"/>
    </xf>
    <xf numFmtId="0" fontId="35" fillId="20" borderId="38" xfId="0" applyFont="1" applyFill="1" applyBorder="1" applyAlignment="1" applyProtection="1">
      <alignment vertical="center"/>
    </xf>
    <xf numFmtId="0" fontId="35" fillId="21" borderId="39" xfId="0" applyFont="1" applyFill="1" applyBorder="1" applyAlignment="1" applyProtection="1">
      <alignment vertical="center"/>
    </xf>
    <xf numFmtId="0" fontId="35" fillId="20" borderId="40" xfId="0" applyFont="1" applyFill="1" applyBorder="1" applyAlignment="1" applyProtection="1">
      <alignment vertical="center"/>
    </xf>
    <xf numFmtId="0" fontId="35" fillId="21" borderId="41" xfId="0" applyFont="1" applyFill="1" applyBorder="1" applyAlignment="1" applyProtection="1">
      <alignment vertical="center"/>
    </xf>
    <xf numFmtId="0" fontId="41" fillId="24" borderId="0" xfId="43" applyNumberFormat="1" applyFont="1" applyFill="1" applyBorder="1" applyAlignment="1" applyProtection="1">
      <alignment horizontal="center" vertical="center"/>
    </xf>
    <xf numFmtId="0" fontId="40" fillId="20" borderId="43" xfId="43" applyNumberFormat="1" applyFont="1" applyFill="1" applyBorder="1" applyAlignment="1" applyProtection="1">
      <alignment horizontal="center" vertical="center"/>
    </xf>
    <xf numFmtId="0" fontId="37" fillId="21" borderId="45" xfId="0" applyNumberFormat="1" applyFont="1" applyFill="1" applyBorder="1" applyAlignment="1" applyProtection="1">
      <alignment horizontal="center" vertical="center"/>
    </xf>
    <xf numFmtId="0" fontId="40" fillId="20" borderId="46" xfId="43" applyNumberFormat="1" applyFont="1" applyFill="1" applyBorder="1" applyAlignment="1" applyProtection="1">
      <alignment horizontal="center" vertical="center"/>
    </xf>
    <xf numFmtId="14" fontId="35" fillId="21" borderId="47" xfId="0" applyNumberFormat="1" applyFont="1" applyFill="1" applyBorder="1" applyAlignment="1" applyProtection="1">
      <alignment horizontal="center" vertical="center"/>
    </xf>
    <xf numFmtId="0" fontId="37" fillId="21" borderId="48" xfId="0" applyNumberFormat="1" applyFont="1" applyFill="1" applyBorder="1" applyAlignment="1" applyProtection="1">
      <alignment horizontal="center" vertical="center"/>
    </xf>
    <xf numFmtId="14" fontId="35" fillId="21" borderId="51" xfId="0" applyNumberFormat="1" applyFont="1" applyFill="1" applyBorder="1" applyAlignment="1" applyProtection="1">
      <alignment horizontal="center" vertical="center"/>
    </xf>
    <xf numFmtId="0" fontId="40" fillId="20" borderId="52" xfId="43" applyNumberFormat="1" applyFont="1" applyFill="1" applyBorder="1" applyAlignment="1" applyProtection="1">
      <alignment horizontal="center" vertical="center"/>
    </xf>
    <xf numFmtId="9" fontId="44" fillId="20" borderId="43" xfId="44" applyFont="1" applyFill="1" applyBorder="1" applyAlignment="1" applyProtection="1">
      <alignment horizontal="center" vertical="center"/>
    </xf>
    <xf numFmtId="0" fontId="35" fillId="21" borderId="53" xfId="43" applyNumberFormat="1" applyFont="1" applyFill="1" applyBorder="1" applyAlignment="1" applyProtection="1">
      <alignment horizontal="center" vertical="center"/>
    </xf>
    <xf numFmtId="9" fontId="45" fillId="21" borderId="45" xfId="44" applyFont="1" applyFill="1" applyBorder="1" applyAlignment="1" applyProtection="1">
      <alignment horizontal="center" vertical="center"/>
    </xf>
    <xf numFmtId="0" fontId="40" fillId="20" borderId="53" xfId="43" applyNumberFormat="1" applyFont="1" applyFill="1" applyBorder="1" applyAlignment="1" applyProtection="1">
      <alignment horizontal="center" vertical="center"/>
    </xf>
    <xf numFmtId="9" fontId="44" fillId="20" borderId="46" xfId="44" applyFont="1" applyFill="1" applyBorder="1" applyAlignment="1" applyProtection="1">
      <alignment horizontal="center" vertical="center"/>
    </xf>
    <xf numFmtId="0" fontId="35" fillId="21" borderId="29" xfId="43" applyNumberFormat="1" applyFont="1" applyFill="1" applyBorder="1" applyAlignment="1" applyProtection="1">
      <alignment horizontal="center" vertical="center"/>
    </xf>
    <xf numFmtId="9" fontId="45" fillId="21" borderId="48" xfId="44" applyFont="1" applyFill="1" applyBorder="1" applyAlignment="1" applyProtection="1">
      <alignment horizontal="center" vertical="center"/>
    </xf>
    <xf numFmtId="0" fontId="57" fillId="21" borderId="0" xfId="0" applyFont="1" applyFill="1" applyBorder="1" applyAlignment="1">
      <alignment horizontal="left" vertical="center" indent="1"/>
    </xf>
    <xf numFmtId="0" fontId="58" fillId="21" borderId="39" xfId="0" applyFont="1" applyFill="1" applyBorder="1" applyAlignment="1" applyProtection="1">
      <alignment vertical="center"/>
    </xf>
    <xf numFmtId="0" fontId="59" fillId="22" borderId="0" xfId="0" applyFont="1" applyFill="1" applyBorder="1" applyAlignment="1" applyProtection="1">
      <alignment vertical="center"/>
    </xf>
    <xf numFmtId="0" fontId="59" fillId="22" borderId="0" xfId="0" applyFont="1" applyFill="1" applyBorder="1" applyAlignment="1" applyProtection="1">
      <alignment horizontal="right" vertical="center"/>
    </xf>
    <xf numFmtId="14" fontId="41" fillId="23" borderId="0" xfId="0" applyNumberFormat="1" applyFont="1" applyFill="1" applyBorder="1" applyAlignment="1" applyProtection="1">
      <alignment horizontal="center" vertical="center" wrapText="1"/>
    </xf>
    <xf numFmtId="14" fontId="40" fillId="20" borderId="42" xfId="0" applyNumberFormat="1" applyFont="1" applyFill="1" applyBorder="1" applyAlignment="1" applyProtection="1">
      <alignment horizontal="center" vertical="center"/>
    </xf>
    <xf numFmtId="14" fontId="40" fillId="20" borderId="49" xfId="0" applyNumberFormat="1" applyFont="1" applyFill="1" applyBorder="1" applyAlignment="1" applyProtection="1">
      <alignment horizontal="center" vertical="center"/>
    </xf>
    <xf numFmtId="14" fontId="35" fillId="21" borderId="50" xfId="0" applyNumberFormat="1" applyFont="1" applyFill="1" applyBorder="1" applyAlignment="1" applyProtection="1">
      <alignment horizontal="center" vertical="center"/>
    </xf>
    <xf numFmtId="14" fontId="35" fillId="21" borderId="44" xfId="0" applyNumberFormat="1" applyFont="1" applyFill="1" applyBorder="1" applyAlignment="1" applyProtection="1">
      <alignment horizontal="center" vertical="center"/>
    </xf>
    <xf numFmtId="14" fontId="40" fillId="20" borderId="44" xfId="0" applyNumberFormat="1" applyFont="1" applyFill="1" applyBorder="1" applyAlignment="1" applyProtection="1">
      <alignment horizontal="center" vertical="center"/>
    </xf>
    <xf numFmtId="14" fontId="40" fillId="20" borderId="50" xfId="0" applyNumberFormat="1" applyFont="1" applyFill="1" applyBorder="1" applyAlignment="1" applyProtection="1">
      <alignment horizontal="center" vertical="center"/>
    </xf>
    <xf numFmtId="0" fontId="60" fillId="21" borderId="39" xfId="0" applyFont="1" applyFill="1" applyBorder="1" applyAlignment="1" applyProtection="1">
      <alignment horizontal="left" vertical="center" wrapText="1" indent="1"/>
    </xf>
    <xf numFmtId="0" fontId="58" fillId="21" borderId="39" xfId="0" applyFont="1" applyFill="1" applyBorder="1" applyAlignment="1" applyProtection="1">
      <alignment horizontal="left" vertical="center" wrapText="1" indent="1"/>
    </xf>
    <xf numFmtId="0" fontId="62" fillId="21" borderId="39" xfId="0" applyFont="1" applyFill="1" applyBorder="1" applyAlignment="1" applyProtection="1">
      <alignment horizontal="left" vertical="center" wrapText="1" indent="1"/>
    </xf>
    <xf numFmtId="0" fontId="63" fillId="21" borderId="39" xfId="0" applyFont="1" applyFill="1" applyBorder="1" applyAlignment="1" applyProtection="1">
      <alignment horizontal="left" vertical="center" wrapText="1" indent="1"/>
    </xf>
    <xf numFmtId="0" fontId="61" fillId="21" borderId="39" xfId="0" applyFont="1" applyFill="1" applyBorder="1" applyAlignment="1" applyProtection="1">
      <alignment horizontal="left" vertical="center" wrapText="1" indent="1"/>
    </xf>
    <xf numFmtId="0" fontId="64" fillId="21" borderId="0" xfId="0" applyFont="1" applyFill="1" applyProtection="1"/>
    <xf numFmtId="0" fontId="47" fillId="21" borderId="0" xfId="0" applyNumberFormat="1" applyFont="1" applyFill="1" applyBorder="1" applyAlignment="1" applyProtection="1">
      <alignment horizontal="left" vertical="top"/>
      <protection locked="0"/>
    </xf>
    <xf numFmtId="14" fontId="40" fillId="21" borderId="0" xfId="0" applyNumberFormat="1" applyFont="1" applyFill="1" applyBorder="1" applyAlignment="1" applyProtection="1">
      <alignment horizontal="center" vertical="center" shrinkToFit="1"/>
      <protection locked="0"/>
    </xf>
    <xf numFmtId="168" fontId="40" fillId="22" borderId="18" xfId="0" applyNumberFormat="1" applyFont="1" applyFill="1" applyBorder="1" applyAlignment="1" applyProtection="1">
      <alignment horizontal="center" vertical="center" shrinkToFit="1"/>
    </xf>
    <xf numFmtId="168" fontId="40" fillId="22" borderId="19" xfId="0" applyNumberFormat="1" applyFont="1" applyFill="1" applyBorder="1" applyAlignment="1" applyProtection="1">
      <alignment horizontal="center" vertical="center" shrinkToFit="1"/>
    </xf>
    <xf numFmtId="168" fontId="40" fillId="22" borderId="20" xfId="0" applyNumberFormat="1" applyFont="1" applyFill="1" applyBorder="1" applyAlignment="1" applyProtection="1">
      <alignment horizontal="center" vertical="center" shrinkToFit="1"/>
    </xf>
    <xf numFmtId="168" fontId="40" fillId="22" borderId="21" xfId="0" applyNumberFormat="1" applyFont="1" applyFill="1" applyBorder="1" applyAlignment="1" applyProtection="1">
      <alignment horizontal="center" vertical="center" shrinkToFit="1"/>
    </xf>
    <xf numFmtId="168" fontId="40" fillId="22" borderId="11" xfId="0" applyNumberFormat="1" applyFont="1" applyFill="1" applyBorder="1" applyAlignment="1" applyProtection="1">
      <alignment horizontal="center" vertical="center" shrinkToFit="1"/>
    </xf>
    <xf numFmtId="168" fontId="40" fillId="22" borderId="22" xfId="0" applyNumberFormat="1" applyFont="1" applyFill="1" applyBorder="1" applyAlignment="1" applyProtection="1">
      <alignment horizontal="center" vertical="center" shrinkToFit="1"/>
    </xf>
    <xf numFmtId="0" fontId="43" fillId="22" borderId="0" xfId="0" applyFont="1" applyFill="1" applyBorder="1" applyAlignment="1" applyProtection="1">
      <alignment horizontal="center" vertical="center"/>
    </xf>
    <xf numFmtId="168" fontId="40" fillId="22" borderId="33" xfId="0" applyNumberFormat="1" applyFont="1" applyFill="1" applyBorder="1" applyAlignment="1" applyProtection="1">
      <alignment horizontal="center" vertical="center" shrinkToFit="1"/>
    </xf>
    <xf numFmtId="168" fontId="40" fillId="22" borderId="34" xfId="0" applyNumberFormat="1" applyFont="1" applyFill="1" applyBorder="1" applyAlignment="1" applyProtection="1">
      <alignment horizontal="center" vertical="center" shrinkToFit="1"/>
    </xf>
    <xf numFmtId="168" fontId="40" fillId="22" borderId="37" xfId="0" applyNumberFormat="1" applyFont="1" applyFill="1" applyBorder="1" applyAlignment="1" applyProtection="1">
      <alignment horizontal="center" vertical="center" shrinkToFit="1"/>
    </xf>
    <xf numFmtId="168" fontId="40" fillId="22" borderId="14" xfId="0" applyNumberFormat="1" applyFont="1" applyFill="1" applyBorder="1" applyAlignment="1" applyProtection="1">
      <alignment horizontal="center" vertical="center" shrinkToFi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urrency" xfId="43" builtinId="4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4" builtinId="5"/>
    <cellStyle name="Title" xfId="40" builtinId="15" customBuiltin="1"/>
    <cellStyle name="Total" xfId="41" builtinId="25" customBuiltin="1"/>
    <cellStyle name="Warning Text" xfId="42" builtinId="11" customBuiltin="1"/>
  </cellStyles>
  <dxfs count="21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1134462</xdr:colOff>
      <xdr:row>6</xdr:row>
      <xdr:rowOff>225705</xdr:rowOff>
    </xdr:from>
    <xdr:to>
      <xdr:col>15</xdr:col>
      <xdr:colOff>41049</xdr:colOff>
      <xdr:row>11</xdr:row>
      <xdr:rowOff>0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68</xdr:col>
      <xdr:colOff>148478</xdr:colOff>
      <xdr:row>7</xdr:row>
      <xdr:rowOff>173691</xdr:rowOff>
    </xdr:from>
    <xdr:to>
      <xdr:col>72</xdr:col>
      <xdr:colOff>123265</xdr:colOff>
      <xdr:row>36</xdr:row>
      <xdr:rowOff>150160</xdr:rowOff>
    </xdr:to>
    <xdr:grpSp>
      <xdr:nvGrpSpPr>
        <xdr:cNvPr id="2" name="Nhóm 1">
          <a:extLst>
            <a:ext uri="{FF2B5EF4-FFF2-40B4-BE49-F238E27FC236}">
              <a16:creationId xmlns:a16="http://schemas.microsoft.com/office/drawing/2014/main" id="{EB41EFF3-81DC-2907-CF54-266094B64602}"/>
            </a:ext>
          </a:extLst>
        </xdr:cNvPr>
        <xdr:cNvGrpSpPr/>
      </xdr:nvGrpSpPr>
      <xdr:grpSpPr>
        <a:xfrm>
          <a:off x="19960478" y="1697691"/>
          <a:ext cx="736787" cy="6509498"/>
          <a:chOff x="20610419" y="1608044"/>
          <a:chExt cx="736787" cy="6509498"/>
        </a:xfrm>
      </xdr:grpSpPr>
      <xdr:cxnSp macro="">
        <xdr:nvCxnSpPr>
          <xdr:cNvPr id="3" name="Đường nối Thẳng 2">
            <a:extLst>
              <a:ext uri="{FF2B5EF4-FFF2-40B4-BE49-F238E27FC236}">
                <a16:creationId xmlns:a16="http://schemas.microsoft.com/office/drawing/2014/main" id="{15781B3E-CFD9-966A-76BD-1EBA00551D0F}"/>
              </a:ext>
            </a:extLst>
          </xdr:cNvPr>
          <xdr:cNvCxnSpPr/>
        </xdr:nvCxnSpPr>
        <xdr:spPr>
          <a:xfrm>
            <a:off x="20917460" y="1834404"/>
            <a:ext cx="9525" cy="628313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Hộp Văn bản 4">
            <a:extLst>
              <a:ext uri="{FF2B5EF4-FFF2-40B4-BE49-F238E27FC236}">
                <a16:creationId xmlns:a16="http://schemas.microsoft.com/office/drawing/2014/main" id="{218260B0-D1C6-923A-D393-09A1B95319DA}"/>
              </a:ext>
            </a:extLst>
          </xdr:cNvPr>
          <xdr:cNvSpPr txBox="1"/>
        </xdr:nvSpPr>
        <xdr:spPr>
          <a:xfrm>
            <a:off x="20610419" y="1608044"/>
            <a:ext cx="736787" cy="11301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>
                <a:solidFill>
                  <a:srgbClr val="FF0000"/>
                </a:solidFill>
              </a:rPr>
              <a:t>リリース</a:t>
            </a:r>
          </a:p>
        </xdr:txBody>
      </xdr:sp>
    </xdr:grpSp>
    <xdr:clientData/>
  </xdr:twoCellAnchor>
  <xdr:twoCellAnchor>
    <xdr:from>
      <xdr:col>23</xdr:col>
      <xdr:colOff>151839</xdr:colOff>
      <xdr:row>8</xdr:row>
      <xdr:rowOff>31937</xdr:rowOff>
    </xdr:from>
    <xdr:to>
      <xdr:col>24</xdr:col>
      <xdr:colOff>78440</xdr:colOff>
      <xdr:row>8</xdr:row>
      <xdr:rowOff>231962</xdr:rowOff>
    </xdr:to>
    <xdr:sp macro="" textlink="">
      <xdr:nvSpPr>
        <xdr:cNvPr id="6" name="Sao: 5 Cánh 5">
          <a:extLst>
            <a:ext uri="{FF2B5EF4-FFF2-40B4-BE49-F238E27FC236}">
              <a16:creationId xmlns:a16="http://schemas.microsoft.com/office/drawing/2014/main" id="{61D96785-179E-668C-D4C0-83BB35B9C708}"/>
            </a:ext>
          </a:extLst>
        </xdr:cNvPr>
        <xdr:cNvSpPr/>
      </xdr:nvSpPr>
      <xdr:spPr>
        <a:xfrm>
          <a:off x="10057839" y="1768849"/>
          <a:ext cx="161925" cy="200025"/>
        </a:xfrm>
        <a:prstGeom prst="star5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73399</xdr:colOff>
      <xdr:row>2</xdr:row>
      <xdr:rowOff>7844</xdr:rowOff>
    </xdr:from>
    <xdr:to>
      <xdr:col>23</xdr:col>
      <xdr:colOff>0</xdr:colOff>
      <xdr:row>2</xdr:row>
      <xdr:rowOff>212912</xdr:rowOff>
    </xdr:to>
    <xdr:sp macro="" textlink="">
      <xdr:nvSpPr>
        <xdr:cNvPr id="7" name="Sao: 5 Cánh 6">
          <a:extLst>
            <a:ext uri="{FF2B5EF4-FFF2-40B4-BE49-F238E27FC236}">
              <a16:creationId xmlns:a16="http://schemas.microsoft.com/office/drawing/2014/main" id="{589F04CC-7DA1-468E-B811-0121C689BF55}"/>
            </a:ext>
          </a:extLst>
        </xdr:cNvPr>
        <xdr:cNvSpPr/>
      </xdr:nvSpPr>
      <xdr:spPr>
        <a:xfrm>
          <a:off x="10696575" y="668991"/>
          <a:ext cx="161925" cy="205068"/>
        </a:xfrm>
        <a:prstGeom prst="star5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CB50"/>
  <sheetViews>
    <sheetView showGridLines="0" tabSelected="1" zoomScale="85" zoomScaleNormal="85" workbookViewId="0">
      <pane xSplit="10" ySplit="9" topLeftCell="K10" activePane="bottomRight" state="frozen"/>
      <selection pane="topRight" activeCell="K1" sqref="K1"/>
      <selection pane="bottomLeft" activeCell="A10" sqref="A10"/>
      <selection pane="bottomRight" activeCell="S20" sqref="S20"/>
    </sheetView>
  </sheetViews>
  <sheetFormatPr defaultColWidth="9.28515625" defaultRowHeight="13.5" outlineLevelRow="1"/>
  <cols>
    <col min="1" max="1" width="3.42578125" style="1" customWidth="1"/>
    <col min="2" max="2" width="3" style="1" customWidth="1"/>
    <col min="3" max="3" width="31.5703125" style="2" customWidth="1"/>
    <col min="4" max="4" width="8.42578125" style="3" hidden="1" customWidth="1"/>
    <col min="5" max="5" width="19.28515625" style="4" customWidth="1"/>
    <col min="6" max="6" width="19.28515625" style="3" customWidth="1"/>
    <col min="7" max="7" width="9.28515625" style="3" customWidth="1"/>
    <col min="8" max="8" width="7.28515625" style="3" customWidth="1"/>
    <col min="9" max="9" width="14.28515625" style="3" customWidth="1"/>
    <col min="10" max="10" width="1.140625" style="3" customWidth="1"/>
    <col min="11" max="30" width="3.5703125" style="3" customWidth="1"/>
    <col min="31" max="40" width="3.28515625" style="3" customWidth="1"/>
    <col min="41" max="53" width="3.140625" style="1" customWidth="1"/>
    <col min="54" max="80" width="2.85546875" style="1" customWidth="1"/>
    <col min="81" max="16384" width="9.28515625" style="1"/>
  </cols>
  <sheetData>
    <row r="1" spans="2:80" ht="16.899999999999999" customHeight="1"/>
    <row r="2" spans="2:80" ht="18" customHeight="1">
      <c r="B2" s="5"/>
      <c r="C2" s="109" t="s">
        <v>35</v>
      </c>
      <c r="D2" s="109"/>
      <c r="E2" s="109"/>
      <c r="F2" s="109"/>
      <c r="G2" s="109"/>
      <c r="H2" s="109"/>
      <c r="I2" s="109"/>
      <c r="J2" s="6"/>
      <c r="K2" s="7"/>
      <c r="L2" s="7"/>
      <c r="M2" s="7"/>
      <c r="N2" s="7"/>
      <c r="O2" s="7"/>
      <c r="P2" s="7"/>
      <c r="Q2" s="7"/>
      <c r="R2" s="92"/>
      <c r="S2" s="7"/>
      <c r="T2" s="7"/>
      <c r="U2" s="7"/>
      <c r="V2" s="6"/>
      <c r="W2" s="6"/>
      <c r="X2" s="108"/>
      <c r="Y2" s="6"/>
      <c r="Z2" s="6"/>
      <c r="AA2" s="6"/>
      <c r="AB2" s="6"/>
      <c r="AC2" s="6"/>
      <c r="AD2" s="6"/>
      <c r="AE2" s="6"/>
      <c r="AF2" s="6"/>
      <c r="AG2" s="37"/>
      <c r="AH2" s="37"/>
      <c r="AI2" s="37"/>
      <c r="AJ2" s="37"/>
      <c r="AK2" s="37"/>
      <c r="AL2" s="37"/>
      <c r="AM2" s="37"/>
      <c r="AN2" s="37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2:80" ht="23.65" customHeight="1">
      <c r="B3" s="5"/>
      <c r="C3" s="109"/>
      <c r="D3" s="109"/>
      <c r="E3" s="109"/>
      <c r="F3" s="109"/>
      <c r="G3" s="109"/>
      <c r="H3" s="109"/>
      <c r="I3" s="109"/>
      <c r="J3" s="8"/>
      <c r="K3" s="38"/>
      <c r="L3" s="92" t="s">
        <v>29</v>
      </c>
      <c r="M3" s="7"/>
      <c r="N3" s="7"/>
      <c r="O3" s="33"/>
      <c r="P3" s="7"/>
      <c r="Q3" s="39"/>
      <c r="R3" s="92" t="s">
        <v>30</v>
      </c>
      <c r="S3" s="7"/>
      <c r="T3" s="7"/>
      <c r="U3" s="7"/>
      <c r="V3" s="6"/>
      <c r="W3" s="6"/>
      <c r="X3" s="108" t="s">
        <v>28</v>
      </c>
      <c r="Y3" s="6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2:80" ht="6.75" customHeight="1">
      <c r="B4" s="5"/>
      <c r="C4" s="13"/>
      <c r="D4" s="14"/>
      <c r="E4" s="15"/>
      <c r="F4" s="16"/>
      <c r="G4" s="17"/>
      <c r="H4" s="17"/>
      <c r="I4" s="17"/>
      <c r="J4" s="21"/>
      <c r="K4" s="111">
        <f>CHOOSE(WEEKDAY(D5+(H5-1)*7),5,4,3,2,1,0,6)+D5+(H5-1)*7</f>
        <v>44757</v>
      </c>
      <c r="L4" s="112"/>
      <c r="M4" s="112"/>
      <c r="N4" s="112"/>
      <c r="O4" s="113"/>
      <c r="P4" s="111">
        <f>K4+7</f>
        <v>44764</v>
      </c>
      <c r="Q4" s="112"/>
      <c r="R4" s="112"/>
      <c r="S4" s="112"/>
      <c r="T4" s="113"/>
      <c r="U4" s="111">
        <f>P4+7</f>
        <v>44771</v>
      </c>
      <c r="V4" s="112"/>
      <c r="W4" s="112"/>
      <c r="X4" s="112"/>
      <c r="Y4" s="113"/>
      <c r="Z4" s="111">
        <f>U4+7</f>
        <v>44778</v>
      </c>
      <c r="AA4" s="112"/>
      <c r="AB4" s="112"/>
      <c r="AC4" s="112"/>
      <c r="AD4" s="113"/>
      <c r="AE4" s="111">
        <f>Z4+7</f>
        <v>44785</v>
      </c>
      <c r="AF4" s="112"/>
      <c r="AG4" s="112"/>
      <c r="AH4" s="112"/>
      <c r="AI4" s="113"/>
      <c r="AJ4" s="111">
        <f>AE4+7</f>
        <v>44792</v>
      </c>
      <c r="AK4" s="112"/>
      <c r="AL4" s="112"/>
      <c r="AM4" s="112"/>
      <c r="AN4" s="113"/>
      <c r="AO4" s="111">
        <f t="shared" ref="AO4" si="0">AJ4+7</f>
        <v>44799</v>
      </c>
      <c r="AP4" s="112"/>
      <c r="AQ4" s="112"/>
      <c r="AR4" s="112"/>
      <c r="AS4" s="113"/>
      <c r="AT4" s="111">
        <f t="shared" ref="AT4" si="1">AO4+7</f>
        <v>44806</v>
      </c>
      <c r="AU4" s="112"/>
      <c r="AV4" s="112"/>
      <c r="AW4" s="112"/>
      <c r="AX4" s="113"/>
      <c r="AY4" s="111">
        <f t="shared" ref="AY4" si="2">AT4+7</f>
        <v>44813</v>
      </c>
      <c r="AZ4" s="112"/>
      <c r="BA4" s="112"/>
      <c r="BB4" s="112"/>
      <c r="BC4" s="118"/>
      <c r="BD4" s="111">
        <f t="shared" ref="BD4" si="3">AY4+7</f>
        <v>44820</v>
      </c>
      <c r="BE4" s="112"/>
      <c r="BF4" s="112"/>
      <c r="BG4" s="112"/>
      <c r="BH4" s="113"/>
      <c r="BI4" s="120">
        <f t="shared" ref="BI4" si="4">BD4+7</f>
        <v>44827</v>
      </c>
      <c r="BJ4" s="112"/>
      <c r="BK4" s="112"/>
      <c r="BL4" s="112"/>
      <c r="BM4" s="118"/>
      <c r="BN4" s="111">
        <f t="shared" ref="BN4" si="5">BI4+7</f>
        <v>44834</v>
      </c>
      <c r="BO4" s="112"/>
      <c r="BP4" s="112"/>
      <c r="BQ4" s="112"/>
      <c r="BR4" s="113"/>
      <c r="BS4" s="111">
        <f t="shared" ref="BS4" si="6">BN4+7</f>
        <v>44841</v>
      </c>
      <c r="BT4" s="112"/>
      <c r="BU4" s="112"/>
      <c r="BV4" s="112"/>
      <c r="BW4" s="113"/>
      <c r="BX4" s="111">
        <f t="shared" ref="BX4" si="7">BS4+7</f>
        <v>44848</v>
      </c>
      <c r="BY4" s="112"/>
      <c r="BZ4" s="112"/>
      <c r="CA4" s="112"/>
      <c r="CB4" s="113"/>
    </row>
    <row r="5" spans="2:80" ht="19.5" customHeight="1">
      <c r="B5" s="5"/>
      <c r="C5" s="40"/>
      <c r="D5" s="110">
        <v>44753</v>
      </c>
      <c r="E5" s="110"/>
      <c r="F5" s="94"/>
      <c r="G5" s="95" t="s">
        <v>11</v>
      </c>
      <c r="H5" s="34">
        <v>1</v>
      </c>
      <c r="I5" s="94" t="s">
        <v>10</v>
      </c>
      <c r="J5" s="29"/>
      <c r="K5" s="114"/>
      <c r="L5" s="115"/>
      <c r="M5" s="115"/>
      <c r="N5" s="115"/>
      <c r="O5" s="116"/>
      <c r="P5" s="114"/>
      <c r="Q5" s="115"/>
      <c r="R5" s="115"/>
      <c r="S5" s="115"/>
      <c r="T5" s="116"/>
      <c r="U5" s="114"/>
      <c r="V5" s="115"/>
      <c r="W5" s="115"/>
      <c r="X5" s="115"/>
      <c r="Y5" s="116"/>
      <c r="Z5" s="114"/>
      <c r="AA5" s="115"/>
      <c r="AB5" s="115"/>
      <c r="AC5" s="115"/>
      <c r="AD5" s="116"/>
      <c r="AE5" s="114"/>
      <c r="AF5" s="115"/>
      <c r="AG5" s="115"/>
      <c r="AH5" s="115"/>
      <c r="AI5" s="116"/>
      <c r="AJ5" s="114"/>
      <c r="AK5" s="115"/>
      <c r="AL5" s="115"/>
      <c r="AM5" s="115"/>
      <c r="AN5" s="116"/>
      <c r="AO5" s="114"/>
      <c r="AP5" s="115"/>
      <c r="AQ5" s="115"/>
      <c r="AR5" s="115"/>
      <c r="AS5" s="116"/>
      <c r="AT5" s="114"/>
      <c r="AU5" s="115"/>
      <c r="AV5" s="115"/>
      <c r="AW5" s="115"/>
      <c r="AX5" s="116"/>
      <c r="AY5" s="114"/>
      <c r="AZ5" s="115"/>
      <c r="BA5" s="115"/>
      <c r="BB5" s="115"/>
      <c r="BC5" s="119"/>
      <c r="BD5" s="114"/>
      <c r="BE5" s="115"/>
      <c r="BF5" s="115"/>
      <c r="BG5" s="115"/>
      <c r="BH5" s="116"/>
      <c r="BI5" s="121"/>
      <c r="BJ5" s="115"/>
      <c r="BK5" s="115"/>
      <c r="BL5" s="115"/>
      <c r="BM5" s="119"/>
      <c r="BN5" s="114"/>
      <c r="BO5" s="115"/>
      <c r="BP5" s="115"/>
      <c r="BQ5" s="115"/>
      <c r="BR5" s="116"/>
      <c r="BS5" s="114"/>
      <c r="BT5" s="115"/>
      <c r="BU5" s="115"/>
      <c r="BV5" s="115"/>
      <c r="BW5" s="116"/>
      <c r="BX5" s="114"/>
      <c r="BY5" s="115"/>
      <c r="BZ5" s="115"/>
      <c r="CA5" s="115"/>
      <c r="CB5" s="116"/>
    </row>
    <row r="6" spans="2:80" ht="6.4" customHeight="1">
      <c r="B6" s="5"/>
      <c r="C6" s="19"/>
      <c r="D6" s="20"/>
      <c r="E6" s="20"/>
      <c r="F6" s="20"/>
      <c r="G6" s="18"/>
      <c r="H6" s="18"/>
      <c r="I6" s="18"/>
      <c r="J6" s="29"/>
      <c r="K6" s="114"/>
      <c r="L6" s="115"/>
      <c r="M6" s="115"/>
      <c r="N6" s="115"/>
      <c r="O6" s="116"/>
      <c r="P6" s="114"/>
      <c r="Q6" s="115"/>
      <c r="R6" s="115"/>
      <c r="S6" s="115"/>
      <c r="T6" s="116"/>
      <c r="U6" s="114"/>
      <c r="V6" s="115"/>
      <c r="W6" s="115"/>
      <c r="X6" s="115"/>
      <c r="Y6" s="116"/>
      <c r="Z6" s="114"/>
      <c r="AA6" s="115"/>
      <c r="AB6" s="115"/>
      <c r="AC6" s="115"/>
      <c r="AD6" s="116"/>
      <c r="AE6" s="114"/>
      <c r="AF6" s="115"/>
      <c r="AG6" s="115"/>
      <c r="AH6" s="115"/>
      <c r="AI6" s="116"/>
      <c r="AJ6" s="114"/>
      <c r="AK6" s="115"/>
      <c r="AL6" s="115"/>
      <c r="AM6" s="115"/>
      <c r="AN6" s="116"/>
      <c r="AO6" s="114"/>
      <c r="AP6" s="115"/>
      <c r="AQ6" s="115"/>
      <c r="AR6" s="115"/>
      <c r="AS6" s="116"/>
      <c r="AT6" s="114"/>
      <c r="AU6" s="115"/>
      <c r="AV6" s="115"/>
      <c r="AW6" s="115"/>
      <c r="AX6" s="116"/>
      <c r="AY6" s="114"/>
      <c r="AZ6" s="115"/>
      <c r="BA6" s="115"/>
      <c r="BB6" s="115"/>
      <c r="BC6" s="119"/>
      <c r="BD6" s="114"/>
      <c r="BE6" s="115"/>
      <c r="BF6" s="115"/>
      <c r="BG6" s="115"/>
      <c r="BH6" s="116"/>
      <c r="BI6" s="121"/>
      <c r="BJ6" s="115"/>
      <c r="BK6" s="115"/>
      <c r="BL6" s="115"/>
      <c r="BM6" s="119"/>
      <c r="BN6" s="114"/>
      <c r="BO6" s="115"/>
      <c r="BP6" s="115"/>
      <c r="BQ6" s="115"/>
      <c r="BR6" s="116"/>
      <c r="BS6" s="114"/>
      <c r="BT6" s="115"/>
      <c r="BU6" s="115"/>
      <c r="BV6" s="115"/>
      <c r="BW6" s="116"/>
      <c r="BX6" s="114"/>
      <c r="BY6" s="115"/>
      <c r="BZ6" s="115"/>
      <c r="CA6" s="115"/>
      <c r="CB6" s="116"/>
    </row>
    <row r="7" spans="2:80" ht="30" customHeight="1">
      <c r="B7" s="5"/>
      <c r="C7" s="66" t="s">
        <v>6</v>
      </c>
      <c r="D7" s="65" t="s">
        <v>5</v>
      </c>
      <c r="E7" s="64" t="s">
        <v>1</v>
      </c>
      <c r="F7" s="64" t="s">
        <v>2</v>
      </c>
      <c r="G7" s="67" t="s">
        <v>7</v>
      </c>
      <c r="H7" s="64" t="s">
        <v>4</v>
      </c>
      <c r="I7" s="63" t="s">
        <v>0</v>
      </c>
      <c r="J7" s="22"/>
      <c r="K7" s="46">
        <f t="shared" ref="K7:M7" si="8">L7-1</f>
        <v>44753</v>
      </c>
      <c r="L7" s="27">
        <f t="shared" si="8"/>
        <v>44754</v>
      </c>
      <c r="M7" s="27">
        <f t="shared" si="8"/>
        <v>44755</v>
      </c>
      <c r="N7" s="27">
        <f>O7-1</f>
        <v>44756</v>
      </c>
      <c r="O7" s="47">
        <f>K4</f>
        <v>44757</v>
      </c>
      <c r="P7" s="46">
        <f>WORKDAY(O7,1)</f>
        <v>44760</v>
      </c>
      <c r="Q7" s="27">
        <f t="shared" ref="Q7:AN7" si="9">WORKDAY(P7,1)</f>
        <v>44761</v>
      </c>
      <c r="R7" s="27">
        <f t="shared" si="9"/>
        <v>44762</v>
      </c>
      <c r="S7" s="27">
        <f t="shared" si="9"/>
        <v>44763</v>
      </c>
      <c r="T7" s="47">
        <f t="shared" si="9"/>
        <v>44764</v>
      </c>
      <c r="U7" s="46">
        <f t="shared" si="9"/>
        <v>44767</v>
      </c>
      <c r="V7" s="27">
        <f t="shared" si="9"/>
        <v>44768</v>
      </c>
      <c r="W7" s="27">
        <f t="shared" si="9"/>
        <v>44769</v>
      </c>
      <c r="X7" s="27">
        <f t="shared" si="9"/>
        <v>44770</v>
      </c>
      <c r="Y7" s="47">
        <f t="shared" si="9"/>
        <v>44771</v>
      </c>
      <c r="Z7" s="46">
        <f t="shared" si="9"/>
        <v>44774</v>
      </c>
      <c r="AA7" s="27">
        <f t="shared" si="9"/>
        <v>44775</v>
      </c>
      <c r="AB7" s="27">
        <f t="shared" si="9"/>
        <v>44776</v>
      </c>
      <c r="AC7" s="27">
        <f t="shared" si="9"/>
        <v>44777</v>
      </c>
      <c r="AD7" s="47">
        <f t="shared" si="9"/>
        <v>44778</v>
      </c>
      <c r="AE7" s="46">
        <f t="shared" si="9"/>
        <v>44781</v>
      </c>
      <c r="AF7" s="27">
        <f t="shared" si="9"/>
        <v>44782</v>
      </c>
      <c r="AG7" s="27">
        <f t="shared" si="9"/>
        <v>44783</v>
      </c>
      <c r="AH7" s="27">
        <f t="shared" si="9"/>
        <v>44784</v>
      </c>
      <c r="AI7" s="47">
        <f t="shared" si="9"/>
        <v>44785</v>
      </c>
      <c r="AJ7" s="46">
        <f t="shared" si="9"/>
        <v>44788</v>
      </c>
      <c r="AK7" s="27">
        <f t="shared" si="9"/>
        <v>44789</v>
      </c>
      <c r="AL7" s="27">
        <f t="shared" si="9"/>
        <v>44790</v>
      </c>
      <c r="AM7" s="27">
        <f t="shared" si="9"/>
        <v>44791</v>
      </c>
      <c r="AN7" s="47">
        <f t="shared" si="9"/>
        <v>44792</v>
      </c>
      <c r="AO7" s="46">
        <f t="shared" ref="AO7" si="10">AP7-1</f>
        <v>44795</v>
      </c>
      <c r="AP7" s="27">
        <f t="shared" ref="AP7" si="11">AQ7-1</f>
        <v>44796</v>
      </c>
      <c r="AQ7" s="27">
        <f t="shared" ref="AQ7" si="12">AR7-1</f>
        <v>44797</v>
      </c>
      <c r="AR7" s="27">
        <f t="shared" ref="AR7" si="13">AS7-1</f>
        <v>44798</v>
      </c>
      <c r="AS7" s="47">
        <f>AO4</f>
        <v>44799</v>
      </c>
      <c r="AT7" s="46">
        <f>WORKDAY(AS7,1)</f>
        <v>44802</v>
      </c>
      <c r="AU7" s="27">
        <f t="shared" ref="AU7" si="14">WORKDAY(AT7,1)</f>
        <v>44803</v>
      </c>
      <c r="AV7" s="27">
        <f t="shared" ref="AV7" si="15">WORKDAY(AU7,1)</f>
        <v>44804</v>
      </c>
      <c r="AW7" s="27">
        <f t="shared" ref="AW7" si="16">WORKDAY(AV7,1)</f>
        <v>44805</v>
      </c>
      <c r="AX7" s="47">
        <f t="shared" ref="AX7" si="17">WORKDAY(AW7,1)</f>
        <v>44806</v>
      </c>
      <c r="AY7" s="46">
        <f t="shared" ref="AY7" si="18">WORKDAY(AX7,1)</f>
        <v>44809</v>
      </c>
      <c r="AZ7" s="27">
        <f t="shared" ref="AZ7" si="19">WORKDAY(AY7,1)</f>
        <v>44810</v>
      </c>
      <c r="BA7" s="27">
        <f t="shared" ref="BA7" si="20">WORKDAY(AZ7,1)</f>
        <v>44811</v>
      </c>
      <c r="BB7" s="27">
        <f t="shared" ref="BB7" si="21">WORKDAY(BA7,1)</f>
        <v>44812</v>
      </c>
      <c r="BC7" s="61">
        <f t="shared" ref="BC7" si="22">WORKDAY(BB7,1)</f>
        <v>44813</v>
      </c>
      <c r="BD7" s="46">
        <f t="shared" ref="BD7" si="23">WORKDAY(BC7,1)</f>
        <v>44816</v>
      </c>
      <c r="BE7" s="27">
        <f t="shared" ref="BE7" si="24">WORKDAY(BD7,1)</f>
        <v>44817</v>
      </c>
      <c r="BF7" s="27">
        <f t="shared" ref="BF7" si="25">WORKDAY(BE7,1)</f>
        <v>44818</v>
      </c>
      <c r="BG7" s="27">
        <f t="shared" ref="BG7" si="26">WORKDAY(BF7,1)</f>
        <v>44819</v>
      </c>
      <c r="BH7" s="47">
        <f t="shared" ref="BH7" si="27">WORKDAY(BG7,1)</f>
        <v>44820</v>
      </c>
      <c r="BI7" s="28">
        <f t="shared" ref="BI7" si="28">WORKDAY(BH7,1)</f>
        <v>44823</v>
      </c>
      <c r="BJ7" s="27">
        <f t="shared" ref="BJ7" si="29">WORKDAY(BI7,1)</f>
        <v>44824</v>
      </c>
      <c r="BK7" s="27">
        <f t="shared" ref="BK7" si="30">WORKDAY(BJ7,1)</f>
        <v>44825</v>
      </c>
      <c r="BL7" s="27">
        <f t="shared" ref="BL7" si="31">WORKDAY(BK7,1)</f>
        <v>44826</v>
      </c>
      <c r="BM7" s="61">
        <f t="shared" ref="BM7" si="32">WORKDAY(BL7,1)</f>
        <v>44827</v>
      </c>
      <c r="BN7" s="46">
        <f t="shared" ref="BN7" si="33">WORKDAY(BM7,1)</f>
        <v>44830</v>
      </c>
      <c r="BO7" s="27">
        <f t="shared" ref="BO7" si="34">WORKDAY(BN7,1)</f>
        <v>44831</v>
      </c>
      <c r="BP7" s="27">
        <f t="shared" ref="BP7" si="35">WORKDAY(BO7,1)</f>
        <v>44832</v>
      </c>
      <c r="BQ7" s="27">
        <f t="shared" ref="BQ7" si="36">WORKDAY(BP7,1)</f>
        <v>44833</v>
      </c>
      <c r="BR7" s="47">
        <f t="shared" ref="BR7" si="37">WORKDAY(BQ7,1)</f>
        <v>44834</v>
      </c>
      <c r="BS7" s="46">
        <f t="shared" ref="BS7" si="38">WORKDAY(BR7,1)</f>
        <v>44837</v>
      </c>
      <c r="BT7" s="27">
        <f t="shared" ref="BT7" si="39">WORKDAY(BS7,1)</f>
        <v>44838</v>
      </c>
      <c r="BU7" s="27">
        <f t="shared" ref="BU7" si="40">WORKDAY(BT7,1)</f>
        <v>44839</v>
      </c>
      <c r="BV7" s="27">
        <f t="shared" ref="BV7" si="41">WORKDAY(BU7,1)</f>
        <v>44840</v>
      </c>
      <c r="BW7" s="47">
        <f t="shared" ref="BW7" si="42">WORKDAY(BV7,1)</f>
        <v>44841</v>
      </c>
      <c r="BX7" s="46">
        <f t="shared" ref="BX7" si="43">WORKDAY(BW7,1)</f>
        <v>44844</v>
      </c>
      <c r="BY7" s="27">
        <f t="shared" ref="BY7" si="44">WORKDAY(BX7,1)</f>
        <v>44845</v>
      </c>
      <c r="BZ7" s="27">
        <f t="shared" ref="BZ7" si="45">WORKDAY(BY7,1)</f>
        <v>44846</v>
      </c>
      <c r="CA7" s="27">
        <f t="shared" ref="CA7" si="46">WORKDAY(BZ7,1)</f>
        <v>44847</v>
      </c>
      <c r="CB7" s="47">
        <f t="shared" ref="CB7" si="47">WORKDAY(CA7,1)</f>
        <v>44848</v>
      </c>
    </row>
    <row r="8" spans="2:80" ht="16.899999999999999" customHeight="1">
      <c r="B8" s="5"/>
      <c r="C8" s="117"/>
      <c r="D8" s="117"/>
      <c r="E8" s="117"/>
      <c r="F8" s="117"/>
      <c r="G8" s="117"/>
      <c r="H8" s="117"/>
      <c r="I8" s="117"/>
      <c r="J8" s="22"/>
      <c r="K8" s="48" t="str">
        <f>CHOOSE(WEEKDAY(K7,1),"日","月","火","水","木","金","土")</f>
        <v>月</v>
      </c>
      <c r="L8" s="26" t="str">
        <f>CHOOSE(WEEKDAY(L7,1),"日","月","火","水","木","金","土")</f>
        <v>火</v>
      </c>
      <c r="M8" s="45" t="str">
        <f t="shared" ref="M8:V8" si="48">CHOOSE(WEEKDAY(M7,1),"日","月","火","水","木","金","土")</f>
        <v>水</v>
      </c>
      <c r="N8" s="26" t="str">
        <f t="shared" si="48"/>
        <v>木</v>
      </c>
      <c r="O8" s="49" t="str">
        <f t="shared" si="48"/>
        <v>金</v>
      </c>
      <c r="P8" s="59" t="str">
        <f t="shared" si="48"/>
        <v>月</v>
      </c>
      <c r="Q8" s="45" t="str">
        <f t="shared" si="48"/>
        <v>火</v>
      </c>
      <c r="R8" s="26" t="str">
        <f t="shared" si="48"/>
        <v>水</v>
      </c>
      <c r="S8" s="45" t="str">
        <f t="shared" si="48"/>
        <v>木</v>
      </c>
      <c r="T8" s="60" t="str">
        <f t="shared" si="48"/>
        <v>金</v>
      </c>
      <c r="U8" s="48" t="str">
        <f t="shared" si="48"/>
        <v>月</v>
      </c>
      <c r="V8" s="26" t="str">
        <f t="shared" si="48"/>
        <v>火</v>
      </c>
      <c r="W8" s="45" t="str">
        <f t="shared" ref="W8" si="49">CHOOSE(WEEKDAY(W7,1),"日","月","火","水","木","金","土")</f>
        <v>水</v>
      </c>
      <c r="X8" s="26" t="str">
        <f t="shared" ref="X8" si="50">CHOOSE(WEEKDAY(X7,1),"日","月","火","水","木","金","土")</f>
        <v>木</v>
      </c>
      <c r="Y8" s="49" t="str">
        <f t="shared" ref="Y8" si="51">CHOOSE(WEEKDAY(Y7,1),"日","月","火","水","木","金","土")</f>
        <v>金</v>
      </c>
      <c r="Z8" s="59" t="str">
        <f t="shared" ref="Z8" si="52">CHOOSE(WEEKDAY(Z7,1),"日","月","火","水","木","金","土")</f>
        <v>月</v>
      </c>
      <c r="AA8" s="45" t="str">
        <f t="shared" ref="AA8" si="53">CHOOSE(WEEKDAY(AA7,1),"日","月","火","水","木","金","土")</f>
        <v>火</v>
      </c>
      <c r="AB8" s="26" t="str">
        <f t="shared" ref="AB8" si="54">CHOOSE(WEEKDAY(AB7,1),"日","月","火","水","木","金","土")</f>
        <v>水</v>
      </c>
      <c r="AC8" s="45" t="str">
        <f t="shared" ref="AC8" si="55">CHOOSE(WEEKDAY(AC7,1),"日","月","火","水","木","金","土")</f>
        <v>木</v>
      </c>
      <c r="AD8" s="60" t="str">
        <f t="shared" ref="AD8:AF8" si="56">CHOOSE(WEEKDAY(AD7,1),"日","月","火","水","木","金","土")</f>
        <v>金</v>
      </c>
      <c r="AE8" s="48" t="str">
        <f t="shared" si="56"/>
        <v>月</v>
      </c>
      <c r="AF8" s="26" t="str">
        <f t="shared" si="56"/>
        <v>火</v>
      </c>
      <c r="AG8" s="45" t="str">
        <f t="shared" ref="AG8" si="57">CHOOSE(WEEKDAY(AG7,1),"日","月","火","水","木","金","土")</f>
        <v>水</v>
      </c>
      <c r="AH8" s="26" t="str">
        <f t="shared" ref="AH8" si="58">CHOOSE(WEEKDAY(AH7,1),"日","月","火","水","木","金","土")</f>
        <v>木</v>
      </c>
      <c r="AI8" s="49" t="str">
        <f t="shared" ref="AI8" si="59">CHOOSE(WEEKDAY(AI7,1),"日","月","火","水","木","金","土")</f>
        <v>金</v>
      </c>
      <c r="AJ8" s="59" t="str">
        <f t="shared" ref="AJ8" si="60">CHOOSE(WEEKDAY(AJ7,1),"日","月","火","水","木","金","土")</f>
        <v>月</v>
      </c>
      <c r="AK8" s="45" t="str">
        <f t="shared" ref="AK8" si="61">CHOOSE(WEEKDAY(AK7,1),"日","月","火","水","木","金","土")</f>
        <v>火</v>
      </c>
      <c r="AL8" s="26" t="str">
        <f t="shared" ref="AL8" si="62">CHOOSE(WEEKDAY(AL7,1),"日","月","火","水","木","金","土")</f>
        <v>水</v>
      </c>
      <c r="AM8" s="45" t="str">
        <f t="shared" ref="AM8" si="63">CHOOSE(WEEKDAY(AM7,1),"日","月","火","水","木","金","土")</f>
        <v>木</v>
      </c>
      <c r="AN8" s="60" t="str">
        <f t="shared" ref="AN8:AP8" si="64">CHOOSE(WEEKDAY(AN7,1),"日","月","火","水","木","金","土")</f>
        <v>金</v>
      </c>
      <c r="AO8" s="48" t="str">
        <f t="shared" si="64"/>
        <v>月</v>
      </c>
      <c r="AP8" s="26" t="str">
        <f t="shared" si="64"/>
        <v>火</v>
      </c>
      <c r="AQ8" s="45" t="str">
        <f t="shared" ref="AQ8" si="65">CHOOSE(WEEKDAY(AQ7,1),"日","月","火","水","木","金","土")</f>
        <v>水</v>
      </c>
      <c r="AR8" s="26" t="str">
        <f t="shared" ref="AR8" si="66">CHOOSE(WEEKDAY(AR7,1),"日","月","火","水","木","金","土")</f>
        <v>木</v>
      </c>
      <c r="AS8" s="49" t="str">
        <f t="shared" ref="AS8" si="67">CHOOSE(WEEKDAY(AS7,1),"日","月","火","水","木","金","土")</f>
        <v>金</v>
      </c>
      <c r="AT8" s="59" t="str">
        <f t="shared" ref="AT8" si="68">CHOOSE(WEEKDAY(AT7,1),"日","月","火","水","木","金","土")</f>
        <v>月</v>
      </c>
      <c r="AU8" s="45" t="str">
        <f t="shared" ref="AU8" si="69">CHOOSE(WEEKDAY(AU7,1),"日","月","火","水","木","金","土")</f>
        <v>火</v>
      </c>
      <c r="AV8" s="26" t="str">
        <f t="shared" ref="AV8" si="70">CHOOSE(WEEKDAY(AV7,1),"日","月","火","水","木","金","土")</f>
        <v>水</v>
      </c>
      <c r="AW8" s="45" t="str">
        <f t="shared" ref="AW8" si="71">CHOOSE(WEEKDAY(AW7,1),"日","月","火","水","木","金","土")</f>
        <v>木</v>
      </c>
      <c r="AX8" s="60" t="str">
        <f t="shared" ref="AX8:AZ8" si="72">CHOOSE(WEEKDAY(AX7,1),"日","月","火","水","木","金","土")</f>
        <v>金</v>
      </c>
      <c r="AY8" s="48" t="str">
        <f t="shared" si="72"/>
        <v>月</v>
      </c>
      <c r="AZ8" s="26" t="str">
        <f t="shared" si="72"/>
        <v>火</v>
      </c>
      <c r="BA8" s="45" t="str">
        <f t="shared" ref="BA8" si="73">CHOOSE(WEEKDAY(BA7,1),"日","月","火","水","木","金","土")</f>
        <v>水</v>
      </c>
      <c r="BB8" s="26" t="str">
        <f t="shared" ref="BB8" si="74">CHOOSE(WEEKDAY(BB7,1),"日","月","火","水","木","金","土")</f>
        <v>木</v>
      </c>
      <c r="BC8" s="62" t="str">
        <f t="shared" ref="BC8" si="75">CHOOSE(WEEKDAY(BC7,1),"日","月","火","水","木","金","土")</f>
        <v>金</v>
      </c>
      <c r="BD8" s="59" t="str">
        <f t="shared" ref="BD8" si="76">CHOOSE(WEEKDAY(BD7,1),"日","月","火","水","木","金","土")</f>
        <v>月</v>
      </c>
      <c r="BE8" s="45" t="str">
        <f t="shared" ref="BE8" si="77">CHOOSE(WEEKDAY(BE7,1),"日","月","火","水","木","金","土")</f>
        <v>火</v>
      </c>
      <c r="BF8" s="26" t="str">
        <f t="shared" ref="BF8" si="78">CHOOSE(WEEKDAY(BF7,1),"日","月","火","水","木","金","土")</f>
        <v>水</v>
      </c>
      <c r="BG8" s="45" t="str">
        <f t="shared" ref="BG8" si="79">CHOOSE(WEEKDAY(BG7,1),"日","月","火","水","木","金","土")</f>
        <v>木</v>
      </c>
      <c r="BH8" s="60" t="str">
        <f t="shared" ref="BH8:BJ8" si="80">CHOOSE(WEEKDAY(BH7,1),"日","月","火","水","木","金","土")</f>
        <v>金</v>
      </c>
      <c r="BI8" s="45" t="str">
        <f t="shared" si="80"/>
        <v>月</v>
      </c>
      <c r="BJ8" s="26" t="str">
        <f t="shared" si="80"/>
        <v>火</v>
      </c>
      <c r="BK8" s="45" t="str">
        <f t="shared" ref="BK8" si="81">CHOOSE(WEEKDAY(BK7,1),"日","月","火","水","木","金","土")</f>
        <v>水</v>
      </c>
      <c r="BL8" s="26" t="str">
        <f t="shared" ref="BL8" si="82">CHOOSE(WEEKDAY(BL7,1),"日","月","火","水","木","金","土")</f>
        <v>木</v>
      </c>
      <c r="BM8" s="62" t="str">
        <f t="shared" ref="BM8" si="83">CHOOSE(WEEKDAY(BM7,1),"日","月","火","水","木","金","土")</f>
        <v>金</v>
      </c>
      <c r="BN8" s="59" t="str">
        <f t="shared" ref="BN8" si="84">CHOOSE(WEEKDAY(BN7,1),"日","月","火","水","木","金","土")</f>
        <v>月</v>
      </c>
      <c r="BO8" s="45" t="str">
        <f t="shared" ref="BO8" si="85">CHOOSE(WEEKDAY(BO7,1),"日","月","火","水","木","金","土")</f>
        <v>火</v>
      </c>
      <c r="BP8" s="26" t="str">
        <f t="shared" ref="BP8" si="86">CHOOSE(WEEKDAY(BP7,1),"日","月","火","水","木","金","土")</f>
        <v>水</v>
      </c>
      <c r="BQ8" s="45" t="str">
        <f t="shared" ref="BQ8" si="87">CHOOSE(WEEKDAY(BQ7,1),"日","月","火","水","木","金","土")</f>
        <v>木</v>
      </c>
      <c r="BR8" s="60" t="str">
        <f t="shared" ref="BR8:BV8" si="88">CHOOSE(WEEKDAY(BR7,1),"日","月","火","水","木","金","土")</f>
        <v>金</v>
      </c>
      <c r="BS8" s="59" t="str">
        <f t="shared" si="88"/>
        <v>月</v>
      </c>
      <c r="BT8" s="45" t="str">
        <f t="shared" si="88"/>
        <v>火</v>
      </c>
      <c r="BU8" s="26" t="str">
        <f t="shared" si="88"/>
        <v>水</v>
      </c>
      <c r="BV8" s="45" t="str">
        <f t="shared" si="88"/>
        <v>木</v>
      </c>
      <c r="BW8" s="60" t="str">
        <f t="shared" ref="BW8:CA8" si="89">CHOOSE(WEEKDAY(BW7,1),"日","月","火","水","木","金","土")</f>
        <v>金</v>
      </c>
      <c r="BX8" s="59" t="str">
        <f t="shared" si="89"/>
        <v>月</v>
      </c>
      <c r="BY8" s="45" t="str">
        <f t="shared" si="89"/>
        <v>火</v>
      </c>
      <c r="BZ8" s="26" t="str">
        <f t="shared" si="89"/>
        <v>水</v>
      </c>
      <c r="CA8" s="45" t="str">
        <f t="shared" si="89"/>
        <v>木</v>
      </c>
      <c r="CB8" s="60" t="str">
        <f t="shared" ref="CB8" si="90">CHOOSE(WEEKDAY(CB7,1),"日","月","火","水","木","金","土")</f>
        <v>金</v>
      </c>
    </row>
    <row r="9" spans="2:80" ht="19.5" customHeight="1">
      <c r="B9" s="5"/>
      <c r="C9" s="68" t="s">
        <v>8</v>
      </c>
      <c r="D9" s="32"/>
      <c r="E9" s="96">
        <f>IF(MIN(E10:E35)&gt;0,MIN(E10:E35),"")</f>
        <v>44760</v>
      </c>
      <c r="F9" s="96">
        <f>IF(MAX(F10:F35)&gt;0,MAX(F10:F35),"")</f>
        <v>44834</v>
      </c>
      <c r="G9" s="77" t="str">
        <f>IF(OR(E9="",F9=""),"",NETWORKDAYS(E9,F9)&amp; " 日")</f>
        <v>55 日</v>
      </c>
      <c r="H9" s="35"/>
      <c r="I9" s="36">
        <f>AVERAGE(I11:I103)</f>
        <v>0.38055555555555554</v>
      </c>
      <c r="J9" s="22"/>
      <c r="K9" s="50"/>
      <c r="L9" s="31"/>
      <c r="M9" s="31"/>
      <c r="N9" s="31"/>
      <c r="O9" s="51"/>
      <c r="P9" s="50"/>
      <c r="Q9" s="31"/>
      <c r="R9" s="31"/>
      <c r="S9" s="31"/>
      <c r="T9" s="51"/>
      <c r="U9" s="50"/>
      <c r="V9" s="31"/>
      <c r="W9" s="31"/>
      <c r="X9" s="31"/>
      <c r="Y9" s="51"/>
      <c r="Z9" s="50"/>
      <c r="AA9" s="31"/>
      <c r="AB9" s="31"/>
      <c r="AC9" s="31"/>
      <c r="AD9" s="51"/>
      <c r="AE9" s="50"/>
      <c r="AF9" s="31"/>
      <c r="AG9" s="31"/>
      <c r="AH9" s="31"/>
      <c r="AI9" s="51"/>
      <c r="AJ9" s="50"/>
      <c r="AK9" s="31"/>
      <c r="AL9" s="31"/>
      <c r="AM9" s="31"/>
      <c r="AN9" s="51"/>
      <c r="AO9" s="50"/>
      <c r="AP9" s="31"/>
      <c r="AQ9" s="31"/>
      <c r="AR9" s="31"/>
      <c r="AS9" s="51"/>
      <c r="AT9" s="50"/>
      <c r="AU9" s="31"/>
      <c r="AV9" s="31"/>
      <c r="AW9" s="31"/>
      <c r="AX9" s="51"/>
      <c r="AY9" s="50"/>
      <c r="AZ9" s="31"/>
      <c r="BA9" s="31"/>
      <c r="BB9" s="31"/>
      <c r="BC9" s="31"/>
      <c r="BD9" s="50"/>
      <c r="BE9" s="31"/>
      <c r="BF9" s="31"/>
      <c r="BG9" s="31"/>
      <c r="BH9" s="51"/>
      <c r="BI9" s="31"/>
      <c r="BJ9" s="31"/>
      <c r="BK9" s="31"/>
      <c r="BL9" s="31"/>
      <c r="BM9" s="31"/>
      <c r="BN9" s="50"/>
      <c r="BO9" s="31"/>
      <c r="BP9" s="31"/>
      <c r="BQ9" s="31"/>
      <c r="BR9" s="51"/>
      <c r="BS9" s="50"/>
      <c r="BT9" s="31"/>
      <c r="BU9" s="31"/>
      <c r="BV9" s="31"/>
      <c r="BW9" s="51"/>
      <c r="BX9" s="50"/>
      <c r="BY9" s="31"/>
      <c r="BZ9" s="31"/>
      <c r="CA9" s="31"/>
      <c r="CB9" s="51"/>
    </row>
    <row r="10" spans="2:80" ht="18">
      <c r="B10" s="5"/>
      <c r="C10" s="69" t="s">
        <v>25</v>
      </c>
      <c r="D10" s="73"/>
      <c r="E10" s="97">
        <f>IF(MIN(E11:E14)&gt;0,MIN(E11:E14),"")</f>
        <v>44760</v>
      </c>
      <c r="F10" s="98">
        <f>IF(MAX(F11:F14)&gt;0,MAX(F11:F14),"")</f>
        <v>44770</v>
      </c>
      <c r="G10" s="78" t="str">
        <f>IF(OR(E10="",F10=""),"",NETWORKDAYS(E10,F10)&amp; " 日")</f>
        <v>9 日</v>
      </c>
      <c r="H10" s="84"/>
      <c r="I10" s="85"/>
      <c r="J10" s="23"/>
      <c r="K10" s="52"/>
      <c r="L10" s="30"/>
      <c r="M10" s="30"/>
      <c r="N10" s="30"/>
      <c r="O10" s="53"/>
      <c r="P10" s="52"/>
      <c r="Q10" s="30"/>
      <c r="R10" s="30"/>
      <c r="S10" s="30"/>
      <c r="T10" s="53"/>
      <c r="U10" s="52"/>
      <c r="V10" s="30"/>
      <c r="W10" s="30"/>
      <c r="X10" s="30"/>
      <c r="Y10" s="53"/>
      <c r="Z10" s="52"/>
      <c r="AA10" s="30"/>
      <c r="AB10" s="30"/>
      <c r="AC10" s="30"/>
      <c r="AD10" s="53"/>
      <c r="AE10" s="52"/>
      <c r="AF10" s="30"/>
      <c r="AG10" s="30"/>
      <c r="AH10" s="30"/>
      <c r="AI10" s="53"/>
      <c r="AJ10" s="52"/>
      <c r="AK10" s="30"/>
      <c r="AL10" s="30"/>
      <c r="AM10" s="30"/>
      <c r="AN10" s="53"/>
      <c r="AO10" s="52"/>
      <c r="AP10" s="30"/>
      <c r="AQ10" s="30"/>
      <c r="AR10" s="30"/>
      <c r="AS10" s="53"/>
      <c r="AT10" s="52"/>
      <c r="AU10" s="30"/>
      <c r="AV10" s="30"/>
      <c r="AW10" s="30"/>
      <c r="AX10" s="53"/>
      <c r="AY10" s="52"/>
      <c r="AZ10" s="30"/>
      <c r="BA10" s="30"/>
      <c r="BB10" s="30"/>
      <c r="BC10" s="30"/>
      <c r="BD10" s="52"/>
      <c r="BE10" s="30"/>
      <c r="BF10" s="30"/>
      <c r="BG10" s="30"/>
      <c r="BH10" s="53"/>
      <c r="BI10" s="30"/>
      <c r="BJ10" s="30"/>
      <c r="BK10" s="30"/>
      <c r="BL10" s="30"/>
      <c r="BM10" s="30"/>
      <c r="BN10" s="52"/>
      <c r="BO10" s="30"/>
      <c r="BP10" s="30"/>
      <c r="BQ10" s="30"/>
      <c r="BR10" s="53"/>
      <c r="BS10" s="52"/>
      <c r="BT10" s="30"/>
      <c r="BU10" s="30"/>
      <c r="BV10" s="30"/>
      <c r="BW10" s="53"/>
      <c r="BX10" s="52"/>
      <c r="BY10" s="30"/>
      <c r="BZ10" s="30"/>
      <c r="CA10" s="30"/>
      <c r="CB10" s="53"/>
    </row>
    <row r="11" spans="2:80" ht="18" outlineLevel="1">
      <c r="B11" s="5"/>
      <c r="C11" s="104" t="s">
        <v>14</v>
      </c>
      <c r="D11" s="74"/>
      <c r="E11" s="99">
        <v>44760</v>
      </c>
      <c r="F11" s="99">
        <v>44761</v>
      </c>
      <c r="G11" s="79" t="str">
        <f>IF(OR(E11=0,F11=0),"",NETWORKDAYS(E11,F11)&amp;" 日")</f>
        <v>2 日</v>
      </c>
      <c r="H11" s="86" t="s">
        <v>36</v>
      </c>
      <c r="I11" s="87">
        <v>1</v>
      </c>
      <c r="J11" s="24"/>
      <c r="K11" s="54"/>
      <c r="L11" s="9"/>
      <c r="M11" s="9"/>
      <c r="N11" s="9"/>
      <c r="O11" s="55"/>
      <c r="P11" s="54"/>
      <c r="Q11" s="9"/>
      <c r="R11" s="9"/>
      <c r="S11" s="9"/>
      <c r="T11" s="55"/>
      <c r="U11" s="54"/>
      <c r="V11" s="9"/>
      <c r="W11" s="9"/>
      <c r="X11" s="9"/>
      <c r="Y11" s="55"/>
      <c r="Z11" s="54"/>
      <c r="AA11" s="9"/>
      <c r="AB11" s="9"/>
      <c r="AC11" s="9"/>
      <c r="AD11" s="55"/>
      <c r="AE11" s="54"/>
      <c r="AF11" s="9"/>
      <c r="AG11" s="9"/>
      <c r="AH11" s="9"/>
      <c r="AI11" s="55"/>
      <c r="AJ11" s="54"/>
      <c r="AK11" s="9"/>
      <c r="AL11" s="9"/>
      <c r="AM11" s="9"/>
      <c r="AN11" s="55"/>
      <c r="AO11" s="54"/>
      <c r="AP11" s="9"/>
      <c r="AQ11" s="9"/>
      <c r="AR11" s="9"/>
      <c r="AS11" s="55"/>
      <c r="AT11" s="54"/>
      <c r="AU11" s="9"/>
      <c r="AV11" s="9"/>
      <c r="AW11" s="9"/>
      <c r="AX11" s="55"/>
      <c r="AY11" s="54"/>
      <c r="AZ11" s="9"/>
      <c r="BA11" s="9"/>
      <c r="BB11" s="9"/>
      <c r="BC11" s="9"/>
      <c r="BD11" s="54"/>
      <c r="BE11" s="9"/>
      <c r="BF11" s="9"/>
      <c r="BG11" s="9"/>
      <c r="BH11" s="55"/>
      <c r="BI11" s="9"/>
      <c r="BJ11" s="9"/>
      <c r="BK11" s="9"/>
      <c r="BL11" s="9"/>
      <c r="BM11" s="9"/>
      <c r="BN11" s="54"/>
      <c r="BO11" s="9"/>
      <c r="BP11" s="9"/>
      <c r="BQ11" s="9"/>
      <c r="BR11" s="55"/>
      <c r="BS11" s="54"/>
      <c r="BT11" s="9"/>
      <c r="BU11" s="9"/>
      <c r="BV11" s="9"/>
      <c r="BW11" s="55"/>
      <c r="BX11" s="54"/>
      <c r="BY11" s="9"/>
      <c r="BZ11" s="9"/>
      <c r="CA11" s="9"/>
      <c r="CB11" s="55"/>
    </row>
    <row r="12" spans="2:80" ht="18" outlineLevel="1">
      <c r="B12" s="5"/>
      <c r="C12" s="105" t="s">
        <v>16</v>
      </c>
      <c r="D12" s="93"/>
      <c r="E12" s="99">
        <v>44763</v>
      </c>
      <c r="F12" s="99">
        <v>44764</v>
      </c>
      <c r="G12" s="79" t="str">
        <f>IF(OR(E12=0,F12=0),"",NETWORKDAYS(E12,F12)&amp;" 日")</f>
        <v>2 日</v>
      </c>
      <c r="H12" s="86" t="s">
        <v>36</v>
      </c>
      <c r="I12" s="87">
        <v>1</v>
      </c>
      <c r="J12" s="24"/>
      <c r="K12" s="54"/>
      <c r="L12" s="9"/>
      <c r="M12" s="9"/>
      <c r="N12" s="9"/>
      <c r="O12" s="55"/>
      <c r="P12" s="54"/>
      <c r="Q12" s="9"/>
      <c r="R12" s="9"/>
      <c r="S12" s="9"/>
      <c r="T12" s="55"/>
      <c r="U12" s="54"/>
      <c r="V12" s="9"/>
      <c r="W12" s="9"/>
      <c r="X12" s="9"/>
      <c r="Y12" s="55"/>
      <c r="Z12" s="54"/>
      <c r="AA12" s="9"/>
      <c r="AB12" s="9"/>
      <c r="AC12" s="9"/>
      <c r="AD12" s="55"/>
      <c r="AE12" s="54"/>
      <c r="AF12" s="9"/>
      <c r="AG12" s="9"/>
      <c r="AH12" s="9"/>
      <c r="AI12" s="55"/>
      <c r="AJ12" s="54"/>
      <c r="AK12" s="9"/>
      <c r="AL12" s="9"/>
      <c r="AM12" s="9"/>
      <c r="AN12" s="55"/>
      <c r="AO12" s="54"/>
      <c r="AP12" s="9"/>
      <c r="AQ12" s="9"/>
      <c r="AR12" s="9"/>
      <c r="AS12" s="55"/>
      <c r="AT12" s="54"/>
      <c r="AU12" s="9"/>
      <c r="AV12" s="9"/>
      <c r="AW12" s="9"/>
      <c r="AX12" s="55"/>
      <c r="AY12" s="54"/>
      <c r="AZ12" s="9"/>
      <c r="BA12" s="9"/>
      <c r="BB12" s="9"/>
      <c r="BC12" s="9"/>
      <c r="BD12" s="54"/>
      <c r="BE12" s="9"/>
      <c r="BF12" s="9"/>
      <c r="BG12" s="9"/>
      <c r="BH12" s="55"/>
      <c r="BI12" s="9"/>
      <c r="BJ12" s="9"/>
      <c r="BK12" s="9"/>
      <c r="BL12" s="9"/>
      <c r="BM12" s="9"/>
      <c r="BN12" s="54"/>
      <c r="BO12" s="9"/>
      <c r="BP12" s="9"/>
      <c r="BQ12" s="9"/>
      <c r="BR12" s="55"/>
      <c r="BS12" s="54"/>
      <c r="BT12" s="9"/>
      <c r="BU12" s="9"/>
      <c r="BV12" s="9"/>
      <c r="BW12" s="55"/>
      <c r="BX12" s="54"/>
      <c r="BY12" s="9"/>
      <c r="BZ12" s="9"/>
      <c r="CA12" s="9"/>
      <c r="CB12" s="55"/>
    </row>
    <row r="13" spans="2:80" ht="18" outlineLevel="1">
      <c r="B13" s="5"/>
      <c r="C13" s="104" t="s">
        <v>19</v>
      </c>
      <c r="D13" s="74"/>
      <c r="E13" s="99">
        <v>44767</v>
      </c>
      <c r="F13" s="99">
        <v>44770</v>
      </c>
      <c r="G13" s="79" t="str">
        <f>IF(OR(E13=0,F13=0),"",NETWORKDAYS(E13,F13)&amp;" 日")</f>
        <v>4 日</v>
      </c>
      <c r="H13" s="86" t="s">
        <v>36</v>
      </c>
      <c r="I13" s="87">
        <v>1</v>
      </c>
      <c r="J13" s="24"/>
      <c r="K13" s="54"/>
      <c r="L13" s="9"/>
      <c r="M13" s="9"/>
      <c r="N13" s="9"/>
      <c r="O13" s="55"/>
      <c r="P13" s="54"/>
      <c r="Q13" s="9"/>
      <c r="R13" s="9"/>
      <c r="S13" s="9"/>
      <c r="T13" s="55"/>
      <c r="U13" s="54"/>
      <c r="V13" s="9"/>
      <c r="W13" s="9"/>
      <c r="X13" s="9"/>
      <c r="Y13" s="55"/>
      <c r="Z13" s="54"/>
      <c r="AA13" s="9"/>
      <c r="AB13" s="9"/>
      <c r="AC13" s="9"/>
      <c r="AD13" s="55"/>
      <c r="AE13" s="54"/>
      <c r="AF13" s="9"/>
      <c r="AG13" s="9"/>
      <c r="AH13" s="9"/>
      <c r="AI13" s="55"/>
      <c r="AJ13" s="54"/>
      <c r="AK13" s="9"/>
      <c r="AL13" s="9"/>
      <c r="AM13" s="9"/>
      <c r="AN13" s="55"/>
      <c r="AO13" s="54"/>
      <c r="AP13" s="9"/>
      <c r="AQ13" s="9"/>
      <c r="AR13" s="9"/>
      <c r="AS13" s="55"/>
      <c r="AT13" s="54"/>
      <c r="AU13" s="9"/>
      <c r="AV13" s="9"/>
      <c r="AW13" s="9"/>
      <c r="AX13" s="55"/>
      <c r="AY13" s="54"/>
      <c r="AZ13" s="9"/>
      <c r="BA13" s="9"/>
      <c r="BB13" s="9"/>
      <c r="BC13" s="9"/>
      <c r="BD13" s="54"/>
      <c r="BE13" s="9"/>
      <c r="BF13" s="9"/>
      <c r="BG13" s="9"/>
      <c r="BH13" s="55"/>
      <c r="BI13" s="9"/>
      <c r="BJ13" s="9"/>
      <c r="BK13" s="9"/>
      <c r="BL13" s="9"/>
      <c r="BM13" s="9"/>
      <c r="BN13" s="54"/>
      <c r="BO13" s="9"/>
      <c r="BP13" s="9"/>
      <c r="BQ13" s="9"/>
      <c r="BR13" s="55"/>
      <c r="BS13" s="54"/>
      <c r="BT13" s="9"/>
      <c r="BU13" s="9"/>
      <c r="BV13" s="9"/>
      <c r="BW13" s="55"/>
      <c r="BX13" s="54"/>
      <c r="BY13" s="9"/>
      <c r="BZ13" s="9"/>
      <c r="CA13" s="9"/>
      <c r="CB13" s="55"/>
    </row>
    <row r="14" spans="2:80" ht="18" outlineLevel="1">
      <c r="B14" s="5"/>
      <c r="C14" s="70"/>
      <c r="D14" s="74"/>
      <c r="E14" s="100"/>
      <c r="F14" s="99"/>
      <c r="G14" s="79"/>
      <c r="H14" s="86"/>
      <c r="I14" s="87"/>
      <c r="J14" s="24"/>
      <c r="K14" s="54"/>
      <c r="L14" s="9"/>
      <c r="M14" s="9"/>
      <c r="N14" s="9"/>
      <c r="O14" s="55"/>
      <c r="P14" s="54"/>
      <c r="Q14" s="9"/>
      <c r="R14" s="9"/>
      <c r="S14" s="9"/>
      <c r="T14" s="55"/>
      <c r="U14" s="54"/>
      <c r="V14" s="9"/>
      <c r="W14" s="9"/>
      <c r="X14" s="9"/>
      <c r="Y14" s="55"/>
      <c r="Z14" s="54"/>
      <c r="AA14" s="9"/>
      <c r="AB14" s="9"/>
      <c r="AC14" s="9"/>
      <c r="AD14" s="55"/>
      <c r="AE14" s="54"/>
      <c r="AF14" s="9"/>
      <c r="AG14" s="9"/>
      <c r="AH14" s="9"/>
      <c r="AI14" s="55"/>
      <c r="AJ14" s="54"/>
      <c r="AK14" s="9"/>
      <c r="AL14" s="9"/>
      <c r="AM14" s="9"/>
      <c r="AN14" s="55"/>
      <c r="AO14" s="54"/>
      <c r="AP14" s="9"/>
      <c r="AQ14" s="9"/>
      <c r="AR14" s="9"/>
      <c r="AS14" s="55"/>
      <c r="AT14" s="54"/>
      <c r="AU14" s="9"/>
      <c r="AV14" s="9"/>
      <c r="AW14" s="9"/>
      <c r="AX14" s="55"/>
      <c r="AY14" s="54"/>
      <c r="AZ14" s="9"/>
      <c r="BA14" s="9"/>
      <c r="BB14" s="9"/>
      <c r="BC14" s="9"/>
      <c r="BD14" s="54"/>
      <c r="BE14" s="9"/>
      <c r="BF14" s="9"/>
      <c r="BG14" s="9"/>
      <c r="BH14" s="55"/>
      <c r="BI14" s="9"/>
      <c r="BJ14" s="9"/>
      <c r="BK14" s="9"/>
      <c r="BL14" s="9"/>
      <c r="BM14" s="9"/>
      <c r="BN14" s="54"/>
      <c r="BO14" s="9"/>
      <c r="BP14" s="9"/>
      <c r="BQ14" s="9"/>
      <c r="BR14" s="55"/>
      <c r="BS14" s="54"/>
      <c r="BT14" s="9"/>
      <c r="BU14" s="9"/>
      <c r="BV14" s="9"/>
      <c r="BW14" s="55"/>
      <c r="BX14" s="54"/>
      <c r="BY14" s="9"/>
      <c r="BZ14" s="9"/>
      <c r="CA14" s="9"/>
      <c r="CB14" s="55"/>
    </row>
    <row r="15" spans="2:80" ht="18">
      <c r="B15" s="5"/>
      <c r="C15" s="71" t="s">
        <v>33</v>
      </c>
      <c r="D15" s="75"/>
      <c r="E15" s="101">
        <f>IF(MIN(E16:E23)&gt;0,MIN(E16:E23),"")</f>
        <v>44788</v>
      </c>
      <c r="F15" s="102">
        <f>IF(MAX(F16:F23)&gt;0,MAX(F16:F23),"")</f>
        <v>44802</v>
      </c>
      <c r="G15" s="80" t="str">
        <f>IF(OR(E15="",F15=""),"",NETWORKDAYS(E15,F15)&amp; " 日")</f>
        <v>11 日</v>
      </c>
      <c r="H15" s="88"/>
      <c r="I15" s="89"/>
      <c r="J15" s="23"/>
      <c r="K15" s="52"/>
      <c r="L15" s="30"/>
      <c r="M15" s="30"/>
      <c r="N15" s="30"/>
      <c r="O15" s="53"/>
      <c r="P15" s="52"/>
      <c r="Q15" s="30"/>
      <c r="R15" s="30"/>
      <c r="S15" s="30"/>
      <c r="T15" s="53"/>
      <c r="U15" s="52"/>
      <c r="V15" s="30"/>
      <c r="W15" s="30"/>
      <c r="X15" s="30"/>
      <c r="Y15" s="53"/>
      <c r="Z15" s="52"/>
      <c r="AA15" s="30"/>
      <c r="AB15" s="30"/>
      <c r="AC15" s="30"/>
      <c r="AD15" s="53"/>
      <c r="AE15" s="52"/>
      <c r="AF15" s="30"/>
      <c r="AG15" s="30"/>
      <c r="AH15" s="30"/>
      <c r="AI15" s="53"/>
      <c r="AJ15" s="52"/>
      <c r="AK15" s="30"/>
      <c r="AL15" s="30"/>
      <c r="AM15" s="30"/>
      <c r="AN15" s="53"/>
      <c r="AO15" s="52"/>
      <c r="AP15" s="30"/>
      <c r="AQ15" s="30"/>
      <c r="AR15" s="30"/>
      <c r="AS15" s="53"/>
      <c r="AT15" s="52"/>
      <c r="AU15" s="30"/>
      <c r="AV15" s="30"/>
      <c r="AW15" s="30"/>
      <c r="AX15" s="53"/>
      <c r="AY15" s="52"/>
      <c r="AZ15" s="30"/>
      <c r="BA15" s="30"/>
      <c r="BB15" s="30"/>
      <c r="BC15" s="30"/>
      <c r="BD15" s="52"/>
      <c r="BE15" s="30"/>
      <c r="BF15" s="30"/>
      <c r="BG15" s="30"/>
      <c r="BH15" s="53"/>
      <c r="BI15" s="30"/>
      <c r="BJ15" s="30"/>
      <c r="BK15" s="30"/>
      <c r="BL15" s="30"/>
      <c r="BM15" s="30"/>
      <c r="BN15" s="52"/>
      <c r="BO15" s="30"/>
      <c r="BP15" s="30"/>
      <c r="BQ15" s="30"/>
      <c r="BR15" s="53"/>
      <c r="BS15" s="52"/>
      <c r="BT15" s="30"/>
      <c r="BU15" s="30"/>
      <c r="BV15" s="30"/>
      <c r="BW15" s="53"/>
      <c r="BX15" s="52"/>
      <c r="BY15" s="30"/>
      <c r="BZ15" s="30"/>
      <c r="CA15" s="30"/>
      <c r="CB15" s="53"/>
    </row>
    <row r="16" spans="2:80" ht="18" outlineLevel="1">
      <c r="B16" s="5"/>
      <c r="C16" s="103" t="s">
        <v>12</v>
      </c>
      <c r="D16" s="74"/>
      <c r="E16" s="99">
        <v>44788</v>
      </c>
      <c r="F16" s="99">
        <v>44788</v>
      </c>
      <c r="G16" s="79" t="str">
        <f>IF(OR(E16=0,F16=0),"",NETWORKDAYS(E16,F16)&amp;" 日")</f>
        <v>1 日</v>
      </c>
      <c r="H16" s="86" t="s">
        <v>37</v>
      </c>
      <c r="I16" s="87">
        <v>1</v>
      </c>
      <c r="J16" s="24"/>
      <c r="K16" s="54"/>
      <c r="L16" s="9"/>
      <c r="M16" s="9"/>
      <c r="N16" s="9"/>
      <c r="O16" s="55"/>
      <c r="P16" s="54"/>
      <c r="Q16" s="9"/>
      <c r="R16" s="9"/>
      <c r="S16" s="9"/>
      <c r="T16" s="55"/>
      <c r="U16" s="54"/>
      <c r="V16" s="9"/>
      <c r="W16" s="9"/>
      <c r="X16" s="9"/>
      <c r="Y16" s="55"/>
      <c r="Z16" s="54"/>
      <c r="AA16" s="9"/>
      <c r="AB16" s="9"/>
      <c r="AC16" s="9"/>
      <c r="AD16" s="55"/>
      <c r="AE16" s="54"/>
      <c r="AF16" s="9"/>
      <c r="AG16" s="9"/>
      <c r="AH16" s="9"/>
      <c r="AI16" s="55"/>
      <c r="AJ16" s="54"/>
      <c r="AK16" s="9"/>
      <c r="AL16" s="9"/>
      <c r="AM16" s="9"/>
      <c r="AN16" s="55"/>
      <c r="AO16" s="54"/>
      <c r="AP16" s="9"/>
      <c r="AQ16" s="9"/>
      <c r="AR16" s="9"/>
      <c r="AS16" s="55"/>
      <c r="AT16" s="54"/>
      <c r="AU16" s="9"/>
      <c r="AV16" s="9"/>
      <c r="AW16" s="9"/>
      <c r="AX16" s="55"/>
      <c r="AY16" s="54"/>
      <c r="AZ16" s="9"/>
      <c r="BA16" s="9"/>
      <c r="BB16" s="9"/>
      <c r="BC16" s="9"/>
      <c r="BD16" s="54"/>
      <c r="BE16" s="9"/>
      <c r="BF16" s="9"/>
      <c r="BG16" s="9"/>
      <c r="BH16" s="55"/>
      <c r="BI16" s="9"/>
      <c r="BJ16" s="9"/>
      <c r="BK16" s="9"/>
      <c r="BL16" s="9"/>
      <c r="BM16" s="9"/>
      <c r="BN16" s="54"/>
      <c r="BO16" s="9"/>
      <c r="BP16" s="9"/>
      <c r="BQ16" s="9"/>
      <c r="BR16" s="55"/>
      <c r="BS16" s="54"/>
      <c r="BT16" s="9"/>
      <c r="BU16" s="9"/>
      <c r="BV16" s="9"/>
      <c r="BW16" s="55"/>
      <c r="BX16" s="54"/>
      <c r="BY16" s="9"/>
      <c r="BZ16" s="9"/>
      <c r="CA16" s="9"/>
      <c r="CB16" s="55"/>
    </row>
    <row r="17" spans="2:80" ht="18" outlineLevel="1">
      <c r="B17" s="5"/>
      <c r="C17" s="103" t="s">
        <v>13</v>
      </c>
      <c r="D17" s="74"/>
      <c r="E17" s="99">
        <v>44789</v>
      </c>
      <c r="F17" s="99">
        <v>44789</v>
      </c>
      <c r="G17" s="79" t="str">
        <f>IF(OR(E17=0,F17=0),"",NETWORKDAYS(E17,F17)&amp; " 日")</f>
        <v>1 日</v>
      </c>
      <c r="H17" s="86" t="s">
        <v>37</v>
      </c>
      <c r="I17" s="87">
        <v>0.85</v>
      </c>
      <c r="J17" s="24"/>
      <c r="K17" s="54"/>
      <c r="L17" s="9"/>
      <c r="M17" s="9"/>
      <c r="N17" s="9"/>
      <c r="O17" s="55"/>
      <c r="P17" s="54"/>
      <c r="Q17" s="9"/>
      <c r="R17" s="9"/>
      <c r="S17" s="9"/>
      <c r="T17" s="55"/>
      <c r="U17" s="54"/>
      <c r="V17" s="9"/>
      <c r="W17" s="9"/>
      <c r="X17" s="9"/>
      <c r="Y17" s="55"/>
      <c r="Z17" s="54"/>
      <c r="AA17" s="9"/>
      <c r="AB17" s="9"/>
      <c r="AC17" s="9"/>
      <c r="AD17" s="55"/>
      <c r="AE17" s="54"/>
      <c r="AF17" s="9"/>
      <c r="AG17" s="9"/>
      <c r="AH17" s="9"/>
      <c r="AI17" s="55"/>
      <c r="AJ17" s="54"/>
      <c r="AK17" s="9"/>
      <c r="AL17" s="9"/>
      <c r="AM17" s="9"/>
      <c r="AN17" s="55"/>
      <c r="AO17" s="54"/>
      <c r="AP17" s="9"/>
      <c r="AQ17" s="9"/>
      <c r="AR17" s="9"/>
      <c r="AS17" s="55"/>
      <c r="AT17" s="54"/>
      <c r="AU17" s="9"/>
      <c r="AV17" s="9"/>
      <c r="AW17" s="9"/>
      <c r="AX17" s="55"/>
      <c r="AY17" s="54"/>
      <c r="AZ17" s="9"/>
      <c r="BA17" s="9"/>
      <c r="BB17" s="9"/>
      <c r="BC17" s="9"/>
      <c r="BD17" s="54"/>
      <c r="BE17" s="9"/>
      <c r="BF17" s="9"/>
      <c r="BG17" s="9"/>
      <c r="BH17" s="55"/>
      <c r="BI17" s="9"/>
      <c r="BJ17" s="9"/>
      <c r="BK17" s="9"/>
      <c r="BL17" s="9"/>
      <c r="BM17" s="9"/>
      <c r="BN17" s="54"/>
      <c r="BO17" s="9"/>
      <c r="BP17" s="9"/>
      <c r="BQ17" s="9"/>
      <c r="BR17" s="55"/>
      <c r="BS17" s="54"/>
      <c r="BT17" s="9"/>
      <c r="BU17" s="9"/>
      <c r="BV17" s="9"/>
      <c r="BW17" s="55"/>
      <c r="BX17" s="54"/>
      <c r="BY17" s="9"/>
      <c r="BZ17" s="9"/>
      <c r="CA17" s="9"/>
      <c r="CB17" s="55"/>
    </row>
    <row r="18" spans="2:80" ht="18" outlineLevel="1">
      <c r="B18" s="5"/>
      <c r="C18" s="103" t="s">
        <v>15</v>
      </c>
      <c r="D18" s="74"/>
      <c r="E18" s="99">
        <v>44790</v>
      </c>
      <c r="F18" s="99">
        <v>44792</v>
      </c>
      <c r="G18" s="79" t="str">
        <f t="shared" ref="G18:G21" si="91">IF(OR(E18=0,F18=0),"",NETWORKDAYS(E18,F18)&amp; " 日")</f>
        <v>3 日</v>
      </c>
      <c r="H18" s="86" t="s">
        <v>37</v>
      </c>
      <c r="I18" s="87">
        <v>1</v>
      </c>
      <c r="J18" s="24"/>
      <c r="K18" s="54"/>
      <c r="L18" s="9"/>
      <c r="M18" s="9"/>
      <c r="N18" s="9"/>
      <c r="O18" s="55"/>
      <c r="P18" s="54"/>
      <c r="Q18" s="9"/>
      <c r="R18" s="9"/>
      <c r="S18" s="9"/>
      <c r="T18" s="55"/>
      <c r="U18" s="54"/>
      <c r="V18" s="9"/>
      <c r="W18" s="9"/>
      <c r="X18" s="9"/>
      <c r="Y18" s="55"/>
      <c r="Z18" s="54"/>
      <c r="AA18" s="9"/>
      <c r="AB18" s="9"/>
      <c r="AC18" s="9"/>
      <c r="AD18" s="55"/>
      <c r="AE18" s="54"/>
      <c r="AF18" s="9"/>
      <c r="AG18" s="9"/>
      <c r="AH18" s="9"/>
      <c r="AI18" s="55"/>
      <c r="AJ18" s="54"/>
      <c r="AK18" s="9"/>
      <c r="AL18" s="9"/>
      <c r="AM18" s="9"/>
      <c r="AN18" s="55"/>
      <c r="AO18" s="54"/>
      <c r="AP18" s="9"/>
      <c r="AQ18" s="9"/>
      <c r="AR18" s="9"/>
      <c r="AS18" s="55"/>
      <c r="AT18" s="54"/>
      <c r="AU18" s="9"/>
      <c r="AV18" s="9"/>
      <c r="AW18" s="9"/>
      <c r="AX18" s="55"/>
      <c r="AY18" s="54"/>
      <c r="AZ18" s="9"/>
      <c r="BA18" s="9"/>
      <c r="BB18" s="9"/>
      <c r="BC18" s="9"/>
      <c r="BD18" s="54"/>
      <c r="BE18" s="9"/>
      <c r="BF18" s="9"/>
      <c r="BG18" s="9"/>
      <c r="BH18" s="55"/>
      <c r="BI18" s="9"/>
      <c r="BJ18" s="9"/>
      <c r="BK18" s="9"/>
      <c r="BL18" s="9"/>
      <c r="BM18" s="9"/>
      <c r="BN18" s="54"/>
      <c r="BO18" s="9"/>
      <c r="BP18" s="9"/>
      <c r="BQ18" s="9"/>
      <c r="BR18" s="55"/>
      <c r="BS18" s="54"/>
      <c r="BT18" s="9"/>
      <c r="BU18" s="9"/>
      <c r="BV18" s="9"/>
      <c r="BW18" s="55"/>
      <c r="BX18" s="54"/>
      <c r="BY18" s="9"/>
      <c r="BZ18" s="9"/>
      <c r="CA18" s="9"/>
      <c r="CB18" s="55"/>
    </row>
    <row r="19" spans="2:80" ht="18" outlineLevel="1">
      <c r="B19" s="5"/>
      <c r="C19" s="103" t="s">
        <v>17</v>
      </c>
      <c r="D19" s="74"/>
      <c r="E19" s="99">
        <v>44795</v>
      </c>
      <c r="F19" s="99">
        <v>44796</v>
      </c>
      <c r="G19" s="79" t="str">
        <f t="shared" si="91"/>
        <v>2 日</v>
      </c>
      <c r="H19" s="86" t="s">
        <v>37</v>
      </c>
      <c r="I19" s="87">
        <v>0.5</v>
      </c>
      <c r="J19" s="24"/>
      <c r="K19" s="54"/>
      <c r="L19" s="9"/>
      <c r="M19" s="9"/>
      <c r="N19" s="9"/>
      <c r="O19" s="55"/>
      <c r="P19" s="54"/>
      <c r="Q19" s="9"/>
      <c r="R19" s="9"/>
      <c r="S19" s="9"/>
      <c r="T19" s="55"/>
      <c r="U19" s="54"/>
      <c r="V19" s="9"/>
      <c r="W19" s="9"/>
      <c r="X19" s="9"/>
      <c r="Y19" s="55"/>
      <c r="Z19" s="54"/>
      <c r="AA19" s="9"/>
      <c r="AB19" s="9"/>
      <c r="AC19" s="9"/>
      <c r="AD19" s="55"/>
      <c r="AE19" s="54"/>
      <c r="AF19" s="9"/>
      <c r="AG19" s="9"/>
      <c r="AH19" s="9"/>
      <c r="AI19" s="55"/>
      <c r="AJ19" s="54"/>
      <c r="AK19" s="9"/>
      <c r="AL19" s="9"/>
      <c r="AM19" s="9"/>
      <c r="AN19" s="55"/>
      <c r="AO19" s="54"/>
      <c r="AP19" s="9"/>
      <c r="AQ19" s="9"/>
      <c r="AR19" s="9"/>
      <c r="AS19" s="55"/>
      <c r="AT19" s="54"/>
      <c r="AU19" s="9"/>
      <c r="AV19" s="9"/>
      <c r="AW19" s="9"/>
      <c r="AX19" s="55"/>
      <c r="AY19" s="54"/>
      <c r="AZ19" s="9"/>
      <c r="BA19" s="9"/>
      <c r="BB19" s="9"/>
      <c r="BC19" s="9"/>
      <c r="BD19" s="54"/>
      <c r="BE19" s="9"/>
      <c r="BF19" s="9"/>
      <c r="BG19" s="9"/>
      <c r="BH19" s="55"/>
      <c r="BI19" s="9"/>
      <c r="BJ19" s="9"/>
      <c r="BK19" s="9"/>
      <c r="BL19" s="9"/>
      <c r="BM19" s="9"/>
      <c r="BN19" s="54"/>
      <c r="BO19" s="9"/>
      <c r="BP19" s="9"/>
      <c r="BQ19" s="9"/>
      <c r="BR19" s="55"/>
      <c r="BS19" s="54"/>
      <c r="BT19" s="9"/>
      <c r="BU19" s="9"/>
      <c r="BV19" s="9"/>
      <c r="BW19" s="55"/>
      <c r="BX19" s="54"/>
      <c r="BY19" s="9"/>
      <c r="BZ19" s="9"/>
      <c r="CA19" s="9"/>
      <c r="CB19" s="55"/>
    </row>
    <row r="20" spans="2:80" ht="18" outlineLevel="1">
      <c r="B20" s="5"/>
      <c r="C20" s="103" t="s">
        <v>18</v>
      </c>
      <c r="D20" s="74"/>
      <c r="E20" s="99">
        <v>44797</v>
      </c>
      <c r="F20" s="99">
        <v>44797</v>
      </c>
      <c r="G20" s="79" t="str">
        <f t="shared" si="91"/>
        <v>1 日</v>
      </c>
      <c r="H20" s="86" t="s">
        <v>37</v>
      </c>
      <c r="I20" s="87">
        <v>0.5</v>
      </c>
      <c r="J20" s="24"/>
      <c r="K20" s="54"/>
      <c r="L20" s="9"/>
      <c r="M20" s="9"/>
      <c r="N20" s="9"/>
      <c r="O20" s="55"/>
      <c r="P20" s="54"/>
      <c r="Q20" s="9"/>
      <c r="R20" s="9"/>
      <c r="S20" s="9"/>
      <c r="T20" s="55"/>
      <c r="U20" s="54"/>
      <c r="V20" s="9"/>
      <c r="W20" s="9"/>
      <c r="X20" s="9"/>
      <c r="Y20" s="55"/>
      <c r="Z20" s="54"/>
      <c r="AA20" s="9"/>
      <c r="AB20" s="9"/>
      <c r="AC20" s="9"/>
      <c r="AD20" s="55"/>
      <c r="AE20" s="54"/>
      <c r="AF20" s="9"/>
      <c r="AG20" s="9"/>
      <c r="AH20" s="9"/>
      <c r="AI20" s="55"/>
      <c r="AJ20" s="54"/>
      <c r="AK20" s="9"/>
      <c r="AL20" s="9"/>
      <c r="AM20" s="9"/>
      <c r="AN20" s="55"/>
      <c r="AO20" s="54"/>
      <c r="AP20" s="9"/>
      <c r="AQ20" s="9"/>
      <c r="AR20" s="9"/>
      <c r="AS20" s="55"/>
      <c r="AT20" s="54"/>
      <c r="AU20" s="9"/>
      <c r="AV20" s="9"/>
      <c r="AW20" s="9"/>
      <c r="AX20" s="55"/>
      <c r="AY20" s="54"/>
      <c r="AZ20" s="9"/>
      <c r="BA20" s="9"/>
      <c r="BB20" s="9"/>
      <c r="BC20" s="9"/>
      <c r="BD20" s="54"/>
      <c r="BE20" s="9"/>
      <c r="BF20" s="9"/>
      <c r="BG20" s="9"/>
      <c r="BH20" s="55"/>
      <c r="BI20" s="9"/>
      <c r="BJ20" s="9"/>
      <c r="BK20" s="9"/>
      <c r="BL20" s="9"/>
      <c r="BM20" s="9"/>
      <c r="BN20" s="54"/>
      <c r="BO20" s="9"/>
      <c r="BP20" s="9"/>
      <c r="BQ20" s="9"/>
      <c r="BR20" s="55"/>
      <c r="BS20" s="54"/>
      <c r="BT20" s="9"/>
      <c r="BU20" s="9"/>
      <c r="BV20" s="9"/>
      <c r="BW20" s="55"/>
      <c r="BX20" s="54"/>
      <c r="BY20" s="9"/>
      <c r="BZ20" s="9"/>
      <c r="CA20" s="9"/>
      <c r="CB20" s="55"/>
    </row>
    <row r="21" spans="2:80" ht="18" outlineLevel="1">
      <c r="B21" s="5"/>
      <c r="C21" s="103" t="s">
        <v>20</v>
      </c>
      <c r="D21" s="74"/>
      <c r="E21" s="99">
        <v>44798</v>
      </c>
      <c r="F21" s="99">
        <v>44799</v>
      </c>
      <c r="G21" s="79" t="str">
        <f t="shared" si="91"/>
        <v>2 日</v>
      </c>
      <c r="H21" s="86" t="s">
        <v>37</v>
      </c>
      <c r="I21" s="87">
        <v>0</v>
      </c>
      <c r="J21" s="24"/>
      <c r="K21" s="54"/>
      <c r="L21" s="9"/>
      <c r="M21" s="9"/>
      <c r="N21" s="9"/>
      <c r="O21" s="55"/>
      <c r="P21" s="54"/>
      <c r="Q21" s="9"/>
      <c r="R21" s="9"/>
      <c r="S21" s="9"/>
      <c r="T21" s="55"/>
      <c r="U21" s="54"/>
      <c r="V21" s="9"/>
      <c r="W21" s="9"/>
      <c r="X21" s="9"/>
      <c r="Y21" s="55"/>
      <c r="Z21" s="54"/>
      <c r="AA21" s="9"/>
      <c r="AB21" s="9"/>
      <c r="AC21" s="9"/>
      <c r="AD21" s="55"/>
      <c r="AE21" s="54"/>
      <c r="AF21" s="9"/>
      <c r="AG21" s="9"/>
      <c r="AH21" s="9"/>
      <c r="AI21" s="55"/>
      <c r="AJ21" s="54"/>
      <c r="AK21" s="9"/>
      <c r="AL21" s="9"/>
      <c r="AM21" s="9"/>
      <c r="AN21" s="55"/>
      <c r="AO21" s="54"/>
      <c r="AP21" s="9"/>
      <c r="AQ21" s="9"/>
      <c r="AR21" s="9"/>
      <c r="AS21" s="55"/>
      <c r="AT21" s="54"/>
      <c r="AU21" s="9"/>
      <c r="AV21" s="9"/>
      <c r="AW21" s="9"/>
      <c r="AX21" s="55"/>
      <c r="AY21" s="54"/>
      <c r="AZ21" s="9"/>
      <c r="BA21" s="9"/>
      <c r="BB21" s="9"/>
      <c r="BC21" s="9"/>
      <c r="BD21" s="54"/>
      <c r="BE21" s="9"/>
      <c r="BF21" s="9"/>
      <c r="BG21" s="9"/>
      <c r="BH21" s="55"/>
      <c r="BI21" s="9"/>
      <c r="BJ21" s="9"/>
      <c r="BK21" s="9"/>
      <c r="BL21" s="9"/>
      <c r="BM21" s="9"/>
      <c r="BN21" s="54"/>
      <c r="BO21" s="9"/>
      <c r="BP21" s="9"/>
      <c r="BQ21" s="9"/>
      <c r="BR21" s="55"/>
      <c r="BS21" s="54"/>
      <c r="BT21" s="9"/>
      <c r="BU21" s="9"/>
      <c r="BV21" s="9"/>
      <c r="BW21" s="55"/>
      <c r="BX21" s="54"/>
      <c r="BY21" s="9"/>
      <c r="BZ21" s="9"/>
      <c r="CA21" s="9"/>
      <c r="CB21" s="55"/>
    </row>
    <row r="22" spans="2:80" ht="18" outlineLevel="1">
      <c r="B22" s="5"/>
      <c r="C22" s="103" t="s">
        <v>21</v>
      </c>
      <c r="D22" s="74"/>
      <c r="E22" s="99">
        <v>44802</v>
      </c>
      <c r="F22" s="99">
        <v>44802</v>
      </c>
      <c r="G22" s="79" t="str">
        <f>IF(OR(E22=0,F22=0),"",NETWORKDAYS(E22,F22)&amp; " 日")</f>
        <v>1 日</v>
      </c>
      <c r="H22" s="86" t="s">
        <v>37</v>
      </c>
      <c r="I22" s="87">
        <v>0</v>
      </c>
      <c r="J22" s="24"/>
      <c r="K22" s="54"/>
      <c r="L22" s="9"/>
      <c r="M22" s="9"/>
      <c r="N22" s="9"/>
      <c r="O22" s="55"/>
      <c r="P22" s="54"/>
      <c r="Q22" s="9"/>
      <c r="R22" s="9"/>
      <c r="S22" s="9"/>
      <c r="T22" s="55"/>
      <c r="U22" s="54"/>
      <c r="V22" s="9"/>
      <c r="W22" s="9"/>
      <c r="X22" s="9"/>
      <c r="Y22" s="55"/>
      <c r="Z22" s="54"/>
      <c r="AA22" s="9"/>
      <c r="AB22" s="9"/>
      <c r="AC22" s="9"/>
      <c r="AD22" s="55"/>
      <c r="AE22" s="54"/>
      <c r="AF22" s="9"/>
      <c r="AG22" s="9"/>
      <c r="AH22" s="9"/>
      <c r="AI22" s="55"/>
      <c r="AJ22" s="54"/>
      <c r="AK22" s="9"/>
      <c r="AL22" s="9"/>
      <c r="AM22" s="9"/>
      <c r="AN22" s="55"/>
      <c r="AO22" s="54"/>
      <c r="AP22" s="9"/>
      <c r="AQ22" s="9"/>
      <c r="AR22" s="9"/>
      <c r="AS22" s="55"/>
      <c r="AT22" s="54"/>
      <c r="AU22" s="9"/>
      <c r="AV22" s="9"/>
      <c r="AW22" s="9"/>
      <c r="AX22" s="55"/>
      <c r="AY22" s="54"/>
      <c r="AZ22" s="9"/>
      <c r="BA22" s="9"/>
      <c r="BB22" s="9"/>
      <c r="BC22" s="9"/>
      <c r="BD22" s="54"/>
      <c r="BE22" s="9"/>
      <c r="BF22" s="9"/>
      <c r="BG22" s="9"/>
      <c r="BH22" s="55"/>
      <c r="BI22" s="9"/>
      <c r="BJ22" s="9"/>
      <c r="BK22" s="9"/>
      <c r="BL22" s="9"/>
      <c r="BM22" s="9"/>
      <c r="BN22" s="54"/>
      <c r="BO22" s="9"/>
      <c r="BP22" s="9"/>
      <c r="BQ22" s="9"/>
      <c r="BR22" s="55"/>
      <c r="BS22" s="54"/>
      <c r="BT22" s="9"/>
      <c r="BU22" s="9"/>
      <c r="BV22" s="9"/>
      <c r="BW22" s="55"/>
      <c r="BX22" s="54"/>
      <c r="BY22" s="9"/>
      <c r="BZ22" s="9"/>
      <c r="CA22" s="9"/>
      <c r="CB22" s="55"/>
    </row>
    <row r="23" spans="2:80" ht="18" outlineLevel="1">
      <c r="B23" s="5"/>
      <c r="C23" s="70"/>
      <c r="D23" s="74"/>
      <c r="E23" s="100"/>
      <c r="F23" s="99"/>
      <c r="G23" s="79"/>
      <c r="H23" s="86"/>
      <c r="I23" s="87"/>
      <c r="J23" s="24"/>
      <c r="K23" s="54"/>
      <c r="L23" s="9"/>
      <c r="M23" s="9"/>
      <c r="N23" s="9"/>
      <c r="O23" s="55"/>
      <c r="P23" s="54"/>
      <c r="Q23" s="9"/>
      <c r="R23" s="9"/>
      <c r="S23" s="9"/>
      <c r="T23" s="55"/>
      <c r="U23" s="54"/>
      <c r="V23" s="9"/>
      <c r="W23" s="9"/>
      <c r="X23" s="9"/>
      <c r="Y23" s="55"/>
      <c r="Z23" s="54"/>
      <c r="AA23" s="9"/>
      <c r="AB23" s="9"/>
      <c r="AC23" s="9"/>
      <c r="AD23" s="55"/>
      <c r="AE23" s="54"/>
      <c r="AF23" s="9"/>
      <c r="AG23" s="9"/>
      <c r="AH23" s="9"/>
      <c r="AI23" s="55"/>
      <c r="AJ23" s="54"/>
      <c r="AK23" s="9"/>
      <c r="AL23" s="9"/>
      <c r="AM23" s="9"/>
      <c r="AN23" s="55"/>
      <c r="AO23" s="54"/>
      <c r="AP23" s="9"/>
      <c r="AQ23" s="9"/>
      <c r="AR23" s="9"/>
      <c r="AS23" s="55"/>
      <c r="AT23" s="54"/>
      <c r="AU23" s="9"/>
      <c r="AV23" s="9"/>
      <c r="AW23" s="9"/>
      <c r="AX23" s="55"/>
      <c r="AY23" s="54"/>
      <c r="AZ23" s="9"/>
      <c r="BA23" s="9"/>
      <c r="BB23" s="9"/>
      <c r="BC23" s="9"/>
      <c r="BD23" s="54"/>
      <c r="BE23" s="9"/>
      <c r="BF23" s="9"/>
      <c r="BG23" s="9"/>
      <c r="BH23" s="55"/>
      <c r="BI23" s="9"/>
      <c r="BJ23" s="9"/>
      <c r="BK23" s="9"/>
      <c r="BL23" s="9"/>
      <c r="BM23" s="9"/>
      <c r="BN23" s="54"/>
      <c r="BO23" s="9"/>
      <c r="BP23" s="9"/>
      <c r="BQ23" s="9"/>
      <c r="BR23" s="55"/>
      <c r="BS23" s="54"/>
      <c r="BT23" s="9"/>
      <c r="BU23" s="9"/>
      <c r="BV23" s="9"/>
      <c r="BW23" s="55"/>
      <c r="BX23" s="54"/>
      <c r="BY23" s="9"/>
      <c r="BZ23" s="9"/>
      <c r="CA23" s="9"/>
      <c r="CB23" s="55"/>
    </row>
    <row r="24" spans="2:80" ht="18">
      <c r="B24" s="5"/>
      <c r="C24" s="71" t="s">
        <v>32</v>
      </c>
      <c r="D24" s="75"/>
      <c r="E24" s="101">
        <f>IF(MIN(E25:E30)&gt;0,MIN(E25:E30),"")</f>
        <v>44803</v>
      </c>
      <c r="F24" s="102">
        <f>IF(MAX(F25:F30)&gt;0,MAX(F25:F30),"")</f>
        <v>44814</v>
      </c>
      <c r="G24" s="80" t="str">
        <f>IF(OR(E24="",F24=""),"",NETWORKDAYS(E24,F24)&amp; " 日")</f>
        <v>9 日</v>
      </c>
      <c r="H24" s="88"/>
      <c r="I24" s="89"/>
      <c r="J24" s="23"/>
      <c r="K24" s="52"/>
      <c r="L24" s="30"/>
      <c r="M24" s="30"/>
      <c r="N24" s="30"/>
      <c r="O24" s="53"/>
      <c r="P24" s="52"/>
      <c r="Q24" s="30"/>
      <c r="R24" s="30"/>
      <c r="S24" s="30"/>
      <c r="T24" s="53"/>
      <c r="U24" s="52"/>
      <c r="V24" s="30"/>
      <c r="W24" s="30"/>
      <c r="X24" s="30"/>
      <c r="Y24" s="53"/>
      <c r="Z24" s="52"/>
      <c r="AA24" s="30"/>
      <c r="AB24" s="30"/>
      <c r="AC24" s="30"/>
      <c r="AD24" s="53"/>
      <c r="AE24" s="52"/>
      <c r="AF24" s="30"/>
      <c r="AG24" s="30"/>
      <c r="AH24" s="30"/>
      <c r="AI24" s="53"/>
      <c r="AJ24" s="52"/>
      <c r="AK24" s="30"/>
      <c r="AL24" s="30"/>
      <c r="AM24" s="30"/>
      <c r="AN24" s="53"/>
      <c r="AO24" s="52"/>
      <c r="AP24" s="30"/>
      <c r="AQ24" s="30"/>
      <c r="AR24" s="30"/>
      <c r="AS24" s="53"/>
      <c r="AT24" s="52"/>
      <c r="AU24" s="30"/>
      <c r="AV24" s="30"/>
      <c r="AW24" s="30"/>
      <c r="AX24" s="53"/>
      <c r="AY24" s="52"/>
      <c r="AZ24" s="30"/>
      <c r="BA24" s="30"/>
      <c r="BB24" s="30"/>
      <c r="BC24" s="30"/>
      <c r="BD24" s="52"/>
      <c r="BE24" s="30"/>
      <c r="BF24" s="30"/>
      <c r="BG24" s="30"/>
      <c r="BH24" s="53"/>
      <c r="BI24" s="30"/>
      <c r="BJ24" s="30"/>
      <c r="BK24" s="30"/>
      <c r="BL24" s="30"/>
      <c r="BM24" s="30"/>
      <c r="BN24" s="52"/>
      <c r="BO24" s="30"/>
      <c r="BP24" s="30"/>
      <c r="BQ24" s="30"/>
      <c r="BR24" s="53"/>
      <c r="BS24" s="52"/>
      <c r="BT24" s="30"/>
      <c r="BU24" s="30"/>
      <c r="BV24" s="30"/>
      <c r="BW24" s="53"/>
      <c r="BX24" s="52"/>
      <c r="BY24" s="30"/>
      <c r="BZ24" s="30"/>
      <c r="CA24" s="30"/>
      <c r="CB24" s="53"/>
    </row>
    <row r="25" spans="2:80" ht="18" outlineLevel="1">
      <c r="B25" s="5"/>
      <c r="C25" s="106" t="s">
        <v>22</v>
      </c>
      <c r="D25" s="74"/>
      <c r="E25" s="99">
        <v>44803</v>
      </c>
      <c r="F25" s="99">
        <v>44803</v>
      </c>
      <c r="G25" s="79" t="str">
        <f>IF(OR(E25=0,F25=0),"",NETWORKDAYS(E25,F25)&amp;" 日")</f>
        <v>1 日</v>
      </c>
      <c r="H25" s="86" t="s">
        <v>3</v>
      </c>
      <c r="I25" s="87">
        <v>0</v>
      </c>
      <c r="J25" s="24"/>
      <c r="K25" s="54"/>
      <c r="L25" s="9"/>
      <c r="M25" s="9"/>
      <c r="N25" s="9"/>
      <c r="O25" s="55"/>
      <c r="P25" s="54"/>
      <c r="Q25" s="9"/>
      <c r="R25" s="9"/>
      <c r="S25" s="9"/>
      <c r="T25" s="55"/>
      <c r="U25" s="54"/>
      <c r="V25" s="9"/>
      <c r="W25" s="9"/>
      <c r="X25" s="9"/>
      <c r="Y25" s="55"/>
      <c r="Z25" s="54"/>
      <c r="AA25" s="9"/>
      <c r="AB25" s="9"/>
      <c r="AC25" s="9"/>
      <c r="AD25" s="55"/>
      <c r="AE25" s="54"/>
      <c r="AF25" s="9"/>
      <c r="AG25" s="9"/>
      <c r="AH25" s="9"/>
      <c r="AI25" s="55"/>
      <c r="AJ25" s="54"/>
      <c r="AK25" s="9"/>
      <c r="AL25" s="9"/>
      <c r="AM25" s="9"/>
      <c r="AN25" s="55"/>
      <c r="AO25" s="54"/>
      <c r="AP25" s="9"/>
      <c r="AQ25" s="9"/>
      <c r="AR25" s="9"/>
      <c r="AS25" s="55"/>
      <c r="AT25" s="54"/>
      <c r="AU25" s="9"/>
      <c r="AV25" s="9"/>
      <c r="AW25" s="9"/>
      <c r="AX25" s="55"/>
      <c r="AY25" s="54"/>
      <c r="AZ25" s="9"/>
      <c r="BA25" s="9"/>
      <c r="BB25" s="9"/>
      <c r="BC25" s="9"/>
      <c r="BD25" s="54"/>
      <c r="BE25" s="9"/>
      <c r="BF25" s="9"/>
      <c r="BG25" s="9"/>
      <c r="BH25" s="55"/>
      <c r="BI25" s="9"/>
      <c r="BJ25" s="9"/>
      <c r="BK25" s="9"/>
      <c r="BL25" s="9"/>
      <c r="BM25" s="9"/>
      <c r="BN25" s="54"/>
      <c r="BO25" s="9"/>
      <c r="BP25" s="9"/>
      <c r="BQ25" s="9"/>
      <c r="BR25" s="55"/>
      <c r="BS25" s="54"/>
      <c r="BT25" s="9"/>
      <c r="BU25" s="9"/>
      <c r="BV25" s="9"/>
      <c r="BW25" s="55"/>
      <c r="BX25" s="54"/>
      <c r="BY25" s="9"/>
      <c r="BZ25" s="9"/>
      <c r="CA25" s="9"/>
      <c r="CB25" s="55"/>
    </row>
    <row r="26" spans="2:80" ht="18" outlineLevel="1">
      <c r="B26" s="5"/>
      <c r="C26" s="106" t="s">
        <v>23</v>
      </c>
      <c r="D26" s="74"/>
      <c r="E26" s="99">
        <v>44804</v>
      </c>
      <c r="F26" s="99">
        <v>44805</v>
      </c>
      <c r="G26" s="79" t="str">
        <f>IF(OR(E26=0,F26=0),"",NETWORKDAYS(E26,F26)&amp; " 日")</f>
        <v>2 日</v>
      </c>
      <c r="H26" s="86" t="s">
        <v>3</v>
      </c>
      <c r="I26" s="87">
        <v>0</v>
      </c>
      <c r="J26" s="24"/>
      <c r="K26" s="54"/>
      <c r="L26" s="9"/>
      <c r="M26" s="9"/>
      <c r="N26" s="9"/>
      <c r="O26" s="55"/>
      <c r="P26" s="54"/>
      <c r="Q26" s="9"/>
      <c r="R26" s="9"/>
      <c r="S26" s="9"/>
      <c r="T26" s="55"/>
      <c r="U26" s="54"/>
      <c r="V26" s="9"/>
      <c r="W26" s="9"/>
      <c r="X26" s="9"/>
      <c r="Y26" s="55"/>
      <c r="Z26" s="54"/>
      <c r="AA26" s="9"/>
      <c r="AB26" s="9"/>
      <c r="AC26" s="9"/>
      <c r="AD26" s="55"/>
      <c r="AE26" s="54"/>
      <c r="AF26" s="9"/>
      <c r="AG26" s="9"/>
      <c r="AH26" s="9"/>
      <c r="AI26" s="55"/>
      <c r="AJ26" s="54"/>
      <c r="AK26" s="9"/>
      <c r="AL26" s="9"/>
      <c r="AM26" s="9"/>
      <c r="AN26" s="55"/>
      <c r="AO26" s="54"/>
      <c r="AP26" s="9"/>
      <c r="AQ26" s="9"/>
      <c r="AR26" s="9"/>
      <c r="AS26" s="55"/>
      <c r="AT26" s="54"/>
      <c r="AU26" s="9"/>
      <c r="AV26" s="9"/>
      <c r="AW26" s="9"/>
      <c r="AX26" s="55"/>
      <c r="AY26" s="54"/>
      <c r="AZ26" s="9"/>
      <c r="BA26" s="9"/>
      <c r="BB26" s="9"/>
      <c r="BC26" s="9"/>
      <c r="BD26" s="54"/>
      <c r="BE26" s="9"/>
      <c r="BF26" s="9"/>
      <c r="BG26" s="9"/>
      <c r="BH26" s="55"/>
      <c r="BI26" s="9"/>
      <c r="BJ26" s="9"/>
      <c r="BK26" s="9"/>
      <c r="BL26" s="9"/>
      <c r="BM26" s="9"/>
      <c r="BN26" s="54"/>
      <c r="BO26" s="9"/>
      <c r="BP26" s="9"/>
      <c r="BQ26" s="9"/>
      <c r="BR26" s="55"/>
      <c r="BS26" s="54"/>
      <c r="BT26" s="9"/>
      <c r="BU26" s="9"/>
      <c r="BV26" s="9"/>
      <c r="BW26" s="55"/>
      <c r="BX26" s="54"/>
      <c r="BY26" s="9"/>
      <c r="BZ26" s="9"/>
      <c r="CA26" s="9"/>
      <c r="CB26" s="55"/>
    </row>
    <row r="27" spans="2:80" ht="18" outlineLevel="1">
      <c r="B27" s="5"/>
      <c r="C27" s="103" t="s">
        <v>24</v>
      </c>
      <c r="D27" s="74"/>
      <c r="E27" s="99">
        <v>44805</v>
      </c>
      <c r="F27" s="99">
        <v>44809</v>
      </c>
      <c r="G27" s="79" t="str">
        <f>IF(OR(E27=0,F27=0),"",NETWORKDAYS(E27,F27)&amp; " 日")</f>
        <v>3 日</v>
      </c>
      <c r="H27" s="86" t="s">
        <v>3</v>
      </c>
      <c r="I27" s="87">
        <v>0</v>
      </c>
      <c r="J27" s="24"/>
      <c r="K27" s="54"/>
      <c r="L27" s="9"/>
      <c r="M27" s="9"/>
      <c r="N27" s="9"/>
      <c r="O27" s="55"/>
      <c r="P27" s="54"/>
      <c r="Q27" s="9"/>
      <c r="R27" s="9"/>
      <c r="S27" s="9"/>
      <c r="T27" s="55"/>
      <c r="U27" s="54"/>
      <c r="V27" s="9"/>
      <c r="W27" s="9"/>
      <c r="X27" s="9"/>
      <c r="Y27" s="55"/>
      <c r="Z27" s="54"/>
      <c r="AA27" s="9"/>
      <c r="AB27" s="9"/>
      <c r="AC27" s="9"/>
      <c r="AD27" s="55"/>
      <c r="AE27" s="54"/>
      <c r="AF27" s="9"/>
      <c r="AG27" s="9"/>
      <c r="AH27" s="9"/>
      <c r="AI27" s="55"/>
      <c r="AJ27" s="54"/>
      <c r="AK27" s="9"/>
      <c r="AL27" s="9"/>
      <c r="AM27" s="9"/>
      <c r="AN27" s="55"/>
      <c r="AO27" s="54"/>
      <c r="AP27" s="9"/>
      <c r="AQ27" s="9"/>
      <c r="AR27" s="9"/>
      <c r="AS27" s="55"/>
      <c r="AT27" s="54"/>
      <c r="AU27" s="9"/>
      <c r="AV27" s="9"/>
      <c r="AW27" s="9"/>
      <c r="AX27" s="55"/>
      <c r="AY27" s="54"/>
      <c r="AZ27" s="9"/>
      <c r="BA27" s="9"/>
      <c r="BB27" s="9"/>
      <c r="BC27" s="9"/>
      <c r="BD27" s="54"/>
      <c r="BE27" s="9"/>
      <c r="BF27" s="9"/>
      <c r="BG27" s="9"/>
      <c r="BH27" s="55"/>
      <c r="BI27" s="9"/>
      <c r="BJ27" s="9"/>
      <c r="BK27" s="9"/>
      <c r="BL27" s="9"/>
      <c r="BM27" s="9"/>
      <c r="BN27" s="54"/>
      <c r="BO27" s="9"/>
      <c r="BP27" s="9"/>
      <c r="BQ27" s="9"/>
      <c r="BR27" s="55"/>
      <c r="BS27" s="54"/>
      <c r="BT27" s="9"/>
      <c r="BU27" s="9"/>
      <c r="BV27" s="9"/>
      <c r="BW27" s="55"/>
      <c r="BX27" s="54"/>
      <c r="BY27" s="9"/>
      <c r="BZ27" s="9"/>
      <c r="CA27" s="9"/>
      <c r="CB27" s="55"/>
    </row>
    <row r="28" spans="2:80" ht="18" outlineLevel="1">
      <c r="B28" s="5"/>
      <c r="C28" s="70" t="s">
        <v>31</v>
      </c>
      <c r="D28" s="74"/>
      <c r="E28" s="99">
        <v>44810</v>
      </c>
      <c r="F28" s="99">
        <v>44811</v>
      </c>
      <c r="G28" s="79" t="str">
        <f>IF(OR(E28=0,F28=0),"",NETWORKDAYS(E28,F28)&amp; " 日")</f>
        <v>2 日</v>
      </c>
      <c r="H28" s="86" t="s">
        <v>3</v>
      </c>
      <c r="I28" s="87">
        <v>0</v>
      </c>
      <c r="J28" s="24"/>
      <c r="K28" s="54"/>
      <c r="L28" s="9"/>
      <c r="M28" s="9"/>
      <c r="N28" s="9"/>
      <c r="O28" s="55"/>
      <c r="P28" s="54"/>
      <c r="Q28" s="9"/>
      <c r="R28" s="9"/>
      <c r="S28" s="9"/>
      <c r="T28" s="55"/>
      <c r="U28" s="54"/>
      <c r="V28" s="9"/>
      <c r="W28" s="9"/>
      <c r="X28" s="9"/>
      <c r="Y28" s="55"/>
      <c r="Z28" s="54"/>
      <c r="AA28" s="9"/>
      <c r="AB28" s="9"/>
      <c r="AC28" s="9"/>
      <c r="AD28" s="55"/>
      <c r="AE28" s="54"/>
      <c r="AF28" s="9"/>
      <c r="AG28" s="9"/>
      <c r="AH28" s="9"/>
      <c r="AI28" s="55"/>
      <c r="AJ28" s="54"/>
      <c r="AK28" s="9"/>
      <c r="AL28" s="9"/>
      <c r="AM28" s="9"/>
      <c r="AN28" s="55"/>
      <c r="AO28" s="54"/>
      <c r="AP28" s="9"/>
      <c r="AQ28" s="9"/>
      <c r="AR28" s="9"/>
      <c r="AS28" s="55"/>
      <c r="AT28" s="54"/>
      <c r="AU28" s="9"/>
      <c r="AV28" s="9"/>
      <c r="AW28" s="9"/>
      <c r="AX28" s="55"/>
      <c r="AY28" s="54"/>
      <c r="AZ28" s="9"/>
      <c r="BA28" s="9"/>
      <c r="BB28" s="9"/>
      <c r="BC28" s="9"/>
      <c r="BD28" s="54"/>
      <c r="BE28" s="9"/>
      <c r="BF28" s="9"/>
      <c r="BG28" s="9"/>
      <c r="BH28" s="55"/>
      <c r="BI28" s="9"/>
      <c r="BJ28" s="9"/>
      <c r="BK28" s="9"/>
      <c r="BL28" s="9"/>
      <c r="BM28" s="9"/>
      <c r="BN28" s="54"/>
      <c r="BO28" s="9"/>
      <c r="BP28" s="9"/>
      <c r="BQ28" s="9"/>
      <c r="BR28" s="55"/>
      <c r="BS28" s="54"/>
      <c r="BT28" s="9"/>
      <c r="BU28" s="9"/>
      <c r="BV28" s="9"/>
      <c r="BW28" s="55"/>
      <c r="BX28" s="54"/>
      <c r="BY28" s="9"/>
      <c r="BZ28" s="9"/>
      <c r="CA28" s="9"/>
      <c r="CB28" s="55"/>
    </row>
    <row r="29" spans="2:80" ht="18" outlineLevel="1">
      <c r="B29" s="5"/>
      <c r="C29" s="70" t="s">
        <v>34</v>
      </c>
      <c r="D29" s="74"/>
      <c r="E29" s="99">
        <v>44812</v>
      </c>
      <c r="F29" s="99">
        <v>44814</v>
      </c>
      <c r="G29" s="79" t="str">
        <f>IF(OR(E29=0,F29=0),"",NETWORKDAYS(E29,F29)&amp; " 日")</f>
        <v>2 日</v>
      </c>
      <c r="H29" s="86" t="s">
        <v>3</v>
      </c>
      <c r="I29" s="87">
        <v>0</v>
      </c>
      <c r="J29" s="24"/>
      <c r="K29" s="54"/>
      <c r="L29" s="9"/>
      <c r="M29" s="9"/>
      <c r="N29" s="9"/>
      <c r="O29" s="55"/>
      <c r="P29" s="54"/>
      <c r="Q29" s="9"/>
      <c r="R29" s="9"/>
      <c r="S29" s="9"/>
      <c r="T29" s="55"/>
      <c r="U29" s="54"/>
      <c r="V29" s="9"/>
      <c r="W29" s="9"/>
      <c r="X29" s="9"/>
      <c r="Y29" s="55"/>
      <c r="Z29" s="54"/>
      <c r="AA29" s="9"/>
      <c r="AB29" s="9"/>
      <c r="AC29" s="9"/>
      <c r="AD29" s="55"/>
      <c r="AE29" s="54"/>
      <c r="AF29" s="9"/>
      <c r="AG29" s="9"/>
      <c r="AH29" s="9"/>
      <c r="AI29" s="55"/>
      <c r="AJ29" s="54"/>
      <c r="AK29" s="9"/>
      <c r="AL29" s="9"/>
      <c r="AM29" s="9"/>
      <c r="AN29" s="55"/>
      <c r="AO29" s="54"/>
      <c r="AP29" s="9"/>
      <c r="AQ29" s="9"/>
      <c r="AR29" s="9"/>
      <c r="AS29" s="55"/>
      <c r="AT29" s="54"/>
      <c r="AU29" s="9"/>
      <c r="AV29" s="9"/>
      <c r="AW29" s="9"/>
      <c r="AX29" s="55"/>
      <c r="AY29" s="54"/>
      <c r="AZ29" s="9"/>
      <c r="BA29" s="9"/>
      <c r="BB29" s="9"/>
      <c r="BC29" s="9"/>
      <c r="BD29" s="54"/>
      <c r="BE29" s="9"/>
      <c r="BF29" s="9"/>
      <c r="BG29" s="9"/>
      <c r="BH29" s="55"/>
      <c r="BI29" s="9"/>
      <c r="BJ29" s="9"/>
      <c r="BK29" s="9"/>
      <c r="BL29" s="9"/>
      <c r="BM29" s="9"/>
      <c r="BN29" s="54"/>
      <c r="BO29" s="9"/>
      <c r="BP29" s="9"/>
      <c r="BQ29" s="9"/>
      <c r="BR29" s="55"/>
      <c r="BS29" s="54"/>
      <c r="BT29" s="9"/>
      <c r="BU29" s="9"/>
      <c r="BV29" s="9"/>
      <c r="BW29" s="55"/>
      <c r="BX29" s="54"/>
      <c r="BY29" s="9"/>
      <c r="BZ29" s="9"/>
      <c r="CA29" s="9"/>
      <c r="CB29" s="55"/>
    </row>
    <row r="30" spans="2:80" ht="18" outlineLevel="1">
      <c r="B30" s="5"/>
      <c r="C30" s="70"/>
      <c r="D30" s="74"/>
      <c r="E30" s="100"/>
      <c r="F30" s="99"/>
      <c r="G30" s="79"/>
      <c r="H30" s="86"/>
      <c r="I30" s="87"/>
      <c r="J30" s="24"/>
      <c r="K30" s="54"/>
      <c r="L30" s="9"/>
      <c r="M30" s="9"/>
      <c r="N30" s="9"/>
      <c r="O30" s="55"/>
      <c r="P30" s="54"/>
      <c r="Q30" s="9"/>
      <c r="R30" s="9"/>
      <c r="S30" s="9"/>
      <c r="T30" s="55"/>
      <c r="U30" s="54"/>
      <c r="V30" s="9"/>
      <c r="W30" s="9"/>
      <c r="X30" s="9"/>
      <c r="Y30" s="55"/>
      <c r="Z30" s="54"/>
      <c r="AA30" s="9"/>
      <c r="AB30" s="9"/>
      <c r="AC30" s="9"/>
      <c r="AD30" s="55"/>
      <c r="AE30" s="54"/>
      <c r="AF30" s="9"/>
      <c r="AG30" s="9"/>
      <c r="AH30" s="9"/>
      <c r="AI30" s="55"/>
      <c r="AJ30" s="54"/>
      <c r="AK30" s="9"/>
      <c r="AL30" s="9"/>
      <c r="AM30" s="9"/>
      <c r="AN30" s="55"/>
      <c r="AO30" s="54"/>
      <c r="AP30" s="9"/>
      <c r="AQ30" s="9"/>
      <c r="AR30" s="9"/>
      <c r="AS30" s="55"/>
      <c r="AT30" s="54"/>
      <c r="AU30" s="9"/>
      <c r="AV30" s="9"/>
      <c r="AW30" s="9"/>
      <c r="AX30" s="55"/>
      <c r="AY30" s="54"/>
      <c r="AZ30" s="9"/>
      <c r="BA30" s="9"/>
      <c r="BB30" s="9"/>
      <c r="BC30" s="9"/>
      <c r="BD30" s="54"/>
      <c r="BE30" s="9"/>
      <c r="BF30" s="9"/>
      <c r="BG30" s="9"/>
      <c r="BH30" s="55"/>
      <c r="BI30" s="9"/>
      <c r="BJ30" s="9"/>
      <c r="BK30" s="9"/>
      <c r="BL30" s="9"/>
      <c r="BM30" s="9"/>
      <c r="BN30" s="54"/>
      <c r="BO30" s="9"/>
      <c r="BP30" s="9"/>
      <c r="BQ30" s="9"/>
      <c r="BR30" s="55"/>
      <c r="BS30" s="54"/>
      <c r="BT30" s="9"/>
      <c r="BU30" s="9"/>
      <c r="BV30" s="9"/>
      <c r="BW30" s="55"/>
      <c r="BX30" s="54"/>
      <c r="BY30" s="9"/>
      <c r="BZ30" s="9"/>
      <c r="CA30" s="9"/>
      <c r="CB30" s="55"/>
    </row>
    <row r="31" spans="2:80" ht="18">
      <c r="B31" s="5"/>
      <c r="C31" s="71" t="s">
        <v>9</v>
      </c>
      <c r="D31" s="75"/>
      <c r="E31" s="101">
        <f>IF(MIN(E32:E35)&gt;0,MIN(E32:E35),"")</f>
        <v>44816</v>
      </c>
      <c r="F31" s="102">
        <f>IF(MAX(F32:F35)&gt;0,MAX(F32:F35),"")</f>
        <v>44834</v>
      </c>
      <c r="G31" s="80" t="str">
        <f>IF(OR(E31="",F31=""),"",NETWORKDAYS(E31,F31)&amp; " 日")</f>
        <v>15 日</v>
      </c>
      <c r="H31" s="88"/>
      <c r="I31" s="89"/>
      <c r="J31" s="23"/>
      <c r="K31" s="52"/>
      <c r="L31" s="30"/>
      <c r="M31" s="30"/>
      <c r="N31" s="30"/>
      <c r="O31" s="53"/>
      <c r="P31" s="52"/>
      <c r="Q31" s="30"/>
      <c r="R31" s="30"/>
      <c r="S31" s="30"/>
      <c r="T31" s="53"/>
      <c r="U31" s="52"/>
      <c r="V31" s="30"/>
      <c r="W31" s="30"/>
      <c r="X31" s="30"/>
      <c r="Y31" s="53"/>
      <c r="Z31" s="52"/>
      <c r="AA31" s="30"/>
      <c r="AB31" s="30"/>
      <c r="AC31" s="30"/>
      <c r="AD31" s="53"/>
      <c r="AE31" s="52"/>
      <c r="AF31" s="30"/>
      <c r="AG31" s="30"/>
      <c r="AH31" s="30"/>
      <c r="AI31" s="53"/>
      <c r="AJ31" s="52"/>
      <c r="AK31" s="30"/>
      <c r="AL31" s="30"/>
      <c r="AM31" s="30"/>
      <c r="AN31" s="53"/>
      <c r="AO31" s="52"/>
      <c r="AP31" s="30"/>
      <c r="AQ31" s="30"/>
      <c r="AR31" s="30"/>
      <c r="AS31" s="53"/>
      <c r="AT31" s="52"/>
      <c r="AU31" s="30"/>
      <c r="AV31" s="30"/>
      <c r="AW31" s="30"/>
      <c r="AX31" s="53"/>
      <c r="AY31" s="52"/>
      <c r="AZ31" s="30"/>
      <c r="BA31" s="30"/>
      <c r="BB31" s="30"/>
      <c r="BC31" s="30"/>
      <c r="BD31" s="52"/>
      <c r="BE31" s="30"/>
      <c r="BF31" s="30"/>
      <c r="BG31" s="30"/>
      <c r="BH31" s="53"/>
      <c r="BI31" s="30"/>
      <c r="BJ31" s="30"/>
      <c r="BK31" s="30"/>
      <c r="BL31" s="30"/>
      <c r="BM31" s="30"/>
      <c r="BN31" s="52"/>
      <c r="BO31" s="30"/>
      <c r="BP31" s="30"/>
      <c r="BQ31" s="30"/>
      <c r="BR31" s="53"/>
      <c r="BS31" s="52"/>
      <c r="BT31" s="30"/>
      <c r="BU31" s="30"/>
      <c r="BV31" s="30"/>
      <c r="BW31" s="53"/>
      <c r="BX31" s="52"/>
      <c r="BY31" s="30"/>
      <c r="BZ31" s="30"/>
      <c r="CA31" s="30"/>
      <c r="CB31" s="53"/>
    </row>
    <row r="32" spans="2:80" ht="18" outlineLevel="1">
      <c r="B32" s="5"/>
      <c r="C32" s="103" t="s">
        <v>27</v>
      </c>
      <c r="D32" s="74"/>
      <c r="E32" s="99">
        <v>44816</v>
      </c>
      <c r="F32" s="99">
        <v>44817</v>
      </c>
      <c r="G32" s="79" t="str">
        <f>IF(OR(E32=0,F32=0),"",NETWORKDAYS(E32,F32)&amp; " 日")</f>
        <v>2 日</v>
      </c>
      <c r="H32" s="86" t="s">
        <v>3</v>
      </c>
      <c r="I32" s="87">
        <v>0</v>
      </c>
      <c r="J32" s="24"/>
      <c r="K32" s="54"/>
      <c r="L32" s="9"/>
      <c r="M32" s="9"/>
      <c r="N32" s="9"/>
      <c r="O32" s="55"/>
      <c r="P32" s="54"/>
      <c r="Q32" s="9"/>
      <c r="R32" s="9"/>
      <c r="S32" s="9"/>
      <c r="T32" s="55"/>
      <c r="U32" s="54"/>
      <c r="V32" s="9"/>
      <c r="W32" s="9"/>
      <c r="X32" s="9"/>
      <c r="Y32" s="55"/>
      <c r="Z32" s="54"/>
      <c r="AA32" s="9"/>
      <c r="AB32" s="9"/>
      <c r="AC32" s="9"/>
      <c r="AD32" s="55"/>
      <c r="AE32" s="54"/>
      <c r="AF32" s="9"/>
      <c r="AG32" s="9"/>
      <c r="AH32" s="9"/>
      <c r="AI32" s="55"/>
      <c r="AJ32" s="54"/>
      <c r="AK32" s="9"/>
      <c r="AL32" s="9"/>
      <c r="AM32" s="9"/>
      <c r="AN32" s="55"/>
      <c r="AO32" s="54"/>
      <c r="AP32" s="9"/>
      <c r="AQ32" s="9"/>
      <c r="AR32" s="9"/>
      <c r="AS32" s="55"/>
      <c r="AT32" s="54"/>
      <c r="AU32" s="9"/>
      <c r="AV32" s="9"/>
      <c r="AW32" s="9"/>
      <c r="AX32" s="55"/>
      <c r="AY32" s="54"/>
      <c r="AZ32" s="9"/>
      <c r="BA32" s="9"/>
      <c r="BB32" s="9"/>
      <c r="BC32" s="9"/>
      <c r="BD32" s="54"/>
      <c r="BE32" s="9"/>
      <c r="BF32" s="9"/>
      <c r="BG32" s="9"/>
      <c r="BH32" s="55"/>
      <c r="BI32" s="9"/>
      <c r="BJ32" s="9"/>
      <c r="BK32" s="9"/>
      <c r="BL32" s="9"/>
      <c r="BM32" s="9"/>
      <c r="BN32" s="54"/>
      <c r="BO32" s="9"/>
      <c r="BP32" s="9"/>
      <c r="BQ32" s="9"/>
      <c r="BR32" s="55"/>
      <c r="BS32" s="54"/>
      <c r="BT32" s="9"/>
      <c r="BU32" s="9"/>
      <c r="BV32" s="9"/>
      <c r="BW32" s="55"/>
      <c r="BX32" s="54"/>
      <c r="BY32" s="9"/>
      <c r="BZ32" s="9"/>
      <c r="CA32" s="9"/>
      <c r="CB32" s="55"/>
    </row>
    <row r="33" spans="2:80" ht="18" outlineLevel="1">
      <c r="B33" s="5"/>
      <c r="C33" s="107" t="s">
        <v>26</v>
      </c>
      <c r="D33" s="74"/>
      <c r="E33" s="99">
        <v>44818</v>
      </c>
      <c r="F33" s="99">
        <v>44820</v>
      </c>
      <c r="G33" s="79" t="str">
        <f>IF(OR(E33=0,F33=0),"",NETWORKDAYS(E33,F33)&amp; " 日")</f>
        <v>3 日</v>
      </c>
      <c r="H33" s="86" t="s">
        <v>3</v>
      </c>
      <c r="I33" s="87">
        <v>0</v>
      </c>
      <c r="J33" s="24"/>
      <c r="K33" s="54"/>
      <c r="L33" s="9"/>
      <c r="M33" s="9"/>
      <c r="N33" s="9"/>
      <c r="O33" s="55"/>
      <c r="P33" s="54"/>
      <c r="Q33" s="9"/>
      <c r="R33" s="9"/>
      <c r="S33" s="9"/>
      <c r="T33" s="55"/>
      <c r="U33" s="54"/>
      <c r="V33" s="9"/>
      <c r="W33" s="9"/>
      <c r="X33" s="9"/>
      <c r="Y33" s="55"/>
      <c r="Z33" s="54"/>
      <c r="AA33" s="9"/>
      <c r="AB33" s="9"/>
      <c r="AC33" s="9"/>
      <c r="AD33" s="55"/>
      <c r="AE33" s="54"/>
      <c r="AF33" s="9"/>
      <c r="AG33" s="9"/>
      <c r="AH33" s="9"/>
      <c r="AI33" s="55"/>
      <c r="AJ33" s="54"/>
      <c r="AK33" s="9"/>
      <c r="AL33" s="9"/>
      <c r="AM33" s="9"/>
      <c r="AN33" s="55"/>
      <c r="AO33" s="54"/>
      <c r="AP33" s="9"/>
      <c r="AQ33" s="9"/>
      <c r="AR33" s="9"/>
      <c r="AS33" s="55"/>
      <c r="AT33" s="54"/>
      <c r="AU33" s="9"/>
      <c r="AV33" s="9"/>
      <c r="AW33" s="9"/>
      <c r="AX33" s="55"/>
      <c r="AY33" s="54"/>
      <c r="AZ33" s="9"/>
      <c r="BA33" s="9"/>
      <c r="BB33" s="9"/>
      <c r="BC33" s="9"/>
      <c r="BD33" s="54"/>
      <c r="BE33" s="9"/>
      <c r="BF33" s="9"/>
      <c r="BG33" s="9"/>
      <c r="BH33" s="55"/>
      <c r="BI33" s="9"/>
      <c r="BJ33" s="9"/>
      <c r="BK33" s="9"/>
      <c r="BL33" s="9"/>
      <c r="BM33" s="9"/>
      <c r="BN33" s="54"/>
      <c r="BO33" s="9"/>
      <c r="BP33" s="9"/>
      <c r="BQ33" s="9"/>
      <c r="BR33" s="55"/>
      <c r="BS33" s="54"/>
      <c r="BT33" s="9"/>
      <c r="BU33" s="9"/>
      <c r="BV33" s="9"/>
      <c r="BW33" s="55"/>
      <c r="BX33" s="54"/>
      <c r="BY33" s="9"/>
      <c r="BZ33" s="9"/>
      <c r="CA33" s="9"/>
      <c r="CB33" s="55"/>
    </row>
    <row r="34" spans="2:80" ht="18" outlineLevel="1">
      <c r="B34" s="5"/>
      <c r="C34" s="103" t="s">
        <v>38</v>
      </c>
      <c r="D34" s="74"/>
      <c r="E34" s="99">
        <v>44823</v>
      </c>
      <c r="F34" s="99">
        <v>44834</v>
      </c>
      <c r="G34" s="79" t="str">
        <f>IF(OR(E34=0,F34=0),"",NETWORKDAYS(E34,F34)&amp; " 日")</f>
        <v>10 日</v>
      </c>
      <c r="H34" s="86" t="s">
        <v>3</v>
      </c>
      <c r="I34" s="87">
        <v>0</v>
      </c>
      <c r="J34" s="24"/>
      <c r="K34" s="54"/>
      <c r="L34" s="9"/>
      <c r="M34" s="9"/>
      <c r="N34" s="9"/>
      <c r="O34" s="55"/>
      <c r="P34" s="54"/>
      <c r="Q34" s="9"/>
      <c r="R34" s="9"/>
      <c r="S34" s="9"/>
      <c r="T34" s="55"/>
      <c r="U34" s="54"/>
      <c r="V34" s="9"/>
      <c r="W34" s="9"/>
      <c r="X34" s="9"/>
      <c r="Y34" s="55"/>
      <c r="Z34" s="54"/>
      <c r="AA34" s="9"/>
      <c r="AB34" s="9"/>
      <c r="AC34" s="9"/>
      <c r="AD34" s="55"/>
      <c r="AE34" s="54"/>
      <c r="AF34" s="9"/>
      <c r="AG34" s="9"/>
      <c r="AH34" s="9"/>
      <c r="AI34" s="55"/>
      <c r="AJ34" s="54"/>
      <c r="AK34" s="9"/>
      <c r="AL34" s="9"/>
      <c r="AM34" s="9"/>
      <c r="AN34" s="55"/>
      <c r="AO34" s="54"/>
      <c r="AP34" s="9"/>
      <c r="AQ34" s="9"/>
      <c r="AR34" s="9"/>
      <c r="AS34" s="55"/>
      <c r="AT34" s="54"/>
      <c r="AU34" s="9"/>
      <c r="AV34" s="9"/>
      <c r="AW34" s="9"/>
      <c r="AX34" s="55"/>
      <c r="AY34" s="54"/>
      <c r="AZ34" s="9"/>
      <c r="BA34" s="9"/>
      <c r="BB34" s="9"/>
      <c r="BC34" s="9"/>
      <c r="BD34" s="54"/>
      <c r="BE34" s="9"/>
      <c r="BF34" s="9"/>
      <c r="BG34" s="9"/>
      <c r="BH34" s="55"/>
      <c r="BI34" s="9"/>
      <c r="BJ34" s="9"/>
      <c r="BK34" s="9"/>
      <c r="BL34" s="9"/>
      <c r="BM34" s="9"/>
      <c r="BN34" s="54"/>
      <c r="BO34" s="9"/>
      <c r="BP34" s="9"/>
      <c r="BQ34" s="9"/>
      <c r="BR34" s="55"/>
      <c r="BS34" s="54"/>
      <c r="BT34" s="9"/>
      <c r="BU34" s="9"/>
      <c r="BV34" s="9"/>
      <c r="BW34" s="55"/>
      <c r="BX34" s="54"/>
      <c r="BY34" s="9"/>
      <c r="BZ34" s="9"/>
      <c r="CA34" s="9"/>
      <c r="CB34" s="55"/>
    </row>
    <row r="35" spans="2:80" ht="18" outlineLevel="1">
      <c r="B35" s="5"/>
      <c r="C35" s="72"/>
      <c r="D35" s="76"/>
      <c r="E35" s="81"/>
      <c r="F35" s="83"/>
      <c r="G35" s="82"/>
      <c r="H35" s="90"/>
      <c r="I35" s="91"/>
      <c r="J35" s="24"/>
      <c r="K35" s="54"/>
      <c r="L35" s="9"/>
      <c r="M35" s="9"/>
      <c r="N35" s="9"/>
      <c r="O35" s="55"/>
      <c r="P35" s="54"/>
      <c r="Q35" s="9"/>
      <c r="R35" s="9"/>
      <c r="S35" s="9"/>
      <c r="T35" s="55"/>
      <c r="U35" s="54"/>
      <c r="V35" s="9"/>
      <c r="W35" s="9"/>
      <c r="X35" s="9"/>
      <c r="Y35" s="55"/>
      <c r="Z35" s="54"/>
      <c r="AA35" s="9"/>
      <c r="AB35" s="9"/>
      <c r="AC35" s="9"/>
      <c r="AD35" s="55"/>
      <c r="AE35" s="54"/>
      <c r="AF35" s="9"/>
      <c r="AG35" s="9"/>
      <c r="AH35" s="9"/>
      <c r="AI35" s="55"/>
      <c r="AJ35" s="54"/>
      <c r="AK35" s="9"/>
      <c r="AL35" s="9"/>
      <c r="AM35" s="9"/>
      <c r="AN35" s="55"/>
      <c r="AO35" s="54"/>
      <c r="AP35" s="9"/>
      <c r="AQ35" s="9"/>
      <c r="AR35" s="9"/>
      <c r="AS35" s="55"/>
      <c r="AT35" s="54"/>
      <c r="AU35" s="9"/>
      <c r="AV35" s="9"/>
      <c r="AW35" s="9"/>
      <c r="AX35" s="55"/>
      <c r="AY35" s="54"/>
      <c r="AZ35" s="9"/>
      <c r="BA35" s="9"/>
      <c r="BB35" s="9"/>
      <c r="BC35" s="9"/>
      <c r="BD35" s="54"/>
      <c r="BE35" s="9"/>
      <c r="BF35" s="9"/>
      <c r="BG35" s="9"/>
      <c r="BH35" s="55"/>
      <c r="BI35" s="9"/>
      <c r="BJ35" s="9"/>
      <c r="BK35" s="9"/>
      <c r="BL35" s="9"/>
      <c r="BM35" s="9"/>
      <c r="BN35" s="54"/>
      <c r="BO35" s="9"/>
      <c r="BP35" s="9"/>
      <c r="BQ35" s="9"/>
      <c r="BR35" s="55"/>
      <c r="BS35" s="54"/>
      <c r="BT35" s="9"/>
      <c r="BU35" s="9"/>
      <c r="BV35" s="9"/>
      <c r="BW35" s="55"/>
      <c r="BX35" s="54"/>
      <c r="BY35" s="9"/>
      <c r="BZ35" s="9"/>
      <c r="CA35" s="9"/>
      <c r="CB35" s="55"/>
    </row>
    <row r="36" spans="2:80" ht="19.5" customHeight="1">
      <c r="B36" s="5"/>
      <c r="C36" s="10"/>
      <c r="D36" s="11"/>
      <c r="E36" s="12"/>
      <c r="F36" s="11"/>
      <c r="G36" s="11"/>
      <c r="H36" s="11"/>
      <c r="I36" s="11"/>
      <c r="J36" s="25"/>
      <c r="K36" s="56"/>
      <c r="L36" s="57"/>
      <c r="M36" s="57"/>
      <c r="N36" s="57"/>
      <c r="O36" s="58"/>
      <c r="P36" s="56"/>
      <c r="Q36" s="57"/>
      <c r="R36" s="57"/>
      <c r="S36" s="57"/>
      <c r="T36" s="58"/>
      <c r="U36" s="56"/>
      <c r="V36" s="57"/>
      <c r="W36" s="57"/>
      <c r="X36" s="57"/>
      <c r="Y36" s="58"/>
      <c r="Z36" s="56"/>
      <c r="AA36" s="57"/>
      <c r="AB36" s="57"/>
      <c r="AC36" s="57"/>
      <c r="AD36" s="58"/>
      <c r="AE36" s="56"/>
      <c r="AF36" s="57"/>
      <c r="AG36" s="57"/>
      <c r="AH36" s="57"/>
      <c r="AI36" s="58"/>
      <c r="AJ36" s="56"/>
      <c r="AK36" s="57"/>
      <c r="AL36" s="57"/>
      <c r="AM36" s="57"/>
      <c r="AN36" s="58"/>
      <c r="AO36" s="56"/>
      <c r="AP36" s="57"/>
      <c r="AQ36" s="57"/>
      <c r="AR36" s="57"/>
      <c r="AS36" s="58"/>
      <c r="AT36" s="56"/>
      <c r="AU36" s="57"/>
      <c r="AV36" s="57"/>
      <c r="AW36" s="57"/>
      <c r="AX36" s="58"/>
      <c r="AY36" s="56"/>
      <c r="AZ36" s="57"/>
      <c r="BA36" s="57"/>
      <c r="BB36" s="57"/>
      <c r="BC36" s="57"/>
      <c r="BD36" s="56"/>
      <c r="BE36" s="57"/>
      <c r="BF36" s="57"/>
      <c r="BG36" s="57"/>
      <c r="BH36" s="58"/>
      <c r="BI36" s="57"/>
      <c r="BJ36" s="57"/>
      <c r="BK36" s="57"/>
      <c r="BL36" s="57"/>
      <c r="BM36" s="57"/>
      <c r="BN36" s="56"/>
      <c r="BO36" s="57"/>
      <c r="BP36" s="57"/>
      <c r="BQ36" s="57"/>
      <c r="BR36" s="58"/>
      <c r="BS36" s="56"/>
      <c r="BT36" s="57"/>
      <c r="BU36" s="57"/>
      <c r="BV36" s="57"/>
      <c r="BW36" s="58"/>
      <c r="BX36" s="56"/>
      <c r="BY36" s="57"/>
      <c r="BZ36" s="57"/>
      <c r="CA36" s="57"/>
      <c r="CB36" s="58"/>
    </row>
    <row r="37" spans="2:80" s="41" customFormat="1" ht="17.25">
      <c r="B37" s="42"/>
      <c r="C37" s="43"/>
      <c r="D37" s="43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2:80" s="41" customFormat="1" ht="17.25">
      <c r="B38" s="42"/>
      <c r="C38" s="43"/>
      <c r="D38" s="43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 spans="2:80" s="41" customFormat="1" ht="17.25">
      <c r="B39" s="42"/>
      <c r="C39" s="43"/>
      <c r="D39" s="43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2:80" s="41" customFormat="1" ht="17.25">
      <c r="B40" s="42"/>
      <c r="C40" s="43"/>
      <c r="D40" s="43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2:80" s="41" customFormat="1" ht="17.25">
      <c r="B41" s="42"/>
      <c r="C41" s="43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2:80" s="41" customFormat="1" ht="17.25">
      <c r="B42" s="42"/>
      <c r="C42" s="43"/>
      <c r="D42" s="43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2:80" s="41" customFormat="1" ht="17.25">
      <c r="B43" s="42"/>
      <c r="C43" s="43"/>
      <c r="D43" s="43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</row>
    <row r="44" spans="2:80" s="41" customFormat="1" ht="17.25">
      <c r="B44" s="42"/>
      <c r="C44" s="43"/>
      <c r="D44" s="43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</row>
    <row r="45" spans="2:80" s="41" customFormat="1" ht="17.25">
      <c r="B45" s="42"/>
      <c r="C45" s="43"/>
      <c r="D45" s="43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 spans="2:80" s="41" customFormat="1" ht="17.25">
      <c r="B46" s="42"/>
      <c r="C46" s="43"/>
      <c r="D46" s="43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 spans="2:80" s="41" customFormat="1" ht="17.25">
      <c r="B47" s="42"/>
      <c r="C47" s="43"/>
      <c r="D47" s="43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 spans="2:80" s="41" customFormat="1" ht="17.25">
      <c r="B48" s="42"/>
      <c r="C48" s="43"/>
      <c r="D48" s="43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 spans="2:29" s="41" customFormat="1" ht="17.25">
      <c r="B49" s="42"/>
      <c r="C49" s="43"/>
      <c r="D49" s="43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 spans="2:29" s="41" customFormat="1" ht="50.45" customHeight="1">
      <c r="B50" s="42"/>
      <c r="C50" s="43"/>
      <c r="D50" s="43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</sheetData>
  <sheetProtection formatCells="0" formatColumns="0" formatRows="0" insertRows="0" deleteRows="0"/>
  <mergeCells count="17">
    <mergeCell ref="C8:I8"/>
    <mergeCell ref="AT4:AX6"/>
    <mergeCell ref="AO4:AS6"/>
    <mergeCell ref="AJ4:AN6"/>
    <mergeCell ref="P4:T6"/>
    <mergeCell ref="U4:Y6"/>
    <mergeCell ref="Z4:AD6"/>
    <mergeCell ref="AE4:AI6"/>
    <mergeCell ref="C2:I3"/>
    <mergeCell ref="D5:E5"/>
    <mergeCell ref="K4:O6"/>
    <mergeCell ref="BS4:BW6"/>
    <mergeCell ref="BX4:CB6"/>
    <mergeCell ref="AY4:BC6"/>
    <mergeCell ref="BD4:BH6"/>
    <mergeCell ref="BI4:BM6"/>
    <mergeCell ref="BN4:BR6"/>
  </mergeCells>
  <phoneticPr fontId="2" type="noConversion"/>
  <conditionalFormatting sqref="K7:CB7">
    <cfRule type="expression" dxfId="20" priority="186">
      <formula>$K$7=TODAY()</formula>
    </cfRule>
  </conditionalFormatting>
  <conditionalFormatting sqref="I9:I17 I23:I26 I28 I30:I36">
    <cfRule type="dataBar" priority="67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11:H17 H19:H26 H28 H30:H35">
    <cfRule type="cellIs" dxfId="19" priority="63" stopIfTrue="1" operator="equal">
      <formula>"実装中"</formula>
    </cfRule>
    <cfRule type="cellIs" dxfId="18" priority="64" stopIfTrue="1" operator="equal">
      <formula>"完了"</formula>
    </cfRule>
    <cfRule type="cellIs" dxfId="17" priority="65" stopIfTrue="1" operator="equal">
      <formula>"保留中"</formula>
    </cfRule>
  </conditionalFormatting>
  <conditionalFormatting sqref="H12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H32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H33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H34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D11:D21 D23:D35">
    <cfRule type="cellIs" dxfId="16" priority="40" operator="equal">
      <formula>"高"</formula>
    </cfRule>
    <cfRule type="cellIs" dxfId="15" priority="41" operator="equal">
      <formula>"中"</formula>
    </cfRule>
    <cfRule type="cellIs" dxfId="14" priority="42" operator="equal">
      <formula>"低"</formula>
    </cfRule>
  </conditionalFormatting>
  <conditionalFormatting sqref="I22">
    <cfRule type="dataBar" priority="29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{9AECC9FA-BA6D-42F6-A01D-C009C4AB909E}</x14:id>
        </ext>
      </extLst>
    </cfRule>
  </conditionalFormatting>
  <conditionalFormatting sqref="D22">
    <cfRule type="cellIs" dxfId="13" priority="22" operator="equal">
      <formula>"高"</formula>
    </cfRule>
    <cfRule type="cellIs" dxfId="12" priority="23" operator="equal">
      <formula>"中"</formula>
    </cfRule>
    <cfRule type="cellIs" dxfId="11" priority="24" operator="equal">
      <formula>"低"</formula>
    </cfRule>
  </conditionalFormatting>
  <conditionalFormatting sqref="I18">
    <cfRule type="dataBar" priority="2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{DF930DDF-5628-4496-963F-ABB38900DBD4}</x14:id>
        </ext>
      </extLst>
    </cfRule>
  </conditionalFormatting>
  <conditionalFormatting sqref="H18">
    <cfRule type="cellIs" dxfId="10" priority="18" stopIfTrue="1" operator="equal">
      <formula>"実装中"</formula>
    </cfRule>
    <cfRule type="cellIs" dxfId="9" priority="19" stopIfTrue="1" operator="equal">
      <formula>"完了"</formula>
    </cfRule>
    <cfRule type="cellIs" dxfId="8" priority="20" stopIfTrue="1" operator="equal">
      <formula>"保留中"</formula>
    </cfRule>
  </conditionalFormatting>
  <conditionalFormatting sqref="H1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H19:H22">
    <cfRule type="iconSet" priority="201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1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{CA257FE7-0596-4146-BB25-F23F4403A135}</x14:id>
        </ext>
      </extLst>
    </cfRule>
  </conditionalFormatting>
  <conditionalFormatting sqref="H27">
    <cfRule type="cellIs" dxfId="7" priority="8" stopIfTrue="1" operator="equal">
      <formula>"実装中"</formula>
    </cfRule>
    <cfRule type="cellIs" dxfId="6" priority="9" stopIfTrue="1" operator="equal">
      <formula>"完了"</formula>
    </cfRule>
    <cfRule type="cellIs" dxfId="5" priority="10" stopIfTrue="1" operator="equal">
      <formula>"保留中"</formula>
    </cfRule>
  </conditionalFormatting>
  <conditionalFormatting sqref="H2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29">
    <cfRule type="dataBar" priority="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{C30820E2-A5EA-4FCD-8E8E-F16295760F4B}</x14:id>
        </ext>
      </extLst>
    </cfRule>
  </conditionalFormatting>
  <conditionalFormatting sqref="H29">
    <cfRule type="cellIs" dxfId="4" priority="3" stopIfTrue="1" operator="equal">
      <formula>"実装中"</formula>
    </cfRule>
    <cfRule type="cellIs" dxfId="3" priority="4" stopIfTrue="1" operator="equal">
      <formula>"完了"</formula>
    </cfRule>
    <cfRule type="cellIs" dxfId="2" priority="5" stopIfTrue="1" operator="equal">
      <formula>"保留中"</formula>
    </cfRule>
  </conditionalFormatting>
  <conditionalFormatting sqref="H2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19:I21">
    <cfRule type="dataBar" priority="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{E869BC66-6A16-46AD-A880-B60418723606}</x14:id>
        </ext>
      </extLst>
    </cfRule>
  </conditionalFormatting>
  <conditionalFormatting sqref="K10:CB36">
    <cfRule type="expression" dxfId="1" priority="202">
      <formula>AND(#REF!&gt;5%, $E10&lt;=K$7,ROUNDDOWN(NETWORKDAYS($E10,$F10)*#REF!,0)+$E10+1&gt;=K$7)</formula>
    </cfRule>
    <cfRule type="expression" dxfId="0" priority="203">
      <formula>AND(NOT(ISBLANK($E10)),$E10&lt;=K$7,$F10&gt;=K$7)</formula>
    </cfRule>
  </conditionalFormatting>
  <dataValidations count="2">
    <dataValidation type="list" allowBlank="1" showInputMessage="1" showErrorMessage="1" sqref="H11:H13 H16:H22 H25:H29 H32:H34" xr:uid="{2A6DBA97-1E10-4BD2-8C10-3A6FD3A42FBE}">
      <formula1>"未着手, 実装中,完了,保留中"</formula1>
    </dataValidation>
    <dataValidation type="list" allowBlank="1" showInputMessage="1" showErrorMessage="1" sqref="D11:D13 D32:D34 D25:D29 D16:D22" xr:uid="{CC5D1872-C3B8-400C-9656-05A0423116A6}">
      <formula1>"低, 中,高"</formula1>
    </dataValidation>
  </dataValidations>
  <pageMargins left="0.25" right="0.25" top="0.5" bottom="0.5" header="0.5" footer="0.25"/>
  <pageSetup scale="61" fitToHeight="0" orientation="landscape" r:id="rId1"/>
  <headerFooter alignWithMargins="0"/>
  <ignoredErrors>
    <ignoredError sqref="G17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I9:I17 I23:I26 I28 I30:I36</xm:sqref>
        </x14:conditionalFormatting>
        <x14:conditionalFormatting xmlns:xm="http://schemas.microsoft.com/office/excel/2006/main">
          <x14:cfRule type="dataBar" id="{9AECC9FA-BA6D-42F6-A01D-C009C4AB909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DF930DDF-5628-4496-963F-ABB38900DBD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CA257FE7-0596-4146-BB25-F23F4403A13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C30820E2-A5EA-4FCD-8E8E-F16295760F4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I29</xm:sqref>
        </x14:conditionalFormatting>
        <x14:conditionalFormatting xmlns:xm="http://schemas.microsoft.com/office/excel/2006/main">
          <x14:cfRule type="dataBar" id="{E869BC66-6A16-46AD-A880-B6041872360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I19:I21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1026プロジェクト</vt:lpstr>
      <vt:lpstr>'1026プロジェクト'!prevWBS</vt:lpstr>
      <vt:lpstr>'1026プロジェクト'!Print_Area</vt:lpstr>
      <vt:lpstr>'1026プロジェクト'!Print_Titles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2018-07-12T14:52:49Z</dcterms:created>
  <dcterms:modified xsi:type="dcterms:W3CDTF">2022-08-22T00:12:50Z</dcterms:modified>
</cp:coreProperties>
</file>