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codeName="ThisWorkbook"/>
  <xr:revisionPtr revIDLastSave="567" documentId="13_ncr:1_{80393705-3507-40FD-9928-3A011A66FC81}" xr6:coauthVersionLast="47" xr6:coauthVersionMax="47" xr10:uidLastSave="{46EC30F4-EF6F-4CB6-ACB2-4318E09A140B}"/>
  <bookViews>
    <workbookView xWindow="-120" yWindow="-120" windowWidth="20730" windowHeight="11040" xr2:uid="{00000000-000D-0000-FFFF-FFFF00000000}"/>
  </bookViews>
  <sheets>
    <sheet name="1026プロジェクト" sheetId="9" r:id="rId1"/>
  </sheets>
  <definedNames>
    <definedName name="prevWBS" localSheetId="0">'1026プロジェクト'!$C1048576</definedName>
    <definedName name="_xlnm.Print_Titles" localSheetId="0">'1026プロジェクト'!$6:$8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  <definedName name="_xlnm.Print_Area" localSheetId="0">'1026プロジェクト'!$C$3:$AN$36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9" l="1"/>
  <c r="G28" i="9"/>
  <c r="G20" i="9"/>
  <c r="G21" i="9"/>
  <c r="G22" i="9"/>
  <c r="I10" i="9"/>
  <c r="G19" i="9"/>
  <c r="G23" i="9"/>
  <c r="G35" i="9"/>
  <c r="G34" i="9"/>
  <c r="G33" i="9"/>
  <c r="G29" i="9"/>
  <c r="G27" i="9"/>
  <c r="G26" i="9"/>
  <c r="G18" i="9"/>
  <c r="G17" i="9"/>
  <c r="G14" i="9"/>
  <c r="G13" i="9"/>
  <c r="G12" i="9"/>
  <c r="E32" i="9" l="1"/>
  <c r="F32" i="9"/>
  <c r="G32" i="9" l="1"/>
  <c r="F11" i="9"/>
  <c r="E11" i="9"/>
  <c r="F16" i="9"/>
  <c r="E16" i="9"/>
  <c r="F25" i="9"/>
  <c r="E25" i="9"/>
  <c r="G11" i="9" l="1"/>
  <c r="G16" i="9"/>
  <c r="G25" i="9"/>
  <c r="F10" i="9"/>
  <c r="E10" i="9"/>
  <c r="G10" i="9" l="1"/>
  <c r="K5" i="9"/>
  <c r="O8" i="9" s="1"/>
  <c r="N8" i="9" l="1"/>
  <c r="O9" i="9"/>
  <c r="P5" i="9"/>
  <c r="U5" i="9" s="1"/>
  <c r="Z5" i="9" s="1"/>
  <c r="AE5" i="9" s="1"/>
  <c r="AJ5" i="9" s="1"/>
  <c r="AO5" i="9" s="1"/>
  <c r="P8" i="9"/>
  <c r="P9" i="9" s="1"/>
  <c r="M8" i="9" l="1"/>
  <c r="N9" i="9"/>
  <c r="AT5" i="9"/>
  <c r="AY5" i="9" s="1"/>
  <c r="BD5" i="9" s="1"/>
  <c r="BI5" i="9" s="1"/>
  <c r="BN5" i="9" s="1"/>
  <c r="AS8" i="9"/>
  <c r="AS9" i="9" s="1"/>
  <c r="Q8" i="9"/>
  <c r="Q9" i="9" s="1"/>
  <c r="L8" i="9" l="1"/>
  <c r="M9" i="9"/>
  <c r="AT8" i="9"/>
  <c r="AT9" i="9" s="1"/>
  <c r="AR8" i="9"/>
  <c r="AR9" i="9" s="1"/>
  <c r="R8" i="9"/>
  <c r="R9" i="9" s="1"/>
  <c r="K8" i="9" l="1"/>
  <c r="K9" i="9" s="1"/>
  <c r="L9" i="9"/>
  <c r="AU8" i="9"/>
  <c r="AU9" i="9" s="1"/>
  <c r="AQ8" i="9"/>
  <c r="AQ9" i="9" s="1"/>
  <c r="S8" i="9"/>
  <c r="S9" i="9" s="1"/>
  <c r="AP8" i="9" l="1"/>
  <c r="AP9" i="9" s="1"/>
  <c r="AV8" i="9"/>
  <c r="AV9" i="9" s="1"/>
  <c r="T8" i="9"/>
  <c r="U8" i="9" l="1"/>
  <c r="T9" i="9"/>
  <c r="AW8" i="9"/>
  <c r="AW9" i="9" s="1"/>
  <c r="AO8" i="9"/>
  <c r="AO9" i="9" s="1"/>
  <c r="V8" i="9" l="1"/>
  <c r="U9" i="9"/>
  <c r="AX8" i="9"/>
  <c r="AX9" i="9" s="1"/>
  <c r="W8" i="9" l="1"/>
  <c r="V9" i="9"/>
  <c r="AY8" i="9"/>
  <c r="AY9" i="9" s="1"/>
  <c r="X8" i="9" l="1"/>
  <c r="W9" i="9"/>
  <c r="AZ8" i="9"/>
  <c r="AZ9" i="9" s="1"/>
  <c r="Y8" i="9" l="1"/>
  <c r="X9" i="9"/>
  <c r="BA8" i="9"/>
  <c r="BA9" i="9" s="1"/>
  <c r="Z8" i="9" l="1"/>
  <c r="Y9" i="9"/>
  <c r="BB8" i="9"/>
  <c r="BB9" i="9" s="1"/>
  <c r="AA8" i="9" l="1"/>
  <c r="Z9" i="9"/>
  <c r="BC8" i="9"/>
  <c r="BC9" i="9" s="1"/>
  <c r="AB8" i="9" l="1"/>
  <c r="AA9" i="9"/>
  <c r="BD8" i="9"/>
  <c r="BD9" i="9" s="1"/>
  <c r="AC8" i="9" l="1"/>
  <c r="AB9" i="9"/>
  <c r="BE8" i="9"/>
  <c r="BE9" i="9" s="1"/>
  <c r="AD8" i="9" l="1"/>
  <c r="AC9" i="9"/>
  <c r="BF8" i="9"/>
  <c r="BF9" i="9" s="1"/>
  <c r="AE8" i="9" l="1"/>
  <c r="AD9" i="9"/>
  <c r="BG8" i="9"/>
  <c r="BG9" i="9" s="1"/>
  <c r="AE9" i="9" l="1"/>
  <c r="AF8" i="9"/>
  <c r="BH8" i="9"/>
  <c r="BH9" i="9" s="1"/>
  <c r="AF9" i="9" l="1"/>
  <c r="AG8" i="9"/>
  <c r="BI8" i="9"/>
  <c r="BI9" i="9" s="1"/>
  <c r="AG9" i="9" l="1"/>
  <c r="AH8" i="9"/>
  <c r="BJ8" i="9"/>
  <c r="BJ9" i="9" s="1"/>
  <c r="AH9" i="9" l="1"/>
  <c r="AI8" i="9"/>
  <c r="BK8" i="9"/>
  <c r="BK9" i="9" s="1"/>
  <c r="AI9" i="9" l="1"/>
  <c r="AJ8" i="9"/>
  <c r="BL8" i="9"/>
  <c r="BL9" i="9" s="1"/>
  <c r="AJ9" i="9" l="1"/>
  <c r="AK8" i="9"/>
  <c r="BM8" i="9"/>
  <c r="BM9" i="9" s="1"/>
  <c r="AK9" i="9" l="1"/>
  <c r="AL8" i="9"/>
  <c r="BN8" i="9"/>
  <c r="BN9" i="9" s="1"/>
  <c r="AL9" i="9" l="1"/>
  <c r="AM8" i="9"/>
  <c r="BO8" i="9"/>
  <c r="BO9" i="9" s="1"/>
  <c r="AM9" i="9" l="1"/>
  <c r="AN8" i="9"/>
  <c r="AN9" i="9" s="1"/>
  <c r="BP8" i="9"/>
  <c r="BP9" i="9" s="1"/>
  <c r="BQ8" i="9" l="1"/>
  <c r="BQ9" i="9" s="1"/>
  <c r="BR8" i="9" l="1"/>
  <c r="BR9" i="9" s="1"/>
</calcChain>
</file>

<file path=xl/sharedStrings.xml><?xml version="1.0" encoding="utf-8"?>
<sst xmlns="http://schemas.openxmlformats.org/spreadsheetml/2006/main" count="54" uniqueCount="37">
  <si>
    <r>
      <rPr>
        <b/>
        <sz val="9"/>
        <color theme="0"/>
        <rFont val="ＭＳ Ｐゴシック"/>
        <family val="2"/>
        <charset val="128"/>
      </rPr>
      <t>進捗（</t>
    </r>
    <r>
      <rPr>
        <b/>
        <sz val="9"/>
        <color theme="0"/>
        <rFont val="Century Gothic"/>
        <family val="2"/>
      </rPr>
      <t xml:space="preserve">% </t>
    </r>
    <r>
      <rPr>
        <b/>
        <sz val="9"/>
        <color theme="0"/>
        <rFont val="ＭＳ Ｐゴシック"/>
        <family val="2"/>
        <charset val="128"/>
      </rPr>
      <t>）</t>
    </r>
    <rPh sb="0" eb="2">
      <t>ｼﾝﾁｮｸ</t>
    </rPh>
    <phoneticPr fontId="2" type="noConversion"/>
  </si>
  <si>
    <t>開始日</t>
    <rPh sb="0" eb="2">
      <t>ｶｲｼ</t>
    </rPh>
    <rPh sb="2" eb="3">
      <t>ﾋﾞ</t>
    </rPh>
    <phoneticPr fontId="2" type="noConversion"/>
  </si>
  <si>
    <t>完了日</t>
    <rPh sb="0" eb="2">
      <t>ｶﾝﾘｮｳ</t>
    </rPh>
    <rPh sb="2" eb="3">
      <t>ﾋﾞ</t>
    </rPh>
    <phoneticPr fontId="2" type="noConversion"/>
  </si>
  <si>
    <t>未着手</t>
  </si>
  <si>
    <t>状況</t>
    <rPh sb="0" eb="2">
      <t>ｼﾞｮｳｷｮｳ</t>
    </rPh>
    <phoneticPr fontId="2" type="noConversion"/>
  </si>
  <si>
    <t>優先度</t>
    <rPh sb="0" eb="2">
      <t>ﾕｳｾﾝ</t>
    </rPh>
    <rPh sb="2" eb="3">
      <t>ﾄﾞ</t>
    </rPh>
    <phoneticPr fontId="2" type="noConversion"/>
  </si>
  <si>
    <t>タスク</t>
    <phoneticPr fontId="2" type="noConversion"/>
  </si>
  <si>
    <t>期間</t>
    <phoneticPr fontId="2" type="noConversion"/>
  </si>
  <si>
    <t>プロジェクトの概要</t>
    <phoneticPr fontId="2" type="noConversion"/>
  </si>
  <si>
    <t>テスト</t>
    <phoneticPr fontId="2" type="noConversion"/>
  </si>
  <si>
    <r>
      <t>1026</t>
    </r>
    <r>
      <rPr>
        <sz val="22"/>
        <color theme="1" tint="0.34998626667073579"/>
        <rFont val="ＭＳ Ｐゴシック"/>
        <family val="2"/>
        <charset val="128"/>
      </rPr>
      <t>プロジェクト</t>
    </r>
    <phoneticPr fontId="2" type="noConversion"/>
  </si>
  <si>
    <t>週間</t>
    <phoneticPr fontId="2" type="noConversion"/>
  </si>
  <si>
    <t>第</t>
    <rPh sb="0" eb="1">
      <t>ﾀﾞｲ</t>
    </rPh>
    <phoneticPr fontId="2" type="noConversion"/>
  </si>
  <si>
    <t>開発環境の設定</t>
    <rPh sb="0" eb="4">
      <t>ｶｲﾊﾂｶﾝｷｮｳ</t>
    </rPh>
    <rPh sb="5" eb="7">
      <t>ｾｯﾃｲ</t>
    </rPh>
    <phoneticPr fontId="2" type="noConversion"/>
  </si>
  <si>
    <t>データベース設計・構築</t>
    <phoneticPr fontId="2" type="noConversion"/>
  </si>
  <si>
    <t>会員制ゴールド通信販売画面</t>
    <phoneticPr fontId="2" type="noConversion"/>
  </si>
  <si>
    <t>共通画面　UIの作成</t>
    <rPh sb="0" eb="2">
      <t>ｷｮｳﾂｳ</t>
    </rPh>
    <rPh sb="2" eb="4">
      <t>ｶﾞﾒﾝ</t>
    </rPh>
    <rPh sb="8" eb="10">
      <t>ｻｸｾｲ</t>
    </rPh>
    <phoneticPr fontId="2" type="noConversion"/>
  </si>
  <si>
    <r>
      <rPr>
        <sz val="9"/>
        <rFont val="ＭＳ ゴシック"/>
        <family val="3"/>
        <charset val="128"/>
      </rPr>
      <t>先取りバーチャル</t>
    </r>
    <r>
      <rPr>
        <sz val="9"/>
        <rFont val="Century Gothic"/>
        <family val="2"/>
      </rPr>
      <t xml:space="preserve"> </t>
    </r>
    <r>
      <rPr>
        <sz val="9"/>
        <rFont val="ＭＳ ゴシック"/>
        <family val="3"/>
        <charset val="128"/>
      </rPr>
      <t>画面</t>
    </r>
    <phoneticPr fontId="2" type="noConversion"/>
  </si>
  <si>
    <t>会員制ゴールド画面 UIの作成</t>
    <phoneticPr fontId="2" type="noConversion"/>
  </si>
  <si>
    <t>先取りバーチャル 画面  UIの作成</t>
    <phoneticPr fontId="2" type="noConversion"/>
  </si>
  <si>
    <t>リテール画面</t>
    <phoneticPr fontId="2" type="noConversion"/>
  </si>
  <si>
    <t>リテール画面  UIの作成</t>
    <phoneticPr fontId="2" type="noConversion"/>
  </si>
  <si>
    <t>画面マッピング・論理処理</t>
    <rPh sb="0" eb="2">
      <t>ｶﾞﾒﾝ</t>
    </rPh>
    <rPh sb="8" eb="10">
      <t>ﾛﾝﾘ</t>
    </rPh>
    <rPh sb="10" eb="12">
      <t>ｼｮﾘ</t>
    </rPh>
    <phoneticPr fontId="2" type="noConversion"/>
  </si>
  <si>
    <r>
      <rPr>
        <sz val="9"/>
        <rFont val="ＭＳ Ｐゴシック"/>
        <family val="2"/>
        <charset val="128"/>
      </rPr>
      <t>連携データベース表示</t>
    </r>
    <r>
      <rPr>
        <sz val="9"/>
        <rFont val="Century Gothic"/>
        <family val="2"/>
      </rPr>
      <t>API</t>
    </r>
    <r>
      <rPr>
        <sz val="9"/>
        <rFont val="ＭＳ Ｐゴシック"/>
        <family val="2"/>
        <charset val="128"/>
      </rPr>
      <t>の作成</t>
    </r>
    <rPh sb="0" eb="2">
      <t>ﾚﾝｹｲ</t>
    </rPh>
    <rPh sb="8" eb="10">
      <t>ﾋｮｳｼﾞ</t>
    </rPh>
    <rPh sb="14" eb="16">
      <t>ｻｸｾｲ</t>
    </rPh>
    <phoneticPr fontId="2" type="noConversion"/>
  </si>
  <si>
    <r>
      <rPr>
        <sz val="9"/>
        <rFont val="ＭＳ Ｐゴシック"/>
        <family val="2"/>
        <charset val="128"/>
      </rPr>
      <t>メール送信・返信</t>
    </r>
    <r>
      <rPr>
        <sz val="9"/>
        <rFont val="Century Gothic"/>
        <family val="2"/>
      </rPr>
      <t>API</t>
    </r>
    <r>
      <rPr>
        <sz val="9"/>
        <rFont val="ＭＳ Ｐゴシック"/>
        <family val="2"/>
        <charset val="128"/>
      </rPr>
      <t>の作成</t>
    </r>
    <rPh sb="3" eb="5">
      <t>ｿｳｼﾝ</t>
    </rPh>
    <rPh sb="6" eb="8">
      <t>ﾍﾝｼﾝ</t>
    </rPh>
    <rPh sb="12" eb="14">
      <t>ｻｸｾｲ</t>
    </rPh>
    <phoneticPr fontId="2" type="noConversion"/>
  </si>
  <si>
    <t>データ分析</t>
    <phoneticPr fontId="2" type="noConversion"/>
  </si>
  <si>
    <t>デザイン</t>
    <phoneticPr fontId="2" type="noConversion"/>
  </si>
  <si>
    <t>バグ対応</t>
    <phoneticPr fontId="2" type="noConversion"/>
  </si>
  <si>
    <t>結合テスト</t>
    <phoneticPr fontId="2" type="noConversion"/>
  </si>
  <si>
    <t>単体テスト</t>
    <rPh sb="0" eb="2">
      <t>ﾀﾝﾀｲ</t>
    </rPh>
    <phoneticPr fontId="2" type="noConversion"/>
  </si>
  <si>
    <t>：デザインの共有</t>
    <rPh sb="6" eb="8">
      <t>ｷｮｳﾕｳ</t>
    </rPh>
    <phoneticPr fontId="2" type="noConversion"/>
  </si>
  <si>
    <t>：実装中タスク</t>
    <rPh sb="1" eb="4">
      <t>ｼﾞｯｿｳﾁｭｳ</t>
    </rPh>
    <phoneticPr fontId="2" type="noConversion"/>
  </si>
  <si>
    <t>：完成タスク</t>
    <rPh sb="1" eb="3">
      <t>ｶﾝｾｲ</t>
    </rPh>
    <phoneticPr fontId="2" type="noConversion"/>
  </si>
  <si>
    <r>
      <t>DB</t>
    </r>
    <r>
      <rPr>
        <sz val="9"/>
        <rFont val="ＭＳ Ｐゴシック"/>
        <family val="2"/>
        <charset val="128"/>
      </rPr>
      <t>マッピング</t>
    </r>
  </si>
  <si>
    <t>バックエンド</t>
  </si>
  <si>
    <t>プロントエンド</t>
  </si>
  <si>
    <t>バッチ処理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</si>
</sst>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d"/>
    <numFmt numFmtId="165" formatCode="[$-F800]dddd\,\ mmmm\ dd\,\ yyyy"/>
    <numFmt numFmtId="166" formatCode="[$-409]d\-mmm\-yy;@"/>
    <numFmt numFmtId="167" formatCode="[$]ggge&quot;年&quot;m&quot;月&quot;d&quot;日&quot;;@" x16r2:formatCode16="[$-ja-JP-x-gannen]ggge&quot;年&quot;m&quot;月&quot;d&quot;日&quot;;@"/>
    <numFmt numFmtId="168" formatCode="yyyy&quot;年&quot;m&quot;月&quot;;@"/>
  </numFmts>
  <fonts count="66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i/>
      <sz val="8"/>
      <color theme="0"/>
      <name val="Century Gothic"/>
      <family val="2"/>
    </font>
    <font>
      <i/>
      <sz val="10"/>
      <color theme="0"/>
      <name val="Century Gothic"/>
      <family val="2"/>
    </font>
    <font>
      <sz val="12"/>
      <name val="Century Gothic"/>
      <family val="2"/>
    </font>
    <font>
      <b/>
      <sz val="8"/>
      <color theme="4" tint="-0.249977111117893"/>
      <name val="Century Gothic"/>
      <family val="2"/>
    </font>
    <font>
      <b/>
      <sz val="8"/>
      <color theme="4" tint="-0.499984740745262"/>
      <name val="Century Gothic"/>
      <family val="2"/>
    </font>
    <font>
      <b/>
      <u/>
      <sz val="8"/>
      <color theme="4" tint="-0.499984740745262"/>
      <name val="Century Gothic"/>
      <family val="2"/>
    </font>
    <font>
      <sz val="8"/>
      <color theme="4" tint="-0.499984740745262"/>
      <name val="Century Gothic"/>
      <family val="2"/>
    </font>
    <font>
      <sz val="8"/>
      <name val="Century Gothic"/>
      <family val="2"/>
    </font>
    <font>
      <sz val="8"/>
      <color theme="0"/>
      <name val="Century Gothic"/>
      <family val="2"/>
    </font>
    <font>
      <sz val="11"/>
      <color theme="4" tint="-0.249977111117893"/>
      <name val="Century Gothic"/>
      <family val="2"/>
    </font>
    <font>
      <sz val="10"/>
      <color theme="4" tint="-0.249977111117893"/>
      <name val="Century Gothic"/>
      <family val="2"/>
    </font>
    <font>
      <sz val="9"/>
      <name val="Century Gothic"/>
      <family val="2"/>
    </font>
    <font>
      <sz val="14"/>
      <name val="Century Gothic"/>
      <family val="2"/>
    </font>
    <font>
      <sz val="9"/>
      <color rgb="FF000000"/>
      <name val="Century Gothic"/>
      <family val="2"/>
    </font>
    <font>
      <sz val="14"/>
      <color rgb="FF000000"/>
      <name val="Century Gothic"/>
      <family val="2"/>
    </font>
    <font>
      <sz val="8"/>
      <color theme="1" tint="0.249977111117893"/>
      <name val="Century Gothic"/>
      <family val="2"/>
    </font>
    <font>
      <b/>
      <sz val="9"/>
      <color theme="1" tint="0.249977111117893"/>
      <name val="Century Gothic"/>
      <family val="2"/>
    </font>
    <font>
      <b/>
      <sz val="9"/>
      <color theme="0"/>
      <name val="Century Gothic"/>
      <family val="2"/>
    </font>
    <font>
      <b/>
      <i/>
      <sz val="8"/>
      <color theme="1" tint="0.249977111117893"/>
      <name val="Century Gothic"/>
      <family val="2"/>
    </font>
    <font>
      <b/>
      <sz val="9"/>
      <color theme="1" tint="0.34998626667073579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8"/>
      <color theme="1" tint="0.34998626667073579"/>
      <name val="Century Gothic"/>
      <family val="2"/>
    </font>
    <font>
      <sz val="22"/>
      <color theme="1" tint="0.34998626667073579"/>
      <name val="Century Gothic"/>
      <family val="2"/>
    </font>
    <font>
      <sz val="11"/>
      <color theme="1" tint="0.24994659260841701"/>
      <name val="Century Gothic"/>
      <family val="2"/>
    </font>
    <font>
      <sz val="9"/>
      <color theme="0" tint="-4.9989318521683403E-2"/>
      <name val="Century Gothic"/>
      <family val="2"/>
    </font>
    <font>
      <sz val="8"/>
      <color theme="1" tint="0.24994659260841701"/>
      <name val="Century Gothic"/>
      <family val="2"/>
    </font>
    <font>
      <b/>
      <sz val="13"/>
      <color theme="1" tint="0.24994659260841701"/>
      <name val="Arial"/>
      <family val="2"/>
      <scheme val="major"/>
    </font>
    <font>
      <sz val="13"/>
      <color theme="1" tint="0.24994659260841701"/>
      <name val="Century Gothic"/>
      <family val="2"/>
    </font>
    <font>
      <u/>
      <sz val="12"/>
      <color theme="0"/>
      <name val="Segoe UI"/>
      <family val="2"/>
    </font>
    <font>
      <b/>
      <sz val="9"/>
      <color theme="0"/>
      <name val="ＭＳ Ｐゴシック"/>
      <family val="2"/>
      <charset val="128"/>
    </font>
    <font>
      <b/>
      <sz val="9"/>
      <color theme="0"/>
      <name val="Century Gothic"/>
      <family val="2"/>
      <charset val="128"/>
    </font>
    <font>
      <b/>
      <sz val="9"/>
      <name val="ＭＳ Ｐゴシック"/>
      <family val="2"/>
      <charset val="128"/>
    </font>
    <font>
      <sz val="22"/>
      <color theme="1" tint="0.34998626667073579"/>
      <name val="ＭＳ Ｐゴシック"/>
      <family val="2"/>
      <charset val="128"/>
    </font>
    <font>
      <sz val="10"/>
      <color theme="1" tint="0.249977111117893"/>
      <name val="ＭＳ Ｐゴシック"/>
      <family val="2"/>
      <charset val="128"/>
    </font>
    <font>
      <sz val="9"/>
      <name val="ＭＳ ゴシック"/>
      <family val="3"/>
      <charset val="128"/>
    </font>
    <font>
      <b/>
      <sz val="10"/>
      <color theme="1" tint="0.34998626667073579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name val="ＭＳ Ｐゴシック"/>
      <family val="3"/>
      <charset val="128"/>
    </font>
    <font>
      <sz val="9"/>
      <name val="Century Gothic"/>
      <family val="3"/>
      <charset val="128"/>
    </font>
    <font>
      <sz val="9"/>
      <name val="Century Gothic"/>
      <family val="2"/>
      <charset val="128"/>
    </font>
    <font>
      <sz val="10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5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EFEFEF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rgb="FFEFEFEF"/>
      </top>
      <bottom style="thin">
        <color rgb="FFEFEFEF"/>
      </bottom>
      <diagonal/>
    </border>
    <border>
      <left/>
      <right style="thin">
        <color indexed="64"/>
      </right>
      <top style="thin">
        <color rgb="FFEFEFEF"/>
      </top>
      <bottom style="thin">
        <color rgb="FFEFEFEF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 style="thin">
        <color rgb="FFEFEFEF"/>
      </top>
      <bottom style="thin">
        <color indexed="64"/>
      </bottom>
      <diagonal/>
    </border>
    <border>
      <left/>
      <right style="thin">
        <color indexed="64"/>
      </right>
      <top style="thin">
        <color rgb="FFEFEFE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EFEFEF"/>
      </bottom>
      <diagonal/>
    </border>
    <border>
      <left style="thin">
        <color indexed="64"/>
      </left>
      <right style="thin">
        <color indexed="64"/>
      </right>
      <top style="thin">
        <color rgb="FFEFEFEF"/>
      </top>
      <bottom style="thin">
        <color rgb="FFEFEFEF"/>
      </bottom>
      <diagonal/>
    </border>
    <border>
      <left style="thin">
        <color indexed="64"/>
      </left>
      <right style="thin">
        <color indexed="64"/>
      </right>
      <top style="thin">
        <color rgb="FFEFEFE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</borders>
  <cellStyleXfs count="47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51" fillId="0" borderId="0" applyFill="0" applyBorder="0" applyProtection="0">
      <alignment horizontal="left"/>
    </xf>
    <xf numFmtId="0" fontId="53" fillId="0" borderId="0" applyNumberFormat="0" applyFill="0" applyBorder="0" applyAlignment="0" applyProtection="0"/>
  </cellStyleXfs>
  <cellXfs count="126">
    <xf numFmtId="0" fontId="0" fillId="0" borderId="0" xfId="0"/>
    <xf numFmtId="0" fontId="22" fillId="23" borderId="0" xfId="0" applyFont="1" applyFill="1"/>
    <xf numFmtId="0" fontId="22" fillId="23" borderId="0" xfId="0" applyNumberFormat="1" applyFont="1" applyFill="1" applyBorder="1" applyProtection="1"/>
    <xf numFmtId="0" fontId="22" fillId="23" borderId="0" xfId="0" applyFont="1" applyFill="1" applyProtection="1"/>
    <xf numFmtId="0" fontId="22" fillId="23" borderId="0" xfId="0" applyNumberFormat="1" applyFont="1" applyFill="1" applyProtection="1"/>
    <xf numFmtId="0" fontId="22" fillId="21" borderId="0" xfId="0" applyFont="1" applyFill="1"/>
    <xf numFmtId="0" fontId="22" fillId="21" borderId="0" xfId="0" applyNumberFormat="1" applyFont="1" applyFill="1" applyBorder="1" applyProtection="1"/>
    <xf numFmtId="0" fontId="22" fillId="21" borderId="0" xfId="0" applyFont="1" applyFill="1" applyProtection="1"/>
    <xf numFmtId="0" fontId="22" fillId="21" borderId="0" xfId="0" applyNumberFormat="1" applyFont="1" applyFill="1" applyProtection="1"/>
    <xf numFmtId="0" fontId="23" fillId="21" borderId="0" xfId="0" applyFont="1" applyFill="1" applyProtection="1"/>
    <xf numFmtId="0" fontId="24" fillId="21" borderId="0" xfId="0" applyFont="1" applyFill="1" applyBorder="1" applyAlignment="1">
      <alignment vertical="center"/>
    </xf>
    <xf numFmtId="0" fontId="26" fillId="21" borderId="0" xfId="0" applyFont="1" applyFill="1" applyBorder="1" applyAlignment="1" applyProtection="1">
      <alignment vertical="center"/>
    </xf>
    <xf numFmtId="0" fontId="35" fillId="21" borderId="10" xfId="0" applyFont="1" applyFill="1" applyBorder="1" applyAlignment="1" applyProtection="1">
      <alignment horizontal="center" vertical="center"/>
    </xf>
    <xf numFmtId="0" fontId="22" fillId="21" borderId="0" xfId="0" applyNumberFormat="1" applyFont="1" applyFill="1" applyBorder="1" applyProtection="1">
      <protection locked="0"/>
    </xf>
    <xf numFmtId="0" fontId="22" fillId="21" borderId="0" xfId="0" applyFont="1" applyFill="1" applyProtection="1">
      <protection locked="0"/>
    </xf>
    <xf numFmtId="14" fontId="22" fillId="21" borderId="0" xfId="0" applyNumberFormat="1" applyFont="1" applyFill="1" applyProtection="1">
      <protection locked="0"/>
    </xf>
    <xf numFmtId="0" fontId="27" fillId="22" borderId="0" xfId="0" applyNumberFormat="1" applyFont="1" applyFill="1" applyBorder="1" applyProtection="1"/>
    <xf numFmtId="0" fontId="28" fillId="22" borderId="0" xfId="0" applyNumberFormat="1" applyFont="1" applyFill="1" applyBorder="1" applyAlignment="1" applyProtection="1">
      <alignment vertical="center"/>
      <protection locked="0"/>
    </xf>
    <xf numFmtId="0" fontId="29" fillId="22" borderId="0" xfId="34" applyNumberFormat="1" applyFont="1" applyFill="1" applyBorder="1" applyAlignment="1" applyProtection="1">
      <alignment horizontal="right" vertical="center"/>
      <protection locked="0"/>
    </xf>
    <xf numFmtId="0" fontId="28" fillId="22" borderId="0" xfId="0" applyFont="1" applyFill="1" applyBorder="1" applyAlignment="1" applyProtection="1">
      <alignment vertical="center"/>
      <protection locked="0"/>
    </xf>
    <xf numFmtId="0" fontId="30" fillId="22" borderId="0" xfId="0" applyFont="1" applyFill="1" applyBorder="1" applyAlignment="1" applyProtection="1">
      <alignment vertical="center"/>
      <protection locked="0"/>
    </xf>
    <xf numFmtId="0" fontId="34" fillId="22" borderId="0" xfId="0" applyFont="1" applyFill="1" applyAlignment="1" applyProtection="1">
      <alignment vertical="center"/>
    </xf>
    <xf numFmtId="0" fontId="34" fillId="22" borderId="0" xfId="0" applyNumberFormat="1" applyFont="1" applyFill="1" applyBorder="1" applyAlignment="1" applyProtection="1">
      <alignment vertical="center"/>
    </xf>
    <xf numFmtId="0" fontId="33" fillId="22" borderId="0" xfId="0" applyFont="1" applyFill="1" applyBorder="1" applyAlignment="1" applyProtection="1">
      <alignment horizontal="right" vertical="center" indent="1"/>
    </xf>
    <xf numFmtId="0" fontId="31" fillId="23" borderId="0" xfId="0" applyFont="1" applyFill="1" applyBorder="1" applyAlignment="1" applyProtection="1">
      <alignment vertical="center"/>
    </xf>
    <xf numFmtId="0" fontId="32" fillId="23" borderId="0" xfId="0" applyFont="1" applyFill="1" applyBorder="1" applyAlignment="1" applyProtection="1">
      <alignment horizontal="center" vertical="center" wrapText="1"/>
    </xf>
    <xf numFmtId="1" fontId="36" fillId="23" borderId="0" xfId="0" applyNumberFormat="1" applyFont="1" applyFill="1" applyBorder="1" applyAlignment="1" applyProtection="1">
      <alignment horizontal="center" vertical="center"/>
    </xf>
    <xf numFmtId="1" fontId="38" fillId="23" borderId="0" xfId="0" applyNumberFormat="1" applyFont="1" applyFill="1" applyBorder="1" applyAlignment="1" applyProtection="1">
      <alignment horizontal="center" vertical="center"/>
    </xf>
    <xf numFmtId="0" fontId="22" fillId="23" borderId="0" xfId="0" applyFont="1" applyFill="1" applyProtection="1">
      <protection locked="0"/>
    </xf>
    <xf numFmtId="164" fontId="39" fillId="20" borderId="12" xfId="0" applyNumberFormat="1" applyFont="1" applyFill="1" applyBorder="1" applyAlignment="1" applyProtection="1">
      <alignment horizontal="center" vertical="center" shrinkToFit="1"/>
    </xf>
    <xf numFmtId="164" fontId="39" fillId="22" borderId="15" xfId="0" applyNumberFormat="1" applyFont="1" applyFill="1" applyBorder="1" applyAlignment="1" applyProtection="1">
      <alignment horizontal="center" vertical="center" shrinkToFit="1"/>
    </xf>
    <xf numFmtId="164" fontId="39" fillId="22" borderId="16" xfId="0" applyNumberFormat="1" applyFont="1" applyFill="1" applyBorder="1" applyAlignment="1" applyProtection="1">
      <alignment horizontal="center" vertical="center" shrinkToFit="1"/>
    </xf>
    <xf numFmtId="0" fontId="34" fillId="23" borderId="0" xfId="0" applyFont="1" applyFill="1" applyBorder="1" applyAlignment="1" applyProtection="1">
      <alignment vertical="center"/>
    </xf>
    <xf numFmtId="0" fontId="35" fillId="20" borderId="10" xfId="0" applyFont="1" applyFill="1" applyBorder="1" applyAlignment="1" applyProtection="1">
      <alignment horizontal="center" vertical="center"/>
    </xf>
    <xf numFmtId="0" fontId="35" fillId="23" borderId="10" xfId="0" applyFont="1" applyFill="1" applyBorder="1" applyAlignment="1" applyProtection="1">
      <alignment horizontal="center" vertical="center"/>
    </xf>
    <xf numFmtId="0" fontId="41" fillId="23" borderId="0" xfId="0" applyFont="1" applyFill="1" applyBorder="1" applyAlignment="1" applyProtection="1">
      <alignment horizontal="center" vertical="center" wrapText="1"/>
    </xf>
    <xf numFmtId="165" fontId="42" fillId="21" borderId="0" xfId="0" applyNumberFormat="1" applyFont="1" applyFill="1" applyBorder="1" applyAlignment="1">
      <alignment vertical="center"/>
    </xf>
    <xf numFmtId="0" fontId="40" fillId="21" borderId="0" xfId="0" applyFont="1" applyFill="1" applyAlignment="1" applyProtection="1">
      <alignment horizontal="center" vertical="center"/>
    </xf>
    <xf numFmtId="0" fontId="41" fillId="23" borderId="0" xfId="0" applyNumberFormat="1" applyFont="1" applyFill="1" applyBorder="1" applyAlignment="1" applyProtection="1">
      <alignment horizontal="center" vertical="center"/>
    </xf>
    <xf numFmtId="9" fontId="41" fillId="23" borderId="0" xfId="44" applyFont="1" applyFill="1" applyBorder="1" applyAlignment="1" applyProtection="1">
      <alignment horizontal="center" vertical="center"/>
    </xf>
    <xf numFmtId="0" fontId="25" fillId="21" borderId="0" xfId="34" applyFont="1" applyFill="1" applyAlignment="1" applyProtection="1">
      <alignment vertical="center"/>
    </xf>
    <xf numFmtId="0" fontId="24" fillId="25" borderId="0" xfId="0" applyFont="1" applyFill="1" applyBorder="1" applyAlignment="1">
      <alignment vertical="center"/>
    </xf>
    <xf numFmtId="0" fontId="24" fillId="26" borderId="0" xfId="0" applyFont="1" applyFill="1" applyBorder="1" applyAlignment="1">
      <alignment vertical="center"/>
    </xf>
    <xf numFmtId="0" fontId="46" fillId="22" borderId="0" xfId="0" applyFont="1" applyFill="1" applyBorder="1" applyAlignment="1" applyProtection="1">
      <alignment horizontal="center" vertical="center"/>
    </xf>
    <xf numFmtId="0" fontId="48" fillId="23" borderId="0" xfId="0" applyFont="1" applyFill="1" applyAlignment="1">
      <alignment vertical="center"/>
    </xf>
    <xf numFmtId="0" fontId="49" fillId="23" borderId="0" xfId="0" applyFont="1" applyFill="1" applyAlignment="1">
      <alignment vertical="center"/>
    </xf>
    <xf numFmtId="0" fontId="50" fillId="23" borderId="0" xfId="0" applyFont="1" applyFill="1" applyAlignment="1">
      <alignment vertical="center"/>
    </xf>
    <xf numFmtId="166" fontId="52" fillId="23" borderId="0" xfId="45" applyFont="1" applyFill="1">
      <alignment horizontal="left"/>
    </xf>
    <xf numFmtId="0" fontId="48" fillId="23" borderId="0" xfId="0" applyFont="1" applyFill="1" applyAlignment="1">
      <alignment horizontal="center"/>
    </xf>
    <xf numFmtId="167" fontId="39" fillId="20" borderId="13" xfId="0" applyNumberFormat="1" applyFont="1" applyFill="1" applyBorder="1" applyAlignment="1" applyProtection="1">
      <alignment horizontal="center" vertical="center" shrinkToFit="1"/>
    </xf>
    <xf numFmtId="164" fontId="39" fillId="22" borderId="23" xfId="0" applyNumberFormat="1" applyFont="1" applyFill="1" applyBorder="1" applyAlignment="1" applyProtection="1">
      <alignment horizontal="center" vertical="center" shrinkToFit="1"/>
    </xf>
    <xf numFmtId="164" fontId="39" fillId="22" borderId="24" xfId="0" applyNumberFormat="1" applyFont="1" applyFill="1" applyBorder="1" applyAlignment="1" applyProtection="1">
      <alignment horizontal="center" vertical="center" shrinkToFit="1"/>
    </xf>
    <xf numFmtId="167" fontId="39" fillId="20" borderId="25" xfId="0" applyNumberFormat="1" applyFont="1" applyFill="1" applyBorder="1" applyAlignment="1" applyProtection="1">
      <alignment horizontal="center" vertical="center" shrinkToFit="1"/>
    </xf>
    <xf numFmtId="167" fontId="39" fillId="20" borderId="26" xfId="0" applyNumberFormat="1" applyFont="1" applyFill="1" applyBorder="1" applyAlignment="1" applyProtection="1">
      <alignment horizontal="center" vertical="center" shrinkToFit="1"/>
    </xf>
    <xf numFmtId="0" fontId="35" fillId="23" borderId="27" xfId="0" applyFont="1" applyFill="1" applyBorder="1" applyAlignment="1" applyProtection="1">
      <alignment horizontal="center" vertical="center"/>
    </xf>
    <xf numFmtId="0" fontId="35" fillId="23" borderId="28" xfId="0" applyFont="1" applyFill="1" applyBorder="1" applyAlignment="1" applyProtection="1">
      <alignment horizontal="center" vertical="center"/>
    </xf>
    <xf numFmtId="0" fontId="35" fillId="20" borderId="27" xfId="0" applyFont="1" applyFill="1" applyBorder="1" applyAlignment="1" applyProtection="1">
      <alignment horizontal="center" vertical="center"/>
    </xf>
    <xf numFmtId="0" fontId="35" fillId="20" borderId="28" xfId="0" applyFont="1" applyFill="1" applyBorder="1" applyAlignment="1" applyProtection="1">
      <alignment horizontal="center" vertical="center"/>
    </xf>
    <xf numFmtId="0" fontId="35" fillId="21" borderId="27" xfId="0" applyFont="1" applyFill="1" applyBorder="1" applyAlignment="1" applyProtection="1">
      <alignment horizontal="center" vertical="center"/>
    </xf>
    <xf numFmtId="0" fontId="35" fillId="21" borderId="28" xfId="0" applyFont="1" applyFill="1" applyBorder="1" applyAlignment="1" applyProtection="1">
      <alignment horizontal="center" vertical="center"/>
    </xf>
    <xf numFmtId="0" fontId="22" fillId="21" borderId="29" xfId="0" applyFont="1" applyFill="1" applyBorder="1" applyProtection="1">
      <protection locked="0"/>
    </xf>
    <xf numFmtId="0" fontId="22" fillId="21" borderId="30" xfId="0" applyFont="1" applyFill="1" applyBorder="1" applyProtection="1">
      <protection locked="0"/>
    </xf>
    <xf numFmtId="0" fontId="22" fillId="21" borderId="31" xfId="0" applyFont="1" applyFill="1" applyBorder="1" applyProtection="1">
      <protection locked="0"/>
    </xf>
    <xf numFmtId="164" fontId="39" fillId="20" borderId="25" xfId="0" applyNumberFormat="1" applyFont="1" applyFill="1" applyBorder="1" applyAlignment="1" applyProtection="1">
      <alignment horizontal="center" vertical="center" shrinkToFit="1"/>
    </xf>
    <xf numFmtId="164" fontId="39" fillId="20" borderId="32" xfId="0" applyNumberFormat="1" applyFont="1" applyFill="1" applyBorder="1" applyAlignment="1" applyProtection="1">
      <alignment horizontal="center" vertical="center" shrinkToFit="1"/>
    </xf>
    <xf numFmtId="164" fontId="39" fillId="22" borderId="35" xfId="0" applyNumberFormat="1" applyFont="1" applyFill="1" applyBorder="1" applyAlignment="1" applyProtection="1">
      <alignment horizontal="center" vertical="center" shrinkToFit="1"/>
    </xf>
    <xf numFmtId="167" fontId="39" fillId="20" borderId="36" xfId="0" applyNumberFormat="1" applyFont="1" applyFill="1" applyBorder="1" applyAlignment="1" applyProtection="1">
      <alignment horizontal="center" vertical="center" shrinkToFit="1"/>
    </xf>
    <xf numFmtId="0" fontId="55" fillId="23" borderId="0" xfId="0" applyFont="1" applyFill="1" applyBorder="1" applyAlignment="1" applyProtection="1">
      <alignment horizontal="center" vertical="center" wrapText="1"/>
    </xf>
    <xf numFmtId="0" fontId="54" fillId="23" borderId="12" xfId="0" applyFont="1" applyFill="1" applyBorder="1" applyAlignment="1" applyProtection="1">
      <alignment horizontal="center" vertical="center" wrapText="1"/>
    </xf>
    <xf numFmtId="0" fontId="54" fillId="23" borderId="12" xfId="0" applyFont="1" applyFill="1" applyBorder="1" applyAlignment="1" applyProtection="1">
      <alignment horizontal="left" vertical="center" wrapText="1" indent="1"/>
    </xf>
    <xf numFmtId="0" fontId="54" fillId="23" borderId="12" xfId="0" applyFont="1" applyFill="1" applyBorder="1" applyAlignment="1" applyProtection="1">
      <alignment horizontal="left" vertical="center" indent="1"/>
    </xf>
    <xf numFmtId="0" fontId="54" fillId="23" borderId="17" xfId="0" applyFont="1" applyFill="1" applyBorder="1" applyAlignment="1" applyProtection="1">
      <alignment horizontal="center" vertical="center" wrapText="1"/>
    </xf>
    <xf numFmtId="0" fontId="54" fillId="23" borderId="0" xfId="0" applyFont="1" applyFill="1" applyBorder="1" applyAlignment="1" applyProtection="1">
      <alignment horizontal="left" vertical="center" indent="1"/>
    </xf>
    <xf numFmtId="0" fontId="56" fillId="20" borderId="38" xfId="0" applyFont="1" applyFill="1" applyBorder="1" applyAlignment="1" applyProtection="1">
      <alignment horizontal="left" vertical="center" indent="1"/>
    </xf>
    <xf numFmtId="0" fontId="35" fillId="21" borderId="39" xfId="0" applyFont="1" applyFill="1" applyBorder="1" applyAlignment="1" applyProtection="1">
      <alignment horizontal="left" vertical="center" wrapText="1" indent="1"/>
    </xf>
    <xf numFmtId="0" fontId="56" fillId="20" borderId="40" xfId="0" applyFont="1" applyFill="1" applyBorder="1" applyAlignment="1" applyProtection="1">
      <alignment horizontal="left" vertical="center" indent="1"/>
    </xf>
    <xf numFmtId="0" fontId="35" fillId="21" borderId="41" xfId="0" applyFont="1" applyFill="1" applyBorder="1" applyAlignment="1" applyProtection="1">
      <alignment horizontal="left" vertical="center" wrapText="1" indent="1"/>
    </xf>
    <xf numFmtId="0" fontId="35" fillId="20" borderId="38" xfId="0" applyFont="1" applyFill="1" applyBorder="1" applyAlignment="1" applyProtection="1">
      <alignment vertical="center"/>
    </xf>
    <xf numFmtId="0" fontId="35" fillId="21" borderId="39" xfId="0" applyFont="1" applyFill="1" applyBorder="1" applyAlignment="1" applyProtection="1">
      <alignment vertical="center"/>
    </xf>
    <xf numFmtId="0" fontId="35" fillId="20" borderId="40" xfId="0" applyFont="1" applyFill="1" applyBorder="1" applyAlignment="1" applyProtection="1">
      <alignment vertical="center"/>
    </xf>
    <xf numFmtId="0" fontId="35" fillId="21" borderId="41" xfId="0" applyFont="1" applyFill="1" applyBorder="1" applyAlignment="1" applyProtection="1">
      <alignment vertical="center"/>
    </xf>
    <xf numFmtId="0" fontId="41" fillId="24" borderId="0" xfId="43" applyNumberFormat="1" applyFont="1" applyFill="1" applyBorder="1" applyAlignment="1" applyProtection="1">
      <alignment horizontal="center" vertical="center"/>
    </xf>
    <xf numFmtId="0" fontId="40" fillId="20" borderId="43" xfId="43" applyNumberFormat="1" applyFont="1" applyFill="1" applyBorder="1" applyAlignment="1" applyProtection="1">
      <alignment horizontal="center" vertical="center"/>
    </xf>
    <xf numFmtId="0" fontId="37" fillId="21" borderId="45" xfId="0" applyNumberFormat="1" applyFont="1" applyFill="1" applyBorder="1" applyAlignment="1" applyProtection="1">
      <alignment horizontal="center" vertical="center"/>
    </xf>
    <xf numFmtId="0" fontId="40" fillId="20" borderId="46" xfId="43" applyNumberFormat="1" applyFont="1" applyFill="1" applyBorder="1" applyAlignment="1" applyProtection="1">
      <alignment horizontal="center" vertical="center"/>
    </xf>
    <xf numFmtId="14" fontId="35" fillId="21" borderId="47" xfId="0" applyNumberFormat="1" applyFont="1" applyFill="1" applyBorder="1" applyAlignment="1" applyProtection="1">
      <alignment horizontal="center" vertical="center"/>
    </xf>
    <xf numFmtId="0" fontId="37" fillId="21" borderId="48" xfId="0" applyNumberFormat="1" applyFont="1" applyFill="1" applyBorder="1" applyAlignment="1" applyProtection="1">
      <alignment horizontal="center" vertical="center"/>
    </xf>
    <xf numFmtId="14" fontId="35" fillId="21" borderId="51" xfId="0" applyNumberFormat="1" applyFont="1" applyFill="1" applyBorder="1" applyAlignment="1" applyProtection="1">
      <alignment horizontal="center" vertical="center"/>
    </xf>
    <xf numFmtId="0" fontId="40" fillId="20" borderId="52" xfId="43" applyNumberFormat="1" applyFont="1" applyFill="1" applyBorder="1" applyAlignment="1" applyProtection="1">
      <alignment horizontal="center" vertical="center"/>
    </xf>
    <xf numFmtId="9" fontId="44" fillId="20" borderId="43" xfId="44" applyFont="1" applyFill="1" applyBorder="1" applyAlignment="1" applyProtection="1">
      <alignment horizontal="center" vertical="center"/>
    </xf>
    <xf numFmtId="0" fontId="35" fillId="21" borderId="53" xfId="43" applyNumberFormat="1" applyFont="1" applyFill="1" applyBorder="1" applyAlignment="1" applyProtection="1">
      <alignment horizontal="center" vertical="center"/>
    </xf>
    <xf numFmtId="9" fontId="45" fillId="21" borderId="45" xfId="44" applyFont="1" applyFill="1" applyBorder="1" applyAlignment="1" applyProtection="1">
      <alignment horizontal="center" vertical="center"/>
    </xf>
    <xf numFmtId="0" fontId="40" fillId="20" borderId="53" xfId="43" applyNumberFormat="1" applyFont="1" applyFill="1" applyBorder="1" applyAlignment="1" applyProtection="1">
      <alignment horizontal="center" vertical="center"/>
    </xf>
    <xf numFmtId="9" fontId="44" fillId="20" borderId="46" xfId="44" applyFont="1" applyFill="1" applyBorder="1" applyAlignment="1" applyProtection="1">
      <alignment horizontal="center" vertical="center"/>
    </xf>
    <xf numFmtId="0" fontId="35" fillId="21" borderId="29" xfId="43" applyNumberFormat="1" applyFont="1" applyFill="1" applyBorder="1" applyAlignment="1" applyProtection="1">
      <alignment horizontal="center" vertical="center"/>
    </xf>
    <xf numFmtId="9" fontId="45" fillId="21" borderId="48" xfId="44" applyFont="1" applyFill="1" applyBorder="1" applyAlignment="1" applyProtection="1">
      <alignment horizontal="center" vertical="center"/>
    </xf>
    <xf numFmtId="0" fontId="58" fillId="21" borderId="0" xfId="0" applyFont="1" applyFill="1" applyBorder="1" applyAlignment="1">
      <alignment horizontal="left" vertical="center" indent="1"/>
    </xf>
    <xf numFmtId="0" fontId="59" fillId="21" borderId="39" xfId="0" applyFont="1" applyFill="1" applyBorder="1" applyAlignment="1" applyProtection="1">
      <alignment vertical="center"/>
    </xf>
    <xf numFmtId="0" fontId="60" fillId="22" borderId="0" xfId="0" applyFont="1" applyFill="1" applyBorder="1" applyAlignment="1" applyProtection="1">
      <alignment vertical="center"/>
    </xf>
    <xf numFmtId="0" fontId="60" fillId="22" borderId="0" xfId="0" applyFont="1" applyFill="1" applyBorder="1" applyAlignment="1" applyProtection="1">
      <alignment horizontal="right" vertical="center"/>
    </xf>
    <xf numFmtId="14" fontId="41" fillId="23" borderId="0" xfId="0" applyNumberFormat="1" applyFont="1" applyFill="1" applyBorder="1" applyAlignment="1" applyProtection="1">
      <alignment horizontal="center" vertical="center" wrapText="1"/>
    </xf>
    <xf numFmtId="14" fontId="40" fillId="20" borderId="42" xfId="0" applyNumberFormat="1" applyFont="1" applyFill="1" applyBorder="1" applyAlignment="1" applyProtection="1">
      <alignment horizontal="center" vertical="center"/>
    </xf>
    <xf numFmtId="14" fontId="40" fillId="20" borderId="49" xfId="0" applyNumberFormat="1" applyFont="1" applyFill="1" applyBorder="1" applyAlignment="1" applyProtection="1">
      <alignment horizontal="center" vertical="center"/>
    </xf>
    <xf numFmtId="14" fontId="35" fillId="21" borderId="50" xfId="0" applyNumberFormat="1" applyFont="1" applyFill="1" applyBorder="1" applyAlignment="1" applyProtection="1">
      <alignment horizontal="center" vertical="center"/>
    </xf>
    <xf numFmtId="14" fontId="35" fillId="21" borderId="44" xfId="0" applyNumberFormat="1" applyFont="1" applyFill="1" applyBorder="1" applyAlignment="1" applyProtection="1">
      <alignment horizontal="center" vertical="center"/>
    </xf>
    <xf numFmtId="14" fontId="40" fillId="20" borderId="44" xfId="0" applyNumberFormat="1" applyFont="1" applyFill="1" applyBorder="1" applyAlignment="1" applyProtection="1">
      <alignment horizontal="center" vertical="center"/>
    </xf>
    <xf numFmtId="14" fontId="40" fillId="20" borderId="50" xfId="0" applyNumberFormat="1" applyFont="1" applyFill="1" applyBorder="1" applyAlignment="1" applyProtection="1">
      <alignment horizontal="center" vertical="center"/>
    </xf>
    <xf numFmtId="0" fontId="61" fillId="21" borderId="39" xfId="0" applyFont="1" applyFill="1" applyBorder="1" applyAlignment="1" applyProtection="1">
      <alignment horizontal="left" vertical="center" wrapText="1" indent="1"/>
    </xf>
    <xf numFmtId="0" fontId="59" fillId="21" borderId="39" xfId="0" applyFont="1" applyFill="1" applyBorder="1" applyAlignment="1" applyProtection="1">
      <alignment horizontal="left" vertical="center" wrapText="1" indent="1"/>
    </xf>
    <xf numFmtId="0" fontId="63" fillId="21" borderId="39" xfId="0" applyFont="1" applyFill="1" applyBorder="1" applyAlignment="1" applyProtection="1">
      <alignment horizontal="left" vertical="center" wrapText="1" indent="1"/>
    </xf>
    <xf numFmtId="0" fontId="64" fillId="21" borderId="39" xfId="0" applyFont="1" applyFill="1" applyBorder="1" applyAlignment="1" applyProtection="1">
      <alignment horizontal="left" vertical="center" wrapText="1" indent="1"/>
    </xf>
    <xf numFmtId="0" fontId="62" fillId="21" borderId="39" xfId="0" applyFont="1" applyFill="1" applyBorder="1" applyAlignment="1" applyProtection="1">
      <alignment horizontal="left" vertical="center" wrapText="1" indent="1"/>
    </xf>
    <xf numFmtId="0" fontId="65" fillId="21" borderId="0" xfId="0" applyFont="1" applyFill="1" applyProtection="1"/>
    <xf numFmtId="0" fontId="43" fillId="22" borderId="0" xfId="0" applyFont="1" applyFill="1" applyBorder="1" applyAlignment="1" applyProtection="1">
      <alignment horizontal="center" vertical="center"/>
    </xf>
    <xf numFmtId="168" fontId="40" fillId="22" borderId="18" xfId="0" applyNumberFormat="1" applyFont="1" applyFill="1" applyBorder="1" applyAlignment="1" applyProtection="1">
      <alignment horizontal="center" vertical="center" shrinkToFit="1"/>
    </xf>
    <xf numFmtId="168" fontId="40" fillId="22" borderId="19" xfId="0" applyNumberFormat="1" applyFont="1" applyFill="1" applyBorder="1" applyAlignment="1" applyProtection="1">
      <alignment horizontal="center" vertical="center" shrinkToFit="1"/>
    </xf>
    <xf numFmtId="168" fontId="40" fillId="22" borderId="20" xfId="0" applyNumberFormat="1" applyFont="1" applyFill="1" applyBorder="1" applyAlignment="1" applyProtection="1">
      <alignment horizontal="center" vertical="center" shrinkToFit="1"/>
    </xf>
    <xf numFmtId="168" fontId="40" fillId="22" borderId="21" xfId="0" applyNumberFormat="1" applyFont="1" applyFill="1" applyBorder="1" applyAlignment="1" applyProtection="1">
      <alignment horizontal="center" vertical="center" shrinkToFit="1"/>
    </xf>
    <xf numFmtId="168" fontId="40" fillId="22" borderId="11" xfId="0" applyNumberFormat="1" applyFont="1" applyFill="1" applyBorder="1" applyAlignment="1" applyProtection="1">
      <alignment horizontal="center" vertical="center" shrinkToFit="1"/>
    </xf>
    <xf numFmtId="168" fontId="40" fillId="22" borderId="22" xfId="0" applyNumberFormat="1" applyFont="1" applyFill="1" applyBorder="1" applyAlignment="1" applyProtection="1">
      <alignment horizontal="center" vertical="center" shrinkToFit="1"/>
    </xf>
    <xf numFmtId="168" fontId="40" fillId="22" borderId="33" xfId="0" applyNumberFormat="1" applyFont="1" applyFill="1" applyBorder="1" applyAlignment="1" applyProtection="1">
      <alignment horizontal="center" vertical="center" shrinkToFit="1"/>
    </xf>
    <xf numFmtId="168" fontId="40" fillId="22" borderId="34" xfId="0" applyNumberFormat="1" applyFont="1" applyFill="1" applyBorder="1" applyAlignment="1" applyProtection="1">
      <alignment horizontal="center" vertical="center" shrinkToFit="1"/>
    </xf>
    <xf numFmtId="168" fontId="40" fillId="22" borderId="37" xfId="0" applyNumberFormat="1" applyFont="1" applyFill="1" applyBorder="1" applyAlignment="1" applyProtection="1">
      <alignment horizontal="center" vertical="center" shrinkToFit="1"/>
    </xf>
    <xf numFmtId="168" fontId="40" fillId="22" borderId="14" xfId="0" applyNumberFormat="1" applyFont="1" applyFill="1" applyBorder="1" applyAlignment="1" applyProtection="1">
      <alignment horizontal="center" vertical="center" shrinkToFit="1"/>
    </xf>
    <xf numFmtId="0" fontId="47" fillId="21" borderId="0" xfId="0" applyNumberFormat="1" applyFont="1" applyFill="1" applyBorder="1" applyAlignment="1" applyProtection="1">
      <alignment horizontal="left" vertical="top"/>
      <protection locked="0"/>
    </xf>
    <xf numFmtId="14" fontId="40" fillId="21" borderId="0" xfId="0" applyNumberFormat="1" applyFont="1" applyFill="1" applyBorder="1" applyAlignment="1" applyProtection="1">
      <alignment horizontal="center" vertical="center" shrinkToFit="1"/>
      <protection locked="0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tivity" xfId="45" xr:uid="{00000000-0005-0000-0000-000018000000}"/>
    <cellStyle name="Bình thường" xfId="0" builtinId="0"/>
    <cellStyle name="Đầu đề 1" xfId="30" builtinId="16" customBuiltin="1"/>
    <cellStyle name="Đầu đề 2" xfId="31" builtinId="17" customBuiltin="1"/>
    <cellStyle name="Đầu đề 3" xfId="32" builtinId="18" customBuiltin="1"/>
    <cellStyle name="Đầu đề 4" xfId="33" builtinId="19" customBuiltin="1"/>
    <cellStyle name="Đầu ra" xfId="39" builtinId="21" customBuiltin="1"/>
    <cellStyle name="Đầu vào" xfId="35" builtinId="20" customBuiltin="1"/>
    <cellStyle name="Ghi chú" xfId="38" builtinId="10" customBuiltin="1"/>
    <cellStyle name="Kiểm tra Ô" xfId="27" builtinId="23" customBuiltin="1"/>
    <cellStyle name="Ô được Nối kết" xfId="36" builtinId="24" customBuiltin="1"/>
    <cellStyle name="Phần trăm" xfId="44" builtinId="5"/>
    <cellStyle name="Siêu kết nối" xfId="34" builtinId="8"/>
    <cellStyle name="Siêu kết nối đã Bấm vào" xfId="46" builtinId="9" customBuiltin="1"/>
    <cellStyle name="Tiền tệ" xfId="43" builtinId="4"/>
    <cellStyle name="Tiêu đề" xfId="40" builtinId="15" customBuiltin="1"/>
    <cellStyle name="Tính toán" xfId="26" builtinId="22" customBuiltin="1"/>
    <cellStyle name="Tổng" xfId="41" builtinId="25" customBuiltin="1"/>
    <cellStyle name="Tốt" xfId="29" builtinId="26" customBuiltin="1"/>
    <cellStyle name="Trung lập" xfId="37" builtinId="28" customBuiltin="1"/>
    <cellStyle name="Văn bản Cảnh báo" xfId="42" builtinId="11" customBuiltin="1"/>
    <cellStyle name="Văn bản Giải thích" xfId="28" builtinId="53" customBuiltin="1"/>
    <cellStyle name="Xấu" xfId="25" builtinId="27" customBuiltin="1"/>
  </cellStyles>
  <dxfs count="21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574168</xdr:colOff>
      <xdr:row>7</xdr:row>
      <xdr:rowOff>1587</xdr:rowOff>
    </xdr:from>
    <xdr:to>
      <xdr:col>12</xdr:col>
      <xdr:colOff>160866</xdr:colOff>
      <xdr:row>11</xdr:row>
      <xdr:rowOff>0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53</xdr:col>
      <xdr:colOff>130548</xdr:colOff>
      <xdr:row>9</xdr:row>
      <xdr:rowOff>7844</xdr:rowOff>
    </xdr:from>
    <xdr:to>
      <xdr:col>53</xdr:col>
      <xdr:colOff>140073</xdr:colOff>
      <xdr:row>36</xdr:row>
      <xdr:rowOff>217394</xdr:rowOff>
    </xdr:to>
    <xdr:cxnSp macro="">
      <xdr:nvCxnSpPr>
        <xdr:cNvPr id="3" name="Đường nối Thẳng 2">
          <a:extLst>
            <a:ext uri="{FF2B5EF4-FFF2-40B4-BE49-F238E27FC236}">
              <a16:creationId xmlns:a16="http://schemas.microsoft.com/office/drawing/2014/main" id="{15781B3E-CFD9-966A-76BD-1EBA00551D0F}"/>
            </a:ext>
          </a:extLst>
        </xdr:cNvPr>
        <xdr:cNvCxnSpPr/>
      </xdr:nvCxnSpPr>
      <xdr:spPr>
        <a:xfrm>
          <a:off x="17645342" y="1968873"/>
          <a:ext cx="9525" cy="628313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159684</xdr:colOff>
      <xdr:row>16</xdr:row>
      <xdr:rowOff>117662</xdr:rowOff>
    </xdr:from>
    <xdr:to>
      <xdr:col>56</xdr:col>
      <xdr:colOff>112059</xdr:colOff>
      <xdr:row>21</xdr:row>
      <xdr:rowOff>127186</xdr:rowOff>
    </xdr:to>
    <xdr:sp macro="" textlink="">
      <xdr:nvSpPr>
        <xdr:cNvPr id="5" name="Hộp Văn bản 4">
          <a:extLst>
            <a:ext uri="{FF2B5EF4-FFF2-40B4-BE49-F238E27FC236}">
              <a16:creationId xmlns:a16="http://schemas.microsoft.com/office/drawing/2014/main" id="{218260B0-D1C6-923A-D393-09A1B95319DA}"/>
            </a:ext>
          </a:extLst>
        </xdr:cNvPr>
        <xdr:cNvSpPr txBox="1"/>
      </xdr:nvSpPr>
      <xdr:spPr>
        <a:xfrm>
          <a:off x="17461566" y="3669927"/>
          <a:ext cx="736787" cy="1130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リリース</a:t>
          </a:r>
        </a:p>
      </xdr:txBody>
    </xdr:sp>
    <xdr:clientData/>
  </xdr:twoCellAnchor>
  <xdr:twoCellAnchor>
    <xdr:from>
      <xdr:col>18</xdr:col>
      <xdr:colOff>28575</xdr:colOff>
      <xdr:row>13</xdr:row>
      <xdr:rowOff>9525</xdr:rowOff>
    </xdr:from>
    <xdr:to>
      <xdr:col>18</xdr:col>
      <xdr:colOff>190500</xdr:colOff>
      <xdr:row>13</xdr:row>
      <xdr:rowOff>209550</xdr:rowOff>
    </xdr:to>
    <xdr:sp macro="" textlink="">
      <xdr:nvSpPr>
        <xdr:cNvPr id="6" name="Sao: 5 Cánh 5">
          <a:extLst>
            <a:ext uri="{FF2B5EF4-FFF2-40B4-BE49-F238E27FC236}">
              <a16:creationId xmlns:a16="http://schemas.microsoft.com/office/drawing/2014/main" id="{61D96785-179E-668C-D4C0-83BB35B9C708}"/>
            </a:ext>
          </a:extLst>
        </xdr:cNvPr>
        <xdr:cNvSpPr/>
      </xdr:nvSpPr>
      <xdr:spPr>
        <a:xfrm>
          <a:off x="9734550" y="2895600"/>
          <a:ext cx="161925" cy="200025"/>
        </a:xfrm>
        <a:prstGeom prst="star5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28575</xdr:colOff>
      <xdr:row>1</xdr:row>
      <xdr:rowOff>209550</xdr:rowOff>
    </xdr:from>
    <xdr:to>
      <xdr:col>22</xdr:col>
      <xdr:colOff>190500</xdr:colOff>
      <xdr:row>2</xdr:row>
      <xdr:rowOff>190500</xdr:rowOff>
    </xdr:to>
    <xdr:sp macro="" textlink="">
      <xdr:nvSpPr>
        <xdr:cNvPr id="8" name="Sao: 5 Cánh 7">
          <a:extLst>
            <a:ext uri="{FF2B5EF4-FFF2-40B4-BE49-F238E27FC236}">
              <a16:creationId xmlns:a16="http://schemas.microsoft.com/office/drawing/2014/main" id="{5B61B855-9B02-4D47-9FF0-33790846471E}"/>
            </a:ext>
          </a:extLst>
        </xdr:cNvPr>
        <xdr:cNvSpPr/>
      </xdr:nvSpPr>
      <xdr:spPr>
        <a:xfrm>
          <a:off x="10687050" y="419100"/>
          <a:ext cx="161925" cy="200025"/>
        </a:xfrm>
        <a:prstGeom prst="star5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outlinePr summaryBelow="0"/>
    <pageSetUpPr fitToPage="1"/>
  </sheetPr>
  <dimension ref="B1:BY51"/>
  <sheetViews>
    <sheetView showGridLines="0" tabSelected="1" zoomScale="85" zoomScaleNormal="85" workbookViewId="0">
      <pane xSplit="3" ySplit="10" topLeftCell="AC26" activePane="bottomRight" state="frozen"/>
      <selection pane="topRight" activeCell="D1" sqref="D1"/>
      <selection pane="bottomLeft" activeCell="A11" sqref="A11"/>
      <selection pane="bottomRight" activeCell="AJ29" sqref="AJ29"/>
    </sheetView>
  </sheetViews>
  <sheetFormatPr defaultColWidth="9.28515625" defaultRowHeight="13.5" outlineLevelRow="1"/>
  <cols>
    <col min="1" max="1" width="3.42578125" style="1" customWidth="1"/>
    <col min="2" max="2" width="3" style="1" customWidth="1"/>
    <col min="3" max="3" width="31.5703125" style="2" customWidth="1"/>
    <col min="4" max="4" width="8.42578125" style="3" customWidth="1"/>
    <col min="5" max="5" width="19.28515625" style="4" customWidth="1"/>
    <col min="6" max="6" width="19.28515625" style="3" customWidth="1"/>
    <col min="7" max="7" width="9.28515625" style="3" customWidth="1"/>
    <col min="8" max="8" width="7.28515625" style="3" customWidth="1"/>
    <col min="9" max="9" width="14.28515625" style="3" customWidth="1"/>
    <col min="10" max="10" width="1.140625" style="3" customWidth="1"/>
    <col min="11" max="30" width="3.5703125" style="3" customWidth="1"/>
    <col min="31" max="40" width="3.28515625" style="3" customWidth="1"/>
    <col min="41" max="53" width="3.140625" style="1" customWidth="1"/>
    <col min="54" max="70" width="2.85546875" style="1" customWidth="1"/>
    <col min="71" max="16384" width="9.28515625" style="1"/>
  </cols>
  <sheetData>
    <row r="1" spans="2:70" ht="16.899999999999999" customHeight="1"/>
    <row r="2" spans="2:70" ht="17.649999999999999" customHeight="1">
      <c r="B2" s="5"/>
      <c r="C2" s="6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</row>
    <row r="3" spans="2:70" ht="18" customHeight="1">
      <c r="B3" s="5"/>
      <c r="C3" s="124" t="s">
        <v>10</v>
      </c>
      <c r="D3" s="124"/>
      <c r="E3" s="124"/>
      <c r="F3" s="124"/>
      <c r="G3" s="124"/>
      <c r="H3" s="124"/>
      <c r="I3" s="124"/>
      <c r="J3" s="9"/>
      <c r="K3" s="41"/>
      <c r="L3" s="96" t="s">
        <v>31</v>
      </c>
      <c r="M3" s="10"/>
      <c r="N3" s="10"/>
      <c r="O3" s="36"/>
      <c r="P3" s="10"/>
      <c r="Q3" s="42"/>
      <c r="R3" s="96" t="s">
        <v>32</v>
      </c>
      <c r="S3" s="10"/>
      <c r="T3" s="10"/>
      <c r="U3" s="10"/>
      <c r="V3" s="9"/>
      <c r="W3" s="9"/>
      <c r="X3" s="112" t="s">
        <v>30</v>
      </c>
      <c r="Y3" s="9"/>
      <c r="Z3" s="9"/>
      <c r="AA3" s="9"/>
      <c r="AB3" s="9"/>
      <c r="AC3" s="9"/>
      <c r="AD3" s="9"/>
      <c r="AE3" s="9"/>
      <c r="AF3" s="9"/>
      <c r="AG3" s="40"/>
      <c r="AH3" s="40"/>
      <c r="AI3" s="40"/>
      <c r="AJ3" s="40"/>
      <c r="AK3" s="40"/>
      <c r="AL3" s="40"/>
      <c r="AM3" s="40"/>
      <c r="AN3" s="40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</row>
    <row r="4" spans="2:70" ht="23.65" customHeight="1">
      <c r="B4" s="5"/>
      <c r="C4" s="124"/>
      <c r="D4" s="124"/>
      <c r="E4" s="124"/>
      <c r="F4" s="124"/>
      <c r="G4" s="124"/>
      <c r="H4" s="124"/>
      <c r="I4" s="124"/>
      <c r="J4" s="11"/>
      <c r="K4" s="10"/>
      <c r="L4" s="10"/>
      <c r="M4" s="10"/>
      <c r="N4" s="10"/>
      <c r="O4" s="1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</row>
    <row r="5" spans="2:70" ht="6.75" customHeight="1">
      <c r="B5" s="5"/>
      <c r="C5" s="16"/>
      <c r="D5" s="17"/>
      <c r="E5" s="18"/>
      <c r="F5" s="19"/>
      <c r="G5" s="20"/>
      <c r="H5" s="20"/>
      <c r="I5" s="20"/>
      <c r="J5" s="24"/>
      <c r="K5" s="114">
        <f>CHOOSE(WEEKDAY(D6+(H6-1)*7),5,4,3,2,1,0,6)+D6+(H6-1)*7</f>
        <v>44743</v>
      </c>
      <c r="L5" s="115"/>
      <c r="M5" s="115"/>
      <c r="N5" s="115"/>
      <c r="O5" s="116"/>
      <c r="P5" s="114">
        <f>K5+7</f>
        <v>44750</v>
      </c>
      <c r="Q5" s="115"/>
      <c r="R5" s="115"/>
      <c r="S5" s="115"/>
      <c r="T5" s="116"/>
      <c r="U5" s="114">
        <f>P5+7</f>
        <v>44757</v>
      </c>
      <c r="V5" s="115"/>
      <c r="W5" s="115"/>
      <c r="X5" s="115"/>
      <c r="Y5" s="116"/>
      <c r="Z5" s="114">
        <f>U5+7</f>
        <v>44764</v>
      </c>
      <c r="AA5" s="115"/>
      <c r="AB5" s="115"/>
      <c r="AC5" s="115"/>
      <c r="AD5" s="116"/>
      <c r="AE5" s="114">
        <f>Z5+7</f>
        <v>44771</v>
      </c>
      <c r="AF5" s="115"/>
      <c r="AG5" s="115"/>
      <c r="AH5" s="115"/>
      <c r="AI5" s="116"/>
      <c r="AJ5" s="114">
        <f>AE5+7</f>
        <v>44778</v>
      </c>
      <c r="AK5" s="115"/>
      <c r="AL5" s="115"/>
      <c r="AM5" s="115"/>
      <c r="AN5" s="116"/>
      <c r="AO5" s="114">
        <f t="shared" ref="AO5" si="0">AJ5+7</f>
        <v>44785</v>
      </c>
      <c r="AP5" s="115"/>
      <c r="AQ5" s="115"/>
      <c r="AR5" s="115"/>
      <c r="AS5" s="116"/>
      <c r="AT5" s="114">
        <f t="shared" ref="AT5" si="1">AO5+7</f>
        <v>44792</v>
      </c>
      <c r="AU5" s="115"/>
      <c r="AV5" s="115"/>
      <c r="AW5" s="115"/>
      <c r="AX5" s="116"/>
      <c r="AY5" s="114">
        <f t="shared" ref="AY5" si="2">AT5+7</f>
        <v>44799</v>
      </c>
      <c r="AZ5" s="115"/>
      <c r="BA5" s="115"/>
      <c r="BB5" s="115"/>
      <c r="BC5" s="120"/>
      <c r="BD5" s="114">
        <f t="shared" ref="BD5" si="3">AY5+7</f>
        <v>44806</v>
      </c>
      <c r="BE5" s="115"/>
      <c r="BF5" s="115"/>
      <c r="BG5" s="115"/>
      <c r="BH5" s="116"/>
      <c r="BI5" s="122">
        <f t="shared" ref="BI5" si="4">BD5+7</f>
        <v>44813</v>
      </c>
      <c r="BJ5" s="115"/>
      <c r="BK5" s="115"/>
      <c r="BL5" s="115"/>
      <c r="BM5" s="120"/>
      <c r="BN5" s="114">
        <f t="shared" ref="BN5" si="5">BI5+7</f>
        <v>44820</v>
      </c>
      <c r="BO5" s="115"/>
      <c r="BP5" s="115"/>
      <c r="BQ5" s="115"/>
      <c r="BR5" s="116"/>
    </row>
    <row r="6" spans="2:70" ht="19.5" customHeight="1">
      <c r="B6" s="5"/>
      <c r="C6" s="43"/>
      <c r="D6" s="125">
        <v>44739</v>
      </c>
      <c r="E6" s="125"/>
      <c r="F6" s="98"/>
      <c r="G6" s="99" t="s">
        <v>12</v>
      </c>
      <c r="H6" s="37">
        <v>1</v>
      </c>
      <c r="I6" s="98" t="s">
        <v>11</v>
      </c>
      <c r="J6" s="32"/>
      <c r="K6" s="117"/>
      <c r="L6" s="118"/>
      <c r="M6" s="118"/>
      <c r="N6" s="118"/>
      <c r="O6" s="119"/>
      <c r="P6" s="117"/>
      <c r="Q6" s="118"/>
      <c r="R6" s="118"/>
      <c r="S6" s="118"/>
      <c r="T6" s="119"/>
      <c r="U6" s="117"/>
      <c r="V6" s="118"/>
      <c r="W6" s="118"/>
      <c r="X6" s="118"/>
      <c r="Y6" s="119"/>
      <c r="Z6" s="117"/>
      <c r="AA6" s="118"/>
      <c r="AB6" s="118"/>
      <c r="AC6" s="118"/>
      <c r="AD6" s="119"/>
      <c r="AE6" s="117"/>
      <c r="AF6" s="118"/>
      <c r="AG6" s="118"/>
      <c r="AH6" s="118"/>
      <c r="AI6" s="119"/>
      <c r="AJ6" s="117"/>
      <c r="AK6" s="118"/>
      <c r="AL6" s="118"/>
      <c r="AM6" s="118"/>
      <c r="AN6" s="119"/>
      <c r="AO6" s="117"/>
      <c r="AP6" s="118"/>
      <c r="AQ6" s="118"/>
      <c r="AR6" s="118"/>
      <c r="AS6" s="119"/>
      <c r="AT6" s="117"/>
      <c r="AU6" s="118"/>
      <c r="AV6" s="118"/>
      <c r="AW6" s="118"/>
      <c r="AX6" s="119"/>
      <c r="AY6" s="117"/>
      <c r="AZ6" s="118"/>
      <c r="BA6" s="118"/>
      <c r="BB6" s="118"/>
      <c r="BC6" s="121"/>
      <c r="BD6" s="117"/>
      <c r="BE6" s="118"/>
      <c r="BF6" s="118"/>
      <c r="BG6" s="118"/>
      <c r="BH6" s="119"/>
      <c r="BI6" s="123"/>
      <c r="BJ6" s="118"/>
      <c r="BK6" s="118"/>
      <c r="BL6" s="118"/>
      <c r="BM6" s="121"/>
      <c r="BN6" s="117"/>
      <c r="BO6" s="118"/>
      <c r="BP6" s="118"/>
      <c r="BQ6" s="118"/>
      <c r="BR6" s="119"/>
    </row>
    <row r="7" spans="2:70" ht="6.4" customHeight="1">
      <c r="B7" s="5"/>
      <c r="C7" s="22"/>
      <c r="D7" s="23"/>
      <c r="E7" s="23"/>
      <c r="F7" s="23"/>
      <c r="G7" s="21"/>
      <c r="H7" s="21"/>
      <c r="I7" s="21"/>
      <c r="J7" s="32"/>
      <c r="K7" s="117"/>
      <c r="L7" s="118"/>
      <c r="M7" s="118"/>
      <c r="N7" s="118"/>
      <c r="O7" s="119"/>
      <c r="P7" s="117"/>
      <c r="Q7" s="118"/>
      <c r="R7" s="118"/>
      <c r="S7" s="118"/>
      <c r="T7" s="119"/>
      <c r="U7" s="117"/>
      <c r="V7" s="118"/>
      <c r="W7" s="118"/>
      <c r="X7" s="118"/>
      <c r="Y7" s="119"/>
      <c r="Z7" s="117"/>
      <c r="AA7" s="118"/>
      <c r="AB7" s="118"/>
      <c r="AC7" s="118"/>
      <c r="AD7" s="119"/>
      <c r="AE7" s="117"/>
      <c r="AF7" s="118"/>
      <c r="AG7" s="118"/>
      <c r="AH7" s="118"/>
      <c r="AI7" s="119"/>
      <c r="AJ7" s="117"/>
      <c r="AK7" s="118"/>
      <c r="AL7" s="118"/>
      <c r="AM7" s="118"/>
      <c r="AN7" s="119"/>
      <c r="AO7" s="117"/>
      <c r="AP7" s="118"/>
      <c r="AQ7" s="118"/>
      <c r="AR7" s="118"/>
      <c r="AS7" s="119"/>
      <c r="AT7" s="117"/>
      <c r="AU7" s="118"/>
      <c r="AV7" s="118"/>
      <c r="AW7" s="118"/>
      <c r="AX7" s="119"/>
      <c r="AY7" s="117"/>
      <c r="AZ7" s="118"/>
      <c r="BA7" s="118"/>
      <c r="BB7" s="118"/>
      <c r="BC7" s="121"/>
      <c r="BD7" s="117"/>
      <c r="BE7" s="118"/>
      <c r="BF7" s="118"/>
      <c r="BG7" s="118"/>
      <c r="BH7" s="119"/>
      <c r="BI7" s="123"/>
      <c r="BJ7" s="118"/>
      <c r="BK7" s="118"/>
      <c r="BL7" s="118"/>
      <c r="BM7" s="121"/>
      <c r="BN7" s="117"/>
      <c r="BO7" s="118"/>
      <c r="BP7" s="118"/>
      <c r="BQ7" s="118"/>
      <c r="BR7" s="119"/>
    </row>
    <row r="8" spans="2:70" ht="30" customHeight="1">
      <c r="B8" s="5"/>
      <c r="C8" s="70" t="s">
        <v>6</v>
      </c>
      <c r="D8" s="69" t="s">
        <v>5</v>
      </c>
      <c r="E8" s="68" t="s">
        <v>1</v>
      </c>
      <c r="F8" s="68" t="s">
        <v>2</v>
      </c>
      <c r="G8" s="71" t="s">
        <v>7</v>
      </c>
      <c r="H8" s="68" t="s">
        <v>4</v>
      </c>
      <c r="I8" s="67" t="s">
        <v>0</v>
      </c>
      <c r="J8" s="25"/>
      <c r="K8" s="50">
        <f t="shared" ref="K8:M8" si="6">L8-1</f>
        <v>44739</v>
      </c>
      <c r="L8" s="30">
        <f t="shared" si="6"/>
        <v>44740</v>
      </c>
      <c r="M8" s="30">
        <f t="shared" si="6"/>
        <v>44741</v>
      </c>
      <c r="N8" s="30">
        <f>O8-1</f>
        <v>44742</v>
      </c>
      <c r="O8" s="51">
        <f>K5</f>
        <v>44743</v>
      </c>
      <c r="P8" s="50">
        <f>WORKDAY(O8,1)</f>
        <v>44746</v>
      </c>
      <c r="Q8" s="30">
        <f t="shared" ref="Q8:AN8" si="7">WORKDAY(P8,1)</f>
        <v>44747</v>
      </c>
      <c r="R8" s="30">
        <f t="shared" si="7"/>
        <v>44748</v>
      </c>
      <c r="S8" s="30">
        <f t="shared" si="7"/>
        <v>44749</v>
      </c>
      <c r="T8" s="51">
        <f t="shared" si="7"/>
        <v>44750</v>
      </c>
      <c r="U8" s="50">
        <f t="shared" si="7"/>
        <v>44753</v>
      </c>
      <c r="V8" s="30">
        <f t="shared" si="7"/>
        <v>44754</v>
      </c>
      <c r="W8" s="30">
        <f t="shared" si="7"/>
        <v>44755</v>
      </c>
      <c r="X8" s="30">
        <f t="shared" si="7"/>
        <v>44756</v>
      </c>
      <c r="Y8" s="51">
        <f t="shared" si="7"/>
        <v>44757</v>
      </c>
      <c r="Z8" s="50">
        <f t="shared" si="7"/>
        <v>44760</v>
      </c>
      <c r="AA8" s="30">
        <f t="shared" si="7"/>
        <v>44761</v>
      </c>
      <c r="AB8" s="30">
        <f t="shared" si="7"/>
        <v>44762</v>
      </c>
      <c r="AC8" s="30">
        <f t="shared" si="7"/>
        <v>44763</v>
      </c>
      <c r="AD8" s="51">
        <f t="shared" si="7"/>
        <v>44764</v>
      </c>
      <c r="AE8" s="50">
        <f t="shared" si="7"/>
        <v>44767</v>
      </c>
      <c r="AF8" s="30">
        <f t="shared" si="7"/>
        <v>44768</v>
      </c>
      <c r="AG8" s="30">
        <f t="shared" si="7"/>
        <v>44769</v>
      </c>
      <c r="AH8" s="30">
        <f t="shared" si="7"/>
        <v>44770</v>
      </c>
      <c r="AI8" s="51">
        <f t="shared" si="7"/>
        <v>44771</v>
      </c>
      <c r="AJ8" s="50">
        <f t="shared" si="7"/>
        <v>44774</v>
      </c>
      <c r="AK8" s="30">
        <f t="shared" si="7"/>
        <v>44775</v>
      </c>
      <c r="AL8" s="30">
        <f t="shared" si="7"/>
        <v>44776</v>
      </c>
      <c r="AM8" s="30">
        <f t="shared" si="7"/>
        <v>44777</v>
      </c>
      <c r="AN8" s="51">
        <f t="shared" si="7"/>
        <v>44778</v>
      </c>
      <c r="AO8" s="50">
        <f t="shared" ref="AO8" si="8">AP8-1</f>
        <v>44781</v>
      </c>
      <c r="AP8" s="30">
        <f t="shared" ref="AP8" si="9">AQ8-1</f>
        <v>44782</v>
      </c>
      <c r="AQ8" s="30">
        <f t="shared" ref="AQ8" si="10">AR8-1</f>
        <v>44783</v>
      </c>
      <c r="AR8" s="30">
        <f t="shared" ref="AR8" si="11">AS8-1</f>
        <v>44784</v>
      </c>
      <c r="AS8" s="51">
        <f>AO5</f>
        <v>44785</v>
      </c>
      <c r="AT8" s="50">
        <f>WORKDAY(AS8,1)</f>
        <v>44788</v>
      </c>
      <c r="AU8" s="30">
        <f t="shared" ref="AU8" si="12">WORKDAY(AT8,1)</f>
        <v>44789</v>
      </c>
      <c r="AV8" s="30">
        <f t="shared" ref="AV8" si="13">WORKDAY(AU8,1)</f>
        <v>44790</v>
      </c>
      <c r="AW8" s="30">
        <f t="shared" ref="AW8" si="14">WORKDAY(AV8,1)</f>
        <v>44791</v>
      </c>
      <c r="AX8" s="51">
        <f t="shared" ref="AX8" si="15">WORKDAY(AW8,1)</f>
        <v>44792</v>
      </c>
      <c r="AY8" s="50">
        <f t="shared" ref="AY8" si="16">WORKDAY(AX8,1)</f>
        <v>44795</v>
      </c>
      <c r="AZ8" s="30">
        <f t="shared" ref="AZ8" si="17">WORKDAY(AY8,1)</f>
        <v>44796</v>
      </c>
      <c r="BA8" s="30">
        <f t="shared" ref="BA8" si="18">WORKDAY(AZ8,1)</f>
        <v>44797</v>
      </c>
      <c r="BB8" s="30">
        <f t="shared" ref="BB8" si="19">WORKDAY(BA8,1)</f>
        <v>44798</v>
      </c>
      <c r="BC8" s="65">
        <f t="shared" ref="BC8" si="20">WORKDAY(BB8,1)</f>
        <v>44799</v>
      </c>
      <c r="BD8" s="50">
        <f t="shared" ref="BD8" si="21">WORKDAY(BC8,1)</f>
        <v>44802</v>
      </c>
      <c r="BE8" s="30">
        <f t="shared" ref="BE8" si="22">WORKDAY(BD8,1)</f>
        <v>44803</v>
      </c>
      <c r="BF8" s="30">
        <f t="shared" ref="BF8" si="23">WORKDAY(BE8,1)</f>
        <v>44804</v>
      </c>
      <c r="BG8" s="30">
        <f t="shared" ref="BG8" si="24">WORKDAY(BF8,1)</f>
        <v>44805</v>
      </c>
      <c r="BH8" s="51">
        <f t="shared" ref="BH8" si="25">WORKDAY(BG8,1)</f>
        <v>44806</v>
      </c>
      <c r="BI8" s="31">
        <f t="shared" ref="BI8" si="26">WORKDAY(BH8,1)</f>
        <v>44809</v>
      </c>
      <c r="BJ8" s="30">
        <f t="shared" ref="BJ8" si="27">WORKDAY(BI8,1)</f>
        <v>44810</v>
      </c>
      <c r="BK8" s="30">
        <f t="shared" ref="BK8" si="28">WORKDAY(BJ8,1)</f>
        <v>44811</v>
      </c>
      <c r="BL8" s="30">
        <f t="shared" ref="BL8" si="29">WORKDAY(BK8,1)</f>
        <v>44812</v>
      </c>
      <c r="BM8" s="65">
        <f t="shared" ref="BM8" si="30">WORKDAY(BL8,1)</f>
        <v>44813</v>
      </c>
      <c r="BN8" s="50">
        <f t="shared" ref="BN8" si="31">WORKDAY(BM8,1)</f>
        <v>44816</v>
      </c>
      <c r="BO8" s="30">
        <f t="shared" ref="BO8" si="32">WORKDAY(BN8,1)</f>
        <v>44817</v>
      </c>
      <c r="BP8" s="30">
        <f t="shared" ref="BP8" si="33">WORKDAY(BO8,1)</f>
        <v>44818</v>
      </c>
      <c r="BQ8" s="30">
        <f t="shared" ref="BQ8" si="34">WORKDAY(BP8,1)</f>
        <v>44819</v>
      </c>
      <c r="BR8" s="51">
        <f t="shared" ref="BR8" si="35">WORKDAY(BQ8,1)</f>
        <v>44820</v>
      </c>
    </row>
    <row r="9" spans="2:70" ht="16.899999999999999" customHeight="1">
      <c r="B9" s="5"/>
      <c r="C9" s="113"/>
      <c r="D9" s="113"/>
      <c r="E9" s="113"/>
      <c r="F9" s="113"/>
      <c r="G9" s="113"/>
      <c r="H9" s="113"/>
      <c r="I9" s="113"/>
      <c r="J9" s="25"/>
      <c r="K9" s="52" t="str">
        <f>CHOOSE(WEEKDAY(K8,1),"日","月","火","水","木","金","土")</f>
        <v>月</v>
      </c>
      <c r="L9" s="29" t="str">
        <f>CHOOSE(WEEKDAY(L8,1),"日","月","火","水","木","金","土")</f>
        <v>火</v>
      </c>
      <c r="M9" s="49" t="str">
        <f t="shared" ref="M9:V9" si="36">CHOOSE(WEEKDAY(M8,1),"日","月","火","水","木","金","土")</f>
        <v>水</v>
      </c>
      <c r="N9" s="29" t="str">
        <f t="shared" si="36"/>
        <v>木</v>
      </c>
      <c r="O9" s="53" t="str">
        <f t="shared" si="36"/>
        <v>金</v>
      </c>
      <c r="P9" s="63" t="str">
        <f t="shared" si="36"/>
        <v>月</v>
      </c>
      <c r="Q9" s="49" t="str">
        <f t="shared" si="36"/>
        <v>火</v>
      </c>
      <c r="R9" s="29" t="str">
        <f t="shared" si="36"/>
        <v>水</v>
      </c>
      <c r="S9" s="49" t="str">
        <f t="shared" si="36"/>
        <v>木</v>
      </c>
      <c r="T9" s="64" t="str">
        <f t="shared" si="36"/>
        <v>金</v>
      </c>
      <c r="U9" s="52" t="str">
        <f t="shared" si="36"/>
        <v>月</v>
      </c>
      <c r="V9" s="29" t="str">
        <f t="shared" si="36"/>
        <v>火</v>
      </c>
      <c r="W9" s="49" t="str">
        <f t="shared" ref="W9" si="37">CHOOSE(WEEKDAY(W8,1),"日","月","火","水","木","金","土")</f>
        <v>水</v>
      </c>
      <c r="X9" s="29" t="str">
        <f t="shared" ref="X9" si="38">CHOOSE(WEEKDAY(X8,1),"日","月","火","水","木","金","土")</f>
        <v>木</v>
      </c>
      <c r="Y9" s="53" t="str">
        <f t="shared" ref="Y9" si="39">CHOOSE(WEEKDAY(Y8,1),"日","月","火","水","木","金","土")</f>
        <v>金</v>
      </c>
      <c r="Z9" s="63" t="str">
        <f t="shared" ref="Z9" si="40">CHOOSE(WEEKDAY(Z8,1),"日","月","火","水","木","金","土")</f>
        <v>月</v>
      </c>
      <c r="AA9" s="49" t="str">
        <f t="shared" ref="AA9" si="41">CHOOSE(WEEKDAY(AA8,1),"日","月","火","水","木","金","土")</f>
        <v>火</v>
      </c>
      <c r="AB9" s="29" t="str">
        <f t="shared" ref="AB9" si="42">CHOOSE(WEEKDAY(AB8,1),"日","月","火","水","木","金","土")</f>
        <v>水</v>
      </c>
      <c r="AC9" s="49" t="str">
        <f t="shared" ref="AC9" si="43">CHOOSE(WEEKDAY(AC8,1),"日","月","火","水","木","金","土")</f>
        <v>木</v>
      </c>
      <c r="AD9" s="64" t="str">
        <f t="shared" ref="AD9:AF9" si="44">CHOOSE(WEEKDAY(AD8,1),"日","月","火","水","木","金","土")</f>
        <v>金</v>
      </c>
      <c r="AE9" s="52" t="str">
        <f t="shared" si="44"/>
        <v>月</v>
      </c>
      <c r="AF9" s="29" t="str">
        <f t="shared" si="44"/>
        <v>火</v>
      </c>
      <c r="AG9" s="49" t="str">
        <f t="shared" ref="AG9" si="45">CHOOSE(WEEKDAY(AG8,1),"日","月","火","水","木","金","土")</f>
        <v>水</v>
      </c>
      <c r="AH9" s="29" t="str">
        <f t="shared" ref="AH9" si="46">CHOOSE(WEEKDAY(AH8,1),"日","月","火","水","木","金","土")</f>
        <v>木</v>
      </c>
      <c r="AI9" s="53" t="str">
        <f t="shared" ref="AI9" si="47">CHOOSE(WEEKDAY(AI8,1),"日","月","火","水","木","金","土")</f>
        <v>金</v>
      </c>
      <c r="AJ9" s="63" t="str">
        <f t="shared" ref="AJ9" si="48">CHOOSE(WEEKDAY(AJ8,1),"日","月","火","水","木","金","土")</f>
        <v>月</v>
      </c>
      <c r="AK9" s="49" t="str">
        <f t="shared" ref="AK9" si="49">CHOOSE(WEEKDAY(AK8,1),"日","月","火","水","木","金","土")</f>
        <v>火</v>
      </c>
      <c r="AL9" s="29" t="str">
        <f t="shared" ref="AL9" si="50">CHOOSE(WEEKDAY(AL8,1),"日","月","火","水","木","金","土")</f>
        <v>水</v>
      </c>
      <c r="AM9" s="49" t="str">
        <f t="shared" ref="AM9" si="51">CHOOSE(WEEKDAY(AM8,1),"日","月","火","水","木","金","土")</f>
        <v>木</v>
      </c>
      <c r="AN9" s="64" t="str">
        <f t="shared" ref="AN9:AP9" si="52">CHOOSE(WEEKDAY(AN8,1),"日","月","火","水","木","金","土")</f>
        <v>金</v>
      </c>
      <c r="AO9" s="52" t="str">
        <f t="shared" si="52"/>
        <v>月</v>
      </c>
      <c r="AP9" s="29" t="str">
        <f t="shared" si="52"/>
        <v>火</v>
      </c>
      <c r="AQ9" s="49" t="str">
        <f t="shared" ref="AQ9" si="53">CHOOSE(WEEKDAY(AQ8,1),"日","月","火","水","木","金","土")</f>
        <v>水</v>
      </c>
      <c r="AR9" s="29" t="str">
        <f t="shared" ref="AR9" si="54">CHOOSE(WEEKDAY(AR8,1),"日","月","火","水","木","金","土")</f>
        <v>木</v>
      </c>
      <c r="AS9" s="53" t="str">
        <f t="shared" ref="AS9" si="55">CHOOSE(WEEKDAY(AS8,1),"日","月","火","水","木","金","土")</f>
        <v>金</v>
      </c>
      <c r="AT9" s="63" t="str">
        <f t="shared" ref="AT9" si="56">CHOOSE(WEEKDAY(AT8,1),"日","月","火","水","木","金","土")</f>
        <v>月</v>
      </c>
      <c r="AU9" s="49" t="str">
        <f t="shared" ref="AU9" si="57">CHOOSE(WEEKDAY(AU8,1),"日","月","火","水","木","金","土")</f>
        <v>火</v>
      </c>
      <c r="AV9" s="29" t="str">
        <f t="shared" ref="AV9" si="58">CHOOSE(WEEKDAY(AV8,1),"日","月","火","水","木","金","土")</f>
        <v>水</v>
      </c>
      <c r="AW9" s="49" t="str">
        <f t="shared" ref="AW9" si="59">CHOOSE(WEEKDAY(AW8,1),"日","月","火","水","木","金","土")</f>
        <v>木</v>
      </c>
      <c r="AX9" s="64" t="str">
        <f t="shared" ref="AX9:AZ9" si="60">CHOOSE(WEEKDAY(AX8,1),"日","月","火","水","木","金","土")</f>
        <v>金</v>
      </c>
      <c r="AY9" s="52" t="str">
        <f t="shared" si="60"/>
        <v>月</v>
      </c>
      <c r="AZ9" s="29" t="str">
        <f t="shared" si="60"/>
        <v>火</v>
      </c>
      <c r="BA9" s="49" t="str">
        <f t="shared" ref="BA9" si="61">CHOOSE(WEEKDAY(BA8,1),"日","月","火","水","木","金","土")</f>
        <v>水</v>
      </c>
      <c r="BB9" s="29" t="str">
        <f t="shared" ref="BB9" si="62">CHOOSE(WEEKDAY(BB8,1),"日","月","火","水","木","金","土")</f>
        <v>木</v>
      </c>
      <c r="BC9" s="66" t="str">
        <f t="shared" ref="BC9" si="63">CHOOSE(WEEKDAY(BC8,1),"日","月","火","水","木","金","土")</f>
        <v>金</v>
      </c>
      <c r="BD9" s="63" t="str">
        <f t="shared" ref="BD9" si="64">CHOOSE(WEEKDAY(BD8,1),"日","月","火","水","木","金","土")</f>
        <v>月</v>
      </c>
      <c r="BE9" s="49" t="str">
        <f t="shared" ref="BE9" si="65">CHOOSE(WEEKDAY(BE8,1),"日","月","火","水","木","金","土")</f>
        <v>火</v>
      </c>
      <c r="BF9" s="29" t="str">
        <f t="shared" ref="BF9" si="66">CHOOSE(WEEKDAY(BF8,1),"日","月","火","水","木","金","土")</f>
        <v>水</v>
      </c>
      <c r="BG9" s="49" t="str">
        <f t="shared" ref="BG9" si="67">CHOOSE(WEEKDAY(BG8,1),"日","月","火","水","木","金","土")</f>
        <v>木</v>
      </c>
      <c r="BH9" s="64" t="str">
        <f t="shared" ref="BH9:BJ9" si="68">CHOOSE(WEEKDAY(BH8,1),"日","月","火","水","木","金","土")</f>
        <v>金</v>
      </c>
      <c r="BI9" s="49" t="str">
        <f t="shared" si="68"/>
        <v>月</v>
      </c>
      <c r="BJ9" s="29" t="str">
        <f t="shared" si="68"/>
        <v>火</v>
      </c>
      <c r="BK9" s="49" t="str">
        <f t="shared" ref="BK9" si="69">CHOOSE(WEEKDAY(BK8,1),"日","月","火","水","木","金","土")</f>
        <v>水</v>
      </c>
      <c r="BL9" s="29" t="str">
        <f t="shared" ref="BL9" si="70">CHOOSE(WEEKDAY(BL8,1),"日","月","火","水","木","金","土")</f>
        <v>木</v>
      </c>
      <c r="BM9" s="66" t="str">
        <f t="shared" ref="BM9" si="71">CHOOSE(WEEKDAY(BM8,1),"日","月","火","水","木","金","土")</f>
        <v>金</v>
      </c>
      <c r="BN9" s="63" t="str">
        <f t="shared" ref="BN9" si="72">CHOOSE(WEEKDAY(BN8,1),"日","月","火","水","木","金","土")</f>
        <v>月</v>
      </c>
      <c r="BO9" s="49" t="str">
        <f t="shared" ref="BO9" si="73">CHOOSE(WEEKDAY(BO8,1),"日","月","火","水","木","金","土")</f>
        <v>火</v>
      </c>
      <c r="BP9" s="29" t="str">
        <f t="shared" ref="BP9" si="74">CHOOSE(WEEKDAY(BP8,1),"日","月","火","水","木","金","土")</f>
        <v>水</v>
      </c>
      <c r="BQ9" s="49" t="str">
        <f t="shared" ref="BQ9" si="75">CHOOSE(WEEKDAY(BQ8,1),"日","月","火","水","木","金","土")</f>
        <v>木</v>
      </c>
      <c r="BR9" s="64" t="str">
        <f t="shared" ref="BR9" si="76">CHOOSE(WEEKDAY(BR8,1),"日","月","火","水","木","金","土")</f>
        <v>金</v>
      </c>
    </row>
    <row r="10" spans="2:70" ht="19.5" customHeight="1">
      <c r="B10" s="5"/>
      <c r="C10" s="72" t="s">
        <v>8</v>
      </c>
      <c r="D10" s="35"/>
      <c r="E10" s="100">
        <f>IF(MIN(E11:E36)&gt;0,MIN(E11:E36),"")</f>
        <v>44746</v>
      </c>
      <c r="F10" s="100">
        <f>IF(MAX(F11:F36)&gt;0,MAX(F11:F36),"")</f>
        <v>44797</v>
      </c>
      <c r="G10" s="81" t="str">
        <f>IF(OR(E10="",F10=""),"",NETWORKDAYS(E10,F10)&amp; " 日")</f>
        <v>38 日</v>
      </c>
      <c r="H10" s="38"/>
      <c r="I10" s="39">
        <f>AVERAGE(I12:I104)</f>
        <v>0</v>
      </c>
      <c r="J10" s="25"/>
      <c r="K10" s="54"/>
      <c r="L10" s="34"/>
      <c r="M10" s="34"/>
      <c r="N10" s="34"/>
      <c r="O10" s="55"/>
      <c r="P10" s="54"/>
      <c r="Q10" s="34"/>
      <c r="R10" s="34"/>
      <c r="S10" s="34"/>
      <c r="T10" s="55"/>
      <c r="U10" s="54"/>
      <c r="V10" s="34"/>
      <c r="W10" s="34"/>
      <c r="X10" s="34"/>
      <c r="Y10" s="55"/>
      <c r="Z10" s="54"/>
      <c r="AA10" s="34"/>
      <c r="AB10" s="34"/>
      <c r="AC10" s="34"/>
      <c r="AD10" s="55"/>
      <c r="AE10" s="54"/>
      <c r="AF10" s="34"/>
      <c r="AG10" s="34"/>
      <c r="AH10" s="34"/>
      <c r="AI10" s="55"/>
      <c r="AJ10" s="54"/>
      <c r="AK10" s="34"/>
      <c r="AL10" s="34"/>
      <c r="AM10" s="34"/>
      <c r="AN10" s="55"/>
      <c r="AO10" s="54"/>
      <c r="AP10" s="34"/>
      <c r="AQ10" s="34"/>
      <c r="AR10" s="34"/>
      <c r="AS10" s="55"/>
      <c r="AT10" s="54"/>
      <c r="AU10" s="34"/>
      <c r="AV10" s="34"/>
      <c r="AW10" s="34"/>
      <c r="AX10" s="55"/>
      <c r="AY10" s="54"/>
      <c r="AZ10" s="34"/>
      <c r="BA10" s="34"/>
      <c r="BB10" s="34"/>
      <c r="BC10" s="34"/>
      <c r="BD10" s="54"/>
      <c r="BE10" s="34"/>
      <c r="BF10" s="34"/>
      <c r="BG10" s="34"/>
      <c r="BH10" s="55"/>
      <c r="BI10" s="34"/>
      <c r="BJ10" s="34"/>
      <c r="BK10" s="34"/>
      <c r="BL10" s="34"/>
      <c r="BM10" s="34"/>
      <c r="BN10" s="54"/>
      <c r="BO10" s="34"/>
      <c r="BP10" s="34"/>
      <c r="BQ10" s="34"/>
      <c r="BR10" s="55"/>
    </row>
    <row r="11" spans="2:70" ht="18">
      <c r="B11" s="5"/>
      <c r="C11" s="73" t="s">
        <v>26</v>
      </c>
      <c r="D11" s="77"/>
      <c r="E11" s="101">
        <f>IF(MIN(E12:E15)&gt;0,MIN(E12:E15),"")</f>
        <v>44746</v>
      </c>
      <c r="F11" s="102">
        <f>IF(MAX(F12:F15)&gt;0,MAX(F12:F15),"")</f>
        <v>44748</v>
      </c>
      <c r="G11" s="82" t="str">
        <f>IF(OR(E11="",F11=""),"",NETWORKDAYS(E11,F11)&amp; " 日")</f>
        <v>3 日</v>
      </c>
      <c r="H11" s="88"/>
      <c r="I11" s="89"/>
      <c r="J11" s="26"/>
      <c r="K11" s="56"/>
      <c r="L11" s="33"/>
      <c r="M11" s="33"/>
      <c r="N11" s="33"/>
      <c r="O11" s="57"/>
      <c r="P11" s="56"/>
      <c r="Q11" s="33"/>
      <c r="R11" s="33"/>
      <c r="S11" s="33"/>
      <c r="T11" s="57"/>
      <c r="U11" s="56"/>
      <c r="V11" s="33"/>
      <c r="W11" s="33"/>
      <c r="X11" s="33"/>
      <c r="Y11" s="57"/>
      <c r="Z11" s="56"/>
      <c r="AA11" s="33"/>
      <c r="AB11" s="33"/>
      <c r="AC11" s="33"/>
      <c r="AD11" s="57"/>
      <c r="AE11" s="56"/>
      <c r="AF11" s="33"/>
      <c r="AG11" s="33"/>
      <c r="AH11" s="33"/>
      <c r="AI11" s="57"/>
      <c r="AJ11" s="56"/>
      <c r="AK11" s="33"/>
      <c r="AL11" s="33"/>
      <c r="AM11" s="33"/>
      <c r="AN11" s="57"/>
      <c r="AO11" s="56"/>
      <c r="AP11" s="33"/>
      <c r="AQ11" s="33"/>
      <c r="AR11" s="33"/>
      <c r="AS11" s="57"/>
      <c r="AT11" s="56"/>
      <c r="AU11" s="33"/>
      <c r="AV11" s="33"/>
      <c r="AW11" s="33"/>
      <c r="AX11" s="57"/>
      <c r="AY11" s="56"/>
      <c r="AZ11" s="33"/>
      <c r="BA11" s="33"/>
      <c r="BB11" s="33"/>
      <c r="BC11" s="33"/>
      <c r="BD11" s="56"/>
      <c r="BE11" s="33"/>
      <c r="BF11" s="33"/>
      <c r="BG11" s="33"/>
      <c r="BH11" s="57"/>
      <c r="BI11" s="33"/>
      <c r="BJ11" s="33"/>
      <c r="BK11" s="33"/>
      <c r="BL11" s="33"/>
      <c r="BM11" s="33"/>
      <c r="BN11" s="56"/>
      <c r="BO11" s="33"/>
      <c r="BP11" s="33"/>
      <c r="BQ11" s="33"/>
      <c r="BR11" s="57"/>
    </row>
    <row r="12" spans="2:70" ht="18" outlineLevel="1">
      <c r="B12" s="5"/>
      <c r="C12" s="108" t="s">
        <v>15</v>
      </c>
      <c r="D12" s="78"/>
      <c r="E12" s="103">
        <v>44746</v>
      </c>
      <c r="F12" s="103">
        <v>44746</v>
      </c>
      <c r="G12" s="83" t="str">
        <f>IF(OR(E12=0,F12=0),"",NETWORKDAYS(E12,F12)&amp;" 日")</f>
        <v>1 日</v>
      </c>
      <c r="H12" s="90" t="s">
        <v>3</v>
      </c>
      <c r="I12" s="91">
        <v>0</v>
      </c>
      <c r="J12" s="27"/>
      <c r="K12" s="58"/>
      <c r="L12" s="12"/>
      <c r="M12" s="12"/>
      <c r="N12" s="12"/>
      <c r="O12" s="59"/>
      <c r="P12" s="58"/>
      <c r="Q12" s="12"/>
      <c r="R12" s="12"/>
      <c r="S12" s="12"/>
      <c r="T12" s="59"/>
      <c r="U12" s="58"/>
      <c r="V12" s="12"/>
      <c r="W12" s="12"/>
      <c r="X12" s="12"/>
      <c r="Y12" s="59"/>
      <c r="Z12" s="58"/>
      <c r="AA12" s="12"/>
      <c r="AB12" s="12"/>
      <c r="AC12" s="12"/>
      <c r="AD12" s="59"/>
      <c r="AE12" s="58"/>
      <c r="AF12" s="12"/>
      <c r="AG12" s="12"/>
      <c r="AH12" s="12"/>
      <c r="AI12" s="59"/>
      <c r="AJ12" s="58"/>
      <c r="AK12" s="12"/>
      <c r="AL12" s="12"/>
      <c r="AM12" s="12"/>
      <c r="AN12" s="59"/>
      <c r="AO12" s="58"/>
      <c r="AP12" s="12"/>
      <c r="AQ12" s="12"/>
      <c r="AR12" s="12"/>
      <c r="AS12" s="59"/>
      <c r="AT12" s="58"/>
      <c r="AU12" s="12"/>
      <c r="AV12" s="12"/>
      <c r="AW12" s="12"/>
      <c r="AX12" s="59"/>
      <c r="AY12" s="58"/>
      <c r="AZ12" s="12"/>
      <c r="BA12" s="12"/>
      <c r="BB12" s="12"/>
      <c r="BC12" s="12"/>
      <c r="BD12" s="58"/>
      <c r="BE12" s="12"/>
      <c r="BF12" s="12"/>
      <c r="BG12" s="12"/>
      <c r="BH12" s="59"/>
      <c r="BI12" s="12"/>
      <c r="BJ12" s="12"/>
      <c r="BK12" s="12"/>
      <c r="BL12" s="12"/>
      <c r="BM12" s="12"/>
      <c r="BN12" s="58"/>
      <c r="BO12" s="12"/>
      <c r="BP12" s="12"/>
      <c r="BQ12" s="12"/>
      <c r="BR12" s="59"/>
    </row>
    <row r="13" spans="2:70" ht="18" outlineLevel="1">
      <c r="B13" s="5"/>
      <c r="C13" s="109" t="s">
        <v>17</v>
      </c>
      <c r="D13" s="97"/>
      <c r="E13" s="103">
        <v>44747</v>
      </c>
      <c r="F13" s="103">
        <v>44747</v>
      </c>
      <c r="G13" s="83" t="str">
        <f>IF(OR(E13=0,F13=0),"",NETWORKDAYS(E13,F13)&amp;" 日")</f>
        <v>1 日</v>
      </c>
      <c r="H13" s="90" t="s">
        <v>3</v>
      </c>
      <c r="I13" s="91">
        <v>0</v>
      </c>
      <c r="J13" s="27"/>
      <c r="K13" s="58"/>
      <c r="L13" s="12"/>
      <c r="M13" s="12"/>
      <c r="N13" s="12"/>
      <c r="O13" s="59"/>
      <c r="P13" s="58"/>
      <c r="Q13" s="12"/>
      <c r="R13" s="12"/>
      <c r="S13" s="12"/>
      <c r="T13" s="59"/>
      <c r="U13" s="58"/>
      <c r="V13" s="12"/>
      <c r="W13" s="12"/>
      <c r="X13" s="12"/>
      <c r="Y13" s="59"/>
      <c r="Z13" s="58"/>
      <c r="AA13" s="12"/>
      <c r="AB13" s="12"/>
      <c r="AC13" s="12"/>
      <c r="AD13" s="59"/>
      <c r="AE13" s="58"/>
      <c r="AF13" s="12"/>
      <c r="AG13" s="12"/>
      <c r="AH13" s="12"/>
      <c r="AI13" s="59"/>
      <c r="AJ13" s="58"/>
      <c r="AK13" s="12"/>
      <c r="AL13" s="12"/>
      <c r="AM13" s="12"/>
      <c r="AN13" s="59"/>
      <c r="AO13" s="58"/>
      <c r="AP13" s="12"/>
      <c r="AQ13" s="12"/>
      <c r="AR13" s="12"/>
      <c r="AS13" s="59"/>
      <c r="AT13" s="58"/>
      <c r="AU13" s="12"/>
      <c r="AV13" s="12"/>
      <c r="AW13" s="12"/>
      <c r="AX13" s="59"/>
      <c r="AY13" s="58"/>
      <c r="AZ13" s="12"/>
      <c r="BA13" s="12"/>
      <c r="BB13" s="12"/>
      <c r="BC13" s="12"/>
      <c r="BD13" s="58"/>
      <c r="BE13" s="12"/>
      <c r="BF13" s="12"/>
      <c r="BG13" s="12"/>
      <c r="BH13" s="59"/>
      <c r="BI13" s="12"/>
      <c r="BJ13" s="12"/>
      <c r="BK13" s="12"/>
      <c r="BL13" s="12"/>
      <c r="BM13" s="12"/>
      <c r="BN13" s="58"/>
      <c r="BO13" s="12"/>
      <c r="BP13" s="12"/>
      <c r="BQ13" s="12"/>
      <c r="BR13" s="59"/>
    </row>
    <row r="14" spans="2:70" ht="18" outlineLevel="1">
      <c r="B14" s="5"/>
      <c r="C14" s="108" t="s">
        <v>20</v>
      </c>
      <c r="D14" s="78"/>
      <c r="E14" s="103">
        <v>44748</v>
      </c>
      <c r="F14" s="103">
        <v>44748</v>
      </c>
      <c r="G14" s="83" t="str">
        <f>IF(OR(E14=0,F14=0),"",NETWORKDAYS(E14,F14)&amp;" 日")</f>
        <v>1 日</v>
      </c>
      <c r="H14" s="90" t="s">
        <v>3</v>
      </c>
      <c r="I14" s="91">
        <v>0</v>
      </c>
      <c r="J14" s="27"/>
      <c r="K14" s="58"/>
      <c r="L14" s="12"/>
      <c r="M14" s="12"/>
      <c r="N14" s="12"/>
      <c r="O14" s="59"/>
      <c r="P14" s="58"/>
      <c r="Q14" s="12"/>
      <c r="R14" s="12"/>
      <c r="S14" s="12"/>
      <c r="T14" s="59"/>
      <c r="U14" s="58"/>
      <c r="V14" s="12"/>
      <c r="W14" s="12"/>
      <c r="X14" s="12"/>
      <c r="Y14" s="59"/>
      <c r="Z14" s="58"/>
      <c r="AA14" s="12"/>
      <c r="AB14" s="12"/>
      <c r="AC14" s="12"/>
      <c r="AD14" s="59"/>
      <c r="AE14" s="58"/>
      <c r="AF14" s="12"/>
      <c r="AG14" s="12"/>
      <c r="AH14" s="12"/>
      <c r="AI14" s="59"/>
      <c r="AJ14" s="58"/>
      <c r="AK14" s="12"/>
      <c r="AL14" s="12"/>
      <c r="AM14" s="12"/>
      <c r="AN14" s="59"/>
      <c r="AO14" s="58"/>
      <c r="AP14" s="12"/>
      <c r="AQ14" s="12"/>
      <c r="AR14" s="12"/>
      <c r="AS14" s="59"/>
      <c r="AT14" s="58"/>
      <c r="AU14" s="12"/>
      <c r="AV14" s="12"/>
      <c r="AW14" s="12"/>
      <c r="AX14" s="59"/>
      <c r="AY14" s="58"/>
      <c r="AZ14" s="12"/>
      <c r="BA14" s="12"/>
      <c r="BB14" s="12"/>
      <c r="BC14" s="12"/>
      <c r="BD14" s="58"/>
      <c r="BE14" s="12"/>
      <c r="BF14" s="12"/>
      <c r="BG14" s="12"/>
      <c r="BH14" s="59"/>
      <c r="BI14" s="12"/>
      <c r="BJ14" s="12"/>
      <c r="BK14" s="12"/>
      <c r="BL14" s="12"/>
      <c r="BM14" s="12"/>
      <c r="BN14" s="58"/>
      <c r="BO14" s="12"/>
      <c r="BP14" s="12"/>
      <c r="BQ14" s="12"/>
      <c r="BR14" s="59"/>
    </row>
    <row r="15" spans="2:70" ht="18" outlineLevel="1">
      <c r="B15" s="5"/>
      <c r="C15" s="74"/>
      <c r="D15" s="78"/>
      <c r="E15" s="104"/>
      <c r="F15" s="103"/>
      <c r="G15" s="83"/>
      <c r="H15" s="90"/>
      <c r="I15" s="91"/>
      <c r="J15" s="27"/>
      <c r="K15" s="58"/>
      <c r="L15" s="12"/>
      <c r="M15" s="12"/>
      <c r="N15" s="12"/>
      <c r="O15" s="59"/>
      <c r="P15" s="58"/>
      <c r="Q15" s="12"/>
      <c r="R15" s="12"/>
      <c r="S15" s="12"/>
      <c r="T15" s="59"/>
      <c r="U15" s="58"/>
      <c r="V15" s="12"/>
      <c r="W15" s="12"/>
      <c r="X15" s="12"/>
      <c r="Y15" s="59"/>
      <c r="Z15" s="58"/>
      <c r="AA15" s="12"/>
      <c r="AB15" s="12"/>
      <c r="AC15" s="12"/>
      <c r="AD15" s="59"/>
      <c r="AE15" s="58"/>
      <c r="AF15" s="12"/>
      <c r="AG15" s="12"/>
      <c r="AH15" s="12"/>
      <c r="AI15" s="59"/>
      <c r="AJ15" s="58"/>
      <c r="AK15" s="12"/>
      <c r="AL15" s="12"/>
      <c r="AM15" s="12"/>
      <c r="AN15" s="59"/>
      <c r="AO15" s="58"/>
      <c r="AP15" s="12"/>
      <c r="AQ15" s="12"/>
      <c r="AR15" s="12"/>
      <c r="AS15" s="59"/>
      <c r="AT15" s="58"/>
      <c r="AU15" s="12"/>
      <c r="AV15" s="12"/>
      <c r="AW15" s="12"/>
      <c r="AX15" s="59"/>
      <c r="AY15" s="58"/>
      <c r="AZ15" s="12"/>
      <c r="BA15" s="12"/>
      <c r="BB15" s="12"/>
      <c r="BC15" s="12"/>
      <c r="BD15" s="58"/>
      <c r="BE15" s="12"/>
      <c r="BF15" s="12"/>
      <c r="BG15" s="12"/>
      <c r="BH15" s="59"/>
      <c r="BI15" s="12"/>
      <c r="BJ15" s="12"/>
      <c r="BK15" s="12"/>
      <c r="BL15" s="12"/>
      <c r="BM15" s="12"/>
      <c r="BN15" s="58"/>
      <c r="BO15" s="12"/>
      <c r="BP15" s="12"/>
      <c r="BQ15" s="12"/>
      <c r="BR15" s="59"/>
    </row>
    <row r="16" spans="2:70" ht="18">
      <c r="B16" s="5"/>
      <c r="C16" s="75" t="s">
        <v>35</v>
      </c>
      <c r="D16" s="79"/>
      <c r="E16" s="105">
        <f>IF(MIN(E17:E24)&gt;0,MIN(E17:E24),"")</f>
        <v>44746</v>
      </c>
      <c r="F16" s="106">
        <f>IF(MAX(F17:F24)&gt;0,MAX(F17:F24),"")</f>
        <v>44769</v>
      </c>
      <c r="G16" s="84" t="str">
        <f>IF(OR(E16="",F16=""),"",NETWORKDAYS(E16,F16)&amp; " 日")</f>
        <v>18 日</v>
      </c>
      <c r="H16" s="92"/>
      <c r="I16" s="93"/>
      <c r="J16" s="26"/>
      <c r="K16" s="56"/>
      <c r="L16" s="33"/>
      <c r="M16" s="33"/>
      <c r="N16" s="33"/>
      <c r="O16" s="57"/>
      <c r="P16" s="56"/>
      <c r="Q16" s="33"/>
      <c r="R16" s="33"/>
      <c r="S16" s="33"/>
      <c r="T16" s="57"/>
      <c r="U16" s="56"/>
      <c r="V16" s="33"/>
      <c r="W16" s="33"/>
      <c r="X16" s="33"/>
      <c r="Y16" s="57"/>
      <c r="Z16" s="56"/>
      <c r="AA16" s="33"/>
      <c r="AB16" s="33"/>
      <c r="AC16" s="33"/>
      <c r="AD16" s="57"/>
      <c r="AE16" s="56"/>
      <c r="AF16" s="33"/>
      <c r="AG16" s="33"/>
      <c r="AH16" s="33"/>
      <c r="AI16" s="57"/>
      <c r="AJ16" s="56"/>
      <c r="AK16" s="33"/>
      <c r="AL16" s="33"/>
      <c r="AM16" s="33"/>
      <c r="AN16" s="57"/>
      <c r="AO16" s="56"/>
      <c r="AP16" s="33"/>
      <c r="AQ16" s="33"/>
      <c r="AR16" s="33"/>
      <c r="AS16" s="57"/>
      <c r="AT16" s="56"/>
      <c r="AU16" s="33"/>
      <c r="AV16" s="33"/>
      <c r="AW16" s="33"/>
      <c r="AX16" s="57"/>
      <c r="AY16" s="56"/>
      <c r="AZ16" s="33"/>
      <c r="BA16" s="33"/>
      <c r="BB16" s="33"/>
      <c r="BC16" s="33"/>
      <c r="BD16" s="56"/>
      <c r="BE16" s="33"/>
      <c r="BF16" s="33"/>
      <c r="BG16" s="33"/>
      <c r="BH16" s="57"/>
      <c r="BI16" s="33"/>
      <c r="BJ16" s="33"/>
      <c r="BK16" s="33"/>
      <c r="BL16" s="33"/>
      <c r="BM16" s="33"/>
      <c r="BN16" s="56"/>
      <c r="BO16" s="33"/>
      <c r="BP16" s="33"/>
      <c r="BQ16" s="33"/>
      <c r="BR16" s="57"/>
    </row>
    <row r="17" spans="2:70" ht="18" outlineLevel="1">
      <c r="B17" s="5"/>
      <c r="C17" s="107" t="s">
        <v>13</v>
      </c>
      <c r="D17" s="78"/>
      <c r="E17" s="103">
        <v>44746</v>
      </c>
      <c r="F17" s="103">
        <v>44746</v>
      </c>
      <c r="G17" s="83" t="str">
        <f>IF(OR(E17=0,F17=0),"",NETWORKDAYS(E17,F17)&amp;" 日")</f>
        <v>1 日</v>
      </c>
      <c r="H17" s="90" t="s">
        <v>3</v>
      </c>
      <c r="I17" s="91">
        <v>0</v>
      </c>
      <c r="J17" s="27"/>
      <c r="K17" s="58"/>
      <c r="L17" s="12"/>
      <c r="M17" s="12"/>
      <c r="N17" s="12"/>
      <c r="O17" s="59"/>
      <c r="P17" s="58"/>
      <c r="Q17" s="12"/>
      <c r="R17" s="12"/>
      <c r="S17" s="12"/>
      <c r="T17" s="59"/>
      <c r="U17" s="58"/>
      <c r="V17" s="12"/>
      <c r="W17" s="12"/>
      <c r="X17" s="12"/>
      <c r="Y17" s="59"/>
      <c r="Z17" s="58"/>
      <c r="AA17" s="12"/>
      <c r="AB17" s="12"/>
      <c r="AC17" s="12"/>
      <c r="AD17" s="59"/>
      <c r="AE17" s="58"/>
      <c r="AF17" s="12"/>
      <c r="AG17" s="12"/>
      <c r="AH17" s="12"/>
      <c r="AI17" s="59"/>
      <c r="AJ17" s="58"/>
      <c r="AK17" s="12"/>
      <c r="AL17" s="12"/>
      <c r="AM17" s="12"/>
      <c r="AN17" s="59"/>
      <c r="AO17" s="58"/>
      <c r="AP17" s="12"/>
      <c r="AQ17" s="12"/>
      <c r="AR17" s="12"/>
      <c r="AS17" s="59"/>
      <c r="AT17" s="58"/>
      <c r="AU17" s="12"/>
      <c r="AV17" s="12"/>
      <c r="AW17" s="12"/>
      <c r="AX17" s="59"/>
      <c r="AY17" s="58"/>
      <c r="AZ17" s="12"/>
      <c r="BA17" s="12"/>
      <c r="BB17" s="12"/>
      <c r="BC17" s="12"/>
      <c r="BD17" s="58"/>
      <c r="BE17" s="12"/>
      <c r="BF17" s="12"/>
      <c r="BG17" s="12"/>
      <c r="BH17" s="59"/>
      <c r="BI17" s="12"/>
      <c r="BJ17" s="12"/>
      <c r="BK17" s="12"/>
      <c r="BL17" s="12"/>
      <c r="BM17" s="12"/>
      <c r="BN17" s="58"/>
      <c r="BO17" s="12"/>
      <c r="BP17" s="12"/>
      <c r="BQ17" s="12"/>
      <c r="BR17" s="59"/>
    </row>
    <row r="18" spans="2:70" ht="18" outlineLevel="1">
      <c r="B18" s="5"/>
      <c r="C18" s="107" t="s">
        <v>14</v>
      </c>
      <c r="D18" s="78"/>
      <c r="E18" s="103">
        <v>44747</v>
      </c>
      <c r="F18" s="103">
        <v>44747</v>
      </c>
      <c r="G18" s="83" t="str">
        <f>IF(OR(E18=0,F18=0),"",NETWORKDAYS(E18,F18)&amp; " 日")</f>
        <v>1 日</v>
      </c>
      <c r="H18" s="90" t="s">
        <v>3</v>
      </c>
      <c r="I18" s="91">
        <v>0</v>
      </c>
      <c r="J18" s="27"/>
      <c r="K18" s="58"/>
      <c r="L18" s="12"/>
      <c r="M18" s="12"/>
      <c r="N18" s="12"/>
      <c r="O18" s="59"/>
      <c r="P18" s="58"/>
      <c r="Q18" s="12"/>
      <c r="R18" s="12"/>
      <c r="S18" s="12"/>
      <c r="T18" s="59"/>
      <c r="U18" s="58"/>
      <c r="V18" s="12"/>
      <c r="W18" s="12"/>
      <c r="X18" s="12"/>
      <c r="Y18" s="59"/>
      <c r="Z18" s="58"/>
      <c r="AA18" s="12"/>
      <c r="AB18" s="12"/>
      <c r="AC18" s="12"/>
      <c r="AD18" s="59"/>
      <c r="AE18" s="58"/>
      <c r="AF18" s="12"/>
      <c r="AG18" s="12"/>
      <c r="AH18" s="12"/>
      <c r="AI18" s="59"/>
      <c r="AJ18" s="58"/>
      <c r="AK18" s="12"/>
      <c r="AL18" s="12"/>
      <c r="AM18" s="12"/>
      <c r="AN18" s="59"/>
      <c r="AO18" s="58"/>
      <c r="AP18" s="12"/>
      <c r="AQ18" s="12"/>
      <c r="AR18" s="12"/>
      <c r="AS18" s="59"/>
      <c r="AT18" s="58"/>
      <c r="AU18" s="12"/>
      <c r="AV18" s="12"/>
      <c r="AW18" s="12"/>
      <c r="AX18" s="59"/>
      <c r="AY18" s="58"/>
      <c r="AZ18" s="12"/>
      <c r="BA18" s="12"/>
      <c r="BB18" s="12"/>
      <c r="BC18" s="12"/>
      <c r="BD18" s="58"/>
      <c r="BE18" s="12"/>
      <c r="BF18" s="12"/>
      <c r="BG18" s="12"/>
      <c r="BH18" s="59"/>
      <c r="BI18" s="12"/>
      <c r="BJ18" s="12"/>
      <c r="BK18" s="12"/>
      <c r="BL18" s="12"/>
      <c r="BM18" s="12"/>
      <c r="BN18" s="58"/>
      <c r="BO18" s="12"/>
      <c r="BP18" s="12"/>
      <c r="BQ18" s="12"/>
      <c r="BR18" s="59"/>
    </row>
    <row r="19" spans="2:70" ht="18" outlineLevel="1">
      <c r="B19" s="5"/>
      <c r="C19" s="107" t="s">
        <v>16</v>
      </c>
      <c r="D19" s="78"/>
      <c r="E19" s="103">
        <v>44748</v>
      </c>
      <c r="F19" s="103">
        <v>44753</v>
      </c>
      <c r="G19" s="83" t="str">
        <f t="shared" ref="G19:G22" si="77">IF(OR(E19=0,F19=0),"",NETWORKDAYS(E19,F19)&amp; " 日")</f>
        <v>4 日</v>
      </c>
      <c r="H19" s="90" t="s">
        <v>3</v>
      </c>
      <c r="I19" s="91">
        <v>0</v>
      </c>
      <c r="J19" s="27"/>
      <c r="K19" s="58"/>
      <c r="L19" s="12"/>
      <c r="M19" s="12"/>
      <c r="N19" s="12"/>
      <c r="O19" s="59"/>
      <c r="P19" s="58"/>
      <c r="Q19" s="12"/>
      <c r="R19" s="12"/>
      <c r="S19" s="12"/>
      <c r="T19" s="59"/>
      <c r="U19" s="58"/>
      <c r="V19" s="12"/>
      <c r="W19" s="12"/>
      <c r="X19" s="12"/>
      <c r="Y19" s="59"/>
      <c r="Z19" s="58"/>
      <c r="AA19" s="12"/>
      <c r="AB19" s="12"/>
      <c r="AC19" s="12"/>
      <c r="AD19" s="59"/>
      <c r="AE19" s="58"/>
      <c r="AF19" s="12"/>
      <c r="AG19" s="12"/>
      <c r="AH19" s="12"/>
      <c r="AI19" s="59"/>
      <c r="AJ19" s="58"/>
      <c r="AK19" s="12"/>
      <c r="AL19" s="12"/>
      <c r="AM19" s="12"/>
      <c r="AN19" s="59"/>
      <c r="AO19" s="58"/>
      <c r="AP19" s="12"/>
      <c r="AQ19" s="12"/>
      <c r="AR19" s="12"/>
      <c r="AS19" s="59"/>
      <c r="AT19" s="58"/>
      <c r="AU19" s="12"/>
      <c r="AV19" s="12"/>
      <c r="AW19" s="12"/>
      <c r="AX19" s="59"/>
      <c r="AY19" s="58"/>
      <c r="AZ19" s="12"/>
      <c r="BA19" s="12"/>
      <c r="BB19" s="12"/>
      <c r="BC19" s="12"/>
      <c r="BD19" s="58"/>
      <c r="BE19" s="12"/>
      <c r="BF19" s="12"/>
      <c r="BG19" s="12"/>
      <c r="BH19" s="59"/>
      <c r="BI19" s="12"/>
      <c r="BJ19" s="12"/>
      <c r="BK19" s="12"/>
      <c r="BL19" s="12"/>
      <c r="BM19" s="12"/>
      <c r="BN19" s="58"/>
      <c r="BO19" s="12"/>
      <c r="BP19" s="12"/>
      <c r="BQ19" s="12"/>
      <c r="BR19" s="59"/>
    </row>
    <row r="20" spans="2:70" ht="18" outlineLevel="1">
      <c r="B20" s="5"/>
      <c r="C20" s="107" t="s">
        <v>18</v>
      </c>
      <c r="D20" s="78"/>
      <c r="E20" s="103">
        <v>44754</v>
      </c>
      <c r="F20" s="103">
        <v>44756</v>
      </c>
      <c r="G20" s="83" t="str">
        <f t="shared" si="77"/>
        <v>3 日</v>
      </c>
      <c r="H20" s="90" t="s">
        <v>3</v>
      </c>
      <c r="I20" s="91">
        <v>0</v>
      </c>
      <c r="J20" s="27"/>
      <c r="K20" s="58"/>
      <c r="L20" s="12"/>
      <c r="M20" s="12"/>
      <c r="N20" s="12"/>
      <c r="O20" s="59"/>
      <c r="P20" s="58"/>
      <c r="Q20" s="12"/>
      <c r="R20" s="12"/>
      <c r="S20" s="12"/>
      <c r="T20" s="59"/>
      <c r="U20" s="58"/>
      <c r="V20" s="12"/>
      <c r="W20" s="12"/>
      <c r="X20" s="12"/>
      <c r="Y20" s="59"/>
      <c r="Z20" s="58"/>
      <c r="AA20" s="12"/>
      <c r="AB20" s="12"/>
      <c r="AC20" s="12"/>
      <c r="AD20" s="59"/>
      <c r="AE20" s="58"/>
      <c r="AF20" s="12"/>
      <c r="AG20" s="12"/>
      <c r="AH20" s="12"/>
      <c r="AI20" s="59"/>
      <c r="AJ20" s="58"/>
      <c r="AK20" s="12"/>
      <c r="AL20" s="12"/>
      <c r="AM20" s="12"/>
      <c r="AN20" s="59"/>
      <c r="AO20" s="58"/>
      <c r="AP20" s="12"/>
      <c r="AQ20" s="12"/>
      <c r="AR20" s="12"/>
      <c r="AS20" s="59"/>
      <c r="AT20" s="58"/>
      <c r="AU20" s="12"/>
      <c r="AV20" s="12"/>
      <c r="AW20" s="12"/>
      <c r="AX20" s="59"/>
      <c r="AY20" s="58"/>
      <c r="AZ20" s="12"/>
      <c r="BA20" s="12"/>
      <c r="BB20" s="12"/>
      <c r="BC20" s="12"/>
      <c r="BD20" s="58"/>
      <c r="BE20" s="12"/>
      <c r="BF20" s="12"/>
      <c r="BG20" s="12"/>
      <c r="BH20" s="59"/>
      <c r="BI20" s="12"/>
      <c r="BJ20" s="12"/>
      <c r="BK20" s="12"/>
      <c r="BL20" s="12"/>
      <c r="BM20" s="12"/>
      <c r="BN20" s="58"/>
      <c r="BO20" s="12"/>
      <c r="BP20" s="12"/>
      <c r="BQ20" s="12"/>
      <c r="BR20" s="59"/>
    </row>
    <row r="21" spans="2:70" ht="18" outlineLevel="1">
      <c r="B21" s="5"/>
      <c r="C21" s="107" t="s">
        <v>19</v>
      </c>
      <c r="D21" s="78"/>
      <c r="E21" s="103">
        <v>44757</v>
      </c>
      <c r="F21" s="103">
        <v>44761</v>
      </c>
      <c r="G21" s="83" t="str">
        <f t="shared" si="77"/>
        <v>3 日</v>
      </c>
      <c r="H21" s="90" t="s">
        <v>3</v>
      </c>
      <c r="I21" s="91">
        <v>0</v>
      </c>
      <c r="J21" s="27"/>
      <c r="K21" s="58"/>
      <c r="L21" s="12"/>
      <c r="M21" s="12"/>
      <c r="N21" s="12"/>
      <c r="O21" s="59"/>
      <c r="P21" s="58"/>
      <c r="Q21" s="12"/>
      <c r="R21" s="12"/>
      <c r="S21" s="12"/>
      <c r="T21" s="59"/>
      <c r="U21" s="58"/>
      <c r="V21" s="12"/>
      <c r="W21" s="12"/>
      <c r="X21" s="12"/>
      <c r="Y21" s="59"/>
      <c r="Z21" s="58"/>
      <c r="AA21" s="12"/>
      <c r="AB21" s="12"/>
      <c r="AC21" s="12"/>
      <c r="AD21" s="59"/>
      <c r="AE21" s="58"/>
      <c r="AF21" s="12"/>
      <c r="AG21" s="12"/>
      <c r="AH21" s="12"/>
      <c r="AI21" s="59"/>
      <c r="AJ21" s="58"/>
      <c r="AK21" s="12"/>
      <c r="AL21" s="12"/>
      <c r="AM21" s="12"/>
      <c r="AN21" s="59"/>
      <c r="AO21" s="58"/>
      <c r="AP21" s="12"/>
      <c r="AQ21" s="12"/>
      <c r="AR21" s="12"/>
      <c r="AS21" s="59"/>
      <c r="AT21" s="58"/>
      <c r="AU21" s="12"/>
      <c r="AV21" s="12"/>
      <c r="AW21" s="12"/>
      <c r="AX21" s="59"/>
      <c r="AY21" s="58"/>
      <c r="AZ21" s="12"/>
      <c r="BA21" s="12"/>
      <c r="BB21" s="12"/>
      <c r="BC21" s="12"/>
      <c r="BD21" s="58"/>
      <c r="BE21" s="12"/>
      <c r="BF21" s="12"/>
      <c r="BG21" s="12"/>
      <c r="BH21" s="59"/>
      <c r="BI21" s="12"/>
      <c r="BJ21" s="12"/>
      <c r="BK21" s="12"/>
      <c r="BL21" s="12"/>
      <c r="BM21" s="12"/>
      <c r="BN21" s="58"/>
      <c r="BO21" s="12"/>
      <c r="BP21" s="12"/>
      <c r="BQ21" s="12"/>
      <c r="BR21" s="59"/>
    </row>
    <row r="22" spans="2:70" ht="18" outlineLevel="1">
      <c r="B22" s="5"/>
      <c r="C22" s="107" t="s">
        <v>21</v>
      </c>
      <c r="D22" s="78"/>
      <c r="E22" s="103">
        <v>44762</v>
      </c>
      <c r="F22" s="103">
        <v>44764</v>
      </c>
      <c r="G22" s="83" t="str">
        <f t="shared" si="77"/>
        <v>3 日</v>
      </c>
      <c r="H22" s="90" t="s">
        <v>3</v>
      </c>
      <c r="I22" s="91">
        <v>0</v>
      </c>
      <c r="J22" s="27"/>
      <c r="K22" s="58"/>
      <c r="L22" s="12"/>
      <c r="M22" s="12"/>
      <c r="N22" s="12"/>
      <c r="O22" s="59"/>
      <c r="P22" s="58"/>
      <c r="Q22" s="12"/>
      <c r="R22" s="12"/>
      <c r="S22" s="12"/>
      <c r="T22" s="59"/>
      <c r="U22" s="58"/>
      <c r="V22" s="12"/>
      <c r="W22" s="12"/>
      <c r="X22" s="12"/>
      <c r="Y22" s="59"/>
      <c r="Z22" s="58"/>
      <c r="AA22" s="12"/>
      <c r="AB22" s="12"/>
      <c r="AC22" s="12"/>
      <c r="AD22" s="59"/>
      <c r="AE22" s="58"/>
      <c r="AF22" s="12"/>
      <c r="AG22" s="12"/>
      <c r="AH22" s="12"/>
      <c r="AI22" s="59"/>
      <c r="AJ22" s="58"/>
      <c r="AK22" s="12"/>
      <c r="AL22" s="12"/>
      <c r="AM22" s="12"/>
      <c r="AN22" s="59"/>
      <c r="AO22" s="58"/>
      <c r="AP22" s="12"/>
      <c r="AQ22" s="12"/>
      <c r="AR22" s="12"/>
      <c r="AS22" s="59"/>
      <c r="AT22" s="58"/>
      <c r="AU22" s="12"/>
      <c r="AV22" s="12"/>
      <c r="AW22" s="12"/>
      <c r="AX22" s="59"/>
      <c r="AY22" s="58"/>
      <c r="AZ22" s="12"/>
      <c r="BA22" s="12"/>
      <c r="BB22" s="12"/>
      <c r="BC22" s="12"/>
      <c r="BD22" s="58"/>
      <c r="BE22" s="12"/>
      <c r="BF22" s="12"/>
      <c r="BG22" s="12"/>
      <c r="BH22" s="59"/>
      <c r="BI22" s="12"/>
      <c r="BJ22" s="12"/>
      <c r="BK22" s="12"/>
      <c r="BL22" s="12"/>
      <c r="BM22" s="12"/>
      <c r="BN22" s="58"/>
      <c r="BO22" s="12"/>
      <c r="BP22" s="12"/>
      <c r="BQ22" s="12"/>
      <c r="BR22" s="59"/>
    </row>
    <row r="23" spans="2:70" ht="18" outlineLevel="1">
      <c r="B23" s="5"/>
      <c r="C23" s="107" t="s">
        <v>22</v>
      </c>
      <c r="D23" s="78"/>
      <c r="E23" s="103">
        <v>44767</v>
      </c>
      <c r="F23" s="103">
        <v>44769</v>
      </c>
      <c r="G23" s="83" t="str">
        <f>IF(OR(E23=0,F23=0),"",NETWORKDAYS(E23,F23)&amp; " 日")</f>
        <v>3 日</v>
      </c>
      <c r="H23" s="90" t="s">
        <v>3</v>
      </c>
      <c r="I23" s="91">
        <v>0</v>
      </c>
      <c r="J23" s="27"/>
      <c r="K23" s="58"/>
      <c r="L23" s="12"/>
      <c r="M23" s="12"/>
      <c r="N23" s="12"/>
      <c r="O23" s="59"/>
      <c r="P23" s="58"/>
      <c r="Q23" s="12"/>
      <c r="R23" s="12"/>
      <c r="S23" s="12"/>
      <c r="T23" s="59"/>
      <c r="U23" s="58"/>
      <c r="V23" s="12"/>
      <c r="W23" s="12"/>
      <c r="X23" s="12"/>
      <c r="Y23" s="59"/>
      <c r="Z23" s="58"/>
      <c r="AA23" s="12"/>
      <c r="AB23" s="12"/>
      <c r="AC23" s="12"/>
      <c r="AD23" s="59"/>
      <c r="AE23" s="58"/>
      <c r="AF23" s="12"/>
      <c r="AG23" s="12"/>
      <c r="AH23" s="12"/>
      <c r="AI23" s="59"/>
      <c r="AJ23" s="58"/>
      <c r="AK23" s="12"/>
      <c r="AL23" s="12"/>
      <c r="AM23" s="12"/>
      <c r="AN23" s="59"/>
      <c r="AO23" s="58"/>
      <c r="AP23" s="12"/>
      <c r="AQ23" s="12"/>
      <c r="AR23" s="12"/>
      <c r="AS23" s="59"/>
      <c r="AT23" s="58"/>
      <c r="AU23" s="12"/>
      <c r="AV23" s="12"/>
      <c r="AW23" s="12"/>
      <c r="AX23" s="59"/>
      <c r="AY23" s="58"/>
      <c r="AZ23" s="12"/>
      <c r="BA23" s="12"/>
      <c r="BB23" s="12"/>
      <c r="BC23" s="12"/>
      <c r="BD23" s="58"/>
      <c r="BE23" s="12"/>
      <c r="BF23" s="12"/>
      <c r="BG23" s="12"/>
      <c r="BH23" s="59"/>
      <c r="BI23" s="12"/>
      <c r="BJ23" s="12"/>
      <c r="BK23" s="12"/>
      <c r="BL23" s="12"/>
      <c r="BM23" s="12"/>
      <c r="BN23" s="58"/>
      <c r="BO23" s="12"/>
      <c r="BP23" s="12"/>
      <c r="BQ23" s="12"/>
      <c r="BR23" s="59"/>
    </row>
    <row r="24" spans="2:70" ht="18" outlineLevel="1">
      <c r="B24" s="5"/>
      <c r="C24" s="74"/>
      <c r="D24" s="78"/>
      <c r="E24" s="104"/>
      <c r="F24" s="103"/>
      <c r="G24" s="83"/>
      <c r="H24" s="90"/>
      <c r="I24" s="91"/>
      <c r="J24" s="27"/>
      <c r="K24" s="58"/>
      <c r="L24" s="12"/>
      <c r="M24" s="12"/>
      <c r="N24" s="12"/>
      <c r="O24" s="59"/>
      <c r="P24" s="58"/>
      <c r="Q24" s="12"/>
      <c r="R24" s="12"/>
      <c r="S24" s="12"/>
      <c r="T24" s="59"/>
      <c r="U24" s="58"/>
      <c r="V24" s="12"/>
      <c r="W24" s="12"/>
      <c r="X24" s="12"/>
      <c r="Y24" s="59"/>
      <c r="Z24" s="58"/>
      <c r="AA24" s="12"/>
      <c r="AB24" s="12"/>
      <c r="AC24" s="12"/>
      <c r="AD24" s="59"/>
      <c r="AE24" s="58"/>
      <c r="AF24" s="12"/>
      <c r="AG24" s="12"/>
      <c r="AH24" s="12"/>
      <c r="AI24" s="59"/>
      <c r="AJ24" s="58"/>
      <c r="AK24" s="12"/>
      <c r="AL24" s="12"/>
      <c r="AM24" s="12"/>
      <c r="AN24" s="59"/>
      <c r="AO24" s="58"/>
      <c r="AP24" s="12"/>
      <c r="AQ24" s="12"/>
      <c r="AR24" s="12"/>
      <c r="AS24" s="59"/>
      <c r="AT24" s="58"/>
      <c r="AU24" s="12"/>
      <c r="AV24" s="12"/>
      <c r="AW24" s="12"/>
      <c r="AX24" s="59"/>
      <c r="AY24" s="58"/>
      <c r="AZ24" s="12"/>
      <c r="BA24" s="12"/>
      <c r="BB24" s="12"/>
      <c r="BC24" s="12"/>
      <c r="BD24" s="58"/>
      <c r="BE24" s="12"/>
      <c r="BF24" s="12"/>
      <c r="BG24" s="12"/>
      <c r="BH24" s="59"/>
      <c r="BI24" s="12"/>
      <c r="BJ24" s="12"/>
      <c r="BK24" s="12"/>
      <c r="BL24" s="12"/>
      <c r="BM24" s="12"/>
      <c r="BN24" s="58"/>
      <c r="BO24" s="12"/>
      <c r="BP24" s="12"/>
      <c r="BQ24" s="12"/>
      <c r="BR24" s="59"/>
    </row>
    <row r="25" spans="2:70" ht="18">
      <c r="B25" s="5"/>
      <c r="C25" s="75" t="s">
        <v>34</v>
      </c>
      <c r="D25" s="79"/>
      <c r="E25" s="105">
        <f>IF(MIN(E26:E31)&gt;0,MIN(E26:E31),"")</f>
        <v>44770</v>
      </c>
      <c r="F25" s="106">
        <f>IF(MAX(F26:F31)&gt;0,MAX(F26:F31),"")</f>
        <v>44783</v>
      </c>
      <c r="G25" s="84" t="str">
        <f>IF(OR(E25="",F25=""),"",NETWORKDAYS(E25,F25)&amp; " 日")</f>
        <v>10 日</v>
      </c>
      <c r="H25" s="92"/>
      <c r="I25" s="93"/>
      <c r="J25" s="26"/>
      <c r="K25" s="56"/>
      <c r="L25" s="33"/>
      <c r="M25" s="33"/>
      <c r="N25" s="33"/>
      <c r="O25" s="57"/>
      <c r="P25" s="56"/>
      <c r="Q25" s="33"/>
      <c r="R25" s="33"/>
      <c r="S25" s="33"/>
      <c r="T25" s="57"/>
      <c r="U25" s="56"/>
      <c r="V25" s="33"/>
      <c r="W25" s="33"/>
      <c r="X25" s="33"/>
      <c r="Y25" s="57"/>
      <c r="Z25" s="56"/>
      <c r="AA25" s="33"/>
      <c r="AB25" s="33"/>
      <c r="AC25" s="33"/>
      <c r="AD25" s="57"/>
      <c r="AE25" s="56"/>
      <c r="AF25" s="33"/>
      <c r="AG25" s="33"/>
      <c r="AH25" s="33"/>
      <c r="AI25" s="57"/>
      <c r="AJ25" s="56"/>
      <c r="AK25" s="33"/>
      <c r="AL25" s="33"/>
      <c r="AM25" s="33"/>
      <c r="AN25" s="57"/>
      <c r="AO25" s="56"/>
      <c r="AP25" s="33"/>
      <c r="AQ25" s="33"/>
      <c r="AR25" s="33"/>
      <c r="AS25" s="57"/>
      <c r="AT25" s="56"/>
      <c r="AU25" s="33"/>
      <c r="AV25" s="33"/>
      <c r="AW25" s="33"/>
      <c r="AX25" s="57"/>
      <c r="AY25" s="56"/>
      <c r="AZ25" s="33"/>
      <c r="BA25" s="33"/>
      <c r="BB25" s="33"/>
      <c r="BC25" s="33"/>
      <c r="BD25" s="56"/>
      <c r="BE25" s="33"/>
      <c r="BF25" s="33"/>
      <c r="BG25" s="33"/>
      <c r="BH25" s="57"/>
      <c r="BI25" s="33"/>
      <c r="BJ25" s="33"/>
      <c r="BK25" s="33"/>
      <c r="BL25" s="33"/>
      <c r="BM25" s="33"/>
      <c r="BN25" s="56"/>
      <c r="BO25" s="33"/>
      <c r="BP25" s="33"/>
      <c r="BQ25" s="33"/>
      <c r="BR25" s="57"/>
    </row>
    <row r="26" spans="2:70" ht="18" outlineLevel="1">
      <c r="B26" s="5"/>
      <c r="C26" s="110" t="s">
        <v>23</v>
      </c>
      <c r="D26" s="78"/>
      <c r="E26" s="103">
        <v>44770</v>
      </c>
      <c r="F26" s="103">
        <v>44771</v>
      </c>
      <c r="G26" s="83" t="str">
        <f>IF(OR(E26=0,F26=0),"",NETWORKDAYS(E26,F26)&amp;" 日")</f>
        <v>2 日</v>
      </c>
      <c r="H26" s="90" t="s">
        <v>3</v>
      </c>
      <c r="I26" s="91">
        <v>0</v>
      </c>
      <c r="J26" s="27"/>
      <c r="K26" s="58"/>
      <c r="L26" s="12"/>
      <c r="M26" s="12"/>
      <c r="N26" s="12"/>
      <c r="O26" s="59"/>
      <c r="P26" s="58"/>
      <c r="Q26" s="12"/>
      <c r="R26" s="12"/>
      <c r="S26" s="12"/>
      <c r="T26" s="59"/>
      <c r="U26" s="58"/>
      <c r="V26" s="12"/>
      <c r="W26" s="12"/>
      <c r="X26" s="12"/>
      <c r="Y26" s="59"/>
      <c r="Z26" s="58"/>
      <c r="AA26" s="12"/>
      <c r="AB26" s="12"/>
      <c r="AC26" s="12"/>
      <c r="AD26" s="59"/>
      <c r="AE26" s="58"/>
      <c r="AF26" s="12"/>
      <c r="AG26" s="12"/>
      <c r="AH26" s="12"/>
      <c r="AI26" s="59"/>
      <c r="AJ26" s="58"/>
      <c r="AK26" s="12"/>
      <c r="AL26" s="12"/>
      <c r="AM26" s="12"/>
      <c r="AN26" s="59"/>
      <c r="AO26" s="58"/>
      <c r="AP26" s="12"/>
      <c r="AQ26" s="12"/>
      <c r="AR26" s="12"/>
      <c r="AS26" s="59"/>
      <c r="AT26" s="58"/>
      <c r="AU26" s="12"/>
      <c r="AV26" s="12"/>
      <c r="AW26" s="12"/>
      <c r="AX26" s="59"/>
      <c r="AY26" s="58"/>
      <c r="AZ26" s="12"/>
      <c r="BA26" s="12"/>
      <c r="BB26" s="12"/>
      <c r="BC26" s="12"/>
      <c r="BD26" s="58"/>
      <c r="BE26" s="12"/>
      <c r="BF26" s="12"/>
      <c r="BG26" s="12"/>
      <c r="BH26" s="59"/>
      <c r="BI26" s="12"/>
      <c r="BJ26" s="12"/>
      <c r="BK26" s="12"/>
      <c r="BL26" s="12"/>
      <c r="BM26" s="12"/>
      <c r="BN26" s="58"/>
      <c r="BO26" s="12"/>
      <c r="BP26" s="12"/>
      <c r="BQ26" s="12"/>
      <c r="BR26" s="59"/>
    </row>
    <row r="27" spans="2:70" ht="18" outlineLevel="1">
      <c r="B27" s="5"/>
      <c r="C27" s="110" t="s">
        <v>24</v>
      </c>
      <c r="D27" s="78"/>
      <c r="E27" s="103">
        <v>44774</v>
      </c>
      <c r="F27" s="103">
        <v>44774</v>
      </c>
      <c r="G27" s="83" t="str">
        <f>IF(OR(E27=0,F27=0),"",NETWORKDAYS(E27,F27)&amp; " 日")</f>
        <v>1 日</v>
      </c>
      <c r="H27" s="90" t="s">
        <v>3</v>
      </c>
      <c r="I27" s="91">
        <v>0</v>
      </c>
      <c r="J27" s="27"/>
      <c r="K27" s="58"/>
      <c r="L27" s="12"/>
      <c r="M27" s="12"/>
      <c r="N27" s="12"/>
      <c r="O27" s="59"/>
      <c r="P27" s="58"/>
      <c r="Q27" s="12"/>
      <c r="R27" s="12"/>
      <c r="S27" s="12"/>
      <c r="T27" s="59"/>
      <c r="U27" s="58"/>
      <c r="V27" s="12"/>
      <c r="W27" s="12"/>
      <c r="X27" s="12"/>
      <c r="Y27" s="59"/>
      <c r="Z27" s="58"/>
      <c r="AA27" s="12"/>
      <c r="AB27" s="12"/>
      <c r="AC27" s="12"/>
      <c r="AD27" s="59"/>
      <c r="AE27" s="58"/>
      <c r="AF27" s="12"/>
      <c r="AG27" s="12"/>
      <c r="AH27" s="12"/>
      <c r="AI27" s="59"/>
      <c r="AJ27" s="58"/>
      <c r="AK27" s="12"/>
      <c r="AL27" s="12"/>
      <c r="AM27" s="12"/>
      <c r="AN27" s="59"/>
      <c r="AO27" s="58"/>
      <c r="AP27" s="12"/>
      <c r="AQ27" s="12"/>
      <c r="AR27" s="12"/>
      <c r="AS27" s="59"/>
      <c r="AT27" s="58"/>
      <c r="AU27" s="12"/>
      <c r="AV27" s="12"/>
      <c r="AW27" s="12"/>
      <c r="AX27" s="59"/>
      <c r="AY27" s="58"/>
      <c r="AZ27" s="12"/>
      <c r="BA27" s="12"/>
      <c r="BB27" s="12"/>
      <c r="BC27" s="12"/>
      <c r="BD27" s="58"/>
      <c r="BE27" s="12"/>
      <c r="BF27" s="12"/>
      <c r="BG27" s="12"/>
      <c r="BH27" s="59"/>
      <c r="BI27" s="12"/>
      <c r="BJ27" s="12"/>
      <c r="BK27" s="12"/>
      <c r="BL27" s="12"/>
      <c r="BM27" s="12"/>
      <c r="BN27" s="58"/>
      <c r="BO27" s="12"/>
      <c r="BP27" s="12"/>
      <c r="BQ27" s="12"/>
      <c r="BR27" s="59"/>
    </row>
    <row r="28" spans="2:70" ht="18" outlineLevel="1">
      <c r="B28" s="5"/>
      <c r="C28" s="107" t="s">
        <v>25</v>
      </c>
      <c r="D28" s="78"/>
      <c r="E28" s="103">
        <v>44775</v>
      </c>
      <c r="F28" s="103">
        <v>44777</v>
      </c>
      <c r="G28" s="83" t="str">
        <f>IF(OR(E28=0,F28=0),"",NETWORKDAYS(E28,F28)&amp; " 日")</f>
        <v>3 日</v>
      </c>
      <c r="H28" s="90" t="s">
        <v>3</v>
      </c>
      <c r="I28" s="91">
        <v>0</v>
      </c>
      <c r="J28" s="27"/>
      <c r="K28" s="58"/>
      <c r="L28" s="12"/>
      <c r="M28" s="12"/>
      <c r="N28" s="12"/>
      <c r="O28" s="59"/>
      <c r="P28" s="58"/>
      <c r="Q28" s="12"/>
      <c r="R28" s="12"/>
      <c r="S28" s="12"/>
      <c r="T28" s="59"/>
      <c r="U28" s="58"/>
      <c r="V28" s="12"/>
      <c r="W28" s="12"/>
      <c r="X28" s="12"/>
      <c r="Y28" s="59"/>
      <c r="Z28" s="58"/>
      <c r="AA28" s="12"/>
      <c r="AB28" s="12"/>
      <c r="AC28" s="12"/>
      <c r="AD28" s="59"/>
      <c r="AE28" s="58"/>
      <c r="AF28" s="12"/>
      <c r="AG28" s="12"/>
      <c r="AH28" s="12"/>
      <c r="AI28" s="59"/>
      <c r="AJ28" s="58"/>
      <c r="AK28" s="12"/>
      <c r="AL28" s="12"/>
      <c r="AM28" s="12"/>
      <c r="AN28" s="59"/>
      <c r="AO28" s="58"/>
      <c r="AP28" s="12"/>
      <c r="AQ28" s="12"/>
      <c r="AR28" s="12"/>
      <c r="AS28" s="59"/>
      <c r="AT28" s="58"/>
      <c r="AU28" s="12"/>
      <c r="AV28" s="12"/>
      <c r="AW28" s="12"/>
      <c r="AX28" s="59"/>
      <c r="AY28" s="58"/>
      <c r="AZ28" s="12"/>
      <c r="BA28" s="12"/>
      <c r="BB28" s="12"/>
      <c r="BC28" s="12"/>
      <c r="BD28" s="58"/>
      <c r="BE28" s="12"/>
      <c r="BF28" s="12"/>
      <c r="BG28" s="12"/>
      <c r="BH28" s="59"/>
      <c r="BI28" s="12"/>
      <c r="BJ28" s="12"/>
      <c r="BK28" s="12"/>
      <c r="BL28" s="12"/>
      <c r="BM28" s="12"/>
      <c r="BN28" s="58"/>
      <c r="BO28" s="12"/>
      <c r="BP28" s="12"/>
      <c r="BQ28" s="12"/>
      <c r="BR28" s="59"/>
    </row>
    <row r="29" spans="2:70" ht="18" outlineLevel="1">
      <c r="B29" s="5"/>
      <c r="C29" s="74" t="s">
        <v>33</v>
      </c>
      <c r="D29" s="78"/>
      <c r="E29" s="103">
        <v>44778</v>
      </c>
      <c r="F29" s="103">
        <v>44781</v>
      </c>
      <c r="G29" s="83" t="str">
        <f>IF(OR(E29=0,F29=0),"",NETWORKDAYS(E29,F29)&amp; " 日")</f>
        <v>2 日</v>
      </c>
      <c r="H29" s="90" t="s">
        <v>3</v>
      </c>
      <c r="I29" s="91">
        <v>0</v>
      </c>
      <c r="J29" s="27"/>
      <c r="K29" s="58"/>
      <c r="L29" s="12"/>
      <c r="M29" s="12"/>
      <c r="N29" s="12"/>
      <c r="O29" s="59"/>
      <c r="P29" s="58"/>
      <c r="Q29" s="12"/>
      <c r="R29" s="12"/>
      <c r="S29" s="12"/>
      <c r="T29" s="59"/>
      <c r="U29" s="58"/>
      <c r="V29" s="12"/>
      <c r="W29" s="12"/>
      <c r="X29" s="12"/>
      <c r="Y29" s="59"/>
      <c r="Z29" s="58"/>
      <c r="AA29" s="12"/>
      <c r="AB29" s="12"/>
      <c r="AC29" s="12"/>
      <c r="AD29" s="59"/>
      <c r="AE29" s="58"/>
      <c r="AF29" s="12"/>
      <c r="AG29" s="12"/>
      <c r="AH29" s="12"/>
      <c r="AI29" s="59"/>
      <c r="AJ29" s="58"/>
      <c r="AK29" s="12"/>
      <c r="AL29" s="12"/>
      <c r="AM29" s="12"/>
      <c r="AN29" s="59"/>
      <c r="AO29" s="58"/>
      <c r="AP29" s="12"/>
      <c r="AQ29" s="12"/>
      <c r="AR29" s="12"/>
      <c r="AS29" s="59"/>
      <c r="AT29" s="58"/>
      <c r="AU29" s="12"/>
      <c r="AV29" s="12"/>
      <c r="AW29" s="12"/>
      <c r="AX29" s="59"/>
      <c r="AY29" s="58"/>
      <c r="AZ29" s="12"/>
      <c r="BA29" s="12"/>
      <c r="BB29" s="12"/>
      <c r="BC29" s="12"/>
      <c r="BD29" s="58"/>
      <c r="BE29" s="12"/>
      <c r="BF29" s="12"/>
      <c r="BG29" s="12"/>
      <c r="BH29" s="59"/>
      <c r="BI29" s="12"/>
      <c r="BJ29" s="12"/>
      <c r="BK29" s="12"/>
      <c r="BL29" s="12"/>
      <c r="BM29" s="12"/>
      <c r="BN29" s="58"/>
      <c r="BO29" s="12"/>
      <c r="BP29" s="12"/>
      <c r="BQ29" s="12"/>
      <c r="BR29" s="59"/>
    </row>
    <row r="30" spans="2:70" ht="18" outlineLevel="1">
      <c r="B30" s="5"/>
      <c r="C30" s="74" t="s">
        <v>36</v>
      </c>
      <c r="D30" s="78"/>
      <c r="E30" s="103">
        <v>44782</v>
      </c>
      <c r="F30" s="103">
        <v>44783</v>
      </c>
      <c r="G30" s="83" t="str">
        <f>IF(OR(E30=0,F30=0),"",NETWORKDAYS(E30,F30)&amp; " 日")</f>
        <v>2 日</v>
      </c>
      <c r="H30" s="90" t="s">
        <v>3</v>
      </c>
      <c r="I30" s="91">
        <v>0</v>
      </c>
      <c r="J30" s="27"/>
      <c r="K30" s="58"/>
      <c r="L30" s="12"/>
      <c r="M30" s="12"/>
      <c r="N30" s="12"/>
      <c r="O30" s="59"/>
      <c r="P30" s="58"/>
      <c r="Q30" s="12"/>
      <c r="R30" s="12"/>
      <c r="S30" s="12"/>
      <c r="T30" s="59"/>
      <c r="U30" s="58"/>
      <c r="V30" s="12"/>
      <c r="W30" s="12"/>
      <c r="X30" s="12"/>
      <c r="Y30" s="59"/>
      <c r="Z30" s="58"/>
      <c r="AA30" s="12"/>
      <c r="AB30" s="12"/>
      <c r="AC30" s="12"/>
      <c r="AD30" s="59"/>
      <c r="AE30" s="58"/>
      <c r="AF30" s="12"/>
      <c r="AG30" s="12"/>
      <c r="AH30" s="12"/>
      <c r="AI30" s="59"/>
      <c r="AJ30" s="58"/>
      <c r="AK30" s="12"/>
      <c r="AL30" s="12"/>
      <c r="AM30" s="12"/>
      <c r="AN30" s="59"/>
      <c r="AO30" s="58"/>
      <c r="AP30" s="12"/>
      <c r="AQ30" s="12"/>
      <c r="AR30" s="12"/>
      <c r="AS30" s="59"/>
      <c r="AT30" s="58"/>
      <c r="AU30" s="12"/>
      <c r="AV30" s="12"/>
      <c r="AW30" s="12"/>
      <c r="AX30" s="59"/>
      <c r="AY30" s="58"/>
      <c r="AZ30" s="12"/>
      <c r="BA30" s="12"/>
      <c r="BB30" s="12"/>
      <c r="BC30" s="12"/>
      <c r="BD30" s="58"/>
      <c r="BE30" s="12"/>
      <c r="BF30" s="12"/>
      <c r="BG30" s="12"/>
      <c r="BH30" s="59"/>
      <c r="BI30" s="12"/>
      <c r="BJ30" s="12"/>
      <c r="BK30" s="12"/>
      <c r="BL30" s="12"/>
      <c r="BM30" s="12"/>
      <c r="BN30" s="58"/>
      <c r="BO30" s="12"/>
      <c r="BP30" s="12"/>
      <c r="BQ30" s="12"/>
      <c r="BR30" s="59"/>
    </row>
    <row r="31" spans="2:70" ht="18" outlineLevel="1">
      <c r="B31" s="5"/>
      <c r="C31" s="74"/>
      <c r="D31" s="78"/>
      <c r="E31" s="104"/>
      <c r="F31" s="103"/>
      <c r="G31" s="83"/>
      <c r="H31" s="90"/>
      <c r="I31" s="91"/>
      <c r="J31" s="27"/>
      <c r="K31" s="58"/>
      <c r="L31" s="12"/>
      <c r="M31" s="12"/>
      <c r="N31" s="12"/>
      <c r="O31" s="59"/>
      <c r="P31" s="58"/>
      <c r="Q31" s="12"/>
      <c r="R31" s="12"/>
      <c r="S31" s="12"/>
      <c r="T31" s="59"/>
      <c r="U31" s="58"/>
      <c r="V31" s="12"/>
      <c r="W31" s="12"/>
      <c r="X31" s="12"/>
      <c r="Y31" s="59"/>
      <c r="Z31" s="58"/>
      <c r="AA31" s="12"/>
      <c r="AB31" s="12"/>
      <c r="AC31" s="12"/>
      <c r="AD31" s="59"/>
      <c r="AE31" s="58"/>
      <c r="AF31" s="12"/>
      <c r="AG31" s="12"/>
      <c r="AH31" s="12"/>
      <c r="AI31" s="59"/>
      <c r="AJ31" s="58"/>
      <c r="AK31" s="12"/>
      <c r="AL31" s="12"/>
      <c r="AM31" s="12"/>
      <c r="AN31" s="59"/>
      <c r="AO31" s="58"/>
      <c r="AP31" s="12"/>
      <c r="AQ31" s="12"/>
      <c r="AR31" s="12"/>
      <c r="AS31" s="59"/>
      <c r="AT31" s="58"/>
      <c r="AU31" s="12"/>
      <c r="AV31" s="12"/>
      <c r="AW31" s="12"/>
      <c r="AX31" s="59"/>
      <c r="AY31" s="58"/>
      <c r="AZ31" s="12"/>
      <c r="BA31" s="12"/>
      <c r="BB31" s="12"/>
      <c r="BC31" s="12"/>
      <c r="BD31" s="58"/>
      <c r="BE31" s="12"/>
      <c r="BF31" s="12"/>
      <c r="BG31" s="12"/>
      <c r="BH31" s="59"/>
      <c r="BI31" s="12"/>
      <c r="BJ31" s="12"/>
      <c r="BK31" s="12"/>
      <c r="BL31" s="12"/>
      <c r="BM31" s="12"/>
      <c r="BN31" s="58"/>
      <c r="BO31" s="12"/>
      <c r="BP31" s="12"/>
      <c r="BQ31" s="12"/>
      <c r="BR31" s="59"/>
    </row>
    <row r="32" spans="2:70" ht="18">
      <c r="B32" s="5"/>
      <c r="C32" s="75" t="s">
        <v>9</v>
      </c>
      <c r="D32" s="79"/>
      <c r="E32" s="105">
        <f>IF(MIN(E33:E36)&gt;0,MIN(E33:E36),"")</f>
        <v>44784</v>
      </c>
      <c r="F32" s="106">
        <f>IF(MAX(F33:F36)&gt;0,MAX(F33:F36),"")</f>
        <v>44797</v>
      </c>
      <c r="G32" s="84" t="str">
        <f>IF(OR(E32="",F32=""),"",NETWORKDAYS(E32,F32)&amp; " 日")</f>
        <v>10 日</v>
      </c>
      <c r="H32" s="92"/>
      <c r="I32" s="93"/>
      <c r="J32" s="26"/>
      <c r="K32" s="56"/>
      <c r="L32" s="33"/>
      <c r="M32" s="33"/>
      <c r="N32" s="33"/>
      <c r="O32" s="57"/>
      <c r="P32" s="56"/>
      <c r="Q32" s="33"/>
      <c r="R32" s="33"/>
      <c r="S32" s="33"/>
      <c r="T32" s="57"/>
      <c r="U32" s="56"/>
      <c r="V32" s="33"/>
      <c r="W32" s="33"/>
      <c r="X32" s="33"/>
      <c r="Y32" s="57"/>
      <c r="Z32" s="56"/>
      <c r="AA32" s="33"/>
      <c r="AB32" s="33"/>
      <c r="AC32" s="33"/>
      <c r="AD32" s="57"/>
      <c r="AE32" s="56"/>
      <c r="AF32" s="33"/>
      <c r="AG32" s="33"/>
      <c r="AH32" s="33"/>
      <c r="AI32" s="57"/>
      <c r="AJ32" s="56"/>
      <c r="AK32" s="33"/>
      <c r="AL32" s="33"/>
      <c r="AM32" s="33"/>
      <c r="AN32" s="57"/>
      <c r="AO32" s="56"/>
      <c r="AP32" s="33"/>
      <c r="AQ32" s="33"/>
      <c r="AR32" s="33"/>
      <c r="AS32" s="57"/>
      <c r="AT32" s="56"/>
      <c r="AU32" s="33"/>
      <c r="AV32" s="33"/>
      <c r="AW32" s="33"/>
      <c r="AX32" s="57"/>
      <c r="AY32" s="56"/>
      <c r="AZ32" s="33"/>
      <c r="BA32" s="33"/>
      <c r="BB32" s="33"/>
      <c r="BC32" s="33"/>
      <c r="BD32" s="56"/>
      <c r="BE32" s="33"/>
      <c r="BF32" s="33"/>
      <c r="BG32" s="33"/>
      <c r="BH32" s="57"/>
      <c r="BI32" s="33"/>
      <c r="BJ32" s="33"/>
      <c r="BK32" s="33"/>
      <c r="BL32" s="33"/>
      <c r="BM32" s="33"/>
      <c r="BN32" s="56"/>
      <c r="BO32" s="33"/>
      <c r="BP32" s="33"/>
      <c r="BQ32" s="33"/>
      <c r="BR32" s="57"/>
    </row>
    <row r="33" spans="2:77" ht="18" outlineLevel="1">
      <c r="B33" s="5"/>
      <c r="C33" s="107" t="s">
        <v>29</v>
      </c>
      <c r="D33" s="78"/>
      <c r="E33" s="103">
        <v>44784</v>
      </c>
      <c r="F33" s="103">
        <v>44788</v>
      </c>
      <c r="G33" s="83" t="str">
        <f>IF(OR(E33=0,F33=0),"",NETWORKDAYS(E33,F33)&amp; " 日")</f>
        <v>3 日</v>
      </c>
      <c r="H33" s="90" t="s">
        <v>3</v>
      </c>
      <c r="I33" s="91">
        <v>0</v>
      </c>
      <c r="J33" s="27"/>
      <c r="K33" s="58"/>
      <c r="L33" s="12"/>
      <c r="M33" s="12"/>
      <c r="N33" s="12"/>
      <c r="O33" s="59"/>
      <c r="P33" s="58"/>
      <c r="Q33" s="12"/>
      <c r="R33" s="12"/>
      <c r="S33" s="12"/>
      <c r="T33" s="59"/>
      <c r="U33" s="58"/>
      <c r="V33" s="12"/>
      <c r="W33" s="12"/>
      <c r="X33" s="12"/>
      <c r="Y33" s="59"/>
      <c r="Z33" s="58"/>
      <c r="AA33" s="12"/>
      <c r="AB33" s="12"/>
      <c r="AC33" s="12"/>
      <c r="AD33" s="59"/>
      <c r="AE33" s="58"/>
      <c r="AF33" s="12"/>
      <c r="AG33" s="12"/>
      <c r="AH33" s="12"/>
      <c r="AI33" s="59"/>
      <c r="AJ33" s="58"/>
      <c r="AK33" s="12"/>
      <c r="AL33" s="12"/>
      <c r="AM33" s="12"/>
      <c r="AN33" s="59"/>
      <c r="AO33" s="58"/>
      <c r="AP33" s="12"/>
      <c r="AQ33" s="12"/>
      <c r="AR33" s="12"/>
      <c r="AS33" s="59"/>
      <c r="AT33" s="58"/>
      <c r="AU33" s="12"/>
      <c r="AV33" s="12"/>
      <c r="AW33" s="12"/>
      <c r="AX33" s="59"/>
      <c r="AY33" s="58"/>
      <c r="AZ33" s="12"/>
      <c r="BA33" s="12"/>
      <c r="BB33" s="12"/>
      <c r="BC33" s="12"/>
      <c r="BD33" s="58"/>
      <c r="BE33" s="12"/>
      <c r="BF33" s="12"/>
      <c r="BG33" s="12"/>
      <c r="BH33" s="59"/>
      <c r="BI33" s="12"/>
      <c r="BJ33" s="12"/>
      <c r="BK33" s="12"/>
      <c r="BL33" s="12"/>
      <c r="BM33" s="12"/>
      <c r="BN33" s="58"/>
      <c r="BO33" s="12"/>
      <c r="BP33" s="12"/>
      <c r="BQ33" s="12"/>
      <c r="BR33" s="59"/>
    </row>
    <row r="34" spans="2:77" ht="18" outlineLevel="1">
      <c r="B34" s="5"/>
      <c r="C34" s="111" t="s">
        <v>28</v>
      </c>
      <c r="D34" s="78"/>
      <c r="E34" s="103">
        <v>44789</v>
      </c>
      <c r="F34" s="103">
        <v>44791</v>
      </c>
      <c r="G34" s="83" t="str">
        <f>IF(OR(E34=0,F34=0),"",NETWORKDAYS(E34,F34)&amp; " 日")</f>
        <v>3 日</v>
      </c>
      <c r="H34" s="90" t="s">
        <v>3</v>
      </c>
      <c r="I34" s="91">
        <v>0</v>
      </c>
      <c r="J34" s="27"/>
      <c r="K34" s="58"/>
      <c r="L34" s="12"/>
      <c r="M34" s="12"/>
      <c r="N34" s="12"/>
      <c r="O34" s="59"/>
      <c r="P34" s="58"/>
      <c r="Q34" s="12"/>
      <c r="R34" s="12"/>
      <c r="S34" s="12"/>
      <c r="T34" s="59"/>
      <c r="U34" s="58"/>
      <c r="V34" s="12"/>
      <c r="W34" s="12"/>
      <c r="X34" s="12"/>
      <c r="Y34" s="59"/>
      <c r="Z34" s="58"/>
      <c r="AA34" s="12"/>
      <c r="AB34" s="12"/>
      <c r="AC34" s="12"/>
      <c r="AD34" s="59"/>
      <c r="AE34" s="58"/>
      <c r="AF34" s="12"/>
      <c r="AG34" s="12"/>
      <c r="AH34" s="12"/>
      <c r="AI34" s="59"/>
      <c r="AJ34" s="58"/>
      <c r="AK34" s="12"/>
      <c r="AL34" s="12"/>
      <c r="AM34" s="12"/>
      <c r="AN34" s="59"/>
      <c r="AO34" s="58"/>
      <c r="AP34" s="12"/>
      <c r="AQ34" s="12"/>
      <c r="AR34" s="12"/>
      <c r="AS34" s="59"/>
      <c r="AT34" s="58"/>
      <c r="AU34" s="12"/>
      <c r="AV34" s="12"/>
      <c r="AW34" s="12"/>
      <c r="AX34" s="59"/>
      <c r="AY34" s="58"/>
      <c r="AZ34" s="12"/>
      <c r="BA34" s="12"/>
      <c r="BB34" s="12"/>
      <c r="BC34" s="12"/>
      <c r="BD34" s="58"/>
      <c r="BE34" s="12"/>
      <c r="BF34" s="12"/>
      <c r="BG34" s="12"/>
      <c r="BH34" s="59"/>
      <c r="BI34" s="12"/>
      <c r="BJ34" s="12"/>
      <c r="BK34" s="12"/>
      <c r="BL34" s="12"/>
      <c r="BM34" s="12"/>
      <c r="BN34" s="58"/>
      <c r="BO34" s="12"/>
      <c r="BP34" s="12"/>
      <c r="BQ34" s="12"/>
      <c r="BR34" s="59"/>
    </row>
    <row r="35" spans="2:77" ht="18" outlineLevel="1">
      <c r="B35" s="5"/>
      <c r="C35" s="107" t="s">
        <v>27</v>
      </c>
      <c r="D35" s="78"/>
      <c r="E35" s="103">
        <v>44784</v>
      </c>
      <c r="F35" s="103">
        <v>44797</v>
      </c>
      <c r="G35" s="83" t="str">
        <f>IF(OR(E35=0,F35=0),"",NETWORKDAYS(E35,F35)&amp; " 日")</f>
        <v>10 日</v>
      </c>
      <c r="H35" s="90" t="s">
        <v>3</v>
      </c>
      <c r="I35" s="91">
        <v>0</v>
      </c>
      <c r="J35" s="27"/>
      <c r="K35" s="58"/>
      <c r="L35" s="12"/>
      <c r="M35" s="12"/>
      <c r="N35" s="12"/>
      <c r="O35" s="59"/>
      <c r="P35" s="58"/>
      <c r="Q35" s="12"/>
      <c r="R35" s="12"/>
      <c r="S35" s="12"/>
      <c r="T35" s="59"/>
      <c r="U35" s="58"/>
      <c r="V35" s="12"/>
      <c r="W35" s="12"/>
      <c r="X35" s="12"/>
      <c r="Y35" s="59"/>
      <c r="Z35" s="58"/>
      <c r="AA35" s="12"/>
      <c r="AB35" s="12"/>
      <c r="AC35" s="12"/>
      <c r="AD35" s="59"/>
      <c r="AE35" s="58"/>
      <c r="AF35" s="12"/>
      <c r="AG35" s="12"/>
      <c r="AH35" s="12"/>
      <c r="AI35" s="59"/>
      <c r="AJ35" s="58"/>
      <c r="AK35" s="12"/>
      <c r="AL35" s="12"/>
      <c r="AM35" s="12"/>
      <c r="AN35" s="59"/>
      <c r="AO35" s="58"/>
      <c r="AP35" s="12"/>
      <c r="AQ35" s="12"/>
      <c r="AR35" s="12"/>
      <c r="AS35" s="59"/>
      <c r="AT35" s="58"/>
      <c r="AU35" s="12"/>
      <c r="AV35" s="12"/>
      <c r="AW35" s="12"/>
      <c r="AX35" s="59"/>
      <c r="AY35" s="58"/>
      <c r="AZ35" s="12"/>
      <c r="BA35" s="12"/>
      <c r="BB35" s="12"/>
      <c r="BC35" s="12"/>
      <c r="BD35" s="58"/>
      <c r="BE35" s="12"/>
      <c r="BF35" s="12"/>
      <c r="BG35" s="12"/>
      <c r="BH35" s="59"/>
      <c r="BI35" s="12"/>
      <c r="BJ35" s="12"/>
      <c r="BK35" s="12"/>
      <c r="BL35" s="12"/>
      <c r="BM35" s="12"/>
      <c r="BN35" s="58"/>
      <c r="BO35" s="12"/>
      <c r="BP35" s="12"/>
      <c r="BQ35" s="12"/>
      <c r="BR35" s="59"/>
    </row>
    <row r="36" spans="2:77" ht="18" outlineLevel="1">
      <c r="B36" s="5"/>
      <c r="C36" s="76"/>
      <c r="D36" s="80"/>
      <c r="E36" s="85"/>
      <c r="F36" s="87"/>
      <c r="G36" s="86"/>
      <c r="H36" s="94"/>
      <c r="I36" s="95"/>
      <c r="J36" s="27"/>
      <c r="K36" s="58"/>
      <c r="L36" s="12"/>
      <c r="M36" s="12"/>
      <c r="N36" s="12"/>
      <c r="O36" s="59"/>
      <c r="P36" s="58"/>
      <c r="Q36" s="12"/>
      <c r="R36" s="12"/>
      <c r="S36" s="12"/>
      <c r="T36" s="59"/>
      <c r="U36" s="58"/>
      <c r="V36" s="12"/>
      <c r="W36" s="12"/>
      <c r="X36" s="12"/>
      <c r="Y36" s="59"/>
      <c r="Z36" s="58"/>
      <c r="AA36" s="12"/>
      <c r="AB36" s="12"/>
      <c r="AC36" s="12"/>
      <c r="AD36" s="59"/>
      <c r="AE36" s="58"/>
      <c r="AF36" s="12"/>
      <c r="AG36" s="12"/>
      <c r="AH36" s="12"/>
      <c r="AI36" s="59"/>
      <c r="AJ36" s="58"/>
      <c r="AK36" s="12"/>
      <c r="AL36" s="12"/>
      <c r="AM36" s="12"/>
      <c r="AN36" s="59"/>
      <c r="AO36" s="58"/>
      <c r="AP36" s="12"/>
      <c r="AQ36" s="12"/>
      <c r="AR36" s="12"/>
      <c r="AS36" s="59"/>
      <c r="AT36" s="58"/>
      <c r="AU36" s="12"/>
      <c r="AV36" s="12"/>
      <c r="AW36" s="12"/>
      <c r="AX36" s="59"/>
      <c r="AY36" s="58"/>
      <c r="AZ36" s="12"/>
      <c r="BA36" s="12"/>
      <c r="BB36" s="12"/>
      <c r="BC36" s="12"/>
      <c r="BD36" s="58"/>
      <c r="BE36" s="12"/>
      <c r="BF36" s="12"/>
      <c r="BG36" s="12"/>
      <c r="BH36" s="59"/>
      <c r="BI36" s="12"/>
      <c r="BJ36" s="12"/>
      <c r="BK36" s="12"/>
      <c r="BL36" s="12"/>
      <c r="BM36" s="12"/>
      <c r="BN36" s="58"/>
      <c r="BO36" s="12"/>
      <c r="BP36" s="12"/>
      <c r="BQ36" s="12"/>
      <c r="BR36" s="59"/>
    </row>
    <row r="37" spans="2:77" ht="19.5" customHeight="1">
      <c r="B37" s="5"/>
      <c r="C37" s="13"/>
      <c r="D37" s="14"/>
      <c r="E37" s="15"/>
      <c r="F37" s="14"/>
      <c r="G37" s="14"/>
      <c r="H37" s="14"/>
      <c r="I37" s="14"/>
      <c r="J37" s="28"/>
      <c r="K37" s="60"/>
      <c r="L37" s="61"/>
      <c r="M37" s="61"/>
      <c r="N37" s="61"/>
      <c r="O37" s="62"/>
      <c r="P37" s="60"/>
      <c r="Q37" s="61"/>
      <c r="R37" s="61"/>
      <c r="S37" s="61"/>
      <c r="T37" s="62"/>
      <c r="U37" s="60"/>
      <c r="V37" s="61"/>
      <c r="W37" s="61"/>
      <c r="X37" s="61"/>
      <c r="Y37" s="62"/>
      <c r="Z37" s="60"/>
      <c r="AA37" s="61"/>
      <c r="AB37" s="61"/>
      <c r="AC37" s="61"/>
      <c r="AD37" s="62"/>
      <c r="AE37" s="60"/>
      <c r="AF37" s="61"/>
      <c r="AG37" s="61"/>
      <c r="AH37" s="61"/>
      <c r="AI37" s="62"/>
      <c r="AJ37" s="60"/>
      <c r="AK37" s="61"/>
      <c r="AL37" s="61"/>
      <c r="AM37" s="61"/>
      <c r="AN37" s="62"/>
      <c r="AO37" s="60"/>
      <c r="AP37" s="61"/>
      <c r="AQ37" s="61"/>
      <c r="AR37" s="61"/>
      <c r="AS37" s="62"/>
      <c r="AT37" s="60"/>
      <c r="AU37" s="61"/>
      <c r="AV37" s="61"/>
      <c r="AW37" s="61"/>
      <c r="AX37" s="62"/>
      <c r="AY37" s="60"/>
      <c r="AZ37" s="61"/>
      <c r="BA37" s="61"/>
      <c r="BB37" s="61"/>
      <c r="BC37" s="61"/>
      <c r="BD37" s="60"/>
      <c r="BE37" s="61"/>
      <c r="BF37" s="61"/>
      <c r="BG37" s="61"/>
      <c r="BH37" s="62"/>
      <c r="BI37" s="61"/>
      <c r="BJ37" s="61"/>
      <c r="BK37" s="61"/>
      <c r="BL37" s="61"/>
      <c r="BM37" s="61"/>
      <c r="BN37" s="60"/>
      <c r="BO37" s="61"/>
      <c r="BP37" s="61"/>
      <c r="BQ37" s="61"/>
      <c r="BR37" s="62"/>
    </row>
    <row r="38" spans="2:77" s="44" customFormat="1" ht="17.25">
      <c r="B38" s="46"/>
      <c r="C38" s="47"/>
      <c r="D38" s="47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BY38" s="45"/>
    </row>
    <row r="39" spans="2:77" s="44" customFormat="1" ht="17.25">
      <c r="B39" s="46"/>
      <c r="C39" s="47"/>
      <c r="D39" s="47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BY39" s="45"/>
    </row>
    <row r="40" spans="2:77" s="44" customFormat="1" ht="17.25">
      <c r="B40" s="46"/>
      <c r="C40" s="47"/>
      <c r="D40" s="47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BY40" s="45"/>
    </row>
    <row r="41" spans="2:77" s="44" customFormat="1" ht="17.25">
      <c r="B41" s="46"/>
      <c r="C41" s="47"/>
      <c r="D41" s="47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BY41" s="45"/>
    </row>
    <row r="42" spans="2:77" s="44" customFormat="1" ht="17.25">
      <c r="B42" s="46"/>
      <c r="C42" s="47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BY42" s="45"/>
    </row>
    <row r="43" spans="2:77" s="44" customFormat="1" ht="17.25">
      <c r="B43" s="46"/>
      <c r="C43" s="47"/>
      <c r="D43" s="47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BY43" s="45"/>
    </row>
    <row r="44" spans="2:77" s="44" customFormat="1" ht="17.25">
      <c r="B44" s="46"/>
      <c r="C44" s="47"/>
      <c r="D44" s="47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BY44" s="45"/>
    </row>
    <row r="45" spans="2:77" s="44" customFormat="1" ht="17.25">
      <c r="B45" s="46"/>
      <c r="C45" s="47"/>
      <c r="D45" s="47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BY45" s="45"/>
    </row>
    <row r="46" spans="2:77" s="44" customFormat="1" ht="17.25">
      <c r="B46" s="46"/>
      <c r="C46" s="47"/>
      <c r="D46" s="47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BY46" s="45"/>
    </row>
    <row r="47" spans="2:77" s="44" customFormat="1" ht="17.25">
      <c r="B47" s="46"/>
      <c r="C47" s="47"/>
      <c r="D47" s="47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BY47" s="45"/>
    </row>
    <row r="48" spans="2:77" s="44" customFormat="1" ht="17.25">
      <c r="B48" s="46"/>
      <c r="C48" s="47"/>
      <c r="D48" s="47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BY48" s="45"/>
    </row>
    <row r="49" spans="2:77" s="44" customFormat="1" ht="17.25">
      <c r="B49" s="46"/>
      <c r="C49" s="47"/>
      <c r="D49" s="47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BY49" s="45"/>
    </row>
    <row r="50" spans="2:77" s="44" customFormat="1" ht="17.25">
      <c r="B50" s="46"/>
      <c r="C50" s="47"/>
      <c r="D50" s="47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BY50" s="45"/>
    </row>
    <row r="51" spans="2:77" s="44" customFormat="1" ht="50.45" customHeight="1">
      <c r="B51" s="46"/>
      <c r="C51" s="47"/>
      <c r="D51" s="47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BY51" s="45"/>
    </row>
  </sheetData>
  <sheetProtection formatCells="0" formatColumns="0" formatRows="0" insertRows="0" deleteRows="0"/>
  <mergeCells count="15">
    <mergeCell ref="AY5:BC7"/>
    <mergeCell ref="BD5:BH7"/>
    <mergeCell ref="BI5:BM7"/>
    <mergeCell ref="BN5:BR7"/>
    <mergeCell ref="C3:I4"/>
    <mergeCell ref="D6:E6"/>
    <mergeCell ref="K5:O7"/>
    <mergeCell ref="C9:I9"/>
    <mergeCell ref="AT5:AX7"/>
    <mergeCell ref="AO5:AS7"/>
    <mergeCell ref="AJ5:AN7"/>
    <mergeCell ref="P5:T7"/>
    <mergeCell ref="U5:Y7"/>
    <mergeCell ref="Z5:AD7"/>
    <mergeCell ref="AE5:AI7"/>
  </mergeCells>
  <phoneticPr fontId="2" type="noConversion"/>
  <conditionalFormatting sqref="K8:BR8">
    <cfRule type="expression" dxfId="20" priority="185">
      <formula>$K$8=TODAY()</formula>
    </cfRule>
  </conditionalFormatting>
  <conditionalFormatting sqref="I10:I18 I24:I27 I29 I31:I37">
    <cfRule type="dataBar" priority="66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{22DE5D61-BBBB-4FD4-BDE4-3CE4D96D6608}</x14:id>
        </ext>
      </extLst>
    </cfRule>
  </conditionalFormatting>
  <conditionalFormatting sqref="H12:H18 H20:H27 H29 H31:H36">
    <cfRule type="cellIs" dxfId="19" priority="62" stopIfTrue="1" operator="equal">
      <formula>"実装中"</formula>
    </cfRule>
    <cfRule type="cellIs" dxfId="18" priority="63" stopIfTrue="1" operator="equal">
      <formula>"完了"</formula>
    </cfRule>
    <cfRule type="cellIs" dxfId="17" priority="64" stopIfTrue="1" operator="equal">
      <formula>"保留中"</formula>
    </cfRule>
  </conditionalFormatting>
  <conditionalFormatting sqref="K11:BR37">
    <cfRule type="expression" dxfId="16" priority="186">
      <formula>AND($I11&gt;5%, $E11&lt;=K$8,ROUNDDOWN(NETWORKDAYS($E11,$F11)*$I11,0)+$E11+1&gt;=K$8)</formula>
    </cfRule>
    <cfRule type="expression" dxfId="15" priority="187">
      <formula>AND(NOT(ISBLANK($E11)),$E11&lt;=K$8,$F11&gt;=K$8)</formula>
    </cfRule>
  </conditionalFormatting>
  <conditionalFormatting sqref="H13"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H14">
    <cfRule type="iconSet" priority="5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H18"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H26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H27"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H29">
    <cfRule type="iconSet" priority="46">
      <iconSet iconSet="3Arrows">
        <cfvo type="percent" val="0"/>
        <cfvo type="percent" val="33"/>
        <cfvo type="percent" val="67"/>
      </iconSet>
    </cfRule>
  </conditionalFormatting>
  <conditionalFormatting sqref="H33"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H34">
    <cfRule type="iconSet" priority="44">
      <iconSet iconSet="3Arrows">
        <cfvo type="percent" val="0"/>
        <cfvo type="percent" val="33"/>
        <cfvo type="percent" val="67"/>
      </iconSet>
    </cfRule>
  </conditionalFormatting>
  <conditionalFormatting sqref="H35"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D12:D22 D24:D36">
    <cfRule type="cellIs" dxfId="14" priority="39" operator="equal">
      <formula>"高"</formula>
    </cfRule>
    <cfRule type="cellIs" dxfId="13" priority="40" operator="equal">
      <formula>"中"</formula>
    </cfRule>
    <cfRule type="cellIs" dxfId="12" priority="41" operator="equal">
      <formula>"低"</formula>
    </cfRule>
  </conditionalFormatting>
  <conditionalFormatting sqref="I23">
    <cfRule type="dataBar" priority="28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{9AECC9FA-BA6D-42F6-A01D-C009C4AB909E}</x14:id>
        </ext>
      </extLst>
    </cfRule>
  </conditionalFormatting>
  <conditionalFormatting sqref="D23">
    <cfRule type="cellIs" dxfId="11" priority="21" operator="equal">
      <formula>"高"</formula>
    </cfRule>
    <cfRule type="cellIs" dxfId="10" priority="22" operator="equal">
      <formula>"中"</formula>
    </cfRule>
    <cfRule type="cellIs" dxfId="9" priority="23" operator="equal">
      <formula>"低"</formula>
    </cfRule>
  </conditionalFormatting>
  <conditionalFormatting sqref="I19">
    <cfRule type="dataBar" priority="20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{DF930DDF-5628-4496-963F-ABB38900DBD4}</x14:id>
        </ext>
      </extLst>
    </cfRule>
  </conditionalFormatting>
  <conditionalFormatting sqref="H19">
    <cfRule type="cellIs" dxfId="8" priority="17" stopIfTrue="1" operator="equal">
      <formula>"実装中"</formula>
    </cfRule>
    <cfRule type="cellIs" dxfId="7" priority="18" stopIfTrue="1" operator="equal">
      <formula>"完了"</formula>
    </cfRule>
    <cfRule type="cellIs" dxfId="6" priority="19" stopIfTrue="1" operator="equal">
      <formula>"保留中"</formula>
    </cfRule>
  </conditionalFormatting>
  <conditionalFormatting sqref="H19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I20:I22">
    <cfRule type="dataBar" priority="15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{986D52A5-B0C6-4721-A8DA-FAA3FE09D190}</x14:id>
        </ext>
      </extLst>
    </cfRule>
  </conditionalFormatting>
  <conditionalFormatting sqref="H20:H23">
    <cfRule type="iconSet" priority="200">
      <iconSet iconSet="3Arrows">
        <cfvo type="percent" val="0"/>
        <cfvo type="percent" val="33"/>
        <cfvo type="percent" val="67"/>
      </iconSet>
    </cfRule>
  </conditionalFormatting>
  <conditionalFormatting sqref="I28">
    <cfRule type="dataBar" priority="10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{CA257FE7-0596-4146-BB25-F23F4403A135}</x14:id>
        </ext>
      </extLst>
    </cfRule>
  </conditionalFormatting>
  <conditionalFormatting sqref="H28">
    <cfRule type="cellIs" dxfId="5" priority="7" stopIfTrue="1" operator="equal">
      <formula>"実装中"</formula>
    </cfRule>
    <cfRule type="cellIs" dxfId="4" priority="8" stopIfTrue="1" operator="equal">
      <formula>"完了"</formula>
    </cfRule>
    <cfRule type="cellIs" dxfId="3" priority="9" stopIfTrue="1" operator="equal">
      <formula>"保留中"</formula>
    </cfRule>
  </conditionalFormatting>
  <conditionalFormatting sqref="H28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I30">
    <cfRule type="dataBar" priority="5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{C30820E2-A5EA-4FCD-8E8E-F16295760F4B}</x14:id>
        </ext>
      </extLst>
    </cfRule>
  </conditionalFormatting>
  <conditionalFormatting sqref="H30">
    <cfRule type="cellIs" dxfId="2" priority="2" stopIfTrue="1" operator="equal">
      <formula>"実装中"</formula>
    </cfRule>
    <cfRule type="cellIs" dxfId="1" priority="3" stopIfTrue="1" operator="equal">
      <formula>"完了"</formula>
    </cfRule>
    <cfRule type="cellIs" dxfId="0" priority="4" stopIfTrue="1" operator="equal">
      <formula>"保留中"</formula>
    </cfRule>
  </conditionalFormatting>
  <conditionalFormatting sqref="H30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H33:H35 H12:H14 H17:H23 H26:H30" xr:uid="{2A6DBA97-1E10-4BD2-8C10-3A6FD3A42FBE}">
      <formula1>"未着手, 実装中,完了,保留中"</formula1>
    </dataValidation>
    <dataValidation type="list" allowBlank="1" showInputMessage="1" showErrorMessage="1" sqref="D12:D14 D33:D35 D26:D30 D17:D23" xr:uid="{CC5D1872-C3B8-400C-9656-05A0423116A6}">
      <formula1>"低, 中,高"</formula1>
    </dataValidation>
  </dataValidations>
  <pageMargins left="0.25" right="0.25" top="0.5" bottom="0.5" header="0.5" footer="0.25"/>
  <pageSetup scale="61" fitToHeight="0" orientation="landscape" r:id="rId1"/>
  <headerFooter alignWithMargins="0"/>
  <ignoredErrors>
    <ignoredError sqref="G18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DE5D61-BBBB-4FD4-BDE4-3CE4D96D660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I10:I18 I24:I27 I29 I31:I37</xm:sqref>
        </x14:conditionalFormatting>
        <x14:conditionalFormatting xmlns:xm="http://schemas.microsoft.com/office/excel/2006/main">
          <x14:cfRule type="dataBar" id="{9AECC9FA-BA6D-42F6-A01D-C009C4AB909E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I23</xm:sqref>
        </x14:conditionalFormatting>
        <x14:conditionalFormatting xmlns:xm="http://schemas.microsoft.com/office/excel/2006/main">
          <x14:cfRule type="dataBar" id="{DF930DDF-5628-4496-963F-ABB38900DBD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I19</xm:sqref>
        </x14:conditionalFormatting>
        <x14:conditionalFormatting xmlns:xm="http://schemas.microsoft.com/office/excel/2006/main">
          <x14:cfRule type="dataBar" id="{986D52A5-B0C6-4721-A8DA-FAA3FE09D19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I20:I22</xm:sqref>
        </x14:conditionalFormatting>
        <x14:conditionalFormatting xmlns:xm="http://schemas.microsoft.com/office/excel/2006/main">
          <x14:cfRule type="dataBar" id="{CA257FE7-0596-4146-BB25-F23F4403A13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C30820E2-A5EA-4FCD-8E8E-F16295760F4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3</vt:i4>
      </vt:variant>
    </vt:vector>
  </HeadingPairs>
  <TitlesOfParts>
    <vt:vector size="4" baseType="lpstr">
      <vt:lpstr>1026プロジェクト</vt:lpstr>
      <vt:lpstr>'1026プロジェクト'!prevWBS</vt:lpstr>
      <vt:lpstr>'1026プロジェクト'!Print_Titles</vt:lpstr>
      <vt:lpstr>'1026プロジェクト'!Vùng_In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2018-07-12T14:52:49Z</dcterms:created>
  <dcterms:modified xsi:type="dcterms:W3CDTF">2022-06-30T00:16:39Z</dcterms:modified>
</cp:coreProperties>
</file>