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docProps/app.xml" ContentType="application/vnd.openxmlformats-officedocument.extended-properties+xml"/>
  <Override PartName="/docProps/core.xml" ContentType="application/vnd.openxmlformats-package.core-properties+xml"/>
  <Override PartName="/xl/charts/chart0.xml" ContentType="application/vnd.openxmlformats-officedocument.drawingml.char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0.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3650"/>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82103\OneDrive\바탕 화면\"/>
    </mc:Choice>
  </mc:AlternateContent>
  <x:bookViews>
    <x:workbookView xWindow="0" yWindow="0" windowWidth="16710" windowHeight="8640" firstSheet="4"/>
  </x:bookViews>
  <x:sheets>
    <x:sheet name="밸런스 문서" sheetId="1" r:id="rId4"/>
    <x:sheet name="PC DATA(대차대조표)" sheetId="2" r:id="rId5"/>
    <x:sheet name="PC DATA" sheetId="3" r:id="rId6"/>
    <x:sheet name="아이템" sheetId="4" r:id="rId7"/>
    <x:sheet name="속성 대차대조표 (2)" sheetId="5" r:id="rId8"/>
    <x:sheet name="스킬 DATA" sheetId="6" r:id="rId9"/>
    <x:sheet name="몬스터" sheetId="7" r:id="rId10"/>
    <x:sheet name="전투 시뮬레이터" sheetId="8" r:id="rId11"/>
    <x:sheet name="속성 대차대조표" sheetId="9" r:id="rId12"/>
    <x:sheet name="밸런스 팩터" sheetId="10" r:id="rId13"/>
    <x:sheet name="작성 기준" sheetId="11" r:id="rId14"/>
    <x:sheet name="밸런스 곡선" sheetId="12" r:id="rId15"/>
    <x:sheet name="보스 설계 요약" sheetId="13" r:id="rId16"/>
    <x:sheet name="시뮬레이터" sheetId="14" r:id="rId17"/>
  </x:sheets>
  <x:externalReferences>
    <x:externalReference r:id="rId18"/>
  </x:externalReferences>
  <x:definedNames>
    <x:definedName name="PC_DATA_콘텐츠_번호">'PC DATA(대차대조표)'!$B$3:$B$308</x:definedName>
    <x:definedName name="기타_가져오기">INDEX(아이템_이미지,MATCH('전투 시뮬레이터'!$L$4,아이템_이름,0))</x:definedName>
    <x:definedName name="몬스터_가져오기" localSheetId="4">INDEX('속성 대차대조표 (2)'!몬스터_이미지,MATCH('[C:/Users/82103/OneDrive/바탕 화면/Gihoek_7/넌착해 밸런스 기획 문서.xlsx]시뮬레이터'!$B$2,'속성 대차대조표 (2)'!몬스터_이름,0))</x:definedName>
    <x:definedName name="몬스터_가져오기">INDEX(몬스터_이미지,MATCH('전투 시뮬레이터'!$B$2:$C$2,몬스터_이름,0))</x:definedName>
    <x:definedName name="몬스터_스킬1_이름">'[C:/Users/82103/OneDrive/바탕 화면/Gihoek_7/넌착해 밸런스 기획 문서.xlsx]몬스터'!$O$7:$O$290</x:definedName>
    <x:definedName name="몬스터_이름" localSheetId="4">'[C:/Users/82103/OneDrive/바탕 화면/Gihoek_7/넌착해 밸런스 기획 문서.xlsx]몬스터'!$C$7:$C$290</x:definedName>
    <x:definedName name="몬스터_이름">몬스터!$C$7:$C$312</x:definedName>
    <x:definedName name="몬스터_이미지" localSheetId="4">'[C:/Users/82103/OneDrive/바탕 화면/Gihoek_7/넌착해 밸런스 기획 문서.xlsx]몬스터'!$D$7:$D$290</x:definedName>
    <x:definedName name="몬스터_이미지">몬스터!$D$7:$D$312</x:definedName>
    <x:definedName name="무기_가져오기">INDEX(아이템_이미지,MATCH('전투 시뮬레이터'!$L$2,아이템_이름,0))</x:definedName>
    <x:definedName name="방어구_가져오기">INDEX(아이템_이미지,MATCH('전투 시뮬레이터'!$K$2,아이템_이름,0))</x:definedName>
    <x:definedName name="스킬_콘텐츠_번호">'스킬 DATA'!$D$5:$D$215</x:definedName>
    <x:definedName name="아이템_이름">아이템!$A$2:$A$43</x:definedName>
    <x:definedName name="아이템_이미지">아이템!$C$2:$C$43</x:definedName>
    <x:definedName name="아이템_콘텐츠_번호">아이템!$H$2:$H$43</x:definedName>
    <x:definedName name="액세서리_가져오기">INDEX(아이템_이미지,MATCH('전투 시뮬레이터'!$K$4,아이템_이름,0))</x:definedName>
    <x:definedName name="캐릭터_가져오기" localSheetId="4">INDEX('속성 대차대조표 (2)'!캐릭터_이미지,MATCH('[C:/Users/82103/OneDrive/바탕 화면/Gihoek_7/넌착해 밸런스 기획 문서.xlsx]시뮬레이터'!$F$2,캐릭터_이름,0))</x:definedName>
    <x:definedName name="캐릭터_가져오기">INDEX(캐릭터_이미지,MATCH('전투 시뮬레이터'!$I$2:$J$2,캐릭터_이름,0))</x:definedName>
    <x:definedName name="캐릭터_이름">'PC DATA(대차대조표)'!$A$3:$A$308</x:definedName>
    <x:definedName name="캐릭터_이미지" localSheetId="4">'[C:/Users/82103/OneDrive/바탕 화면/Gihoek_7/넌착해 밸런스 기획 문서.xlsx]PC DATA(대차대조표)'!$D$3:$D$308</x:definedName>
    <x:definedName name="캐릭터_이미지">'PC DATA(대차대조표)'!$E$3:$E$308</x:definedName>
    <x:definedName name="콘텐츠진행순서">'PC DATA(대차대조표)'!$B$3:$B$308</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<x:sst xmlns:r="http://schemas.openxmlformats.org/officeDocument/2006/relationships" xmlns:c="http://schemas.openxmlformats.org/drawingml/2006/chart" xmlns:x="http://schemas.openxmlformats.org/spreadsheetml/2006/main" count="11903" uniqueCount="4388">
  <x:si>
    <x:t>관리국 지급 권총·기본 보호 조끼·관리국 방진 고글·관리국 대응 장갑·관리국 전술화·관리국 방진 마스크·관리국 무전 이어피스·관리국 상태 측정기를 확인하고, 관리국 응급 주사와 비살상 충격탄을 퀵슬롯에 등록함</x:t>
  </x:si>
  <x:si>
    <x:t>차한해는 공격 방법도 힘의 존재도 모르며 괴물의 돌진을 몸으로 막아야 한다고 생각함</x:t>
  </x:si>
  <x:si>
    <x:t>왜곡 장면·거짓 단서·죄책감 증폭·진실 닻 교체형
[그날은 이랬어. / 교실 다시 쓰기 / 네가 틀렸잖아. / 정답 바꾸기]</x:t>
  </x:si>
  <x:si>
    <x:t>2분 50초</x:t>
  </x:si>
  <x:si>
    <x:t>8분 30초</x:t>
  </x:si>
  <x:si>
    <x:t>9분 30초</x:t>
  </x:si>
  <x:si>
    <x:t>연계·운영</x:t>
  </x:si>
  <x:si>
    <x:t>버프·디버프</x:t>
  </x:si>
  <x:si>
    <x:t>3분 15초</x:t>
  </x:si>
  <x:si>
    <x:t>관리 정보</x:t>
  </x:si>
  <x:si>
    <x:t>12분 30초</x:t>
  </x:si>
  <x:si>
    <x:t>신규 해금</x:t>
  </x:si>
  <x:si>
    <x:t>조작·시간</x:t>
  </x:si>
  <x:si>
    <x:t>7분 30초</x:t>
  </x:si>
  <x:si>
    <x:t>스킬 ID</x:t>
  </x:si>
  <x:si>
    <x:t>11분 30초</x:t>
  </x:si>
  <x:si>
    <x:t>출현 콘텐츠</x:t>
  </x:si>
  <x:si>
    <x:t>영화관 도착</x:t>
  </x:si>
  <x:si>
    <x:t>생체 감시</x:t>
  </x:si>
  <x:si>
    <x:t>공격 상성</x:t>
  </x:si>
  <x:si>
    <x:t>플레이어 스킬</x:t>
  </x:si>
  <x:si>
    <x:t>보안 외피</x:t>
  </x:si>
  <x:si>
    <x:t>추가 설명</x:t>
  </x:si>
  <x:si>
    <x:t>방어 변화</x:t>
  </x:si>
  <x:si>
    <x:t>상대 방어력</x:t>
  </x:si>
  <x:si>
    <x:t>발동 확률2</x:t>
  </x:si>
  <x:si>
    <x:t>현재 방어력</x:t>
  </x:si>
  <x:si>
    <x:t>AI 제어</x:t>
  </x:si>
  <x:si>
    <x:t>공격 변화</x:t>
  </x:si>
  <x:si>
    <x:t>플레이어</x:t>
  </x:si>
  <x:si>
    <x:t>전투 능력치</x:t>
  </x:si>
  <x:si>
    <x:t>현재 공격력</x:t>
  </x:si>
  <x:si>
    <x:t>능력 변동</x:t>
  </x:si>
  <x:si>
    <x:t>스킬 이름</x:t>
  </x:si>
  <x:si>
    <x:t>STAT</x:t>
  </x:si>
  <x:si>
    <x:t>발동 확률3</x:t>
  </x:si>
  <x:si>
    <x:t>5분 30초</x:t>
  </x:si>
  <x:si>
    <x:t>발동 확률1</x:t>
  </x:si>
  <x:si>
    <x:t>6분 30초</x:t>
  </x:si>
  <x:si>
    <x:t>스킬 데미지</x:t>
  </x:si>
  <x:si>
    <x:t>크레딧 종료</x:t>
  </x:si>
  <x:si>
    <x:t>몬스터 타입</x:t>
  </x:si>
  <x:si>
    <x:t>충격 완화</x:t>
  </x:si>
  <x:si>
    <x:t>공명 보호</x:t>
  </x:si>
  <x:si>
    <x:t>2분 5초</x:t>
  </x:si>
  <x:si>
    <x:t>매개 상수</x:t>
  </x:si>
  <x:si>
    <x:t>나대진 지급</x:t>
  </x:si>
  <x:si>
    <x:t>변동 수치</x:t>
  </x:si>
  <x:si>
    <x:t>접근 권한</x:t>
  </x:si>
  <x:si>
    <x:t>충격 보호</x:t>
  </x:si>
  <x:si>
    <x:t>화염 보호복</x:t>
  </x:si>
  <x:si>
    <x:t>생체 인증</x:t>
  </x:si>
  <x:si>
    <x:t>구역 압박</x:t>
  </x:si>
  <x:si>
    <x:t>바닥도 나가!</x:t>
  </x:si>
  <x:si>
    <x:t>입력 안정</x:t>
  </x:si>
  <x:si>
    <x:t>2분 20초</x:t>
  </x:si>
  <x:si>
    <x:t>UI 안정</x:t>
  </x:si>
  <x:si>
    <x:t>군인 지원</x:t>
  </x:si>
  <x:si>
    <x:r>
      <mc:AlternateContent xmlns:mc="http://schemas.openxmlformats.org/markup-compatibility/2006">
        <mc:Choice xmlns:hs="http://schemas.haansoft.com/office/spreadsheet/8.0" Requires="hs">
          <x:rPr hs:extension="1">
            <x:rFont val="돋움"/>
            <x:sz val="10"/>
            <x:color rgb="ffffffff"/>
            <x:b val="1"/>
            <hs:size val="100"/>
            <hs:ratio val="100"/>
            <hs:spacing val="0"/>
            <hs:offset val="0"/>
          </x:rPr>
        </mc:Choice>
        <mc:Fallback>
          <x:rPr>
            <x:rFont val="돋움"/>
            <x:sz val="10"/>
            <x:color rgb="ffffffff"/>
            <x:b val="1"/>
          </x:rPr>
        </mc:Fallback>
      </mc:AlternateContent>
      <x:t>콘텐츠</x:t>
    </x:r>
    <x:r>
      <mc:AlternateContent xmlns:mc="http://schemas.openxmlformats.org/markup-compatibility/2006">
        <mc:Choice xmlns:hs="http://schemas.haansoft.com/office/spreadsheet/8.0" Requires="hs">
          <x:rPr hs:extension="1">
            <x:rFont val="Carlito"/>
            <x:sz val="10"/>
            <x:color rgb="ffffffff"/>
            <x:b val="1"/>
            <hs:size val="100"/>
            <hs:ratio val="100"/>
            <hs:spacing val="0"/>
            <hs:offset val="0"/>
          </x:rPr>
        </mc:Choice>
        <mc:Fallback>
          <x:rPr>
            <x:rFont val="Carlito"/>
            <x:sz val="10"/>
            <x:color rgb="ffffffff"/>
            <x:b val="1"/>
          </x:rPr>
        </mc:Fallback>
      </mc:AlternateContent>
      <x:t xml:space="preserve"> </x:t>
    </x:r>
    <x:r>
      <mc:AlternateContent xmlns:mc="http://schemas.openxmlformats.org/markup-compatibility/2006">
        <mc:Choice xmlns:hs="http://schemas.haansoft.com/office/spreadsheet/8.0" Requires="hs">
          <x:rPr hs:extension="1">
            <x:rFont val="돋움"/>
            <x:sz val="10"/>
            <x:color rgb="ffffffff"/>
            <x:b val="1"/>
            <hs:size val="100"/>
            <hs:ratio val="100"/>
            <hs:spacing val="0"/>
            <hs:offset val="0"/>
          </x:rPr>
        </mc:Choice>
        <mc:Fallback>
          <x:rPr>
            <x:rFont val="돋움"/>
            <x:sz val="10"/>
            <x:color rgb="ffffffff"/>
            <x:b val="1"/>
          </x:rPr>
        </mc:Fallback>
      </mc:AlternateContent>
      <x:t>번호</x:t>
    </x:r>
  </x:si>
  <x:si>
    <x:t>2분 40초</x:t>
  </x:si>
  <x:si>
    <x:t>내자리산호</x:t>
  </x:si>
  <x:si>
    <x:t>어떤 속성</x:t>
  </x:si>
  <x:si>
    <x:t>응집 외피</x:t>
  </x:si>
  <x:si>
    <x:t>현장 획득</x:t>
  </x:si>
  <x:si>
    <x:t>전광판 쇠막대</x:t>
  </x:si>
  <x:si>
    <x:t>낮은 무게중심</x:t>
  </x:si>
  <x:si>
    <x:t>쿨타임(초)</x:t>
  </x:si>
  <x:si>
    <x:t>충격 보호대</x:t>
  </x:si>
  <x:si>
    <x:t>검증 항목</x:t>
  </x:si>
  <x:si>
    <x:t>밀치기 충격</x:t>
  </x:si>
  <x:si>
    <x:t>셋이서 빙글</x:t>
  </x:si>
  <x:si>
    <x:t>겹친 외피</x:t>
  </x:si>
  <x:si>
    <x:t>엉킨세포군</x:t>
  </x:si>
  <x:si>
    <x:t>웅크린 자세</x:t>
  </x:si>
  <x:si>
    <x:t>절대 안 비켜</x:t>
  </x:si>
  <x:si>
    <x:t>보스 전투</x:t>
  </x:si>
  <x:si>
    <x:t>군용 방탄판</x:t>
  </x:si>
  <x:si>
    <x:t>자리 찍기</x:t>
  </x:si>
  <x:si>
    <x:t>기습 반응</x:t>
  </x:si>
  <x:si>
    <x:t>철판 보호대</x:t>
  </x:si>
  <x:si>
    <x:t>꿈틀꿈틀</x:t>
  </x:si>
  <x:si>
    <x:t>근접 본능</x:t>
  </x:si>
  <x:si>
    <x:t>사랑의 매</x:t>
  </x:si>
  <x:si>
    <x:t>둘 중 하나!</x:t>
  </x:si>
  <x:si>
    <x:t>진형 방어</x:t>
  </x:si>
  <x:si>
    <x:t>가족 찾기</x:t>
  </x:si>
  <x:si>
    <x:t>울음주머니</x:t>
  </x:si>
  <x:si>
    <x:t>얇은 외피</x:t>
  </x:si>
  <x:si>
    <x:t>문틈젤리</x:t>
  </x:si>
  <x:si>
    <x:t>이쪽이야!</x:t>
  </x:si>
  <x:si>
    <x:t>싫어요.</x:t>
  </x:si>
  <x:si>
    <x:t>비상구대게</x:t>
  </x:si>
  <x:si>
    <x:t>초기 변이체</x:t>
  </x:si>
  <x:si>
    <x:t>슥, 긁기</x:t>
  </x:si>
  <x:si>
    <x:t>봉쇄 명령</x:t>
  </x:si>
  <x:si>
    <x:t>질질질…</x:t>
  </x:si>
  <x:si>
    <x:t>으아앙—</x:t>
  </x:si>
  <x:si>
    <x:t>체중 충격</x:t>
  </x:si>
  <x:si>
    <x:t>공포 음파</x:t>
  </x:si>
  <x:si>
    <x:t>한 줄로 서!</x:t>
  </x:si>
  <x:si>
    <x:t>바꿔가며!</x:t>
  </x:si>
  <x:si>
    <x:t>조금만 밀어</x:t>
  </x:si>
  <x:si>
    <x:t>핵부터!</x:t>
  </x:si>
  <x:si>
    <x:t>부하 엄호</x:t>
  </x:si>
  <x:si>
    <x:t>불완전한 외피</x:t>
  </x:si>
  <x:si>
    <x:t>너 말고 너!</x:t>
  </x:si>
  <x:si>
    <x:t>대장촉수</x:t>
  </x:si>
  <x:si>
    <x:t>넓은 체형</x:t>
  </x:si>
  <x:si>
    <x:t>어디였지?</x:t>
  </x:si>
  <x:si>
    <x:t>무리 공명</x:t>
  </x:si>
  <x:si>
    <x:t>보라멍울</x:t>
  </x:si>
  <x:si>
    <x:t>무리 선도체</x:t>
  </x:si>
  <x:si>
    <x:t>전투 종료</x:t>
  </x:si>
  <x:si>
    <x:t>한 번 튕겨!</x:t>
  </x:si>
  <x:si>
    <x:t>유연한 골격</x:t>
  </x:si>
  <x:si>
    <x:t>교체 외피</x:t>
  </x:si>
  <x:si>
    <x:t>쏙 빠지기</x:t>
  </x:si>
  <x:si>
    <x:t>길막 완료</x:t>
  </x:si>
  <x:si>
    <x:t>몸통 대여중</x:t>
  </x:si>
  <x:si>
    <x:t>여긴 내 틈</x:t>
  </x:si>
  <x:si>
    <x:t>다중 팔 타격</x:t>
  </x:si>
  <x:si>
    <x:t>안 찍히면 돼</x:t>
  </x:si>
  <x:si>
    <x:t>당황한 반격</x:t>
  </x:si>
  <x:si>
    <x:t>길목 압박</x:t>
  </x:si>
  <x:si>
    <x:t>정예 전투</x:t>
  </x:si>
  <x:si>
    <x:t>한꺼번에 쿵</x:t>
  </x:si>
  <x:si>
    <x:t>길치섬모</x:t>
  </x:si>
  <x:si>
    <x:t>엉켜서 딱!</x:t>
  </x:si>
  <x:si>
    <x:t>너부터!</x:t>
  </x:si>
  <x:si>
    <x:t>아, 비켜!</x:t>
  </x:si>
  <x:si>
    <x:t>쫓쫓해삼</x:t>
  </x:si>
  <x:si>
    <x:t>강화 변이체</x:t>
  </x:si>
  <x:si>
    <x:t>숨 한번</x:t>
  </x:si>
  <x:si>
    <x:t>껍데기부터</x:t>
  </x:si>
  <x:si>
    <x:t>흡수 외피</x:t>
  </x:si>
  <x:si>
    <x:t>문틈새우</x:t>
  </x:si>
  <x:si>
    <x:t>집요한 추격</x:t>
  </x:si>
  <x:si>
    <x:t>다 같이 가!</x:t>
  </x:si>
  <x:si>
    <x:t>한꺼번에 쾅!</x:t>
  </x:si>
  <x:si>
    <x:t>철판 갑각</x:t>
  </x:si>
  <x:si>
    <x:t>뒤에 있다!</x:t>
  </x:si>
  <x:si>
    <x:t>굳은 외피</x:t>
  </x:si>
  <x:si>
    <x:t>내가 간다</x:t>
  </x:si>
  <x:si>
    <x:t>너도 밖으로.</x:t>
  </x:si>
  <x:si>
    <x:t>구역 보스</x:t>
  </x:si>
  <x:si>
    <x:t>밖에 있어.</x:t>
  </x:si>
  <x:si>
    <x:t>비상구 폐쇄!</x:t>
  </x:si>
  <x:si>
    <x:t>여기 맞나?</x:t>
  </x:si>
  <x:si>
    <x:t>긴장된 근육</x:t>
  </x:si>
  <x:si>
    <x:t>자리 바꿔!</x:t>
  </x:si>
  <x:si>
    <x:t>집게 한 번</x:t>
  </x:si>
  <x:si>
    <x:t>추격 가속</x:t>
  </x:si>
  <x:si>
    <x:t>한입 단체석</x:t>
  </x:si>
  <x:si>
    <x:t>밀착 압박</x:t>
  </x:si>
  <x:si>
    <x:t>짝짝짝!</x:t>
  </x:si>
  <x:si>
    <x:t>빨리빨리!</x:t>
  </x:si>
  <x:si>
    <x:t>잡았다, 또!</x:t>
  </x:si>
  <x:si>
    <x:t>후방 기습</x:t>
  </x:si>
  <x:si>
    <x:t>몸통 잠깐!</x:t>
  </x:si>
  <x:si>
    <x:t>문 닫습니다!</x:t>
  </x:si>
  <x:si>
    <x:t>밖으로 나가재</x:t>
  </x:si>
  <x:si>
    <x:t>쫓아간다!</x:t>
  </x:si>
  <x:si>
    <x:t>길막말미잘</x:t>
  </x:si>
  <x:si>
    <x:t>다중 신체</x:t>
  </x:si>
  <x:si>
    <x:t>점착 외피</x:t>
  </x:si>
  <x:si>
    <x:t>봉쇄 외피</x:t>
  </x:si>
  <x:si>
    <x:t>이건 반납</x:t>
  </x:si>
  <x:si>
    <x:t>이건 던질게</x:t>
  </x:si>
  <x:si>
    <x:t>딱 붙어!</x:t>
  </x:si>
  <x:si>
    <x:t>한 자리 먹기</x:t>
  </x:si>
  <x:si>
    <x:t>통째로 간다!</x:t>
  </x:si>
  <x:si>
    <x:t>기립박수벌레</x:t>
  </x:si>
  <x:si>
    <x:t>흡수 강화</x:t>
  </x:si>
  <x:si>
    <x:t>숭배 공명</x:t>
  </x:si>
  <x:si>
    <x:t>합체는 했는데</x:t>
  </x:si>
  <x:si>
    <x:t>후방 위치</x:t>
  </x:si>
  <x:si>
    <x:t>팬서비스 연타</x:t>
  </x:si>
  <x:si>
    <x:t>부하 보호막</x:t>
  </x:si>
  <x:si>
    <x:t>시선 모아!</x:t>
  </x:si>
  <x:si>
    <x:t>갈채 파동</x:t>
  </x:si>
  <x:si>
    <x:t>다층 외피</x:t>
  </x:si>
  <x:si>
    <x:t>단체석 확장!</x:t>
  </x:si>
  <x:si>
    <x:t>융합 공명</x:t>
  </x:si>
  <x:si>
    <x:t>챕터 보스</x:t>
  </x:si>
  <x:si>
    <x:t>집단 갈채</x:t>
  </x:si>
  <x:si>
    <x:t>중첩 신체</x:t>
  </x:si>
  <x:si>
    <x:t>팔 바꿔 쓸게</x:t>
  </x:si>
  <x:si>
    <x:t>호명 압박</x:t>
  </x:si>
  <x:si>
    <x:t>불규칙 타격</x:t>
  </x:si>
  <x:si>
    <x:t>사방으로 휙</x:t>
  </x:si>
  <x:si>
    <x:t>그림자 외피</x:t>
  </x:si>
  <x:si>
    <x:t>오늘의 영웅!</x:t>
  </x:si>
  <x:si>
    <x:t>보호막 생성</x:t>
  </x:si>
  <x:si>
    <x:t>찰싹진드기</x:t>
  </x:si>
  <x:si>
    <x:t>너, 거기!</x:t>
  </x:si>
  <x:si>
    <x:t>너도 붙어!</x:t>
  </x:si>
  <x:si>
    <x:t>박수 더!</x:t>
  </x:si>
  <x:si>
    <x:t>그림자 팬클럽</x:t>
  </x:si>
  <x:si>
    <x:t>추앙풍뎅이</x:t>
  </x:si>
  <x:si>
    <x:t>불렀으면 간다</x:t>
  </x:si>
  <x:si>
    <x:t>나갈 곳 없어</x:t>
  </x:si>
  <x:si>
    <x:t>문턱 조심!</x:t>
  </x:si>
  <x:si>
    <x:t>환영 외피</x:t>
  </x:si>
  <x:si>
    <x:t>포위 압박</x:t>
  </x:si>
  <x:si>
    <x:t>원형 진형</x:t>
  </x:si>
  <x:si>
    <x:t>박수 적금</x:t>
  </x:si>
  <x:si>
    <x:t>호명나방</x:t>
  </x:si>
  <x:si>
    <x:t>발자국 저장</x:t>
  </x:si>
  <x:si>
    <x:t>박수 저금통</x:t>
  </x:si>
  <x:si>
    <x:t>박수 먹기</x:t>
  </x:si>
  <x:si>
    <x:t>만기 폭발!</x:t>
  </x:si>
  <x:si>
    <x:t>조롱 파동</x:t>
  </x:si>
  <x:si>
    <x:t>사각지대 은폐</x:t>
  </x:si>
  <x:si>
    <x:t>환영 분산</x:t>
  </x:si>
  <x:si>
    <x:t>군집 방어</x:t>
  </x:si>
  <x:si>
    <x:t>집단 압박</x:t>
  </x:si>
  <x:si>
    <x:t>팬은 비켜!</x:t>
  </x:si>
  <x:si>
    <x:t>다 들었대!</x:t>
  </x:si>
  <x:si>
    <x:t>영웅 보호!</x:t>
  </x:si>
  <x:si>
    <x:t>박수 소리!</x:t>
  </x:si>
  <x:si>
    <x:t>줄 다시 서!</x:t>
  </x:si>
  <x:si>
    <x:t>다들 와!</x:t>
  </x:si>
  <x:si>
    <x:t>소문 쫙!</x:t>
  </x:si>
  <x:si>
    <x:t>소문 확산</x:t>
  </x:si>
  <x:si>
    <x:t>넘어져.</x:t>
  </x:si>
  <x:si>
    <x:t>전부 같이!</x:t>
  </x:si>
  <x:si>
    <x:t>갈채 보호막</x:t>
  </x:si>
  <x:si>
    <x:t>차례대로.</x:t>
  </x:si>
  <x:si>
    <x:t>군중 속 은폐</x:t>
  </x:si>
  <x:si>
    <x:t>길은 못 줘</x:t>
  </x:si>
  <x:si>
    <x:t>피해 이전</x:t>
  </x:si>
  <x:si>
    <x:t>찍어 누르기</x:t>
  </x:si>
  <x:si>
    <x:t>다시 뒤로</x:t>
  </x:si>
  <x:si>
    <x:t>더 낮게.</x:t>
  </x:si>
  <x:si>
    <x:t>기습 충격</x:t>
  </x:si>
  <x:si>
    <x:t>난 뒤로 갈게</x:t>
  </x:si>
  <x:si>
    <x:t>무슨 소리지?</x:t>
  </x:si>
  <x:si>
    <x:t>퇴근하고 싶다</x:t>
  </x:si>
  <x:si>
    <x:t>한 칸만 밀게</x:t>
  </x:si>
  <x:si>
    <x:t>난 못 봤어</x:t>
  </x:si>
  <x:si>
    <x:t>기억 침식</x:t>
  </x:si>
  <x:si>
    <x:t>복종 압박</x:t>
  </x:si>
  <x:si>
    <x:t>수취인 변경</x:t>
  </x:si>
  <x:si>
    <x:t>선의 탈취</x:t>
  </x:si>
  <x:si>
    <x:t>지금 당장!</x:t>
  </x:si>
  <x:si>
    <x:t>군중 엄호</x:t>
  </x:si>
  <x:si>
    <x:t>군중 뒤 은폐</x:t>
  </x:si>
  <x:si>
    <x:t>구원 독촉</x:t>
  </x:si>
  <x:si>
    <x:t>초조한 외피</x:t>
  </x:si>
  <x:si>
    <x:t>책임 전가</x:t>
  </x:si>
  <x:si>
    <x:t>대중의 갈채</x:t>
  </x:si>
  <x:si>
    <x:t>인증 실패</x:t>
  </x:si>
  <x:si>
    <x:t>등 뒤 한 칸</x:t>
  </x:si>
  <x:si>
    <x:t>뒤에 있어.</x:t>
  </x:si>
  <x:si>
    <x:t>선의 압류관</x:t>
  </x:si>
  <x:si>
    <x:t>칠판 낄낄이</x:t>
  </x:si>
  <x:si>
    <x:t>정답 바꾸기</x:t>
  </x:si>
  <x:si>
    <x:t>때리지 마.</x:t>
  </x:si>
  <x:si>
    <x:t>희생 선동</x:t>
  </x:si>
  <x:si>
    <x:t>공은 돌아온다</x:t>
  </x:si>
  <x:si>
    <x:t>하나 더 웃자</x:t>
  </x:si>
  <x:si>
    <x:t>집중 비난</x:t>
  </x:si>
  <x:si>
    <x:t>저 사람부터!</x:t>
  </x:si>
  <x:si>
    <x:t>회복도 압류</x:t>
  </x:si>
  <x:si>
    <x:t>괴물 외피</x:t>
  </x:si>
  <x:si>
    <x:t>상태 이상 값</x:t>
  </x:si>
  <x:si>
    <x:t>저쪽으로.</x:t>
  </x:si>
  <x:si>
    <x:t>미납 경고</x:t>
  </x:si>
  <x:si>
    <x:t>아직도?</x:t>
  </x:si>
  <x:si>
    <x:t>스킬 타입</x:t>
  </x:si>
  <x:si>
    <x:t>등급 강제</x:t>
  </x:si>
  <x:si>
    <x:t>다시 한 줄</x:t>
  </x:si>
  <x:si>
    <x:t>움직이지 마.</x:t>
  </x:si>
  <x:si>
    <x:t>지정 사용자</x:t>
  </x:si>
  <x:si>
    <x:t>피해 산정식</x:t>
  </x:si>
  <x:si>
    <x:t>고정 피해</x:t>
  </x:si>
  <x:si>
    <x:t>권위 외피</x:t>
  </x:si>
  <x:si>
    <x:t>발동 필요 값</x:t>
  </x:si>
  <x:si>
    <x:t>오늘의 희생양</x:t>
  </x:si>
  <x:si>
    <x:t>임시 승인</x:t>
  </x:si>
  <x:si>
    <x:t>스캔합니다</x:t>
  </x:si>
  <x:si>
    <x:t>네 탓 택배</x:t>
  </x:si>
  <x:si>
    <x:t>계량 장치</x:t>
  </x:si>
  <x:si>
    <x:t>댓글 폭주</x:t>
  </x:si>
  <x:si>
    <x:t>폭력의 기억</x:t>
  </x:si>
  <x:si>
    <x:t>재생 외피</x:t>
  </x:si>
  <x:si>
    <x:t>등 떠밀기</x:t>
  </x:si>
  <x:si>
    <x:t>집단 밀어내기</x:t>
  </x:si>
  <x:si>
    <x:t>측정합니다.</x:t>
  </x:si>
  <x:si>
    <x:t>책임 배송</x:t>
  </x:si>
  <x:si>
    <x:t>엎드려.</x:t>
  </x:si>
  <x:si>
    <x:t>선의 압류</x:t>
  </x:si>
  <x:si>
    <x:t>압박 진형</x:t>
  </x:si>
  <x:si>
    <x:t>납작 엎드려</x:t>
  </x:si>
  <x:si>
    <x:t>선택 확정</x:t>
  </x:si>
  <x:si>
    <x:t>상황당 1회</x:t>
  </x:si>
  <x:si>
    <x:t>쿨타임 타입</x:t>
  </x:si>
  <x:si>
    <x:t>이동 속도</x:t>
  </x:si>
  <x:si>
    <x:t>환경 상호작용</x:t>
  </x:si>
  <x:si>
    <x:t>조건부 입력</x:t>
  </x:si>
  <x:si>
    <x:t>입력 유지</x:t>
  </x:si>
  <x:si>
    <x:t>방어 전투</x:t>
  </x:si>
  <x:si>
    <x:t>저기 봐!</x:t>
  </x:si>
  <x:si>
    <x:t>스킬 아이콘</x:t>
  </x:si>
  <x:si>
    <x:t>핵 은폐</x:t>
  </x:si>
  <x:si>
    <x:t>폐교 공명</x:t>
  </x:si>
  <x:si>
    <x:t>전투당 1회</x:t>
  </x:si>
  <x:si>
    <x:t>이동 목표</x:t>
  </x:si>
  <x:si>
    <x:t>표적 인식</x:t>
  </x:si>
  <x:si>
    <x:t>첫 보스</x:t>
  </x:si>
  <x:si>
    <x:t>아이템 사용</x:t>
  </x:si>
  <x:si>
    <x:t>보스 공통</x:t>
  </x:si>
  <x:si>
    <x:t>사건 플래그</x:t>
  </x:si>
  <x:si>
    <x:t>장비 해제</x:t>
  </x:si>
  <x:si>
    <x:t>사용 주체</x:t>
  </x:si>
  <x:si>
    <x:t>기본 상호작용</x:t>
  </x:si>
  <x:si>
    <x:t>반격 창 종료</x:t>
  </x:si>
  <x:si>
    <x:t>핵 피해</x:t>
  </x:si>
  <x:si>
    <x:t>이동 종료</x:t>
  </x:si>
  <x:si>
    <x:t>10초 종료</x:t>
  </x:si>
  <x:si>
    <x:t>공명 장비</x:t>
  </x:si>
  <x:si>
    <x:t>연출용+액티브</x:t>
  </x:si>
  <x:si>
    <x:t>전투 정보</x:t>
  </x:si>
  <x:si>
    <x:t>정식 전투</x:t>
  </x:si>
  <x:si>
    <x:t>융합 보스</x:t>
  </x:si>
  <x:si>
    <x:t>시전 종료</x:t>
  </x:si>
  <x:si>
    <x:t>패턴 판독</x:t>
  </x:si>
  <x:si>
    <x:t>폐교 은폐</x:t>
  </x:si>
  <x:si>
    <x:t>강공격 종료</x:t>
  </x:si>
  <x:si>
    <x:t>UI 간섭</x:t>
  </x:si>
  <x:si>
    <x:t>이동 경로</x:t>
  </x:si>
  <x:si>
    <x:t>반사 횟수</x:t>
  </x:si>
  <x:si>
    <x:t>1초 종료</x:t>
  </x:si>
  <x:si>
    <x:t>도와줘!</x:t>
  </x:si>
  <x:si>
    <x:t>최대 타격 수</x:t>
  </x:si>
  <x:si>
    <x:t>중장비 방어</x:t>
  </x:si>
  <x:si>
    <x:t>아이템 횟수</x:t>
  </x:si>
  <x:si>
    <x:t>8초 종료</x:t>
  </x:si>
  <x:si>
    <x:t>손 내려.</x:t>
  </x:si>
  <x:si>
    <x:t>외피 피해</x:t>
  </x:si>
  <x:si>
    <x:t>받는 피해</x:t>
  </x:si>
  <x:si>
    <x:t>사건 조건</x:t>
  </x:si>
  <x:si>
    <x:t>입력 흔들림</x:t>
  </x:si>
  <x:si>
    <x:t>공명 전투</x:t>
  </x:si>
  <x:si>
    <x:t>갈채 획득</x:t>
  </x:si>
  <x:si>
    <x:t>구조 완료</x:t>
  </x:si>
  <x:si>
    <x:t>차한해·동료</x:t>
  </x:si>
  <x:si>
    <x:t>소음 발생량</x:t>
  </x:si>
  <x:si>
    <x:t>약점 노출</x:t>
  </x:si>
  <x:si>
    <x:t>장비 착용</x:t>
  </x:si>
  <x:si>
    <x:t>판독 표시</x:t>
  </x:si>
  <x:si>
    <x:t>위치 조건</x:t>
  </x:si>
  <x:si>
    <x:t>앗, 피해!</x:t>
  </x:si>
  <x:si>
    <x:t>공격 입력</x:t>
  </x:si>
  <x:si>
    <x:t>상황 조건</x:t>
  </x:si>
  <x:si>
    <x:t>폐교 보스</x:t>
  </x:si>
  <x:si>
    <x:t>잠깐만!</x:t>
  </x:si>
  <x:si>
    <x:t>등급 표식</x:t>
  </x:si>
  <x:si>
    <x:t>다수 전투</x:t>
  </x:si>
  <x:si>
    <x:t>1회 자동</x:t>
  </x:si>
  <x:si>
    <x:t>심층 탐사</x:t>
  </x:si>
  <x:si>
    <x:t>장치 파괴</x:t>
  </x:si>
  <x:si>
    <x:t>장비 사용</x:t>
  </x:si>
  <x:si>
    <x:t>강제 이동</x:t>
  </x:si>
  <x:si>
    <x:t>방향 판독</x:t>
  </x:si>
  <x:si>
    <x:t>은폐 전용</x:t>
  </x:si>
  <x:si>
    <x:t>페이즈 1회</x:t>
  </x:si>
  <x:si>
    <x:t>무한 선의</x:t>
  </x:si>
  <x:si>
    <x:t>고유 특성</x:t>
  </x:si>
  <x:si>
    <x:t>첫 힘 발현</x:t>
  </x:si>
  <x:si>
    <x:t>이번엔 같이.</x:t>
  </x:si>
  <x:si>
    <x:t>회사 구조</x:t>
  </x:si>
  <x:si>
    <x:t>폐교 투척</x:t>
  </x:si>
  <x:si>
    <x:t>피격 대상</x:t>
  </x:si>
  <x:si>
    <x:t>동시 조건</x:t>
  </x:si>
  <x:si>
    <x:t>지원+이벤트</x:t>
  </x:si>
  <x:si>
    <x:t>패시브+자동</x:t>
  </x:si>
  <x:si>
    <x:t>이동 완료</x:t>
  </x:si>
  <x:si>
    <x:t>동시 입력</x:t>
  </x:si>
  <x:si>
    <x:t>전장 대상</x:t>
  </x:si>
  <x:si>
    <x:t>갈채 보스</x:t>
  </x:si>
  <x:si>
    <x:t>외피 파괴</x:t>
  </x:si>
  <x:si>
    <x:t>상태/시스템</x:t>
  </x:si>
  <x:si>
    <x:t>이동 둔화</x:t>
  </x:si>
  <x:si>
    <x:t>희생 엔딩</x:t>
  </x:si>
  <x:si>
    <x:t>탐색 후보</x:t>
  </x:si>
  <x:si>
    <x:t>최종 보스</x:t>
  </x:si>
  <x:si>
    <x:t>장비 슬롯</x:t>
  </x:si>
  <x:si>
    <x:t>밀려남 1칸</x:t>
  </x:si>
  <x:si>
    <x:t>해제 불가</x:t>
  </x:si>
  <x:si>
    <x:t>위치 노출</x:t>
  </x:si>
  <x:si>
    <x:t>주의 분산</x:t>
  </x:si>
  <x:si>
    <x:t>정신 차리자.</x:t>
  </x:si>
  <x:si>
    <x:t>공용 상태</x:t>
  </x:si>
  <x:si>
    <x:t>연계 호출</x:t>
  </x:si>
  <x:si>
    <x:t>특수 사건</x:t>
  </x:si>
  <x:si>
    <x:t>엔딩 1회</x:t>
  </x:si>
  <x:si>
    <x:t>AI 행동</x:t>
  </x:si>
  <x:si>
    <x:t>AI 위치</x:t>
  </x:si>
  <x:si>
    <x:t>등급 부여</x:t>
  </x:si>
  <x:si>
    <x:t>AI 가중치</x:t>
  </x:si>
  <x:si>
    <x:t>선의 감소량</x:t>
  </x:si>
  <x:si>
    <x:t>접촉 소멸</x:t>
  </x:si>
  <x:si>
    <x:t>치명 피해</x:t>
  </x:si>
  <x:si>
    <x:t>부담 연결</x:t>
  </x:si>
  <x:si>
    <x:t>페이즈+AI</x:t>
  </x:si>
  <x:si>
    <x:t>판독 단계</x:t>
  </x:si>
  <x:si>
    <x:t>전환 완료</x:t>
  </x:si>
  <x:si>
    <x:t>표적 우선순위</x:t>
  </x:si>
  <x:si>
    <x:t>행동 불가</x:t>
  </x:si>
  <x:si>
    <x:t>위치 이동</x:t>
  </x:si>
  <x:si>
    <x:t>표적 전환</x:t>
  </x:si>
  <x:si>
    <x:t>소환 개체</x:t>
  </x:si>
  <x:si>
    <x:t>대상·위치</x:t>
  </x:si>
  <x:si>
    <x:t>상태이상+연출</x:t>
  </x:si>
  <x:si>
    <x:t>대상 상태</x:t>
  </x:si>
  <x:si>
    <x:t>연결 대상</x:t>
  </x:si>
  <x:si>
    <x:t>갈채 계열</x:t>
  </x:si>
  <x:si>
    <x:t>시전자·아군</x:t>
  </x:si>
  <x:si>
    <x:t>보스 면역</x:t>
  </x:si>
  <x:si>
    <x:t>회복 효율</x:t>
  </x:si>
  <x:si>
    <x:t>지속 종료</x:t>
  </x:si>
  <x:si>
    <x:t>우선순위</x:t>
  </x:si>
  <x:si>
    <x:t>보랏빛 농구공</x:t>
  </x:si>
  <x:si>
    <x:t>화염 대응</x:t>
  </x:si>
  <x:si>
    <x:t>강한 열위</x:t>
  </x:si>
  <x:si>
    <x:t>갈채 스택</x:t>
  </x:si>
  <x:si>
    <x:t>매트 보호대</x:t>
  </x:si>
  <x:si>
    <x:t>공격자＼방어자</x:t>
  </x:si>
  <x:si>
    <x:t>분진 저항</x:t>
  </x:si>
  <x:si>
    <x:t>최종 균열</x:t>
  </x:si>
  <x:si>
    <x:t>물리 저항</x:t>
  </x:si>
  <x:si>
    <x:t>이동 위치</x:t>
  </x:si>
  <x:si>
    <x:t>밸런스 팩터</x:t>
  </x:si>
  <x:si>
    <x:t>약한 열위</x:t>
  </x:si>
  <x:si>
    <x:t>비살상 충격탄</x:t>
  </x:si>
  <x:si>
    <x:t>장비 회복</x:t>
  </x:si>
  <x:si>
    <x:t>차단기 막대</x:t>
  </x:si>
  <x:si>
    <x:t>화염 저항</x:t>
  </x:si>
  <x:si>
    <x:t>스토리 판정</x:t>
  </x:si>
  <x:si>
    <x:t>AI 우선순위</x:t>
  </x:si>
  <x:si>
    <x:t>공격 강화</x:t>
  </x:si>
  <x:si>
    <x:t>보조 장비</x:t>
  </x:si>
  <x:si>
    <x:t>감지 우선순위</x:t>
  </x:si>
  <x:si>
    <x:t>대표 표현</x:t>
  </x:si>
  <x:si>
    <x:t>접근 도구</x:t>
  </x:si>
  <x:si>
    <x:t>상성 순환</x:t>
  </x:si>
  <x:si>
    <x:t>UI 표시</x:t>
  </x:si>
  <x:si>
    <x:t>경직 0.3초</x:t>
  </x:si>
  <x:si>
    <x:t>오염 저항</x:t>
  </x:si>
  <x:si>
    <x:t>비살상 충격</x:t>
  </x:si>
  <x:si>
    <x:t>약한 우위</x:t>
  </x:si>
  <x:si>
    <x:t>공명 증폭</x:t>
  </x:si>
  <x:si>
    <x:t>엔딩 조건</x:t>
  </x:si>
  <x:si>
    <x:t>고등급자</x:t>
  </x:si>
  <x:si>
    <x:t>구조대 안전모</x:t>
  </x:si>
  <x:si>
    <x:t>1~10 정수</x:t>
  </x:si>
  <x:si>
    <x:t>시야 교란</x:t>
  </x:si>
  <x:si>
    <x:t>엔딩별 변동</x:t>
  </x:si>
  <x:si>
    <x:t>0~100%</x:t>
  </x:si>
  <x:si>
    <x:t>균열 저항</x:t>
  </x:si>
  <x:si>
    <x:t>보스 기믹</x:t>
  </x:si>
  <x:si>
    <x:t>전투 표현</x:t>
  </x:si>
  <x:si>
    <x:t>PC DATA</x:t>
  </x:si>
  <x:si>
    <x:t>피해 -5%</x:t>
  </x:si>
  <x:si>
    <x:t>+12%</x:t>
  </x:si>
  <x:si>
    <x:t>강화 전투화</x:t>
  </x:si>
  <x:si>
    <x:t>관리국 전술화</x:t>
  </x:si>
  <x:si>
    <x:t>강한 우위</x:t>
  </x:si>
  <x:si>
    <x:t>전기·충격</x:t>
  </x:si>
  <x:si>
    <x:t>소방 방열복</x:t>
  </x:si>
  <x:si>
    <x:t>정비공 지원</x:t>
  </x:si>
  <x:si>
    <x:t>1~12 정수</x:t>
  </x:si>
  <x:si>
    <x:t>나무판 보호대</x:t>
  </x:si>
  <x:si>
    <x:t>현장 제작</x:t>
  </x:si>
  <x:si>
    <x:t>5초 단위</x:t>
  </x:si>
  <x:si>
    <x:t>안정 앰플</x:t>
  </x:si>
  <x:si>
    <x:t>보랏빛 철봉</x:t>
  </x:si>
  <x:si>
    <x:t>팔 방어구</x:t>
  </x:si>
  <x:si>
    <x:t>+0.3초</x:t>
  </x:si>
  <x:si>
    <x:t>관계 유형</x:t>
  </x:si>
  <x:si>
    <x:t>소방관 지원</x:t>
  </x:si>
  <x:si>
    <x:t>핵심 성질</x:t>
  </x:si>
  <x:si>
    <x:t>+20%</x:t>
  </x:si>
  <x:si>
    <x:t>구체적 서술</x:t>
  </x:si>
  <x:si>
    <x:t>+10%</x:t>
  </x:si>
  <x:si>
    <x:t>진행·콘텐츠</x:t>
  </x:si>
  <x:si>
    <x:t>분·초 텍스트</x:t>
  </x:si>
  <x:si>
    <x:t>가이드·편의</x:t>
  </x:si>
  <x:si>
    <x:t>인연 변화</x:t>
  </x:si>
  <x:si>
    <x:t>최종/범위</x:t>
  </x:si>
  <x:si>
    <x:t>오차 0초</x:t>
  </x:si>
  <x:si>
    <x:t>기동 보정</x:t>
  </x:si>
  <x:si>
    <x:t>2분 15초</x:t>
  </x:si>
  <x:si>
    <x:t>1분 20초</x:t>
  </x:si>
  <x:si>
    <x:t>총 콘텐츠 수</x:t>
  </x:si>
  <x:si>
    <x:t>전투 구조</x:t>
  </x:si>
  <x:si>
    <x:t>핵심 사건</x:t>
  </x:si>
  <x:si>
    <x:t>0~1566</x:t>
  </x:si>
  <x:si>
    <x:t>시민 반응</x:t>
  </x:si>
  <x:si>
    <x:t>값/형식</x:t>
  </x:si>
  <x:si>
    <x:t>작성 방식</x:t>
  </x:si>
  <x:si>
    <x:t>1분 35초</x:t>
  </x:si>
  <x:si>
    <x:t>액세서리</x:t>
  </x:si>
  <x:si>
    <x:t>이름만 기록</x:t>
  </x:si>
  <x:si>
    <x:t>예쁜 고양이</x:t>
  </x:si>
  <x:si>
    <x:t>100% 고정</x:t>
  </x:si>
  <x:si>
    <x:t>75~100%</x:t>
  </x:si>
  <x:si>
    <x:t>진행 관문</x:t>
  </x:si>
  <x:si>
    <x:t>미들(분)</x:t>
  </x:si>
  <x:si>
    <x:t>서사·상태</x:t>
  </x:si>
  <x:si>
    <x:t>0~99%</x:t>
  </x:si>
  <x:si>
    <x:t>100%</x:t>
  </x:si>
  <x:si>
    <x:t>2분 10초</x:t>
  </x:si>
  <x:si>
    <x:t>진실 공개</x:t>
  </x:si>
  <x:si>
    <x:t>충격 저항</x:t>
  </x:si>
  <x:si>
    <x:t>방어력 보정</x:t>
  </x:si>
  <x:si>
    <x:t>핵심 패턴 수</x:t>
  </x:si>
  <x:si>
    <x:t>물리·관통</x:t>
  </x:si>
  <x:si>
    <x:t>챕터·스테이지</x:t>
  </x:si>
  <x:si>
    <x:t>인연 대상</x:t>
  </x:si>
  <x:si>
    <x:t>1분 30초</x:t>
  </x:si>
  <x:si>
    <x:t>발동률1</x:t>
  </x:si>
  <x:si>
    <x:t>2분 30초</x:t>
  </x:si>
  <x:si>
    <x:t>1분 40초</x:t>
  </x:si>
  <x:si>
    <x:t>공략 방법</x:t>
  </x:si>
  <x:si>
    <x:t>1분 25초</x:t>
  </x:si>
  <x:si>
    <x:t>기동 안정</x:t>
  </x:si>
  <x:si>
    <x:t>한도윤 사망</x:t>
  </x:si>
  <x:si>
    <x:t>기타 수치</x:t>
  </x:si>
  <x:si>
    <x:t>진행 밀도</x:t>
  </x:si>
  <x:si>
    <x:t>발동률4</x:t>
  </x:si>
  <x:si>
    <x:t>1분 55초</x:t>
  </x:si>
  <x:si>
    <x:t>0~74%</x:t>
  </x:si>
  <x:si>
    <x:t>공격력 보정</x:t>
  </x:si>
  <x:si>
    <x:t>1분 50초</x:t>
  </x:si>
  <x:si>
    <x:t>라이트(분)</x:t>
  </x:si>
  <x:si>
    <x:t>2분 45초</x:t>
  </x:si>
  <x:si>
    <x:t>보스 시간</x:t>
  </x:si>
  <x:si>
    <x:t>행동형 제목</x:t>
  </x:si>
  <x:si>
    <x:t>설계 방향</x:t>
  </x:si>
  <x:si>
    <x:t>설계 의도</x:t>
  </x:si>
  <x:si>
    <x:t>헤비(분)</x:t>
  </x:si>
  <x:si>
    <x:t>스테이지</x:t>
  </x:si>
  <x:si>
    <x:t>콘텐츠 수</x:t>
  </x:si>
  <x:si>
    <x:t>반사 투척</x:t>
  </x:si>
  <x:si>
    <x:t>발동률2</x:t>
  </x:si>
  <x:si>
    <x:t>자아마모도</x:t>
  </x:si>
  <x:si>
    <x:t>난이도 보정</x:t>
  </x:si>
  <x:si>
    <x:t>발동률3</x:t>
  </x:si>
  <x:si>
    <x:t>수행 과제 수</x:t>
  </x:si>
  <x:si>
    <x:t>플레이 목표</x:t>
  </x:si>
  <x:si>
    <x:t>사용 조건</x:t>
  </x:si>
  <x:si>
    <x:t>방향 혼란</x:t>
  </x:si>
  <x:si>
    <x:t>거래 제한</x:t>
  </x:si>
  <x:si>
    <x:t>목적지 도착</x:t>
  </x:si>
  <x:si>
    <x:t>1분 15초</x:t>
  </x:si>
  <x:si>
    <x:t>실패 결과</x:t>
  </x:si>
  <x:si>
    <x:t>회복 반전</x:t>
  </x:si>
  <x:si>
    <x:t>헤비 유저</x:t>
  </x:si>
  <x:si>
    <x:t>몬스터 이미지</x:t>
  </x:si>
  <x:si>
    <x:t>선의 봉쇄</x:t>
  </x:si>
  <x:si>
    <x:t>콘텐츠명</x:t>
  </x:si>
  <x:si>
    <x:t>1분 5초</x:t>
  </x:si>
  <x:si>
    <x:t>희생 우선순위</x:t>
  </x:si>
  <x:si>
    <x:t>최대 공격력</x:t>
  </x:si>
  <x:si>
    <x:t>체감 난이도</x:t>
  </x:si>
  <x:si>
    <x:t>조건부 선공</x:t>
  </x:si>
  <x:si>
    <x:t>차한해 전용</x:t>
  </x:si>
  <x:si>
    <x:t>미들 유저</x:t>
  </x:si>
  <x:si>
    <x:t>환경 유인</x:t>
  </x:si>
  <x:si>
    <x:t>핵심 공략</x:t>
  </x:si>
  <x:si>
    <x:t>3분 10초</x:t>
  </x:si>
  <x:si>
    <x:t>1분 10초</x:t>
  </x:si>
  <x:si>
    <x:t>참고 이미지</x:t>
  </x:si>
  <x:si>
    <x:t>플레이 난이도</x:t>
  </x:si>
  <x:si>
    <x:t>최소 공격력</x:t>
  </x:si>
  <x:si>
    <x:t>몬스터 이름</x:t>
  </x:si>
  <x:si>
    <x:t>1분 45초</x:t>
  </x:si>
  <x:si>
    <x:t>플레이 난관</x:t>
  </x:si>
  <x:si>
    <x:t>플레이 흥미도</x:t>
  </x:si>
  <x:si>
    <x:t>획득 시 귀속</x:t>
  </x:si>
  <x:si>
    <x:t>작성 기준</x:t>
  </x:si>
  <x:si>
    <x:t>피해 전가</x:t>
  </x:si>
  <x:si>
    <x:t>표적 지정</x:t>
  </x:si>
  <x:si>
    <x:t>희생 표식</x:t>
  </x:si>
  <x:si>
    <x:t>주인공 또는 시민 체력 0·시민 소멸·문 2개 이상 재폐쇄 시 현재 페이즈 재시작</x:t>
  </x:si>
  <x:si>
    <x:t>관리국 표준 대응 세트 8종 장착 시 세트 효과 해금
전투 기본 스킬 [탕!]·[앗, 피해!] 및 보스 대응 스킬 [잠깐만!] 사용 가능</x:t>
  </x:si>
  <x:si>
    <x:t>체력이 35% 이하일 때 관리국 응급 주사를 사용한 뒤 두 보스를 가까이 유도하고 [하나, 둘—지금!]으로 연결 핵 2개를 동시에 파괴함</x:t>
  </x:si>
  <x:si>
    <x:t>자아마모도 60% : UI 채도 저하·전투 후 손 떨림 연출
선의 안정 장치 1회 자동 발동 : 자아마모도는 유지하고 입력 흔들림 10초 완화</x:t>
  </x:si>
  <x:si>
    <x:t>0~49%는 멀리서 바라보고, 50~69%는 짧게 울며, 70~99%는 몸·꼬리를 밀착해 한 바퀴 돌며, 100%는 구조 전 배 보이기와 구조 후 헤드번팅까지 확인함</x:t>
  </x:si>
  <x:si>
    <x:t>비상등을 복구하고 [길 하나 만들게!]로 로프 발사기 1회를 사용해 끊어진 계단을 연결함. 한도윤 인연 100%라면 [도와줘!]를 사용해 마지막 직원 위치를 즉시 표시받음</x:t>
  </x:si>
  <x:si>
    <x:t>[눈물]로 전달된 차한해의 기억을 도시 사람들이 뒤늦게 체감한 가운데, 모든 균열과 괴물이 사라지고 변이체가 인간으로 돌아오는 대신 차한해의 흔적이 사라지는 과정을 확인함</x:t>
  </x:si>
  <x:si>
    <x:t>SKL-STS-019</x:t>
  </x:si>
  <x:si>
    <x:t>장비 해제·지속 종료</x:t>
  </x:si>
  <x:si>
    <x:t>방어구 내구도 소모</x:t>
  </x:si>
  <x:si>
    <x:t>카메라 시야 밖</x:t>
  </x:si>
  <x:si>
    <x:t>동시 판정 시간</x:t>
  </x:si>
  <x:si>
    <x:t>SKL-STS-016</x:t>
  </x:si>
  <x:si>
    <x:t>SKL-MON-081</x:t>
  </x:si>
  <x:si>
    <x:t>해당 공격 종료</x:t>
  </x:si>
  <x:si>
    <x:t>SKL-MON-083</x:t>
  </x:si>
  <x:si>
    <x:t>여기서 받쳐줄게</x:t>
  </x:si>
  <x:si>
    <x:t>카메라 시야 진입</x:t>
  </x:si>
  <x:si>
    <x:t>대상별 피해 동일</x:t>
  </x:si>
  <x:si>
    <x:t>2체 이상 일렬 정렬</x:t>
  </x:si>
  <x:si>
    <x:t>상반 전조 발생</x:t>
  </x:si>
  <x:si>
    <x:t>위치 표식 확인</x:t>
  </x:si>
  <x:si>
    <x:t>장치 4개 동시 파괴</x:t>
  </x:si>
  <x:si>
    <x:t>SKL-STS-002</x:t>
  </x:si>
  <x:si>
    <x:t>SKL-STS-008</x:t>
  </x:si>
  <x:si>
    <x:t>우선 표적 변경</x:t>
  </x:si>
  <x:si>
    <x:t>대상 이탈·지속 종료</x:t>
  </x:si>
  <x:si>
    <x:t>연결 해제·대상 소멸</x:t>
  </x:si>
  <x:si>
    <x:t>SKL-STS-004</x:t>
  </x:si>
  <x:si>
    <x:t>전가 연결 활성</x:t>
  </x:si>
  <x:si>
    <x:t>방향 정보 왜곡</x:t>
  </x:si>
  <x:si>
    <x:t>행동 가능 여부</x:t>
  </x:si>
  <x:si>
    <x:t>찾았어, 여기야!</x:t>
  </x:si>
  <x:si>
    <x:t>SKL-STS-006</x:t>
  </x:si>
  <x:si>
    <x:t>지속 종료·피격</x:t>
  </x:si>
  <x:si>
    <x:t>이동 속도 감소</x:t>
  </x:si>
  <x:si>
    <x:t>속박·행동 봉쇄 적중</x:t>
  </x:si>
  <x:si>
    <x:t>SKL-STS-005</x:t>
  </x:si>
  <x:si>
    <x:t>지원 1회 소모</x:t>
  </x:si>
  <x:si>
    <x:t>최대 HP 비율 기준</x:t>
  </x:si>
  <x:si>
    <x:t>SKL-STS-009</x:t>
  </x:si>
  <x:si>
    <x:t>공명 보조 봉쇄</x:t>
  </x:si>
  <x:si>
    <x:t>공명 보조 사용</x:t>
  </x:si>
  <x:si>
    <x:t>지속 종료·장치 파괴</x:t>
  </x:si>
  <x:si>
    <x:t>SKL-STS-017</x:t>
  </x:si>
  <x:si>
    <x:t>이동·행동 제한</x:t>
  </x:si>
  <x:si>
    <x:t>접촉 초기 변이체</x:t>
  </x:si>
  <x:si>
    <x:t>SKL-STS-012</x:t>
  </x:si>
  <x:si>
    <x:t>[저기 봐!] 발동</x:t>
  </x:si>
  <x:si>
    <x:t>표식 해제·지속 종료</x:t>
  </x:si>
  <x:si>
    <x:t>무의식적 선의 폭발</x:t>
  </x:si>
  <x:si>
    <x:t>갈채 계열 변이체</x:t>
  </x:si>
  <x:si>
    <x:t>접촉 판정 완료</x:t>
  </x:si>
  <x:si>
    <x:t>대상 소멸 완료</x:t>
  </x:si>
  <x:si>
    <x:t>시민 반응 플래그</x:t>
  </x:si>
  <x:si>
    <x:t>안정 앰플 사용</x:t>
  </x:si>
  <x:si>
    <x:t>SKL-MON-072</x:t>
  </x:si>
  <x:si>
    <x:t>UI 간섭 2초</x:t>
  </x:si>
  <x:si>
    <x:t>이동 경로 제한</x:t>
  </x:si>
  <x:si>
    <x:t>표적 우선순위 상승</x:t>
  </x:si>
  <x:si>
    <x:t>SKL-BOS-086</x:t>
  </x:si>
  <x:si>
    <x:t>SKL-MON-076</x:t>
  </x:si>
  <x:si>
    <x:t>SKL-MON-073</x:t>
  </x:si>
  <x:si>
    <x:t>회복 행동 지연 1초</x:t>
  </x:si>
  <x:si>
    <x:t>이동 가능 경로</x:t>
  </x:si>
  <x:si>
    <x:t>SKL-MON-080</x:t>
  </x:si>
  <x:si>
    <x:t>SKL-STS-020</x:t>
  </x:si>
  <x:si>
    <x:t>밀려남 1.5칸</x:t>
  </x:si>
  <x:si>
    <x:t>SKL-MON-077</x:t>
  </x:si>
  <x:si>
    <x:t>SKL-MON-070</x:t>
  </x:si>
  <x:si>
    <x:t>SKL-MON-075</x:t>
  </x:si>
  <x:si>
    <x:t>SKL-MON-064</x:t>
  </x:si>
  <x:si>
    <x:t>SKL-MON-052</x:t>
  </x:si>
  <x:si>
    <x:t>SKL-MON-069</x:t>
  </x:si>
  <x:si>
    <x:t>SKL-MON-066</x:t>
  </x:si>
  <x:si>
    <x:t>SKL-MON-071</x:t>
  </x:si>
  <x:si>
    <x:t>SKL-MON-039</x:t>
  </x:si>
  <x:si>
    <x:t>SKL-MON-040</x:t>
  </x:si>
  <x:si>
    <x:t>SKL-MON-051</x:t>
  </x:si>
  <x:si>
    <x:t>SKL-MON-074</x:t>
  </x:si>
  <x:si>
    <x:t>SKL-MON-062</x:t>
  </x:si>
  <x:si>
    <x:t>SKL-MON-063</x:t>
  </x:si>
  <x:si>
    <x:t>SKL-BOS-088</x:t>
  </x:si>
  <x:si>
    <x:t>SKL-BOS-089</x:t>
  </x:si>
  <x:si>
    <x:t>SKL-MON-041</x:t>
  </x:si>
  <x:si>
    <x:t>SKL-MON-043</x:t>
  </x:si>
  <x:si>
    <x:t>SKL-MON-031</x:t>
  </x:si>
  <x:si>
    <x:t>SKL-MON-035</x:t>
  </x:si>
  <x:si>
    <x:t>SKL-BOS-045</x:t>
  </x:si>
  <x:si>
    <x:t>SKL-MON-033</x:t>
  </x:si>
  <x:si>
    <x:t>SKL-MON-036</x:t>
  </x:si>
  <x:si>
    <x:t>SKL-MON-042</x:t>
  </x:si>
  <x:si>
    <x:t>SKL-MON-034</x:t>
  </x:si>
  <x:si>
    <x:t>SKL-MON-044</x:t>
  </x:si>
  <x:si>
    <x:t>SKL-BOS-047</x:t>
  </x:si>
  <x:si>
    <x:t>SKL-MON-091</x:t>
  </x:si>
  <x:si>
    <x:t>SKL-BOS-046</x:t>
  </x:si>
  <x:si>
    <x:t>SKL-MON-084</x:t>
  </x:si>
  <x:si>
    <x:t>SKL-MON-078</x:t>
  </x:si>
  <x:si>
    <x:t>SKL-MON-082</x:t>
  </x:si>
  <x:si>
    <x:t>SKL-MON-085</x:t>
  </x:si>
  <x:si>
    <x:t>SKL-MON-079</x:t>
  </x:si>
  <x:si>
    <x:t>1회 공격 시간</x:t>
  </x:si>
  <x:si>
    <x:t>시전 시간(초)</x:t>
  </x:si>
  <x:si>
    <x:t>상성 매가 상수 K</x:t>
  </x:si>
  <x:si>
    <x:t>상성 적용 공격 지표</x:t>
  </x:si>
  <x:si>
    <x:t>선택 개체 스킬</x:t>
  </x:si>
  <x:si>
    <x:t>상성 매개 상수 K</x:t>
  </x:si>
  <x:si>
    <x:t>전투 승리 조건</x:t>
  </x:si>
  <x:si>
    <x:t>우세인지 열세인지</x:t>
  </x:si>
  <x:si>
    <x:t>해당 시점 스킬</x:t>
  </x:si>
  <x:si>
    <x:t>데미지 산정 공식</x:t>
  </x:si>
  <x:si>
    <x:t>공격-방어 격차</x:t>
  </x:si>
  <x:si>
    <x:t>속성 대차대조표 연동</x:t>
  </x:si>
  <x:si>
    <x:t>구역 보스 전투</x:t>
  </x:si>
  <x:si>
    <x:t>강화 변이체 전투</x:t>
  </x:si>
  <x:si>
    <x:t>플레이어 무기 속성</x:t>
  </x:si>
  <x:si>
    <x:t>능력 분포 다각형</x:t>
  </x:si>
  <x:si>
    <x:t>SKL-MON-018</x:t>
  </x:si>
  <x:si>
    <x:t>SKL-MON-021</x:t>
  </x:si>
  <x:si>
    <x:t>SKL-MON-032</x:t>
  </x:si>
  <x:si>
    <x:t>SKL-MON-015</x:t>
  </x:si>
  <x:si>
    <x:t>SKL-MON-019</x:t>
  </x:si>
  <x:si>
    <x:t>몬스터 제압·회수</x:t>
  </x:si>
  <x:si>
    <x:t>SKL-MON-020</x:t>
  </x:si>
  <x:si>
    <x:t>SKL-PC-028</x:t>
  </x:si>
  <x:si>
    <x:t>SKL-MON-012</x:t>
  </x:si>
  <x:si>
    <x:t>SKL-MON-017</x:t>
  </x:si>
  <x:si>
    <x:t>SKL-PC-027</x:t>
  </x:si>
  <x:si>
    <x:t>SKL-MON-016</x:t>
  </x:si>
  <x:si>
    <x:t>SKL-MON-014</x:t>
  </x:si>
  <x:si>
    <x:t>0% (누적 53%)</x:t>
  </x:si>
  <x:si>
    <x:t>SKL-MON-013</x:t>
  </x:si>
  <x:si>
    <x:t>SKL-MON-011</x:t>
  </x:si>
  <x:si>
    <x:t>SKL-MON-027</x:t>
  </x:si>
  <x:si>
    <x:t>SKL-MON-024</x:t>
  </x:si>
  <x:si>
    <x:t>SKL-MON-026</x:t>
  </x:si>
  <x:si>
    <x:t>SKL-MON-025</x:t>
  </x:si>
  <x:si>
    <x:t>SKL-MON-029</x:t>
  </x:si>
  <x:si>
    <x:t>SKL-MON-023</x:t>
  </x:si>
  <x:si>
    <x:t>SKL-MON-028</x:t>
  </x:si>
  <x:si>
    <x:t>SKL-MON-038</x:t>
  </x:si>
  <x:si>
    <x:t>SKL-MON-030</x:t>
  </x:si>
  <x:si>
    <x:t>SKL-MON-037</x:t>
  </x:si>
  <x:si>
    <x:t>SKL-MON-022</x:t>
  </x:si>
  <x:si>
    <x:t>SKL-BOS-087</x:t>
  </x:si>
  <x:si>
    <x:t>SKL-MON-098</x:t>
  </x:si>
  <x:si>
    <x:t>SKL-MON-095</x:t>
  </x:si>
  <x:si>
    <x:t>SKL-MON-090</x:t>
  </x:si>
  <x:si>
    <x:t>SKL-MON-094</x:t>
  </x:si>
  <x:si>
    <x:t>SKL-MON-092</x:t>
  </x:si>
  <x:si>
    <x:t>SKL-MON-093</x:t>
  </x:si>
  <x:si>
    <x:t>SKL-MON-112</x:t>
  </x:si>
  <x:si>
    <x:t>SKL-MON-108</x:t>
  </x:si>
  <x:si>
    <x:t>SKL-BOS-115</x:t>
  </x:si>
  <x:si>
    <x:t>SKL-MON-109</x:t>
  </x:si>
  <x:si>
    <x:t>SKL-MON-110</x:t>
  </x:si>
  <x:si>
    <x:t>SKL-MON-131</x:t>
  </x:si>
  <x:si>
    <x:t>SKL-BOS-116</x:t>
  </x:si>
  <x:si>
    <x:t>SKL-MON-103</x:t>
  </x:si>
  <x:si>
    <x:t>SKL-MON-113</x:t>
  </x:si>
  <x:si>
    <x:t>SKL-MON-107</x:t>
  </x:si>
  <x:si>
    <x:t>SKL-BOS-114</x:t>
  </x:si>
  <x:si>
    <x:t>SKL-BOS-117</x:t>
  </x:si>
  <x:si>
    <x:t>SKL-MON-126</x:t>
  </x:si>
  <x:si>
    <x:t>SKL-MON-105</x:t>
  </x:si>
  <x:si>
    <x:t>SKL-BOS-119</x:t>
  </x:si>
  <x:si>
    <x:t>SKL-MON-134</x:t>
  </x:si>
  <x:si>
    <x:t>SKL-MON-111</x:t>
  </x:si>
  <x:si>
    <x:t>SKL-MON-122</x:t>
  </x:si>
  <x:si>
    <x:t>SKL-MON-125</x:t>
  </x:si>
  <x:si>
    <x:t>SKL-BOS-121</x:t>
  </x:si>
  <x:si>
    <x:t>SKL-BOS-118</x:t>
  </x:si>
  <x:si>
    <x:t>SKL-MON-123</x:t>
  </x:si>
  <x:si>
    <x:t>SKL-MON-124</x:t>
  </x:si>
  <x:si>
    <x:t>SKL-MON-127</x:t>
  </x:si>
  <x:si>
    <x:t>SKL-MON-128</x:t>
  </x:si>
  <x:si>
    <x:t>SKL-MON-144</x:t>
  </x:si>
  <x:si>
    <x:t>SKL-BOS-151</x:t>
  </x:si>
  <x:si>
    <x:t>SKL-MON-130</x:t>
  </x:si>
  <x:si>
    <x:t>SKL-MON-129</x:t>
  </x:si>
  <x:si>
    <x:t>SKL-MON-133</x:t>
  </x:si>
  <x:si>
    <x:t>SKL-MON-140</x:t>
  </x:si>
  <x:si>
    <x:t>SKL-MON-137</x:t>
  </x:si>
  <x:si>
    <x:t>SKL-MON-138</x:t>
  </x:si>
  <x:si>
    <x:t>SKL-MON-148</x:t>
  </x:si>
  <x:si>
    <x:t>SKL-MON-132</x:t>
  </x:si>
  <x:si>
    <x:t>SKL-MON-146</x:t>
  </x:si>
  <x:si>
    <x:t>SKL-BOS-120</x:t>
  </x:si>
  <x:si>
    <x:t>SKL-MON-147</x:t>
  </x:si>
  <x:si>
    <x:t>차한해 공격 속성</x:t>
  </x:si>
  <x:si>
    <x:t>SKL-MON-145</x:t>
  </x:si>
  <x:si>
    <x:t>차한해 방어 속성</x:t>
  </x:si>
  <x:si>
    <x:t>SKL-MON-143</x:t>
  </x:si>
  <x:si>
    <x:t>SKL-BOS-157</x:t>
  </x:si>
  <x:si>
    <x:t>SKL-BOS-154</x:t>
  </x:si>
  <x:si>
    <x:t>SKL-MON-149</x:t>
  </x:si>
  <x:si>
    <x:t>SKL-MON-142</x:t>
  </x:si>
  <x:si>
    <x:t>비교 결과 요약</x:t>
  </x:si>
  <x:si>
    <x:t>SKL-BOS-153</x:t>
  </x:si>
  <x:si>
    <x:t>SKL-MON-136</x:t>
  </x:si>
  <x:si>
    <x:t>SKL-MON-135</x:t>
  </x:si>
  <x:si>
    <x:t>SKL-MON-139</x:t>
  </x:si>
  <x:si>
    <x:t>SKL-MON-141</x:t>
  </x:si>
  <x:si>
    <x:t>SKL-BOS-150</x:t>
  </x:si>
  <x:si>
    <x:t>몬스터 설계 비고</x:t>
  </x:si>
  <x:si>
    <x:t>SKL-BOS-155</x:t>
  </x:si>
  <x:si>
    <x:t>몬스터 공격 우세</x:t>
  </x:si>
  <x:si>
    <x:t>현재 상태 메모</x:t>
  </x:si>
  <x:si>
    <x:t>몬스터 → 차한해</x:t>
  </x:si>
  <x:si>
    <x:t>SKL-BOS-156</x:t>
  </x:si>
  <x:si>
    <x:t>공명  VS  차단</x:t>
  </x:si>
  <x:si>
    <x:t>SKL-BOS-152</x:t>
  </x:si>
  <x:si>
    <x:t>차한해 → 몬스터</x:t>
  </x:si>
  <x:si>
    <x:t>계량 규칙 변경·무한대 부담 장치·마지막 일격 동기화형
[등급부터 매길게. / 한 명이면 충분해. / 측정합니다. / 마지막은 같이.]</x:t>
  </x:si>
  <x:si>
    <x:t>[저기 봐!]로 섬광 신호기 1개를 차량 반대편에 설치해 주의를 4초 분산한 뒤 차단기 막대의 [이쪽이야!]로 열린 공간까지 유인함</x:t>
  </x:si>
  <x:si>
    <x:t>긴급 구조 요청과 단순 편의 부탁을 구분해 처리함. 긴급 구조는 수행하고 단순 편의 부탁은 수락하거나 [싫어요.]로 거절할 수 있음</x:t>
  </x:si>
  <x:si>
    <x:t>괴물 외피→기억 개입→별 목걸이 심장→공격 중지·포옹·소멸형
[아직 안 끝났어 / 공은 돌아온다 / 왜 이제 왔어? / 때리지 마.]</x:t>
  </x:si>
  <x:si>
    <x:t>괴물이 덮치기 직전 전용 UI에 나타난 [펑!]을 1회 발동함. 차한해가 두 눈을 감고 양손을 뻗는 순간 무의식적 선의 폭발이 발생함</x:t>
  </x:si>
  <x:si>
    <x:t>PC DATA는 능력치·장비·스킬이 처음 변하는 시점만 기록하고, PC DATA(대차대조표)는 1~306 모든 콘텐츠의 챕터·콘텐츠명·전투 상태·현재 기본 수치와 변화 근거를 기록</x:t>
  </x:si>
  <x:si>
    <x:t>관리국 현장 보급함 : 오염 차단 전신복·심층 균열 탐사 헬멧·고밀도 충격 흡수 장화 수령
시민 구조 누적 30회 : 선의 안정 장치 추가 지급·[괜찮아, 아직.] 자동 발동 조건 해금</x:t>
  </x:si>
  <x:si>
    <x:t>수치·발동 조건·상태이상·연계는 스킬 DATA에서 관리. 아이템 고유 행동과 엔딩 전용 강제 이벤트 스킬은 PC DATA에 반복 기입하지 않고 해당 콘텐츠와 스킬 DATA에서 연결</x:t>
  </x:si>
  <x:si>
    <x:t>SKL-STS-015</x:t>
  </x:si>
  <x:si>
    <x:t>SKL-NPC-001</x:t>
  </x:si>
  <x:si>
    <x:t>주변의 부하·잔류 에너지·갈채를 흡수해 체력 또는 방어 자원을 회복함.</x:t>
  </x:si>
  <x:si>
    <x:t>차한해의 공명·회복 관련 보조 효과를 일정 시간 봉쇄하는 정예전 상태.</x:t>
  </x:si>
  <x:si>
    <x:t>기능 원형: 팔 교체 연타 · 몬스터 시트 발동률 30%와 동기화</x:t>
  </x:si>
  <x:si>
    <x:t>230번 | 못 본 척 동아리의 가로막기를 뚫고 본관 3층으로 이동하기</x:t>
  </x:si>
  <x:si>
    <x:t>기능 원형: 원거리 갈채 파동 · 몬스터 시트 발동률 30%와 동기화</x:t>
  </x:si>
  <x:si>
    <x:t>기능 원형: 전면 내려찍기 · 몬스터 시트 발동률 30%와 동기화</x:t>
  </x:si>
  <x:si>
    <x:t>혼자 청소하는 이유와 도움 제안에 관한 대화를 마지막 문장까지 진행</x:t>
  </x:si>
  <x:si>
    <x:t>9번 | 알바생의 무거운 음료 박스 진열 부탁을 수락할지 선택하기</x:t>
  </x:si>
  <x:si>
    <x:t>짧은 연출 안에서 사건의 원인과 인물의 태도를 동시에 이해해야 함</x:t>
  </x:si>
  <x:si>
    <x:t>기능 원형: 다중 내려찍기 · 몬스터 시트 발동률 30%와 동기화</x:t>
  </x:si>
  <x:si>
    <x:t>기능 원형: 방어 핵 노출 · 몬스터 시트 발동률 25%와 동기화</x:t>
  </x:si>
  <x:si>
    <x:t>기능 원형: 집단 가로막기 · 몬스터 시트 발동률 30%와 동기화</x:t>
  </x:si>
  <x:si>
    <x:t>기능 원형: 시민 밀어내기 · 몬스터 시트 발동률 20%와 동기화</x:t>
  </x:si>
  <x:si>
    <x:t>주변 구역의 부하 또는 증원 개체를 불러 전장의 수적 압박을 늘림.</x:t>
  </x:si>
  <x:si>
    <x:t>98번 | 길막말미잘가 점거한 보급로에서 노인의 약주머니 찾아주기</x:t>
  </x:si>
  <x:si>
    <x:t>기능 원형: 갑작스러운 추격 · 몬스터 시트 발동률 30%와 동기화</x:t>
  </x:si>
  <x:si>
    <x:t>특정 대상이나 위치에 표식을 남겨 무리의 공격 우선순위를 집중시킴.</x:t>
  </x:si>
  <x:si>
    <x:t>103번 | 대장촉수의 습격으로 지연되어 선의 수치 측정 마감 놓치기</x:t>
  </x:si>
  <x:si>
    <x:t>97번 | 쫓쫓해삼와 싸우는 고등급자 곁을 지나 따뜻한 음식 구해오기</x:t>
  </x:si>
  <x:si>
    <x:t>236번 | 3반에서 들었대의 증원 호출을 막고 교탁 비밀칸 해제하기</x:t>
  </x:si>
  <x:si>
    <x:t>기능 원형: 신체 떼어내기 · 몬스터 시트 발동률 20%와 동기화</x:t>
  </x:si>
  <x:si>
    <x:t>기능 원형: 스포트라이트 추적 · 몬스터 시트 발동률 20%와 동기화</x:t>
  </x:si>
  <x:si>
    <x:t>기능 원형: 다중 팔 내려찍기 · 몬스터 시트 발동률 25%와 동기화</x:t>
  </x:si>
  <x:si>
    <x:t>주변 단서와 장치 반응을 확인해 봉인된 강당 출입문를 순서대로 해제함</x:t>
  </x:si>
  <x:si>
    <x:t>괴물의 몸이 먼지처럼 무너지며 친구의 인간 모습도 이미 소멸하기 시작함</x:t>
  </x:si>
  <x:si>
    <x:t>179번 | 추앙풍뎅이의 보호막 부여를 차단하고 중계 카메라 끄기</x:t>
  </x:si>
  <x:si>
    <x:t>자신 또는 지정한 아군에게 피해를 먼저 흡수하는 보호막을 부여함.</x:t>
  </x:si>
  <x:si>
    <x:t>직선 전조 후 목표 방향으로 빠르게 돌진해 경로상의 대상을 압박함.</x:t>
  </x:si>
  <x:si>
    <x:t>기능 원형: 갑작스러운 덮치기 · 몬스터 시트 발동률 45%와 동기화</x:t>
  </x:si>
  <x:si>
    <x:t>기능 원형: 뒤로 물러나기 · 몬스터 시트 발동률 35%와 동기화</x:t>
  </x:si>
  <x:si>
    <x:t>기억·환영·가짜 오브젝트를 만들어 플레이어의 판단과 방향 인식을 흐림.</x:t>
  </x:si>
  <x:si>
    <x:t>카메라가 강조하는 인물과 오브젝트를 보며 아이와 가족의 행동을 확인함</x:t>
  </x:si>
  <x:si>
    <x:t>통로·출구·안전 위치를 점유하거나 닫아 플레이어의 이동 선택지를 줄임.</x:t>
  </x:si>
  <x:si>
    <x:t>84번 | 울음주머니의 울음 파동을 피해 새벽 괴물 습격 구간 벗어나기</x:t>
  </x:si>
  <x:si>
    <x:t>AI가 특정 대상 또는 위치를 우선 목표로 삼도록 바꾸는 공용 상태.</x:t>
  </x:si>
  <x:si>
    <x:t>141번 | 휴대용 섬광 신호기와 차단기 막대로 내자리산호 유인하기</x:t>
  </x:si>
  <x:si>
    <x:t>125번 | 관리국 무전 이어피스로 똑똑소라의 공격 예고 신호 파악하기</x:t>
  </x:si>
  <x:si>
    <x:t>239번 | 한 명 빼고 전부의 포위망 속 왜곡된 변혜서 기억 판별하기</x:t>
  </x:si>
  <x:si>
    <x:t>1/10 – 대사 길이·핵심 정보의 명확성·선택지 수가 난이도를 결정함</x:t>
  </x:si>
  <x:si>
    <x:t>175번 | 다음 출동을 준비하던 중 기립박수벌레의 강화 차단하기</x:t>
  </x:si>
  <x:si>
    <x:t>기능 원형: 문 앞 버티기 · 몬스터 시트 발동률 35%와 동기화</x:t>
  </x:si>
  <x:si>
    <x:t>168번 | 관리국 응급 주사를 사용하고 폭력의 순환 핵 파괴하기</x:t>
  </x:si>
  <x:si>
    <x:t>기능 원형: 균열 방향 지정 · 몬스터 시트 발동률 25%와 동기화</x:t>
  </x:si>
  <x:si>
    <x:t>게임 시작부터 엔딩까지 해금되는 모든 플레이 내용을 순서대로 기록</x:t>
  </x:si>
  <x:si>
    <x:t>자아마모 수치는 유지한 채 화면 노이즈·간섭 강도만 낮추는 상태.</x:t>
  </x:si>
  <x:si>
    <x:t>기능 원형: 핵 노출·동기화 · 몬스터 시트 발동률 25%와 동기화</x:t>
  </x:si>
  <x:si>
    <x:t>반짝임 표시가 있는 산책로의 첫 쓰레기에 접근해 줍기 입력을 수행함</x:t>
  </x:si>
  <x:si>
    <x:t>플레이어의 이동·전조 방향 정보를 짧게 뒤틀어 판단을 방해하는 상태.</x:t>
  </x:si>
  <x:si>
    <x:t>250번 | 안정 앰플로 화면 간섭을 완화하고 변혜서에게 공격 멈추기</x:t>
  </x:si>
  <x:si>
    <x:t>기능 원형: 탈취 외피 재생 · 몬스터 시트 발동률 25%와 동기화</x:t>
  </x:si>
  <x:si>
    <x:t>160번 | 공명 증폭기와 전광판 쇠막대로 승강장의 찰싹진드기 제압하기</x:t>
  </x:si>
  <x:si>
    <x:t>공격 후 거리를 벌리거나 사각으로 이동해 다음 공격 위치를 다시 잡음.</x:t>
  </x:si>
  <x:si>
    <x:t>기능 원형: 비틀거리며 접근 · 몬스터 시트 발동률 30%와 동기화</x:t>
  </x:si>
  <x:si>
    <x:t>기능 원형: 부하 돌격 명령 · 몬스터 시트 발동률 30%와 동기화</x:t>
  </x:si>
  <x:si>
    <x:t>기능 원형: 몸통 내려찍기 · 몬스터 시트 발동률 60%와 동기화</x:t>
  </x:si>
  <x:si>
    <x:t>기능 원형: 외피 연속 공격 · 몬스터 시트 발동률 25%와 동기화</x:t>
  </x:si>
  <x:si>
    <x:t>기능 원형: 상태 이상 이전 · 몬스터 시트 발동률 25%와 동기화</x:t>
  </x:si>
  <x:si>
    <x:t>직전 공격을 회피한 직후 짧은 반격 창에서 사용하는 대응 사격·타격.</x:t>
  </x:si>
  <x:si>
    <x:t>쓰레기가 넓은 구역과 가려진 틈에 흩어져 있어 남은 대상을 찾기 어려움</x:t>
  </x:si>
  <x:si>
    <x:t>주변 아군의 전투 리듬을 끌어올려 공격 성능을 일정 시간 강화함.</x:t>
  </x:si>
  <x:si>
    <x:t>공원 협력·회사 구조 후 사망, 예약 음성으로 후반 감정 축 유지</x:t>
  </x:si>
  <x:si>
    <x:t>동료가 담당하는 구역과 플레이어 구역이 겹치면 불필요한 이동이 발생함</x:t>
  </x:si>
  <x:si>
    <x:t>도시 전체 시민</x:t>
  </x:si>
  <x:si>
    <x:t>차한해 활성 상태</x:t>
  </x:si>
  <x:si>
    <x:t>SKL-STS-014</x:t>
  </x:si>
  <x:si>
    <x:t>안정 앰플 1개 소모</x:t>
  </x:si>
  <x:si>
    <x:t>보유 무기 2종</x:t>
  </x:si>
  <x:si>
    <x:t>1/10 – 등장 인물 수·장면 전환 속도·결과 연결성이 난이도를 결정함</x:t>
  </x:si>
  <x:si>
    <x:t>차한해는 진입 결과를 알지 못한 채 국가·고등급자·군중의 요구를 혼자 감당함</x:t>
  </x:si>
  <x:si>
    <x:t>100번 | 엉킨세포군의 공격 범위를 피해 아파트에서 토퍼와 생활용품 챙기기</x:t>
  </x:si>
  <x:si>
    <x:t>폐점한 편의점 뒤편의 여러 박스 중 실제 울음이 들리는 위치를 찾아야 함</x:t>
  </x:si>
  <x:si>
    <x:t>고등급자 특혜·여론 조작·임시 대통령 취임·균열 단독 진입 명령·비리 공개</x:t>
  </x:si>
  <x:si>
    <x:t>상반된 공격 전조를 읽고 이번 공격을 받아낼지 피할지 판별하는 판단형 패시브.</x:t>
  </x:si>
  <x:si>
    <x:t>6/10 – 경고 주기·접근 가능 시간·상호작용 지속시간이 난이도를 결정함</x:t>
  </x:si>
  <x:si>
    <x:t>서사적 압박 신호를 파동으로 방출해 직접 피해보다 판단·UI·행동을 흔듦.</x:t>
  </x:si>
  <x:si>
    <x:t>보랏빛 농구공을 벽·골대에 반사시켜 직선으로 닿지 않는 기억 핵을 타격함.</x:t>
  </x:si>
  <x:si>
    <x:t>일반 변이체의 표적을 실제 대상에서 소리·빛 발생 지점으로 잠시 바꾸는 상태.</x:t>
  </x:si>
  <x:si>
    <x:t>연구원들이 카메라·센서·측정 장비를 다시 설치하는 과정과 균열 반응을 관찰함</x:t>
  </x:si>
  <x:si>
    <x:t>박수·시선·카메라 반응을 갈채 자원으로 축적하거나 소비해 전투 성능을 바꿈.</x:t>
  </x:si>
  <x:si>
    <x:t>돌풍이 불 때마다 비닐봉지의 방향이 바뀌고 사람과 벤치가 이동 경로를 막음</x:t>
  </x:si>
  <x:si>
    <x:t>[나대진] 85% : 폐교 환경 추천 장착 조합·안정 앰플 사용 안내 해금</x:t>
  </x:si>
  <x:si>
    <x:t>277번 | 아직도 안 구했어?의 연속 돌진을 피하며 비난의 거울 깨뜨리기</x:t>
  </x:si>
  <x:si>
    <x:t>비상 통로·공명 분산 장치·실패 위험을 확인하고 최종 진입 장비에 반영함</x:t>
  </x:si>
  <x:si>
    <x:t>일정 시간 대상의 이동·공격 입력 또는 AI 행동을 중단시키는 공용 상태.</x:t>
  </x:si>
  <x:si>
    <x:t>희생 엔딩에서는 추모 편지, 생존 엔딩에서는 사과와 재회 대화로 내용이 달라짐</x:t>
  </x:si>
  <x:si>
    <x:t>평화롭고 즐거운 학생들의 일상 속에서 플레이어는 자연스럽게 흐름을 따라가야 함</x:t>
  </x:si>
  <x:si>
    <x:t>차한해가 뒤에 남아 주민을 순서대로 내보내고 마지막까지 계단과 현관을 확인함</x:t>
  </x:si>
  <x:si>
    <x:t>차한해를 희생 우선 대상으로 지정해 주변 공격과 밀치기 규칙을 집중시킴.</x:t>
  </x:si>
  <x:si>
    <x:t>안정 상태를 유지하는 에너지 공급과 연결을 끊어 구조의 유지력을 약화함.</x:t>
  </x:si>
  <x:si>
    <x:t>대피소에 정식 방어구가 없어 부서진 가구 중 충격을 버틸 판자를 골라야 함</x:t>
  </x:si>
  <x:si>
    <x:t>나대진의 연구 설명을 듣고 첫 힘 발현 당시 아이의 증언과 측정 결과를 대조함</x:t>
  </x:si>
  <x:si>
    <x:t>6/10 – 회피 타이밍·짧은 약점 노출·공명 공격 방향이 난이도를 결정함</x:t>
  </x:si>
  <x:si>
    <x:t>4/10 – 콤보 유지 시간·쓰레기 간 거리·오분류 페널티가 난이도를 결정함</x:t>
  </x:si>
  <x:si>
    <x:t>지속적인 진동 때문에 침식 에너지가 한 지점에 축적되지 못하고 일부 분산됨.</x:t>
  </x:si>
  <x:si>
    <x:t>187번 | 도시 인연 50% 이상에서 부상당한 소방관 구조 보상으로 획득</x:t>
  </x:si>
  <x:si>
    <x:t>위험이 지속되는 동안 대상 상태를 확인하고 구조 행동을 여러 번 수행해야 함</x:t>
  </x:si>
  <x:si>
    <x:t>안정 파장이 진동 주기를 고정하여 공명의 반복·증폭 작용을 직접 억제함.</x:t>
  </x:si>
  <x:si>
    <x:t>[도시] +5% (기본 5% · 최대 5%)
[차우선] +5% (누적 65%)</x:t>
  </x:si>
  <x:si>
    <x:t>스킬 : 카메라 사각지대 이동</x:t>
  </x:si>
  <x:si>
    <x:t>일진들의 새치기와 주변 방관 확인</x:t>
  </x:si>
  <x:si>
    <x:t>부담 연결 장치 4개 동시 파괴</x:t>
  </x:si>
  <x:si>
    <x:t>첫 고등급자 공동 출동 수락하기</x:t>
  </x:si>
  <x:si>
    <x:t>체육관 매트로 매트 보호대 만들기</x:t>
  </x:si>
  <x:si>
    <x:t>7-E | 균열 내부·거울 미로</x:t>
  </x:si>
  <x:si>
    <x:t>구조 지연 항의 현장 통과하기</x:t>
  </x:si>
  <x:si>
    <x:t>현재 전투 숙련·장비 상태 적용</x:t>
  </x:si>
  <x:si>
    <x:t>깨진 경찰 방패 파손: 사용 불가</x:t>
  </x:si>
  <x:si>
    <x:t>아이의 ‘괴물 펑’ 목격담 듣기</x:t>
  </x:si>
  <x:si>
    <x:t>일진들이 남긴 식판까지 정리하기</x:t>
  </x:si>
  <x:si>
    <x:t>한도윤의 회사 긴급 구조 요청 받기</x:t>
  </x:si>
  <x:si>
    <x:t>어린아이를 공주님 안기로 구출하기</x:t>
  </x:si>
  <x:si>
    <x:t>나대진의 단독 탈출 계획 듣기</x:t>
  </x:si>
  <x:si>
    <x:t>시민·동료 표식 6개 전부 해제</x:t>
  </x:si>
  <x:si>
    <x:t>이용익의 폐교 조사 압박 듣기</x:t>
  </x:si>
  <x:si>
    <x:t>대피소의 아이에게 사탕 건네기</x:t>
  </x:si>
  <x:si>
    <x:t>측정기에 표시된 수치 0 확인하기</x:t>
  </x:si>
  <x:si>
    <x:t>대피소 시민과 나무판 보호대 만들기</x:t>
  </x:si>
  <x:si>
    <x:t>7-C | 마지막 대면·출동 준비</x:t>
  </x:si>
  <x:si>
    <x:t>관리국 방진 마스크 내구도 +30</x:t>
  </x:si>
  <x:si>
    <x:t>두 눈을 감고 양손으로 괴물을 막기</x:t>
  </x:si>
  <x:si>
    <x:t>맛있는 반찬을 빼앗기는 장면 겪기</x:t>
  </x:si>
  <x:si>
    <x:t>한도윤이 남긴 예약 음성 확인하기</x:t>
  </x:si>
  <x:si>
    <x:t>차우선의 원망 섞인 연락 받기</x:t>
  </x:si>
  <x:si>
    <x:t>차단기 막대 회수·무기 등록 완료</x:t>
  </x:si>
  <x:si>
    <x:t>첫 고등급자 파티원들과 인사하기</x:t>
  </x:si>
  <x:si>
    <x:t>발자국과 스티커 단서 대조하기</x:t>
  </x:si>
  <x:si>
    <x:t>일주일 뒤 추가 측정일까지 기다리기</x:t>
  </x:si>
  <x:si>
    <x:t>두 해결 방법과 예상 손실 확인</x:t>
  </x:si>
  <x:si>
    <x:t>관리인의 마지막 출입 기록 확인하기</x:t>
  </x:si>
  <x:si>
    <x:t>구조된 군인에게 군용 방탄판 받기</x:t>
  </x:si>
  <x:si>
    <x:t>일진들이 강요한 옆자리에 앉기</x:t>
  </x:si>
  <x:si>
    <x:t>청와대 괴물 습격 속보 확인하기</x:t>
  </x:si>
  <x:si>
    <x:t>재난 구조 세트 3종 임시 대여</x:t>
  </x:si>
  <x:si>
    <x:t>균열연구실장 나대진과 첫 대면하기</x:t>
  </x:si>
  <x:si>
    <x:t>깨진 경찰 방패 파손 : 사용 불가</x:t>
  </x:si>
  <x:si>
    <x:t>엄마의 화염 폭주 경로 차단하기</x:t>
  </x:si>
  <x:si>
    <x:t>한도윤과 비공개 안부 통화하기</x:t>
  </x:si>
  <x:si>
    <x:t>국가 우선 출동 명령 체계 확인하기</x:t>
  </x:si>
  <x:si>
    <x:t>나무판 보호대 파손: 사용 불가</x:t>
  </x:si>
  <x:si>
    <x:t>249번 | 별을 삼킨 강당가 변혜서임을 확정하고 선의 안정 장치 발동 견디기</x:t>
  </x:si>
  <x:si>
    <x:t>동일한 파장끼리는 서로 우위가 없으므로 기존 피해식에 영향을 주지 않음.</x:t>
  </x:si>
  <x:si>
    <x:t>반지에 묻은 흙·신발 자국·가방 스티커를 비교해 중학생이 지나간 경로를 좁힘</x:t>
  </x:si>
  <x:si>
    <x:t>자아마모 수치를 되돌리지 않고 입력 흔들림만 일정 시간 제거하는 보조 상태.</x:t>
  </x:si>
  <x:si>
    <x:t>2/10 – 검사 항목 수·흔적의 가시성·연출 발생 시점이 난이도를 결정함</x:t>
  </x:si>
  <x:si>
    <x:t>괴물 소리와 경보음 사이에 아이의 작은 울음이 섞여 위치를 알아차리기 어려움</x:t>
  </x:si>
  <x:si>
    <x:t>161번 | 합체는 했는데 제압 후 작은 대피 구역의 수동 발전기 복구하기</x:t>
  </x:si>
  <x:si>
    <x:t>3/10 – 목표 수량·배치 밀도·가림 오브젝트·탐색 범위가 난이도를 결정함</x:t>
  </x:si>
  <x:si>
    <x:t>회사 입구 도착·소방용 진압 도끼·구조대 안전모·구조용 로프 발사기 확보</x:t>
  </x:si>
  <x:si>
    <x:t>현관을 나가기 전 멈춰 울음 방향을 듣고 계단 아래 사각지대의 아이를 발견함</x:t>
  </x:si>
  <x:si>
    <x:t>차한해가 괴물의 행방에 당황하는 사이 아이가 다시 위험 구역에 남아 있음</x:t>
  </x:si>
  <x:si>
    <x:t>안정된 구조가 진동의 확산과 파동 중첩을 막아 공명 증폭이 발생하기 어려움.</x:t>
  </x:si>
  <x:si>
    <x:t>희미한 공명 흔적을 구분하면서 관리국 방진 마스크의 필터 내구도도 관리해야 함</x:t>
  </x:si>
  <x:si>
    <x:t>이미 침식된 구조는 고정할 원형과 기준이 약해 안정화 효과가 크게 감소함.</x:t>
  </x:si>
  <x:si>
    <x:t>공명 흔적 4개 추적·소형 방진 필터 1개 사용·마스크 내구도 30 회복</x:t>
  </x:si>
  <x:si>
    <x:t>128번 필터 교체 후 공명 흔적 추적·192번 균열 보호 마스크로 교체</x:t>
  </x:si>
  <x:si>
    <x:t>196번 | 시민 구조 누적 30회 달성 후 관리국 현장 보급함에서 추가 수령</x:t>
  </x:si>
  <x:si>
    <x:t>5/10 – 동시 등장 수·오염 확산 속도·우선순위 판단이 난이도를 결정함</x:t>
  </x:si>
  <x:si>
    <x:t>오염 지대에서 헬멧 센서의 진짜 흔적과 환영체의 가짜 흔적을 구분해야 함</x:t>
  </x:si>
  <x:si>
    <x:t>감사 편지와 응원 그림을 확인하며 통제 요원의 안내에 따라 차량에 탑승함</x:t>
  </x:si>
  <x:si>
    <x:t>강화 전투화로 딱 한 명이면 돼의 양면 압박을 버티며 공간 도약 통로 통과하기</x:t>
  </x:si>
  <x:si>
    <x:t>2/10 – 단서 크기·배경 대비·검은 흔적의 노출 시간이 난이도를 결정함</x:t>
  </x:si>
  <x:si>
    <x:t>4/10 – 동행 인원·속도 차이·장애물 수·허용 거리가 난이도를 결정함</x:t>
  </x:si>
  <x:si>
    <x:t>시위 방송·편집된 현장 영상·실제 출동 기록을 비교해 여론 왜곡을 확인함</x:t>
  </x:si>
  <x:si>
    <x:t>별을 삼킨 강당 안에서 변혜서의 별 모양 우정 목걸이 펜던트 심장 확인하기</x:t>
  </x:si>
  <x:si>
    <x:t>시위단체는 멸망을 기다리는 것보다 차한해 한 명을 시험하는 편이 낫다고 주장함</x:t>
  </x:si>
  <x:si>
    <x:t>차우선의 분노·두려움·의존이 섞인 통화를 끝까지 듣고 응답 선택지를 고름</x:t>
  </x:si>
  <x:si>
    <x:t>박스가 겹쳐 있어 잘못 옮기면 더 좁아지거나 큰 소리로 고양이를 놀라게 함</x:t>
  </x:si>
  <x:si>
    <x:t>차량 진행 방향 반대편에 츄르를 놓고 일정 거리를 유지해 안전한 곳으로 유도함</x:t>
  </x:si>
  <x:si>
    <x:t>3/10 – 조준 이동속도·사격 후 경직·회피 허용 시간이 난이도를 결정함</x:t>
  </x:si>
  <x:si>
    <x:t>권한이 없습니다 제압·연구실 최고 권한 키카드·보안 요원 생체 인증 모듈 회수</x:t>
  </x:si>
  <x:si>
    <x:t>위쪽 빈 박스부터 천천히 옮겨 고양이 한 마리가 빠져나올 크기의 구멍을 확보함</x:t>
  </x:si>
  <x:si>
    <x:t>대장 고양이의 시선·꼬리·멈칫하는 걸음을 따라 도움을 요청하는 방향을 추론함</x:t>
  </x:si>
  <x:si>
    <x:t>836 청년이 무한대인 차한해에게 모든 출동을 맡기라고 요구하는 장면 확인하기</x:t>
  </x:si>
  <x:si>
    <x:t>시민은 경미한 부상을 입었지만 차한해가 늦었다며 감정적으로 책임을 묻고 있음</x:t>
  </x:si>
  <x:si>
    <x:t>4/10 – 후보 공 수·공명 노출 시간·환영 시야 방해가 난이도를 결정함</x:t>
  </x:si>
  <x:si>
    <x:t>7/10 – 공격 전조·패턴 연계 횟수·회피 허용 시간이 난이도를 결정함</x:t>
  </x:si>
  <x:si>
    <x:t>대장 고양이는 차한해가 가까워지자 털을 세우고 크게 하악질하며 구조를 방해함</x:t>
  </x:si>
  <x:si>
    <x:t>키카드와 생체 인증 모듈로 보안문 2개를 열고 이용익 비리 공개 여부 선택하기</x:t>
  </x:si>
  <x:si>
    <x:t>9/10 – 공격 전조·패턴 연계 횟수·회피 허용 시간이 난이도를 결정함</x:t>
  </x:si>
  <x:si>
    <x:t>조회수는 못 참지의 비난 파동을 피하며 클릭헌터의 삼각대와 소지품 조사하기</x:t>
  </x:si>
  <x:si>
    <x:t>조사 도구 4종을 퀵슬롯에 등록하고 현장 보급함에서 오염 차단 전신복·심층 균열 탐사 헬멧·고밀도 충격 흡수 장화를 수령·장착함. 시민 구조 누적 30회 달성 시 선의 안정 장치를 추가 수령해 자동 발동 조건을 확인함</x:t>
  </x:si>
  <x:si>
    <x:t>도시 인연 45% : 일부 시민의 자발적 길 안내
자아마모도 25% : UI 색상·표정 1단계 변화
소방 보급 상자 : 재난 구조 세트 3종 임시 대여
회사 구조 구간 : 한도윤 무전 연결 유지 후 [도와줘!] 해금</x:t>
  </x:si>
  <x:si>
    <x:t>보스전은 개별 페이즈 합으로 계산하며 권장 대표 경로 미들 3시간 40분 안에서 6종 보스와 정예 수호체 1종의 규칙이 겹치지 않게 배치함. 보스 스킬명은 각 존재의 상황·목표·서사가 읽히도록 대사형·행동형으로 구성하고 실제 효과는 스킬 DATA의 상태·연계 값으로 공용화함. 변혜서는 포옹 뒤 잠깐 인간 모습으로 돌아와 감사한 후 완전히 소멸하며, 너만 무한이잖아는 차한해와 같은 균열 태생 존재임.</x:t>
  </x:si>
  <x:si>
    <x:t>140번 | 차한해에게만 보이는 보랏빛 공명의 차단기 막대 회수</x:t>
  </x:si>
  <x:si>
    <x:t>3반에서 들었대의 생명력 0 또는 해당 구간의 제압 조건 달성</x:t>
  </x:si>
  <x:si>
    <x:t>서로 다른 인증 순서 뒤 제한 시간 안에 자료를 복사해야 함</x:t>
  </x:si>
  <x:si>
    <x:t>잠금 순서·시민 음성 방향·재폐쇄 예고·핵 노출 시간 표시</x:t>
  </x:si>
  <x:si>
    <x:t>퇴근하고 싶다에게 발각되거나 피격되지 않고 목표 지점 도달</x:t>
  </x:si>
  <x:si>
    <x:t>보스전 중 [잠깐만!] 1회 사용 가능 : 보스 행동 1초 경직</x:t>
  </x:si>
  <x:si>
    <x:t>못 본 척 동아리의 생명력 0 또는 해당 구간의 제압 조건 달성</x:t>
  </x:si>
  <x:si>
    <x:t>일치 (146~148번, 6분·5분30초·5분, 자아마모 0%)</x:t>
  </x:si>
  <x:si>
    <x:t>‘나도 아무도 안 도와줬다’는 말과 선의 0 도달을 연결해야 함</x:t>
  </x:si>
  <x:si>
    <x:t>변혜서 시각 단서 확인→보랏빛 약점 경고→다음 페이즈 진입</x:t>
  </x:si>
  <x:si>
    <x:t>여러 농구공 중 변혜서의 기억과 공명하는 공만 높은 피해를 냄</x:t>
  </x:si>
  <x:si>
    <x:t>3/10 – 목표 식별·선택·입력 부담을 종합한 체감 난이도</x:t>
  </x:si>
  <x:si>
    <x:t>권한이 없습니다 제압·최고 권한 키카드·생체 인증 모듈 회수</x:t>
  </x:si>
  <x:si>
    <x:t>닫힌 문을 모두 열고 문밖 시민까지 구조한 뒤 잠금 핵을 무력화</x:t>
  </x:si>
  <x:si>
    <x:t>문서 전체 라이트 4시간 15분 40초 · 미들 3시간 53분 35초 · 헤비 3시간 32분 20초 / 권장 대표 진엔딩 경로 라이트 4시간 · 미들 3시간 40분 · 헤비 3시간 20분 — 1장 자발적 선행 선택, 836 청년의 변질, 변혜서·클릭헌터, 연구시설 보안 전투, 괴물 43종·아이템 42종을 통합함</x:t>
  </x:si>
  <x:si>
    <x:t>스킬을 ‘약속 + UI + Data’로 정의한 시스템 연동용 표 · 총 211개 스킬/상태 데이터 · 피해 계수 1.00 = 해당 시점 기본/최종 공격력 100% · 몬스터 발동 확률은 몬스터 시트의 발동률과 동기화 · 이벤트 전용 스킬도 별도 시트로 분리하지 않고 본 표에서 통합 관리</x:t>
  </x:si>
  <x:si>
    <x:t>※ 일반인 상태의 기본 공격력·기본 방어력은 각각 10으로 시작함.
    79번 콘텐츠에서 [펑!]으로 무의식적 선의 폭발 +990이 한 번만 적용되어 순간 출력 1000이 되지만 다음 콘텐츠에서 보정이 0으로 돌아감.
    정식 전투 능력과 관리국 표준 대응 장비는 118번부터 개방됨. 스킬 열에는 지속 해금되는 PC 조작·판단 스킬만 기록하고, 아이템 고유 행동·UI 기능·엔딩 전용 강제 이벤트 스킬([눈물] 등)은 아이템 시트·스킬 DATA·밸런스 문서에서 관리함.</x:t>
  </x:si>
  <x:si>
    <x:t>눈을 감고 충돌 감각도 느끼지 못해 차한해는 괴물이 어디로 사라졌는지 이해하지 못함</x:t>
  </x:si>
  <x:si>
    <x:t>대피 상황에 필요한 물품을 비교해 가방·물·손전등·구급품 중 필수 물품를 선택함</x:t>
  </x:si>
  <x:si>
    <x:t>보고 마감 시간이 있지만 익숙한 울음소리가 골목 안에서 들려 그냥 지나칠 수 있음</x:t>
  </x:si>
  <x:si>
    <x:t>임무 지역·시민 수·고등급자 역할을 확인하고 단독이 아닌 공동 출동으로 임무를 수락함</x:t>
  </x:si>
  <x:si>
    <x:t>정예 몬스터인 균열 수호체 ‘선의 압류관’는 인간 변이체가 아니라 균열에서 태어난 존재이며 보스 수에 포함하지 않음. 정예전 시간은 라이트 10분 30초·미들 10분·헤비 9분 30초로 별도 집계함.</x:t>
  </x:si>
  <x:si>
    <x:t>비대칭 저울·계량 고리·다족 기관이 원형 엔진으로 융합된 최종 보스. 차한해의 무한한 선의를 등급과 희생 순서로 환산한다.</x:t>
  </x:si>
  <x:si>
    <x:t>카메라 셔터·조명·빈 고치가 외피가 된 챕터 보스. 긴급 구조 알림을 끄고도 자신의 특혜를 지키려 합리화한 고등급자의 변이체다.</x:t>
  </x:si>
  <x:si>
    <x:t>경찰의 설명을 듣고 방패를 팔에 고정해 [앞은 내가 막아]를 확인하고, 섬광 신호기를 퀵슬롯에 등록해 [저기 봐!]를 해금함</x:t>
  </x:si>
  <x:si>
    <x:t>캐릭터의 공격력 합산 수치 = 기본 공격력 + 공격력 보정 수치   /   캐릭터의 방어력 합산 수치 = 기본 방어력 + 방어력 보정 수치
몬스터의 공격력 합산 수치 = 기본 공격력 + 스킬 공격력   /   몬스터의 방어력 합산 수치 = 기본 방어력 + 방어력 보정 수치</x:t>
  </x:si>
  <x:si>
    <x:t>차한해의 회복과 공명 능력을 봉쇄하고 빼앗은 선의로 외피를 재생함을 확인하고 탈취 장치 파괴→외피 제압 순서로 대응함</x:t>
  </x:si>
  <x:si>
    <x:t>도시 기본 60%·최대 100% · 예쁜 고양이 0~100% · 차우선·한도윤·이용익·강재한·나대진 관계를 별도 관리</x:t>
  </x:si>
  <x:si>
    <x:t>폐교 복도를 일정 경로로 순찰하며 소리나 시야에 반응해 추격함을 관찰한 뒤 은폐·처치 방식으로 안전 지점까지 이동함</x:t>
  </x:si>
  <x:si>
    <x:t>첫 번째 보스에서는 변화가 없었지만 반복되는 질타와 두 번째 보스전 이후 UI 변화가 시작되어 원인을 알아차리기 어려움</x:t>
  </x:si>
  <x:si>
    <x:t>0~49%는 두 고양이 간식, 50~69%는 대장 고양이 간식만 구매하고 70% 이상은 간식 없이 다음 단계로 진행함</x:t>
  </x:si>
  <x:si>
    <x:t>[눈물]로 전달된 차한해의 기억과 감정을 도시 시민이 체감하며 스스로 자신의 요구와 방관을 되돌아보게 되는 엔딩 상태.</x:t>
  </x:si>
  <x:si>
    <x:t>출구 앞에서 부하의 진형을 유지하고 쓰러진 부하의 자리를 다른 개체로 채움을 확인하고 선도체 우선 제압 순서로 대응함</x:t>
  </x:si>
  <x:si>
    <x:t>일부 고등급자와 시위자는 끝까지 차한해 희생을 주장하지만 과거 자신들이 구조받은 기억과 초기 영웅 활동을 부정하기 어려움</x:t>
  </x:si>
  <x:si>
    <x:t>잔여 쓰레기를 확인하는 순간 새들이 한꺼번에 날아가고 휴대전화 통신이 끊겨 미완료 항목과 이상 징후를 함께 확인해야 함</x:t>
  </x:si>
  <x:si>
    <x:t>제자리에서 울음소리를 내며 주변 개체의 시선을 끌고 접근 시 도망침을 관찰한 뒤 거리 유지 방식으로 안전 지점까지 이동함</x:t>
  </x:si>
  <x:si>
    <x:t>오염 차단 전신복 +35
심층 균열 탐사 헬멧 +12
관리국 전술화 해제 : +6 → 0
고밀도 충격 흡수 장화 +10</x:t>
  </x:si>
  <x:si>
    <x:t>철봉이 보랏빛 재로 변하는 연출과 관리국 통신을 확인해 새로운 괴물마다 그 기억과 공명하는 물체를 찾아야 함을 이해함</x:t>
  </x:si>
  <x:si>
    <x:t>현재 콘텐츠에 사전 정의된 지원 행동이 있고 해당 NPC의 인연·위치 조건을 만족할 때만 지원을 호출하는 제한형 스킬.</x:t>
  </x:si>
  <x:si>
    <x:t>일반인 기본 방어력 10. 정식 전투 개방 시 100으로 상승하고 공격 예측·충격 흘리기 숙련에 따라 220까지 증가</x:t>
  </x:si>
  <x:si>
    <x:t>정해진 구역을 반복 이동하며 시야 안에서 오래 머물 때만 반응함을 관찰한 뒤 은폐·우회 방식으로 안전 지점까지 이동함</x:t>
  </x:si>
  <x:si>
    <x:t>훈련 표적에 [탕!]으로 일반탄 3발·비살상 충격탄 2발을 명중하고, [앗, 피해!]로 공격 예고 회피를 2회 성공함</x:t>
  </x:si>
  <x:si>
    <x:t>딱 한 명이면 돼의 균열 방향 지정·양면 압박 패턴과 양쪽에서 좁혀 오는 진형과 순간 이동 통로의 타이밍을 맞춰야 함</x:t>
  </x:si>
  <x:si>
    <x:t>플레이어의 위치를 다른 교실과 복도의 변이체에게 전달해 포위망을 만듦을 확인하고 전파 차단→선도체 제압 순서로 대응함</x:t>
  </x:si>
  <x:si>
    <x:t>이동·조사·대화·전투·연출·선택 콘텐츠·장비 변화를 포함한 총 306개·7챕터. 연구시설 보안 전투는 265번에 편입</x:t>
  </x:si>
  <x:si>
    <x:t>[쉿.]으로 청각 추적을 끊은 뒤 장화의 밀쳐짐 저항으로 첫 기습을 버티고 소리 방향을 따라 문 뒤 개체를 찾아 제압함</x:t>
  </x:si>
  <x:si>
    <x:t>방화문 재개방→문밖 시민 전원 구조→전 문 개방 유지→잠금 핵 무력화. 필요 시 PC [잠깐만!] 1회로 1초 경직</x:t>
  </x:si>
  <x:si>
    <x:t>어르신 무시 시 구매, 어르신 도움+부탁 완료 시 예약품 수령, 도움+부탁에 [싫어요.] 사용 시 품절 결과를 확인함</x:t>
  </x:si>
  <x:si>
    <x:t>합치면 강해진댔잖아의 다중 팔 내려찍기·흡수 파동 패턴과 여러 피해자의 트라우마가 합쳐진 외피의 공략 순서를 찾아야 함</x:t>
  </x:si>
  <x:si>
    <x:t>인간 변이체가 아닌 균열 태생 정예 수호체. 낮은 금고게 몸체와 네 압류 군체가 선의를 봉쇄·탈취하고 회복을 반전한다.</x:t>
  </x:si>
  <x:si>
    <x:t>카메라와 스포트라이트를 끊고 [아무도 안 봐도] 상태에서 실제 시민을 구조해 갈채 보호막을 제거한 뒤 보스를 제압함</x:t>
  </x:si>
  <x:si>
    <x:t>고등급자들은 선의 수치 하락과 위험을 이유로 조사 참여를 거부하고 차한해에게 단독 출동을 떠넘김</x:t>
  </x:si>
  <x:si>
    <x:t>동시에 노출된 2개의 연결 핵을 짧은 허용 시간 안에 맞혀 폭력의 순환 연결을 끊는 동시 타격.</x:t>
  </x:si>
  <x:si>
    <x:t>기본 방어력 110 / 기본 보호 조끼 손상 : +30 → +15 / 스킬 : 장비 내구도 확인</x:t>
  </x:si>
  <x:si>
    <x:t>보도 화면이 피해 현황보다 대통령 피습 장면을 반복해 재난의 규모와 정치적 파장을 동시에 전달함</x:t>
  </x:si>
  <x:si>
    <x:t>차단기 막대나 주변 소음 오브젝트를 이용해 주의가 분산된 적의 이동 목표를 열린 공간으로 유도함.</x:t>
  </x:si>
  <x:si>
    <x:t>기본 공격력 10 / 무의식적 선의 폭발 +990 · 순간 출력 1000 / 기본 방어력 10</x:t>
  </x:si>
  <x:si>
    <x:t>진엔딩에서는 시민들이 공동 선택을 기록하고 희생 엔딩에서는 이용익이 차한해를 정치적으로 소비함</x:t>
  </x:si>
  <x:si>
    <x:t>279번 | 너만 할 수 있대의 구호를 끊고 ‘네가 사라지면 모두가 편하다’는 목소리 부정하기</x:t>
  </x:si>
  <x:si>
    <x:t>카메라 시야와 스포트라이트를 피해 사각지대에서 이동하면 갈채 계열 적의 추적·강화 조건을 끊음.</x:t>
  </x:si>
  <x:si>
    <x:t>공동 진입 시 차한해 생존·변이체 소멸, 단독 희생 시 차한해 소멸·변이체 복원이라는 설명을 확인함</x:t>
  </x:si>
  <x:si>
    <x:t>무전 기록과 출입 명부로 봉쇄 원인을 파악하고 대피소 보급 상자에서 응급 압박 붕대 1개를 챙김</x:t>
  </x:si>
  <x:si>
    <x:t>매미 날개판을 부딪쳐 끝없는 박수음을 낸다. 보랏빛 공명낭이 주변 개체의 공격 리듬을 맞춘다.</x:t>
  </x:si>
  <x:si>
    <x:t>경보 사이렌과 숫양·지네 구조가 합쳐진 강화체. 독촉 신호로 구조와 회복의 우선순위를 흔든다.</x:t>
  </x:si>
  <x:si>
    <x:t>개미귀신형 방과 유충 주머니가 결합된 선도체. 부하를 삼켜 회복하고 새로운 개체로 다시 뱉는다.</x:t>
  </x:si>
  <x:si>
    <x:t>보라멍울의 느린 할퀴기·비틀거리며 접근 패턴과 가족과 이웃의 대피 동선을 들키지 않게 확보해야 함</x:t>
  </x:si>
  <x:si>
    <x:t>사람들이 사라진 뒤 ‘난 살아서 다행’이라고 안도한 순간 선의 0, 곧바로 균열에 들어가 변이</x:t>
  </x:si>
  <x:si>
    <x:t>세 갈래 확성 기관을 가진 나방형 개체. 이름 대신 표적 신호를 울려 증원을 부르며 얼굴은 없다.</x:t>
  </x:si>
  <x:si>
    <x:t>금 간 칠판 조각과 분필 초승달이 군체를 이룬다. 진짜 얼굴 없이 낄낄대는 선만 번갈아 나타난다.</x:t>
  </x:si>
  <x:si>
    <x:t>공동 출동 명단의 취소 표시와 고등급자들의 메시지를 확인해 차한해가 사실상 혼자 가야 함을 파악함</x:t>
  </x:si>
  <x:si>
    <x:t>시민들은 감사를 표현하면서도 사소한 부탁까지 차한해가 해결해 주는 것을 당연하게 여기기 시작함</x:t>
  </x:si>
  <x:si>
    <x:t>공격이 적중하면 보스가 구석에서 머리카락을 쥐어뜯은 뒤 임시 막사로 착각한 주변을 반복해서 내려침</x:t>
  </x:si>
  <x:si>
    <x:t>등급 기준과 임무 배정표를 확인해 836 청년 등 고등급자가 괴물 대응에 투입되는 과정을 파악함</x:t>
  </x:si>
  <x:si>
    <x:t>비상구대게의 출구 봉쇄·부하 재배치 패턴과 시민 대피 출구를 지키면서 선도체와 부하를 분리해야 함</x:t>
  </x:si>
  <x:si>
    <x:t>그림 속 보랏빛 사람과 아이의 기억을 확인한 뒤 그림을 받거나 [싫어요.]를 사용해 정중히 거절함</x:t>
  </x:si>
  <x:si>
    <x:t>바닥에 뿌리내린 말미잘형 개체. 넓은 촉수막을 펼쳐 보급로를 막고, 중앙 핵만 보라색으로 빛난다.</x:t>
  </x:si>
  <x:si>
    <x:t>철문 안쪽은 안전하지만 문밖의 구조 요청이 반복되고 관리자는 추가 생존자의 입장을 완전히 차단함</x:t>
  </x:si>
  <x:si>
    <x:t>갑각 외피·명령용 볏·새끼 주머니를 가진 선도체. 보랏빛 신호 촉수로 주변 개체의 이동을 통제한다.</x:t>
  </x:si>
  <x:si>
    <x:t>군용 방탄판의 정면 방어를 이용해 [버텨!]로 강한 공격을 받아내고 다음 안전 구역으로 이동함</x:t>
  </x:si>
  <x:si>
    <x:t>[안 찍히면 돼]로 카메라 사각지대를 이동하며 추앙풍뎅이의 보호 연결선을 끊고 중계 카메라를 차단함</x:t>
  </x:si>
  <x:si>
    <x:t>쐐기 집게와 넓은 꼬리판으로 시민을 안전 구역 밖으로 밀어낸다. 관절 안쪽만 보랏빛으로 발광한다.</x:t>
  </x:si>
  <x:si>
    <x:t>바닥과 벽을 점유하며 자라는 산호 요새형 강화체. 공간을 좁힐수록 중앙 보라 핵의 방어력이 오른다.</x:t>
  </x:si>
  <x:si>
    <x:t>울음주머니의 울음 파동·뒤로 물러나기 패턴과 울음이 다른 괴물의 시선을 끌어 안전 경로가 계속 바뀜</x:t>
  </x:si>
  <x:si>
    <x:t>너만 할 수 있대의 희생 구호·부하 강화 패턴과 구호 중첩이 조작 방해와 자아마모 연출을 강화함</x:t>
  </x:si>
  <x:si>
    <x:t>버려진 외피와 다른 개체의 기관을 임시 몸통처럼 이어 붙인다. 장착 부위에 따라 패턴이 바뀐다.</x:t>
  </x:si>
  <x:si>
    <x:t>납작한 새우형 외피와 송곳 다리로 방어선 틈을 파고든다. 꼬리 마디의 보랏빛 점이 감각기관이다.</x:t>
  </x:si>
  <x:si>
    <x:t>밖으로 나가재의 강제 밀치기·출구 점거 패턴과 밀쳐내기 때문에 공명 무기의 사거리 유지가 어려움</x:t>
  </x:si>
  <x:si>
    <x:t>추앙풍뎅이의 영웅 지정·보호막 부여 패턴과 보호막과 촬영 장치가 보스의 갈채 자원을 동시에 높임</x:t>
  </x:si>
  <x:si>
    <x:t>후방 기습을 [앗, 피해!]로 회피한 뒤 [피했으면 내 차례] 반격 타이밍을 맞춰 경로를 차단함</x:t>
  </x:si>
  <x:si>
    <x:t>네 개 확성기와 지휘 볏을 가진 기계 황소·매미 선도체. 희생 구호를 방송해 주변 군체를 강화한다.</x:t>
  </x:si>
  <x:si>
    <x:t>문밖 구조 요청이 진짜 사람임을 알았지만 괴물 소리와 자기보존 욕망 때문에 문을 닫은 대피소 관리자</x:t>
  </x:si>
  <x:si>
    <x:t>책가방·책상 다리·교과서 등뼈가 엉킨 강화체. 뒤에서 한 칸씩 밀어 위험 오브젝트에 닿게 한다.</x:t>
  </x:si>
  <x:si>
    <x:t>기립박수벌레의 박수 강화·짧은 음파 패턴과 박수 중첩이 주변 개체를 강화하기 전에 먼저 끊어야 함</x:t>
  </x:si>
  <x:si>
    <x:t>소라 껍데기 앞의 충각을 반복해 문을 두드린다. 껍데기 갈라짐과 내부 핵에만 보라색이 드러난다.</x:t>
  </x:si>
  <x:si>
    <x:t>플레이어의 이동 경로를 따라가며 정지 순간에 고속 돌진함을 확인하고 돌진 유도·처치 순서로 대응함</x:t>
  </x:si>
  <x:si>
    <x:t>철판의 휨과 고정 끈을 확인한 뒤 몸통 보호 효과와 이동 속도 감소를 비교해 장착 여부를 결정함</x:t>
  </x:si>
  <x:si>
    <x:t>무의식적 선의 폭발 상태에서 초기 변이체가 차한해에게 접촉하면 외피가 먼지처럼 붕괴하는 사건 처리.</x:t>
  </x:si>
  <x:si>
    <x:t>276번 | 공명 보호 외투와 강화 전투화로 납작 엎드려의 속박을 풀며 상하좌우 반전 통로 이동하기</x:t>
  </x:si>
  <x:si>
    <x:t>소방관을 잔해에서 꺼내고 소방 방열복을 겉에 착용한 뒤 예비 화염 보호복을 장비 목록에 등록함</x:t>
  </x:si>
  <x:si>
    <x:t>벽 반사 각도를 조절해 기억 핵을 타격하고 공이 떨어지는 위치를 예측해 다음 패턴 전에 회수함</x:t>
  </x:si>
  <x:si>
    <x:t>기계가 아무 반응 없이 0을 표시해 차한해와 연구원이 측정 실패인지 실제 수치인지 판단하지 못함</x:t>
  </x:si>
  <x:si>
    <x:t>스펀지가 남은 매트 부분을 잘라 팔과 옆구리에 묶고 강당 바닥 충격에 대한 보호 효과를 시험함</x:t>
  </x:si>
  <x:si>
    <x:t>떠나는 시민·쌓인 쓰레기·간헐적으로 깜빡이는 조명 사이에 섬광의 원인을 추정할 단서가 분산되어 있음</x:t>
  </x:si>
  <x:si>
    <x:t>친구가 말하는 ‘구함’은 생존이 아니라 괴물의 고통에서 벗어나고 마지막에 혼자가 아니었다는 의미임</x:t>
  </x:si>
  <x:si>
    <x:t>장화의 밀쳐짐 저항으로 접근 거리를 유지하고 파손된 철판·매트 보호대를 버리며 단계적으로 다가감</x:t>
  </x:si>
  <x:si>
    <x:t>836 청년이 먼저 균열로 향하고 시민들이 책임을 나누자 다른 고등급자와 시위자도 하나씩 동참함</x:t>
  </x:si>
  <x:si>
    <x:t>대장 고양이가 간식과 예쁜 고양이를 번갈아 보고 앞발로 밀어 주라는 듯 움직이는 모습을 확인함</x:t>
  </x:si>
  <x:si>
    <x:t>관리국은 차한해를 무한한 자원으로 기록하려 하지만 나대진은 개인의 선택과 피해를 함께 남기려 함</x:t>
  </x:si>
  <x:si>
    <x:t>받아내기 공격이 빗나가면 보스가 차한해를 도망가는 남편으로 오인해 사방으로 원거리 화염을 방출함</x:t>
  </x:si>
  <x:si>
    <x:t>동료와 시민 사이의 연결선을 교차시켜 표식을 분산하고 측정 범위 밖으로 이동시켜 등급을 제거함</x:t>
  </x:si>
  <x:si>
    <x:t>나대진은 차한해를 전투 자원으로 보려는 관계자들 사이에서 장치 한계와 안전 문제를 먼저 설명함</x:t>
  </x:si>
  <x:si>
    <x:t>모두 함께 균열에 들어가는 방법과 차한해 혼자 희생하는 방법은 살릴 수 있는 대상이 다르다고 설명됨</x:t>
  </x:si>
  <x:si>
    <x:t>구역을 일정한 방향으로 순회하고 반짝임·잔여 개수 UI를 확인하며 산책로 쓰레기 7개를 수거함</x:t>
  </x:si>
  <x:si>
    <x:t>친구의 정체를 확정하는 순간 자아마모 반응과 선의 안정 장치의 1회성 자동 완화가 동시에 발생함</x:t>
  </x:si>
  <x:si>
    <x:t>모든 직원을 내보낸 뒤 한도윤만 탈출하지 못했고 차한해는 구조 성공 직후 가장 가까운 사람을 잃음</x:t>
  </x:si>
  <x:si>
    <x:t>연기 속 소방관을 구조한 뒤 임시 방열복과 영구 보상인 화염 보호복의 착용 방식을 구분해야 함</x:t>
  </x:si>
  <x:si>
    <x:t>차우선이 언니를 붙잡고 싶지만 자신도 가족에게 배운 방식으로 희생을 요구해 왔음을 인정해야 함</x:t>
  </x:si>
  <x:si>
    <x:t>군용 방탄판 등 중량 방어구를 이용해 강한 단발 공격을 정면에서 받아내고 밀려남을 크게 줄임.</x:t>
  </x:si>
  <x:si>
    <x:t>재질·오염 여부·남은 내용물을 확인하고 내용물이 남거나 오염된 쓰레기 6개를 올바른 수거함에 넣음</x:t>
  </x:si>
  <x:si>
    <x:t>최종 장비는 높은 방어력과 균열 지형 안정성을 제공하지만 무게와 공명 부담으로 회피 회복이 느려짐</x:t>
  </x:si>
  <x:si>
    <x:t>동시에 여러 지역에서 구조 요청이 발생해 한 곳을 구한 직후에도 다른 피해자들이 차한해를 비난함</x:t>
  </x:si>
  <x:si>
    <x:t>구역을 일정한 방향으로 순회하고 반짝임·잔여 개수 UI를 확인하며 잔디 구역 쓰레기 8개를 수거함</x:t>
  </x:si>
  <x:si>
    <x:t>현재 상황과 주인공의 독백을 확인한 뒤 공원을 지나갈지 쓰레기를 치울지 판단에 대한 행동을 결정함</x:t>
  </x:si>
  <x:si>
    <x:t>부착된 신체의 종류에 따라 근거리·중거리 공격을 교체함을 확인하고 부위 파괴·처치 순서로 대응함</x:t>
  </x:si>
  <x:si>
    <x:t>대통령 사망 직후 이용익이 비상 대응을 이유로 권한 승계를 서두르며 차한해를 국가 자산으로 선언함</x:t>
  </x:si>
  <x:si>
    <x:t>낮은 등급 대상은 구조 우선순위에서 제외되고 높은 등급 대상은 위험한 공격을 대신 받도록 강제됨</x:t>
  </x:si>
  <x:si>
    <x:t>몬스터 속성</x:t>
  </x:si>
  <x:si>
    <x:t>전투 가능</x:t>
  </x:si>
  <x:si>
    <x:t>기본 공격력</x:t>
  </x:si>
  <x:si>
    <x:t>기본 방어력</x:t>
  </x:si>
  <x:si>
    <x:t>먼저 들었어</x:t>
  </x:si>
  <x:si>
    <x:t>일반 변이체</x:t>
  </x:si>
  <x:si>
    <x:t>전투 상태</x:t>
  </x:si>
  <x:si>
    <x:t>똑똑소라</x:t>
  </x:si>
  <x:si>
    <x:t>문 좀 열어!</x:t>
  </x:si>
  <x:si>
    <x:t>공격 보정</x:t>
  </x:si>
  <x:si>
    <x:t>반복 충격</x:t>
  </x:si>
  <x:si>
    <x:t>최종 공격력</x:t>
  </x:si>
  <x:si>
    <x:t>방어 보정</x:t>
  </x:si>
  <x:si>
    <x:t>다음 문!</x:t>
  </x:si>
  <x:si>
    <x:t>발동 조건</x:t>
  </x:si>
  <x:si>
    <x:t>최종 방어력</x:t>
  </x:si>
  <x:si>
    <x:t>똑똑똑!</x:t>
  </x:si>
  <x:si>
    <x:t>상태이상</x:t>
  </x:si>
  <x:si>
    <x:t>피해 계수</x:t>
  </x:si>
  <x:si>
    <x:t>단단한 손뼈</x:t>
  </x:si>
  <x:si>
    <x:t>공격 속성</x:t>
  </x:si>
  <x:si>
    <x:t>방어 속성</x:t>
  </x:si>
  <x:si>
    <x:t>MONSTER</x:t>
  </x:si>
  <x:si>
    <x:t>PLAYER</x:t>
  </x:si>
  <x:si>
    <x:t>몬스터 스킬</x:t>
  </x:si>
  <x:si>
    <x:t>피해 없음</x:t>
  </x:si>
  <x:si>
    <x:t>출입 기록과 남은 음성을 확인해 사람들을 지키려던 행동이 타인을 외면하는 안도감으로 변한 과정을 이해함</x:t>
  </x:si>
  <x:si>
    <x:t>거리 유지·고등급자 교전 관찰을 적용해 고등급자 전투에 직접 개입하지 않고 원래 심부름 목표를 수행함</x:t>
  </x:si>
  <x:si>
    <x:t>현장 위험도보다 정치·상징성이 높은 지역이 우선 배정되어 구조 효율과 명령 준수 사이에서 갈등이 발생함</x:t>
  </x:si>
  <x:si>
    <x:t>또 다른 차한해는 가족·이용익·고등급자·시민의 목소리를 사용해 희생이 차한해 자신의 선택이라고 주장함</x:t>
  </x:si>
  <x:si>
    <x:t>공명 보호 외투로 속박 피해를 줄이고 강화 전투화로 반전 통로의 미끄러짐을 막으며 압박 장치를 파괴함</x:t>
  </x:si>
  <x:si>
    <x:t>분리수거장에 가까워질수록 바닥 진동과 금속 마찰음이 강해져 목적지 방향과 위험 구역을 동시에 판단해야 함</x:t>
  </x:si>
  <x:si>
    <x:t>갈라지는 괴물 외피와 돌아온 사람들을 확인하고 마지막 목소리로 인간들의 선택을 시험한 거짓말이었음을 들음</x:t>
  </x:si>
  <x:si>
    <x:t>일정 거리에서 박수를 치며 주변 변이체의 공격 속도를 높임을 확인하고 지원 개체 우선 처치 순서로 대응함</x:t>
  </x:si>
  <x:si>
    <x:t>전체 진실을 알리면 시민들이 차한해의 단독 희생을 선택할 가능성이 있고 숨기면 시민의 선택권을 제한함</x:t>
  </x:si>
  <x:si>
    <x:t>청년의 구조 동기와 수치의 전투 효과를 연결한 보도를 통해 ‘선의 수치’ 명칭이 확산되는 과정을 확인함</x:t>
  </x:si>
  <x:si>
    <x:t>회피·고등급자 교전 구간 통과을 적용해 고등급자 전투에 직접 개입하지 않고 원래 심부름 목표를 수행함</x:t>
  </x:si>
  <x:si>
    <x:t>차한해는 균열 밖에서 인간 형태로, 너만 무한이잖아는 균열 안에서 괴물 형태로 태어난 같은 근원의 존재임</x:t>
  </x:si>
  <x:si>
    <x:t>첫 전투에서 얻은 강력한 무기를 계속 사용할 수 있을 것처럼 보이지만 전투 종료와 함께 무기가 붕괴함</x:t>
  </x:si>
  <x:si>
    <x:t>검은 지네 몸과 추적 깃을 가진 강화체. 영웅의 이동 경로를 복사하듯 따라붙고 보라 감각핵으로 선회한다.</x:t>
  </x:si>
  <x:si>
    <x:t>장비 8종과 응급품 2종의 효과·장착 부위·사용 횟수가 한 번에 제시되어 필요한 장비를 구분하기 어려움</x:t>
  </x:si>
  <x:si>
    <x:t>특정 1인을 희생 우선 대상으로 지정해 주변 공격·밀치기 AI가 해당 대상에 집중되도록 만드는 상태.</x:t>
  </x:si>
  <x:si>
    <x:t>계량 장치가 무너지자 차한해와 같은 파장을 가진 핵이 드러나며 마지막 공격이 두 존재를 연결할 위험이 있음</x:t>
  </x:si>
  <x:si>
    <x:t>구역을 일정한 방향으로 순회하고 반짝임·잔여 개수 UI를 확인하며 벤치와 가려진 틈의 쓰레기 6개를 수거함</x:t>
  </x:si>
  <x:si>
    <x:t>관리국 무전 이어피스의 공격 예고 신호를 판독해 적의 전조를 기본보다 0.3초 먼저 표시하는 패시브.</x:t>
  </x:si>
  <x:si>
    <x:t>[펑!]에 의해 호출되어 차한해의 공격력 보정에 +990을 더해 순간 출력 1000을 만드는 일회성 상태.</x:t>
  </x:si>
  <x:si>
    <x:t>공명 보호 외투의 피해 감소와 강화 전투화의 밀려남 감소를 확인하고 이동·회피 페널티를 비교해 장착함</x:t>
  </x:si>
  <x:si>
    <x:t>2세트: 장비 교체 시간 -10%
5세트: 균열 오염 저항 +10
8세트: 자아 마모 누적량 -15%</x:t>
  </x:si>
  <x:si>
    <x:t>고등급자 공명 증폭기를 켜 공명 대상 공격력을 높이는 대신 화면 간섭을 함께 발생시키는 장비 액티브.</x:t>
  </x:si>
  <x:si>
    <x:t>가오리형 유압 프레스 강화체. 넓은 압착판을 내려 복종 자세를 강요하고 중앙 균열핵을 잠깐 노출한다.</x:t>
  </x:si>
  <x:si>
    <x:t>[펑!]의 연계 효과인 접촉 소멸이 끝난 뒤 눈을 뜨고 비어 있는 복도와 먼지 같은 보랏빛 잔광만 확인함</x:t>
  </x:si>
  <x:si>
    <x:t>0~49% 두 고양이 간식·50~69% 대장 고양이 간식·70~99% 헤드번팅 없음·100% 전용 애교</x:t>
  </x:si>
  <x:si>
    <x:t>입력 방향으로 짧게 이동하며 공격 판정을 피하는 기본 회피. 성공 시 일부 반격 스킬의 조건을 열어 줌.</x:t>
  </x:si>
  <x:si>
    <x:t>아직도 안 구했어?의 연속 돌진·구조 방해 패턴과 고속 돌진을 거울에 유도해야 안전하게 파괴할 수 있음</x:t>
  </x:si>
  <x:si>
    <x:t>너만 무한이잖아가 부여한 등급 표식과 실제 행동의 불일치를 찾아 계량 규칙을 무효화하는 판단형 스킬.</x:t>
  </x:si>
  <x:si>
    <x:t>대피소 보급 상자 : 응급 압박 붕대 1개 획득
도시 인연 30% 이상 : 보스전 시민 이동 보정 해금</x:t>
  </x:si>
  <x:si>
    <x:t>너만 무한이잖아는 피하거나 살려 달라고 하지 않고 마지막 공격을 그대로 받아 두 존재의 기억을 연결함</x:t>
  </x:si>
  <x:si>
    <x:t>일반탄 3발·비살상 충격탄 2발 명중 및 전술화 회피 2회 성공</x:t>
  </x:si>
  <x:si>
    <x:t>이상 징후가 발생할 때 효과음과 짧은 시선 유도 아이콘 표시</x:t>
  </x:si>
  <x:si>
    <x:t>모두 공동 진입·차한해 생존·균열 소멸·변이체 전원 복원·진엔딩</x:t>
  </x:si>
  <x:si>
    <x:t>60초 이상 미발견 시 가장 가까운 미수거 대상 방향 표시</x:t>
  </x:si>
  <x:si>
    <x:t>다중 팔 내려찍기→흡수 파동→부위 재생→부위 분리→핵 노출→제압</x:t>
  </x:si>
  <x:si>
    <x:t>균열 인근 대피 안내의 대피 위치와 위험 지역을 먼저 확인함</x:t>
  </x:si>
  <x:si>
    <x:t>예: 신상 과자 진열대 찾기, 아파트 계단에서 괴물을 피해 숨기</x:t>
  </x:si>
  <x:si>
    <x:t>5/10 – 시야 제한·구조 입력·장비 교체를 연속 수행해야 함</x:t>
  </x:si>
  <x:si>
    <x:t>최종 장비 2종 장착 상태로 압박 장치 파괴·반전 통로 통과</x:t>
  </x:si>
  <x:si>
    <x:t>2/10 – 급변하는 국가 상황을 짧은 뉴스로 이해해야 함</x:t>
  </x:si>
  <x:si>
    <x:t>구조용 로프 발사기 2회 소진·재난 구조 세트 임시 장비 반납</x:t>
  </x:si>
  <x:si>
    <x:t>213~217번 폐교 오염 조사·270번 최종 장비로 교체</x:t>
  </x:si>
  <x:si>
    <x:t>배경음을 단계적으로 줄이고 통신 불가 아이콘을 화면에 고정 표시</x:t>
  </x:si>
  <x:si>
    <x:t>무기·공명·일회성 출력 변화는 최초 획득 또는 종료 시점만 기록</x:t>
  </x:si>
  <x:si>
    <x:t>환경 장비 2종 장착 조합 선택·안정 앰플 1개 등록 완료</x:t>
  </x:si>
  <x:si>
    <x:t>형태와 에너지의 상태를 고정하고 과도한 진동을 억제하는 파장</x:t>
  </x:si>
  <x:si>
    <x:t>차단 상태가 침식의 접촉과 확산을 막아 오염이 축적되지 못함.</x:t>
  </x:si>
  <x:si>
    <x:t>장비를 부위별로 순차 공개하고 추천 장착·자동 퀵슬롯 등록 제공</x:t>
  </x:si>
  <x:si>
    <x:t>타인의 요구와 사건으로 차한해의 자아가 소모·회복되는 변화량</x:t>
  </x:si>
  <x:si>
    <x:t>무기·스킬은 최초 등장, 방어구는 획득·성능 변화 시 기록</x:t>
  </x:si>
  <x:si>
    <x:t>상태 측정기 동기화·조끼 손상 부위 2곳·방어 보정 감소 확인</x:t>
  </x:si>
  <x:si>
    <x:t>예쁜 고양이는 처음 만난 차한해를 경계해 바로 가까이 오지 않음</x:t>
  </x:si>
  <x:si>
    <x:t>잔여 수량 0·오류 항목 0 및 공원 정적·통신 장애 확인</x:t>
  </x:si>
  <x:si>
    <x:t>보스가 시민의 존재를 무시한 채 통로와 시야를 차례로 닫음</x:t>
  </x:si>
  <x:si>
    <x:t>소방관 구조·소방 방열복 임시 착용·화염 보호복 획득 완료</x:t>
  </x:si>
  <x:si>
    <x:t>고등급자 교전 구역을 우회하며 비슷한 약 봉투를 구분해야 함</x:t>
  </x:si>
  <x:si>
    <x:t>확정된 자연재해 정보와 차한해만 본 보랏빛 아우라를 구분함</x:t>
  </x:si>
  <x:si>
    <x:t>선의 측정 마감 직전 아이의 말을 끝까지 들을지 선택해야 함</x:t>
  </x:si>
  <x:si>
    <x:t>구조용 로프 발사기 1회 사용·직원 5명 전원 계단 대피 완료</x:t>
  </x:si>
  <x:si>
    <x:t>현상이 멈춰 평범한 사고처럼 보이지만 차한해만 잔류 파장을 느낌</x:t>
  </x:si>
  <x:si>
    <x:t>파동을 반복·중첩하여 내부 진동과 에너지 증폭을 일으키는 파장</x:t>
  </x:si>
  <x:si>
    <x:t>상표·용량·가격표를 대조해 무거운 박스부터 아래 칸에 배치함</x:t>
  </x:si>
  <x:si>
    <x:t>경찰 구조 보상 : 깨진 경찰 방패·휴대용 섬광 신호기 획득</x:t>
  </x:si>
  <x:si>
    <x:t>문 2개 이상 재폐쇄 또는 주인공 체력 0 시 3페이즈 재시작</x:t>
  </x:si>
  <x:si>
    <x:t>안내 방송에 따라 통제선 밖으로 이동하며 공식 분류를 확인함</x:t>
  </x:si>
  <x:si>
    <x:t>SKILL LOADOUT  ·  선택 개체 스킬 구성 및 상세</x:t>
  </x:si>
  <x:si>
    <x:t>잠금 전조를 보고 분전반을 작동해 방화문을 열린 상태로 고정함</x:t>
  </x:si>
  <x:si>
    <x:t>128번 공명 흔적 추적·192번 먼지 보호 안경으로 교체</x:t>
  </x:si>
  <x:si>
    <x:t>어르신의 구조 요청과 동생의 심부름을 비교해 행동을 선택함</x:t>
  </x:si>
  <x:si>
    <x:t>ATTRIBUTE MATCH-UP  ·  속성 대차대조표 연동</x:t>
  </x:si>
  <x:si>
    <x:t>대화 수용 또는 중단 선택·수용 시 시민 증언 플래그 저장</x:t>
  </x:si>
  <x:si>
    <x:t>유명세를 얻기 전 말과 고등급자 이후 태도의 차이를 기억해야 함</x:t>
  </x:si>
  <x:si>
    <x:t>목소리와 흔적을 따라 표식을 끊고 시민을 열린 문 안으로 유도함</x:t>
  </x:si>
  <x:si>
    <x:t>1/10 – 목표 식별·선택·입력 부담을 종합한 체감 난이도</x:t>
  </x:si>
  <x:si>
    <x:t>세 심부름 물품을 확인하고 하늘의 섬광·땅의 떨림을 기억함</x:t>
  </x:si>
  <x:si>
    <x:t>차한해의 무한대 수치 등장과 자신의 하락을 경쟁으로 해석함</x:t>
  </x:si>
  <x:si>
    <x:t>밖으로 나가재의 생명력 0 또는 해당 구간의 제압 조건 달성</x:t>
  </x:si>
  <x:si>
    <x:t>153번 | 충격 보호대·공명 보호 장갑·공명 증폭기 수령</x:t>
  </x:si>
  <x:si>
    <x:t>엔딩 조건에 따라 모두 함께 또는 차한해 혼자 균열로 들어가기</x:t>
  </x:si>
  <x:si>
    <x:t>한입 단체석의 생명력 0 또는 해당 구간의 제압 조건 달성</x:t>
  </x:si>
  <x:si>
    <x:t>전투 뒤 기억 체험으로 진실 전달·최종 선택 재시작 지점 분리</x:t>
  </x:si>
  <x:si>
    <x:t>그림자 팬클럽의 생명력 0 또는 해당 구간의 제압 조건 달성</x:t>
  </x:si>
  <x:si>
    <x:t>도시의 뒤늦은 책임 인정 또는 이용익의 정치적 소비 확인하기</x:t>
  </x:si>
  <x:si>
    <x:t>전: 졸업앨범·연락 기록 / 후: 강당 장비 준비·변혜서 대면</x:t>
  </x:si>
  <x:si>
    <x:t>기억 재생 중 보랏빛 잔광이 모이는 사랑의 매를 조사·회수함</x:t>
  </x:si>
  <x:si>
    <x:t>선택 서브 퀘스트 : 변혜서의 선한 심성·높은 자존감 기록 복원</x:t>
  </x:si>
  <x:si>
    <x:t>우정 반지 완료 시 목걸이 정체 즉시 확인·약점 경고 1회 강화</x:t>
  </x:si>
  <x:si>
    <x:t>어른·아이·택배기사 등 서로 다른 위치의 주민을 발견해야 함</x:t>
  </x:si>
  <x:si>
    <x:t>칠판 낄낄이의 생명력 0 또는 해당 구간의 제압 조건 달성</x:t>
  </x:si>
  <x:si>
    <x:t>처방전의 이름·복용 시간·주머니 자수를 대조해 약을 회수함</x:t>
  </x:si>
  <x:si>
    <x:t>삼각대 화면·통제선 침입 경로·눈썹 흉터와 피어싱을 확인함</x:t>
  </x:si>
  <x:si>
    <x:t>7/10 – 목표 식별·선택·입력 부담을 종합한 체감 난이도</x:t>
  </x:si>
  <x:si>
    <x:t>8/10 – 목표 식별·선택·입력 부담을 종합한 체감 난이도</x:t>
  </x:si>
  <x:si>
    <x:t>4/10 – 목표 식별·선택·입력 부담을 종합한 체감 난이도</x:t>
  </x:si>
  <x:si>
    <x:t>시민에게는 평범한 잔해지만 차한해 시야에서만 균열 공명이 겹침</x:t>
  </x:si>
  <x:si>
    <x:t>쫓쫓해삼과 싸우는 고등급자 곁을 지나 따뜻한 음식 구해오기</x:t>
  </x:si>
  <x:si>
    <x:t>별 모양 스티커·필체·반 배경을 맞춰 사진과 문장을 복원함</x:t>
  </x:si>
  <x:si>
    <x:t>작은 별 문양과 쓰레기 아래 검은 흔적이 배경에 섞여 있음</x:t>
  </x:si>
  <x:si>
    <x:t>네 탓 택배의 생명력 0 또는 해당 구간의 제압 조건 달성</x:t>
  </x:si>
  <x:si>
    <x:t>너만 할 수 있대의 생명력 0 또는 해당 구간의 제압 조건 달성</x:t>
  </x:si>
  <x:si>
    <x:t>기능 원형: 재은폐 · 몬스터 시트 발동률 15%와 동기화</x:t>
  </x:si>
  <x:si>
    <x:t>기능 원형: 측정 빔 · 몬스터 시트 발동률 25%와 동기화</x:t>
  </x:si>
  <x:si>
    <x:t>기능 원형: 방향 혼란 · 몬스터 시트 발동률 25%와 동기화</x:t>
  </x:si>
  <x:si>
    <x:t>'갑작스러운 추격' 행동을 수행해 위치·전투 리듬을 변화시킴.</x:t>
  </x:si>
  <x:si>
    <x:t>기능 원형: 부하 강화 · 몬스터 시트 발동률 30%와 동기화</x:t>
  </x:si>
  <x:si>
    <x:t>기능 원형: 책임 파동 · 몬스터 시트 발동률 25%와 동기화</x:t>
  </x:si>
  <x:si>
    <x:t>기능 원형: 비웃음 환각 · 몬스터 시트 발동률 30%와 동기화</x:t>
  </x:si>
  <x:si>
    <x:t>기능 원형: 시선 회피 · 몬스터 시트 발동률 20%와 동기화</x:t>
  </x:si>
  <x:si>
    <x:t>6 | 남겨진 친구 · 6-F | 그날의 오답노트 1페이즈</x:t>
  </x:si>
  <x:si>
    <x:t>'스포트라이트 추적' 행동을 수행해 위치·전투 리듬을 변화시킴.</x:t>
  </x:si>
  <x:si>
    <x:t>기능 원형: 소문 파동 · 몬스터 시트 발동률 30%와 동기화</x:t>
  </x:si>
  <x:si>
    <x:t>기능 원형: 균열 파동 · 몬스터 시트 발동률 25%와 동기화</x:t>
  </x:si>
  <x:si>
    <x:t>기능 원형: 피해 전가 · 몬스터 시트 발동률 30%와 동기화</x:t>
  </x:si>
  <x:si>
    <x:t>기능 원형: 문틀 밀치기 · 몬스터 시트 발동률 25%와 동기화</x:t>
  </x:si>
  <x:si>
    <x:t>기능 원형: 문 뒤 기습 · 몬스터 시트 발동률 30%와 동기화</x:t>
  </x:si>
  <x:si>
    <x:t>'문 뒤 기습' 행동을 수행해 위치·전투 리듬을 변화시킴.</x:t>
  </x:si>
  <x:si>
    <x:t>기능 원형: 회복 반전 · 몬스터 시트 발동률 25%와 동기화</x:t>
  </x:si>
  <x:si>
    <x:t>'가해자 보호' 행동을 수행해 위치·전투 리듬을 변화시킴.</x:t>
  </x:si>
  <x:si>
    <x:t>기능 원형: 퇴로 봉쇄 · 몬스터 시트 발동률 25%와 동기화</x:t>
  </x:si>
  <x:si>
    <x:t>기능 원형: 보호막 흡수 · 몬스터 시트 발동률 25%와 동기화</x:t>
  </x:si>
  <x:si>
    <x:t>기능 원형: 강제 속박 · 몬스터 시트 발동률 30%와 동기화</x:t>
  </x:si>
  <x:si>
    <x:t>자신에게 들어올 피해 또는 상태를 연결된 다른 대상으로 넘김.</x:t>
  </x:si>
  <x:si>
    <x:t>기능 원형: 실체 교체 · 몬스터 시트 발동률 25%와 동기화</x:t>
  </x:si>
  <x:si>
    <x:t>기능 원형: 얼굴 투사체 · 몬스터 시트 발동률 30%와 동기화</x:t>
  </x:si>
  <x:si>
    <x:t>기능 원형: 등급 배정 · 몬스터 시트 발동률 25%와 동기화</x:t>
  </x:si>
  <x:si>
    <x:t>기능 원형: 양면 압박 · 몬스터 시트 발동률 30%와 동기화</x:t>
  </x:si>
  <x:si>
    <x:t>'얼굴 투사체' 행동을 수행해 위치·전투 리듬을 변화시킴.</x:t>
  </x:si>
  <x:si>
    <x:t>기능 원형: 가해자 보호 · 몬스터 시트 발동률 20%와 동기화</x:t>
  </x:si>
  <x:si>
    <x:t>기능 원형: 갈채 폭발 · 몬스터 시트 발동률 25%와 동기화</x:t>
  </x:si>
  <x:si>
    <x:t>기능 원형: 멈춰 듣기 · 몬스터 시트 발동률 15%와 동기화</x:t>
  </x:si>
  <x:si>
    <x:t>기능 원형: 후방 이동 · 몬스터 시트 발동률 20%와 동기화</x:t>
  </x:si>
  <x:si>
    <x:t>기능 원형: 환영 분열 · 몬스터 시트 발동률 15%와 동기화</x:t>
  </x:si>
  <x:si>
    <x:t>기능 원형: 비난 파동 · 몬스터 시트 발동률 25%와 동기화</x:t>
  </x:si>
  <x:si>
    <x:t>기능 원형: 죄책감 파동 · 몬스터 시트 발동률 25%와 동기화</x:t>
  </x:si>
  <x:si>
    <x:t>7 | 강요된 희생 · 7-B | 균열 연구시설·보안 구역</x:t>
  </x:si>
  <x:si>
    <x:t>기능 원형: 감시 광선 · 몬스터 시트 발동률 25%와 동기화</x:t>
  </x:si>
  <x:si>
    <x:t>'복종 압박파' 행동을 수행해 위치·전투 리듬을 변화시킴.</x:t>
  </x:si>
  <x:si>
    <x:t>기능 원형: 포위 명령 · 몬스터 시트 발동률 30%와 동기화</x:t>
  </x:si>
  <x:si>
    <x:t>240번 | 그날의 오답노트의 거짓 닻을 깨고 강당 열쇠 찾기</x:t>
  </x:si>
  <x:si>
    <x:t>기능 원형: 강제 밀치기 · 몬스터 시트 발동률 35%와 동기화</x:t>
  </x:si>
  <x:si>
    <x:t>기능 원형: 복도 순찰 · 몬스터 시트 발동률 30%와 동기화</x:t>
  </x:si>
  <x:si>
    <x:t>기능 원형: 기억 재생 · 몬스터 시트 발동률 25%와 동기화</x:t>
  </x:si>
  <x:si>
    <x:t>친구의 식판과 일진들의 식판을 한 번에 들 수 있는 수만큼 나누어 퇴식구로 옮김</x:t>
  </x:si>
  <x:si>
    <x:t>비슷한 운동화 자국과 축제 스티커가 여러 방향으로 이어져 잘못된 동선을 선택하기 쉬움</x:t>
  </x:si>
  <x:si>
    <x:t>우회 경로를 통과해 소방차 보급 상자를 열고 진압 도끼·구조대 안전모·로프 발사기를 임시 대여함</x:t>
  </x:si>
  <x:si>
    <x:t>너만 무한이잖아가 행동과 무관하게 대상에게 등급을 부여해 공격 우선순위를 강제하는 보스 규칙 상태.</x:t>
  </x:si>
  <x:si>
    <x:t>시민 구조 뒤 모든 문을 개방 상태로 유지하고, 노출된 잠금 핵에 [핵부터!]를 집중해 무력화함</x:t>
  </x:si>
  <x:si>
    <x:t>비교 지표
실제 피해량 공식이 문서에 정의되어 있지 않으므로,
최종 공격력 × 속성 K와 상대 방어력의 차이를
‘밸런스 비교용 지표’로만 표시함.</x:t>
  </x:si>
  <x:si>
    <x:t>차한해가 혼자 균열로 들어가는 희생 경로에서 진입 직전 UI로 반드시 사용하는 마지막 스킬. 눈물 한 방울과 함께 기억·감정이 도시 전체로 공명됨.</x:t>
  </x:si>
  <x:si>
    <x:t>우정 반지·졸업앨범·농구공 기억을 대조해 변혜서의 정체를 확정함. 충격으로 입력 흔들림이 발생하면 선의 안정 장치의 [괜찮아, 아직.]가 자동 발동함</x:t>
  </x:si>
  <x:si>
    <x:t>전투 속도가 너무 느려지거나 빨라지지 않게 기본 공격의 공격 시간을 0.3초로 설정했다. 이를 기준으로 캐릭터와 몬스터의 스킬 공격 시간을 설정했다.</x:t>
  </x:si>
  <x:si>
    <x:t>엔딩별 장기 후일담 오브젝트 3개를 확인함. 희생 엔딩에서는 [눈물]로 공유된 기억이 ‘다음 희생자를 만들지 않기 위한 기록’으로 남았는지 확인함</x:t>
  </x:si>
  <x:si>
    <x:t>방화문과 잠금 장치가 소라 요새처럼 겹친 비인간형 보스. 구조 요청이 진짜임을 알고도 문을 닫고 ‘난 살아서 다행’이라 안도한 인간이 변이했다.</x:t>
  </x:si>
  <x:si>
    <x:t>괴물이 덮치기 직전 전용 UI에서 1회 발동하는 사건형 액티브. 무의식적 선의 폭발을 호출해 순간 출력 1000을 만들고 접촉 소멸까지 연쇄함.</x:t>
  </x:si>
  <x:si>
    <x:t>길쭉한 보라 점액질 몸으로 밝은 핵을 끌고 다닌다. 느린 압박과 우회 학습을 담당한다.</x:t>
  </x:si>
  <x:si>
    <x:t>265번 | [나대진] 85% 이상에서 암호 경로를 따라 연구시설 책임자 단말에서 회수</x:t>
  </x:si>
  <x:si>
    <x:t>우정 반지의 별 문양과 차한해에게만 보이는 보랏빛 진실 닻을 찾아 거짓 닻 3개를 파괴함</x:t>
  </x:si>
  <x:si>
    <x:t>공격이 핵에 닿는 순간 시간이 멈추고 차한해가 균열과 너만 무한이잖아의 기억을 직접 체험함</x:t>
  </x:si>
  <x:si>
    <x:t>엉킨세포군와 고등급자의 교전 구역에서 광역 공격과 붕괴 잔해 때문에 물품 회수 동선이 제한됨</x:t>
  </x:si>
  <x:si>
    <x:t>한입 단체석의 부하 호출·부하 흡수 패턴과 흡수한 부하 수에 따라 공격 범위와 속도가 달라짐</x:t>
  </x:si>
  <x:si>
    <x:t>메인 구조로 기본 인연을 보장하고 1장 어르신 돕기를 포함한 선택 콘텐츠 8개로 최대치 달성</x:t>
  </x:si>
  <x:si>
    <x:t>기본 방어력 180 / 철판 보호대 파손 : 사용 불가 · 매트 보호대 파손 : 사용 불가</x:t>
  </x:si>
  <x:si>
    <x:t>숫자가 방송 화면과 실제 현장에 동시에 떠올라 영상 조작인지 이상 현상인지 논란이 발생함</x:t>
  </x:si>
  <x:si>
    <x:t>강화 전투화의 밀쳐짐 저항으로 진형을 버티고 순간 이동 통로가 열리는 타이밍에 공간을 도약함</x:t>
  </x:si>
  <x:si>
    <x:t>은폐·전투 종료 대기을 적용해 고등급자 전투에 직접 개입하지 않고 원래 심부름 목표를 수행함</x:t>
  </x:si>
  <x:si>
    <x:t>한도윤이 생전에 녹음한 평범한 안부가 사망 이후 도착해 차한해가 감정을 정리하기 어려움</x:t>
  </x:si>
  <x:si>
    <x:t>280번 | 강화 전투화로 딱 한 명이면 돼의 양면 압박을 버티며 공간 도약 통로 통과하기</x:t>
  </x:si>
  <x:si>
    <x:t>선수촌 VIP 숙박동의 개인실과 바로 옆 선의관리국 본청·출입 금지 구역 안내를 확인함</x:t>
  </x:si>
  <x:si>
    <x:t>취임 근거·비상 권한·차한해 출동 통제 문구를 확인해 권력 상승과 희생 강요의 연결을 파악함</x:t>
  </x:si>
  <x:si>
    <x:t>공동 성명에서 ‘차한해 단독 출동’과 ‘피해 발생 시 차한해 책임’을 요구하는 문장을 확인함</x:t>
  </x:si>
  <x:si>
    <x:t>착지 예고 지점을 확인하고 장애물을 끼고 이동해 농구공을 회수한 뒤 다시 투척 거리로 복귀함</x:t>
  </x:si>
  <x:si>
    <x:t>막힘 원인을 먼저 제거한 뒤 제한 시간 동안 재활용·일반·세척 대상을 우선순위대로 분류함</x:t>
  </x:si>
  <x:si>
    <x:t>근거리 사랑의 매와 원거리 보랏빛 농구공을 빠르게 전환해 보스의 거리별 기억 패턴에 대응함.</x:t>
  </x:si>
  <x:si>
    <x:t>가까운 쓰레기의 종류와 다음 분리수거 위치를 미리 확인해 이동 동선을 끊지 않고 수거함</x:t>
  </x:si>
  <x:si>
    <x:t>0~49% : 간식 2개
50~69%: 대장 고양이 간식 1개
70~100% : 구매 불필요</x:t>
  </x:si>
  <x:si>
    <x:t>괴물 처치 책임을 피하려는 고등급자와 정부 비판으로 세력을 키우려는 시위단체의 목적이 결합됨</x:t>
  </x:si>
  <x:si>
    <x:t>시민의 행동과 쓰레기 상태를 살펴본 뒤 조명 깜빡임과 바닥의 미세한 떨림을 차례로 확인함</x:t>
  </x:si>
  <x:si>
    <x:t>연기와 정전으로 직원 위치가 보이지 않고 한도윤이 직접 위험 구역으로 들어가 사람들을 찾음</x:t>
  </x:si>
  <x:si>
    <x:t>아이는 어머니가 돌아오면 함께 먹겠다며 사탕을 바로 받지 않고 가족사진을 계속 쥐고 있음</x:t>
  </x:si>
  <x:si>
    <x:t>박수·카메라·시선이 축적될수록 갈채 계열 변이체의 공격력·보호막이 강화되는 공용 자원 상태.</x:t>
  </x:si>
  <x:si>
    <x:t>사랑의 매로 보랏빛 공명 외피만 골라 때려 외피 방어를 먼저 제거하는 전용 공략 스킬.</x:t>
  </x:si>
  <x:si>
    <x:t>잔여 수량과 오분류 여부를 점검한 뒤 수거함을 움직여 바닥의 검은 선과 미세한 빛을 조사함</x:t>
  </x:si>
  <x:si>
    <x:t>잔여 수량과 구역 상태를 점검하면서 새가 날아간 방향·멈춘 배경음·통신 불가 표시를 확인함</x:t>
  </x:si>
  <x:si>
    <x:t>알바생 대화 후 ‘물건 구매하기’를 선택하고 반려동물 간식 칸에서 츄르 4개입을 구매함</x:t>
  </x:si>
  <x:si>
    <x:t>245번 | 별을 삼킨 강당 안에서 변혜서의 별 모양 우정 목걸이 펜던트 심장 확인하기</x:t>
  </x:si>
  <x:si>
    <x:t>차한해가 카메라 없는 곳에서 시민을 구했기 때문에 방송에는 구조 장면보다 지연된 시간만 남음</x:t>
  </x:si>
  <x:si>
    <x:t>공명은 파동이 누적된 뒤에도 영향이 남아 단일 연결 차단만으로 완전히 제거하기 어려움.</x:t>
  </x:si>
  <x:si>
    <x:t>차우선이 한도윤의 죽음을 슬퍼하면서도 언니가 가족과 친구를 제대로 지키지 못했다고 비난함</x:t>
  </x:si>
  <x:si>
    <x:t>다른 인간처럼 즉시 괴물이 될 가능성이 있지만 차한해에게 어떤 변화가 생길지는 아무도 모름</x:t>
  </x:si>
  <x:si>
    <x:t>금이 적고 판판한 나무판을 선택해 천과 끈으로 옆구리 보호대를 제작하고 움직임을 점검함</x:t>
  </x:si>
  <x:si>
    <x:t>표지판과 진동의 세기를 비교하며 갈라진 바닥과 흔들리는 수거함을 피해 분리수거장까지 이동함</x:t>
  </x:si>
  <x:si>
    <x:t>274번 | 조회수는 못 참지의 비난 파동을 피하며 클릭헌터의 삼각대와 소지품 조사하기</x:t>
  </x:si>
  <x:si>
    <x:t>괴물 대응 인력을 찾는다는 명분과 개인의 내면을 국가가 수치화한다는 불안이 동시에 존재함</x:t>
  </x:si>
  <x:si>
    <x:t>누적 수치·표정·UI 색상·독백을 이전 상태와 비교해 자아마모도 1단계의 변화를 확인함</x:t>
  </x:si>
  <x:si>
    <x:t>콘텐츠 완료 시 획득하는 개별 개발자용 진행 점수. 전투·보스·핵심 서사에서 더 높게 부여</x:t>
  </x:si>
  <x:si>
    <x:t>차량 사이의 좁은 공간에서 4초 동안만 유지되는 섬광 신호기의 주의 분산 시간을 활용해야 함</x:t>
  </x:si>
  <x:si>
    <x:t>잔해마다 필요한 조작과 안전한 제거 순서가 다르며 장갑의 상호작용 속도 보정을 활용해야 함</x:t>
  </x:si>
  <x:si>
    <x:t>전학 명부와 연락 기록이 잠긴 컴퓨터에 남아 있어 친구의 중학교 전학 시점을 확인하기 어려움</x:t>
  </x:si>
  <x:si>
    <x:t>친구가 잠깐 인간 모습으로 돌아왔다가 완전히 소멸한 사실과 괴물의 인간 기원을 보고해야 함</x:t>
  </x:si>
  <x:si>
    <x:t>구조받은 시민의 증언과 편집된 보도를 비교하지만 여론은 차한해의 책임론으로 기울기 시작함</x:t>
  </x:si>
  <x:si>
    <x:t>관리국 대응 장갑을 착용하고 균열이 적은 잔해부터 선택해 통로를 막는 잔해 6개를 제거함</x:t>
  </x:si>
  <x:si>
    <x:t>오염 차단 전신복을 착용하고 탐사 헬멧의 반응과 발자국 크기를 대조해 최근 흔적만 추적함</x:t>
  </x:si>
  <x:si>
    <x:t>현장 요원이 막기 전에 유튜버가 균열 안으로 뛰어들고 카메라는 균열 밖에서 계속 송출함</x:t>
  </x:si>
  <x:si>
    <x:t>10/10 – 참여 인원 보호·핵 노출 주기·자아 마모도·마지막 타격이 난이도를 결정함</x:t>
  </x:si>
  <x:si>
    <x:t>두 존재의 탄생 기억과 공명 구조를 겹쳐 보며 차한해의 무한한 선의가 태생적임을 이해함</x:t>
  </x:si>
  <x:si>
    <x:t>시위대와 낙하물을 피해 회사로 이동하면서 제한 시간 안에 재난 구조 장비 3종을 찾아야 함</x:t>
  </x:si>
  <x:si>
    <x:t>친구의 공격은 느려지지만 철판 보호대와 매트 보호대가 차례로 파손되고 잔류 파동이 계속됨</x:t>
  </x:si>
  <x:si>
    <x:t>던진 공은 적을 맞힌 뒤 벽과 바닥에 튕겨 떨어지므로 공격과 회수를 동시에 계획해야 함</x:t>
  </x:si>
  <x:si>
    <x:t>보스가 쓰러진 뒤에도 잠긴 문을 지켜야 한다는 독백과 문밖 사람들의 구조 요청이 겹쳐 들림</x:t>
  </x:si>
  <x:si>
    <x:t>안전모와 방열복으로 낙하물·열기를 버티며 도끼와 마지막 로프 1회를 순서대로 사용해야 함</x:t>
  </x:si>
  <x:si>
    <x:t>탐사 헬멧 센서로 학생 번호·전학 날짜·우정 목걸이 문양을 찾아 비밀번호 단서로 사용함</x:t>
  </x:si>
  <x:si>
    <x:t>8/10 – 돌진 속도·공명 타격 거리·방어막 재생 시간·환영체 개입이 난이도를 결정함</x:t>
  </x:si>
  <x:si>
    <x:t>보스가 모든 균열 피해를 차한해에게 이전하고 예상 손실 1명이라는 계산을 최적해로 고정함</x:t>
  </x:si>
  <x:si>
    <x:t>폐교 영상·우정 목걸이 심장·괴물 조직 분석을 대조해 괴물이 선의를 잃은 인간임을 공식화함</x:t>
  </x:si>
  <x:si>
    <x:t>강재한이 방금 구조한 시민보다 구하지 못한 사람만 언급하며 차한해에게 무한한 책임을 요구함</x:t>
  </x:si>
  <x:si>
    <x:t>보스가 차한해의 기억 속 인물에게 선의 등급과 희생 우선순위를 부여해 공격 규칙을 바꿈</x:t>
  </x:si>
  <x:si>
    <x:t>관리국 상태 측정기와 조끼 앞뒤를 확인해 방어 보정이 +30에서 +15로 낮아진 것을 확인함</x:t>
  </x:si>
  <x:si>
    <x:t>나대진의 계획은 차한해를 살릴 가능성이 있지만 차한해와 균열의 관계 자체는 아직 누구도 모름</x:t>
  </x:si>
  <x:si>
    <x:t>재질·오염 여부·남은 내용물을 확인하고 플라스틱·캔·종이 10개를 올바른 수거함에 넣음</x:t>
  </x:si>
  <x:si>
    <x:t>서로 다른 쓰레기를 연속으로 정확히 주워야 콤보가 유지되며 잘못 집으면 게이지가 초기화됨</x:t>
  </x:si>
  <x:si>
    <x:t>스포트라이트 추적→원거리 갈채 파동→가짜 구조 대상→카메라 차단→실제 시민 판별→비공개 구조</x:t>
  </x:si>
  <x:si>
    <x:t>도시 인연 100%에서도 고등급자와 폭력시위단체는 처음에는 차한해의 희생을 계속 요구함</x:t>
  </x:si>
  <x:si>
    <x:t>확성기·온라인 방송·시위 문구에서 차한해를 사람보다 실험 수단으로 취급하는 표현을 확인함</x:t>
  </x:si>
  <x:si>
    <x:t>편의점 주변에서 반복되는 울음소리와 골목 그림자를 확인하되 조사하지 않고 진행할 수도 있음</x:t>
  </x:si>
  <x:si>
    <x:t>군중의 요구를 피해 의료 통로로 이동하고 실제 출동 순서 기록을 확인해 지연 원인을 파악함</x:t>
  </x:si>
  <x:si>
    <x:t>사랑의 매 외피 파괴→농구공 기억 핵 차단→변혜서 확인→[손 내려.]로 공격 중지→포옹</x:t>
  </x:si>
  <x:si>
    <x:t>이동을 잠시 멈추고 소리 발생 행동을 제한해 청각 추적형 변이체의 추적 게이지를 끊음.</x:t>
  </x:si>
  <x:si>
    <x:t>기억 장면이 전투 화면을 덮는 동안 멀리 있는 기억 핵을 농구공의 반사 궤적으로 맞혀야 함</x:t>
  </x:si>
  <x:si>
    <x:t>군중의 목소리를 지나 균열 바로 앞까지 이동하고 외부 삼각대·유튜버 장비 잔해를 확인함</x:t>
  </x:si>
  <x:si>
    <x:t>청회색 해삼형 몸통을 빠르게 수축하며 추적한다. 등 틈과 촉수 끝에만 보랏빛 균열이 남는다.</x:t>
  </x:si>
  <x:si>
    <x:t>공명 보호 외투와 강화 전투화로 납작 엎드려의 속박을 풀며 상하좌우 반전 통로 이동하기</x:t>
  </x:si>
  <x:si>
    <x:t>전신 보라색의 납작한 세포막. 문틈에 붙어 있다가 꽃잎처럼 막을 펼치며 접근을 막는다.</x:t>
  </x:si>
  <x:si>
    <x:t>차한해에게만 보이는 보랏빛 공명 반응 부위를 노려 타격해 일반 공격보다 큰 약점 피해를 줌.</x:t>
  </x:si>
  <x:si>
    <x:t>수집 증거로 왜곡 장면 판별→포위 해체→별 문양·보랏빛 진실 닻 확인→거짓 닻 3개 파괴</x:t>
  </x:si>
  <x:si>
    <x:t>입 없는 보라색 세포낭. 몸 전체가 부풀고 수축할 때 사람과 비슷한 울음만 새어 나온다.</x:t>
  </x:si>
  <x:si>
    <x:t>두 절지동물이 X자로 잘못 융합된 개체. 다리 박자가 계속 어긋나 공격 간격이 불규칙하다.</x:t>
  </x:si>
  <x:si>
    <x:t>강요된 희생 경로 · 균열 진입 직전 [눈물] 강제 발동→도시 전체 [죄책감]→차한해 소멸</x:t>
  </x:si>
  <x:si>
    <x:t>119번 | 관리국 지급 권총·비살상 충격탄·관리국 전술화를 이용해 사격과 회피 연습하기</x:t>
  </x:si>
  <x:si>
    <x:t>배치를 고민해보자. 어떤 방식으로 배치하는 게 좋을 지. 가독성 좋고 디자인도 깔끔하게.</x:t>
  </x:si>
  <x:si>
    <x:t>차한해 생존 여부와 도시 인연에 따라 추모 표식·공동 진입 기록·개인 기억의 형태가 달라짐</x:t>
  </x:si>
  <x:si>
    <x:t>사랑의 매가 보랏빛 공명 외피와 반응하는 지점을 찾아 [껍데기부터]로 외피만 우선 파괴함</x:t>
  </x:si>
  <x:si>
    <x:t>왕관 같은 뿔과 받침 외피를 가진 장수풍뎅이형 강화체. 보호 대상과 보라 연결선을 유지한다.</x:t>
  </x:si>
  <x:si>
    <x:t>159번 | 차한해에게만 보이는 보랏빛 아우라와 공명 증폭기 반응이 겹치는 쇠막대 회수</x:t>
  </x:si>
  <x:si>
    <x:t>문틈새우의 틈새 이동·후방 찌르기 패턴과 파티 진형의 빈틈을 노리는 기습에 대응해야 함</x:t>
  </x:si>
  <x:si>
    <x:t>인간 출신이 아닌 차한해와 같은 균열 근원에서 태어난 존재로, 차한해와 둘이면서 하나임</x:t>
  </x:si>
  <x:si>
    <x:t>길치섬모의 배회·짧은 밀치기 패턴과 반복 배회 구간을 읽으며 합류 지점까지 이동해야 함</x:t>
  </x:si>
  <x:si>
    <x:t>너만 무한이잖아의 외형·공명 흔적·핵심 단서를 확인하고 다음 전투 단계의 공략 정보를 파악함</x:t>
  </x:si>
  <x:si>
    <x:t>납작한 진드기·삿갓조개형 개체. 동료 외피에 붙어 보랏빛 흡착 핵으로 능력치를 끌어올린다.</x:t>
  </x:si>
  <x:si>
    <x:t>대장촉수와 고등급자의 교전 구역에서 부하를 지휘하는 개체가 대피소 앞 이동을 장시간 막음</x:t>
  </x:si>
  <x:si>
    <x:t>나만 살아서 다행 보스전 완료
(전 문 개방·문밖 시민 구조·잠금 핵 무력화)</x:t>
  </x:si>
  <x:si>
    <x:t>7-E | 균열 내부·남겨진 흔적</x:t>
  </x:si>
  <x:si>
    <x:t>[강재한] -5% (누적 20%)</x:t>
  </x:si>
  <x:si>
    <x:t>[강재한] -10% (누적 10%)</x:t>
  </x:si>
  <x:si>
    <x:t>1층 기억 단서·잠금 퍼즐 완료</x:t>
  </x:si>
  <x:si>
    <x:t>[차우선] +15% (누적 65%)</x:t>
  </x:si>
  <x:si>
    <x:t>미수집 단서가 있는 방에 지도 표시</x:t>
  </x:si>
  <x:si>
    <x:t>4-E | 첫 보스·봉쇄 대피소</x:t>
  </x:si>
  <x:si>
    <x:t>강재한에게 늦은 출동을 질타받기</x:t>
  </x:si>
  <x:si>
    <x:t>[나대진] +5% (누적 100%)</x:t>
  </x:si>
  <x:si>
    <x:t>미보고 항목을 체크리스트로 표시</x:t>
  </x:si>
  <x:si>
    <x:t>모든 생존 파티원이 출구 도착</x:t>
  </x:si>
  <x:si>
    <x:t>7-G | 껍데기의 바다·중심 섬</x:t>
  </x:si>
  <x:si>
    <x:t>[차우선] -15% (누적 50%)</x:t>
  </x:si>
  <x:si>
    <x:t>1. 속성 정의 및 적용 대상</x:t>
  </x:si>
  <x:si>
    <x:t>주요 인연 임계치별 후일담 추가</x:t>
  </x:si>
  <x:si>
    <x:t>탈출 계획의 핵심 단계 3개 확인</x:t>
  </x:si>
  <x:si>
    <x:t>체력 0 시 현재 전투 구간 재시작</x:t>
  </x:si>
  <x:si>
    <x:t>보스가 레벨업 보상을 제공하지 않음</x:t>
  </x:si>
  <x:si>
    <x:t>3회 실패 후 공격 예고 시간 증가</x:t>
  </x:si>
  <x:si>
    <x:t>[강재한] -10% (누적 0%)</x:t>
  </x:si>
  <x:si>
    <x:t>능력 분포 다각형이 지금 너무 모양이 이상해. 생명력 수치가 다른 수치들에 비해서 너무 커서 그래. 보스 몬스터 뿐만 아니라, 초기 변이체부터 그래프 모양이 이상하니까, 이를 해결해보자. 몬스터들의 수치를 죄다 손봐야 할 때야.</x:t>
  </x:si>
  <x:si>
    <x:t>MONSTER SKILLS</x:t>
  </x:si>
  <x:si>
    <x:t>관리국 무전 이어피스 장착</x:t>
  </x:si>
  <x:si>
    <x:t>악질 채널 ‘클릭헌터’의 변이체. 카메라 소라 외피와 화살촉 촉수로 표적을 지정하며, 눈썹 흉터와 피어싱은 균열·금속 돌기로 남는다.</x:t>
  </x:si>
  <x:si>
    <x:t>박수 없인 못 살아의 스포트라이트 추적·원거리 갈채 파동 패턴과 촬영 여부에 따라 방어력이 달라지는 보스를 비공개 구조로 약화해야 함</x:t>
  </x:si>
  <x:si>
    <x:t>2/10 – 두 기록의 서술 차이를 비교해야 함</x:t>
  </x:si>
  <x:si>
    <x:t>공동 진입 또는 차한해 단독 희생 선택 실행</x:t>
  </x:si>
  <x:si>
    <x:t>체력 0 또는 군중에게 포위되면 직전 구역 재시작</x:t>
  </x:si>
  <x:si>
    <x:t>오답 후 일반 농구공 하나의 상호작용 표시 제거</x:t>
  </x:si>
  <x:si>
    <x:t>반복 실패 시 장치 동시 입력 허용 시간을 늘림</x:t>
  </x:si>
  <x:si>
    <x:t>오염도 게이지가 최대가 되면 구간 시작부터 재시작</x:t>
  </x:si>
  <x:si>
    <x:t>[도시] +5% (기본 55% · 최대 90%)</x:t>
  </x:si>
  <x:si>
    <x:t>복도 순찰→갑작스러운 추격→문틀 밀치기→은폐·처치</x:t>
  </x:si>
  <x:si>
    <x:t>공을 회수 불가 구역에 보내면 시작 위치로 재배치</x:t>
  </x:si>
  <x:si>
    <x:t>2/10 – 보호 방향과 파손 조건을 이해해야 함</x:t>
  </x:si>
  <x:si>
    <x:t>사용 가능한 매트 선택·보호대 제작·장착 완료</x:t>
  </x:si>
  <x:si>
    <x:t>서브 퀘스트 : 예쁜 고양이 인연 마지막 단계</x:t>
  </x:si>
  <x:si>
    <x:t>강제 이동 최소화·연출 일시정지·다시 보기 제공</x:t>
  </x:si>
  <x:si>
    <x:t>오답 선택 누적 시 죄책감 수치와 피격 위험 증가</x:t>
  </x:si>
  <x:si>
    <x:t>3/10 – 성공률과 위험을 비교하는 선택 난이도</x:t>
  </x:si>
  <x:si>
    <x:t>3/10 – 세 단서를 서사적으로 연결해야 함</x:t>
  </x:si>
  <x:si>
    <x:t>[도시] +5% (기본 60% · 최대 95%)</x:t>
  </x:si>
  <x:si>
    <x:t>사랑의 매 공명 타격으로 방어막 3단계 파괴</x:t>
  </x:si>
  <x:si>
    <x:t>문단별 일시정지·글자 크기 조절·다시 보기 제공</x:t>
  </x:si>
  <x:si>
    <x:t>균열 진입 위험이 확인됐는데도 차한해에게 강요함</x:t>
  </x:si>
  <x:si>
    <x:t>낙하 또는 장애물 피격 3회 시 구간 재시작</x:t>
  </x:si>
  <x:si>
    <x:t>차한해의 인간 형태 유지 및 균열 내부 진입</x:t>
  </x:si>
  <x:si>
    <x:t>차한해를 자원이 아닌 사람으로 대하는 고정 조력자</x:t>
  </x:si>
  <x:si>
    <x:t>오답 후 서로 일치하는 항목 하나를 자동 연결</x:t>
  </x:si>
  <x:si>
    <x:t>3/10 – 두 장비의 상황별 효율을 비교해야 함</x:t>
  </x:si>
  <x:si>
    <x:t>찢어진 부분을 고르면 재료 선택 단계로 돌아감</x:t>
  </x:si>
  <x:si>
    <x:t>예쁜 고양이 구출 및 인연 구간별 반응 재생</x:t>
  </x:si>
  <x:si>
    <x:t>세 집단의 요구 확인 및 최종 출동 방식 선택</x:t>
  </x:si>
  <x:si>
    <x:t>오분류 시 콤보만 초기화되고 수거 진행도는 유지</x:t>
  </x:si>
  <x:si>
    <x:t>도시에서 대형 균열 중심의 도착 트리거에 진입</x:t>
  </x:si>
  <x:si>
    <x:t>주인공 또는 필수 동료 전멸 시 페이즈 재시작</x:t>
  </x:si>
  <x:si>
    <x:t>연설 빠른 넘김·추모 물품 확대·다시 보기 제공</x:t>
  </x:si>
  <x:si>
    <x:t>급식실·강당 폭력을 친구의 시점으로 직접 체험</x:t>
  </x:si>
  <x:si>
    <x:t>츄르 4개입과 선택 만남 4회로 25%씩 상승</x:t>
  </x:si>
  <x:si>
    <x:t>자아마모 수치 유지·입력 흔들림 10초 완화</x:t>
  </x:si>
  <x:si>
    <x:t>3페이즈 체크포인트·실패한 페이즈부터 재시작</x:t>
  </x:si>
  <x:si>
    <x:t>[강재한] 0% : 폭력시위단체 적대 상태 확정</x:t>
  </x:si>
  <x:si>
    <x:t>서브 퀘스트 : 예쁜 고양이 인연 1단계 발견</x:t>
  </x:si>
  <x:si>
    <x:t>강제 밀치기→출구 점거→바닥 충격→처치·위치 제어</x:t>
  </x:si>
  <x:si>
    <x:t>괴물에게 붙잡히면 마지막 고정핀 단계부터 재시작</x:t>
  </x:si>
  <x:si>
    <x:t>공격 전조 강화·2회 실패 후 회복품 1개 제공</x:t>
  </x:si>
  <x:si>
    <x:t>도시 인연 조건에 따른 최종 시민 선택 확정</x:t>
  </x:si>
  <x:si>
    <x:t>249번 친구 정체 확인 시 1회 자동 발동</x:t>
  </x:si>
  <x:si>
    <x:t>144번 | 봉쇄 대피소 보급 상자에서 획득</x:t>
  </x:si>
  <x:si>
    <x:t>119번 이후 | 균열 대응 원거리 전투에서 사용</x:t>
  </x:si>
  <x:si>
    <x:t>실패 후 해제 가능한 연결선을 순서대로 강조</x:t>
  </x:si>
  <x:si>
    <x:t>192번 | 나대진에게 환경 장비와 함께 수령</x:t>
  </x:si>
  <x:si>
    <x:t>연속 돌진→구조 방해→재촉 파동→돌진 유도·처치</x:t>
  </x:si>
  <x:si>
    <x:t>청색 고정선, 입자가 한 지점으로 모이는 연출</x:t>
  </x:si>
  <x:si>
    <x:t>공격 전조·안전 방향·시민 이동 예상선 강화</x:t>
  </x:si>
  <x:si>
    <x:t>차한해 생존·변이체 복원·선의의 거짓말 엔딩</x:t>
  </x:si>
  <x:si>
    <x:t>자신을 구해 준 친구가 괴물이 된 사실을 인지</x:t>
  </x:si>
  <x:si>
    <x:t>일정 시간 정체 시 목적지 방향 화살표 표시</x:t>
  </x:si>
  <x:si>
    <x:t>[차우선] 50% : 관계 악화 전용 대사 해금</x:t>
  </x:si>
  <x:si>
    <x:t>등급 위험 순서·해제 연결선·핵 공명 주기 강화</x:t>
  </x:si>
  <x:si>
    <x:t>태생과 두 해결책을 알며 최종 선택 한계치 도달</x:t>
  </x:si>
  <x:si>
    <x:t>변이한 인간의 빈 껍데기가 균열 중심부를 뒤덮음</x:t>
  </x:si>
  <x:si>
    <x:t>[한도윤] 95% : 회사 내부 지름길 정보 해금</x:t>
  </x:si>
  <x:si>
    <x:t>위험 지역 진입 후 체력 0 시 체크포인트 재시작</x:t>
  </x:si>
  <x:si>
    <x:t>예쁜 고양이 방향을 가리키는 시선 단서 3회 확인</x:t>
  </x:si>
  <x:si>
    <x:t>118번 | 관리국 표준 대응 장비와 함께 지급</x:t>
  </x:si>
  <x:si>
    <x:t>정부 비판에서 폭력시위·희생 선동으로 적대화</x:t>
  </x:si>
  <x:si>
    <x:t>에너지·파장·오염의 전달 경로와 연결을 끊는 파장</x:t>
  </x:si>
  <x:si>
    <x:t>자동 등록하지 않고 소리·행동·오브젝트로만 암시</x:t>
  </x:si>
  <x:si>
    <x:t>고등급자 숙소 방과 선의관리국 본청 위치 확인하기</x:t>
  </x:si>
  <x:si>
    <x:t>카메라 시야·전원선·실제 시민 행동 단서 강화</x:t>
  </x:si>
  <x:si>
    <x:t>196번 | 관리국 현장 보급함에서 수령·장착</x:t>
  </x:si>
  <x:si>
    <x:t>차단벽에 균열이 번지고 파동이 관통하는 연출</x:t>
  </x:si>
  <x:si>
    <x:t>가족과 이웃 주민을 건물 밖으로 먼저 내보내기</x:t>
  </x:si>
  <x:si>
    <x:t>골목에서 들리는 예쁜 고양이 울음소리 확인하기</x:t>
  </x:si>
  <x:si>
    <x:t>아이가 쓰레기에 걸려 넘어질 뻔한 장면 목격하기</x:t>
  </x:si>
  <x:si>
    <x:t>187번 | 부상당한 소방관 구조 후 임시 대여</x:t>
  </x:si>
  <x:si>
    <x:t>딱딱한 바닥 때문에 토퍼를 가져오라는 부탁 받기</x:t>
  </x:si>
  <x:si>
    <x:t>무기 소멸 연출과 전투 기록의 신규 규칙 확인</x:t>
  </x:si>
  <x:si>
    <x:t>남은 쓰레기와 갑작스러운 공원 정적 확인하기</x:t>
  </x:si>
  <x:si>
    <x:t>145번 | 대피소 시민과 나무판 보호대 제작</x:t>
  </x:si>
  <x:si>
    <x:t>119번 사격 훈련·125번 비살상 제압에 사용</x:t>
  </x:si>
  <x:si>
    <x:t>무의식적 선의 폭발 종료 : +990 → 0</x:t>
  </x:si>
  <x:si>
    <x:t>공명 무기가 보랏빛 재로 소멸하는 현상 확인하기</x:t>
  </x:si>
  <x:si>
    <x:t>기계가 정상 작동하는 균열 연구 현장 확인하기</x:t>
  </x:si>
  <x:si>
    <x:t>기본 공격력 160 / 스킬 : 공명 약점 타격</x:t>
  </x:si>
  <x:si>
    <x:t>차단기 막대 +90·현장 회수 및 무기 등록 완료</x:t>
  </x:si>
  <x:si>
    <x:t>출생연도 끝자리 6의 월요일 측정 일정 확인하기</x:t>
  </x:si>
  <x:si>
    <x:t>130번 사용·131번 손상·188번 완전 파손</x:t>
  </x:si>
  <x:si>
    <x:t>분리수거를 완료하고 바닥의 균열 흔적 확인하기</x:t>
  </x:si>
  <x:si>
    <x:t>쓰레기 더미 근처 예쁜 고양이 울음 확인하기</x:t>
  </x:si>
  <x:si>
    <x:t>다른 측정기로 재측정하고 같은 오류 확인하기</x:t>
  </x:si>
  <x:si>
    <x:t>전체 이유를 몰라도 차한해를 믿고 함께 진입</x:t>
  </x:si>
  <x:si>
    <x:t>첫 힘을 목격한 아이의 그림을 받아줄지 선택하기</x:t>
  </x:si>
  <x:si>
    <x:t>관리국 보급 상자 : 소형 방진 필터 1개 획득</x:t>
  </x:si>
  <x:si>
    <x:t>188번 회사 화재 구조·손상 후 +10 유지</x:t>
  </x:si>
  <x:si>
    <x:t>159~168번 공명 무기·증폭기 사용 부담 완화</x:t>
  </x:si>
  <x:si>
    <x:t>과학적 근거 없이 희생을 국가 명령으로 만듦</x:t>
  </x:si>
  <x:si>
    <x:t>고등급자들의 영웅 활동과 특혜 보도 확인하기</x:t>
  </x:si>
  <x:si>
    <x:t>선의 수치 700 이상 고등급자 분류 확인하기</x:t>
  </x:si>
  <x:si>
    <x:t>186번 1회·188번 1회 사용 후 2회분 소진</x:t>
  </x:si>
  <x:si>
    <x:t>첫 보스 헤비 5분·이후 주요 보스 8분 이상</x:t>
  </x:si>
  <x:si>
    <x:t>철판 보호대 +25 / 스킬 : 시민 지원 장비</x:t>
  </x:si>
  <x:si>
    <x:t>250번 공격 중지 생존 구간에서 1회 사용</x:t>
  </x:si>
  <x:si>
    <x:t>사랑의 매 +140·현장 회수 및 무기 등록 완료</x:t>
  </x:si>
  <x:si>
    <x:t>매트 보호대 +15 / 스킬 : 현장 방어구 제작</x:t>
  </x:si>
  <x:si>
    <x:t>79번 | 두 눈을 감고 양손으로 괴물을 막기</x:t>
  </x:si>
  <x:si>
    <x:t>수년 뒤 차한해와 도시가 기억하는 선택 확인하기</x:t>
  </x:si>
  <x:si>
    <x:t>보스·강한 공격에는 감소량이 낮아질 수 있음</x:t>
  </x:si>
  <x:si>
    <x:t>차한해의 희생을 반대하는 시민들의 증언 듣기</x:t>
  </x:si>
  <x:si>
    <x:t>최종부 주제인 책임 분담을 전투 기믹으로 표현</x:t>
  </x:si>
  <x:si>
    <x:t>시민들의 목소리로 고등급자와 폭력시위단체 설득하기</x:t>
  </x:si>
  <x:si>
    <x:t>예쁜 고양이 인연에 따라 필요한 간식 준비하기</x:t>
  </x:si>
  <x:si>
    <x:t>고양이 커플과 일정 거리를 유지하며 영역 지나가기</x:t>
  </x:si>
  <x:si>
    <x:t>강요된 균열 진입을 받아들이고 최종 출동하기</x:t>
  </x:si>
  <x:si>
    <x:t>작은 울음소리와 흔들리는 물류 박스 따라가기</x:t>
  </x:si>
  <x:si>
    <x:t>284번 | 중심 섬의 너만 무한이잖아와 마주하기</x:t>
  </x:si>
  <x:si>
    <x:t>예쁜 고양이 구출 후 인연별 애교 반응 확인하기</x:t>
  </x:si>
  <x:si>
    <x:t>편의점 플라스틱 물류 박스를 옮겨 출구 만들기</x:t>
  </x:si>
  <x:si>
    <x:t>83번 | 질질핵를 우회해 안전 구역으로 이동하기</x:t>
  </x:si>
  <x:si>
    <x:t>사람들의 껍데기로 뒤덮인 바다 같은 공간 확인하기</x:t>
  </x:si>
  <x:si>
    <x:t>진실을 사람들에게 모두 알릴지 숨길지 선택하기</x:t>
  </x:si>
  <x:si>
    <x:t>자기 영역으로 돌아온 대장 고양이에게 길 막히기</x:t>
  </x:si>
  <x:si>
    <x:t>고등급자와 폭력시위단체의 공동 기자회견 확인하기</x:t>
  </x:si>
  <x:si>
    <x:t>차한해에게 연결된 무한대 부담 장치 파괴하기</x:t>
  </x:si>
  <x:si>
    <x:t>군용 방탄판 +35 / 스킬 : 강한 공격 방어</x:t>
  </x:si>
  <x:si>
    <x:t>나대진에게 공명 보호 외투와 강화 전투화 수령하기</x:t>
  </x:si>
  <x:si>
    <x:t>기본 공격력 430 / 스킬 : 공명 외피 파괴</x:t>
  </x:si>
  <x:si>
    <x:t>169번 | 구조된 군인에게 군용 방탄판 받기</x:t>
  </x:si>
  <x:si>
    <x:t>차한해 단독 희생과 변이체 복원 결과 확인하기</x:t>
  </x:si>
  <x:si>
    <x:t>부상당한 시민의 원망을 끝까지 들을지 선택하기</x:t>
  </x:si>
  <x:si>
    <x:t>대상의 이동 속도를 일정 시간 낮추는 공용 상태.</x:t>
  </x:si>
  <x:si>
    <x:t>경계하며 간식을 먹는 대장 고양이의 발짓 확인하기</x:t>
  </x:si>
  <x:si>
    <x:t>고등급자 공명 증폭기와 전광판 쇠막대 동시 사용</x:t>
  </x:si>
  <x:si>
    <x:t>SKL-NPC-001 / SKL-NPC-002</x:t>
  </x:si>
  <x:si>
    <x:t>SKL-STS-004 / SKL-STS-005</x:t>
  </x:si>
  <x:si>
    <x:t>전방 바닥을 강하게 내려찍어 충격 피해를 줌.</x:t>
  </x:si>
  <x:si>
    <x:t>공동 진입 엔딩에서는 UI 자체가 나타나지 않음</x:t>
  </x:si>
  <x:si>
    <x:t>196번에서 장치 획득·249번 첫 자동 발동</x:t>
  </x:si>
  <x:si>
    <x:t>나무판 보호대 +10 / 스킬 : 임시 장비 제작</x:t>
  </x:si>
  <x:si>
    <x:t>SKL-STS-011 → SKL-STS-012</x:t>
  </x:si>
  <x:si>
    <x:t>4 | 영웅의 시작 · 4-B | 도심 공동 구조</x:t>
  </x:si>
  <x:si>
    <x:t>3 | 선택된 선의 · 3-B | 대피 경로</x:t>
  </x:si>
  <x:si>
    <x:t>SKL-PC-020 사용·한도윤 인연 100%</x:t>
  </x:si>
  <x:si>
    <x:t>근거리 목표를 반복 또는 단발로 직접 타격함.</x:t>
  </x:si>
  <x:si>
    <x:t>게임 시작부터 해금·첫 사용 가능 콘텐츠 9번</x:t>
  </x:si>
  <x:si>
    <x:t>SKL-PC-020 사용·나대진 인연 100%</x:t>
  </x:si>
  <x:si>
    <x:t>손상된 외피·부위를 다시 결합해 체력을 회복함.</x:t>
  </x:si>
  <x:si>
    <x:t>142번 | 차단기 막대로 비상구대게 제압하기</x:t>
  </x:si>
  <x:si>
    <x:t>6 | 남겨진 친구 · 6-D | 폐교 본관 1층</x:t>
  </x:si>
  <x:si>
    <x:t>결과 대화를 확인하고 거래 상대 단서를 등록함</x:t>
  </x:si>
  <x:si>
    <x:t>정예 균열 수호체 ‘선의 압류관’과 전투 치르기</x:t>
  </x:si>
  <x:si>
    <x:t>[도시] +5% (기본 5% · 최대 10%)</x:t>
  </x:si>
  <x:si>
    <x:t>모든 문을 열린 채 고정하고 잠금 핵 무력화하기</x:t>
  </x:si>
  <x:si>
    <x:t>중학생에게 우정 반지를 돌려주고 반지의 의미 듣기</x:t>
  </x:si>
  <x:si>
    <x:t>괴물 없이 끝난 이상 현상 보도를 확인하고 잠자기</x:t>
  </x:si>
  <x:si>
    <x:t>변혜서의 ‘구해줘서 고마워’라는 마지막 말 듣기</x:t>
  </x:si>
  <x:si>
    <x:t>선행으로 유명해진 청년의 인터뷰와 밈 확인하기</x:t>
  </x:si>
  <x:si>
    <x:t>그날의 오답노트의 거짓 닻을 깨고 강당 열쇠 찾기</x:t>
  </x:si>
  <x:si>
    <x:t>건조기 완료음을 듣고 빨래를 꺼내 거실에서 개기</x:t>
  </x:si>
  <x:si>
    <x:t>클릭헌터에게 나타난 선의 수치 96 확인하기</x:t>
  </x:si>
  <x:si>
    <x:t>선택 결과에 따라 신상 과자 확보 여부 확정하기</x:t>
  </x:si>
  <x:si>
    <x:t>별 문양 우정 반지와 검은 흔적 단서 발견하기</x:t>
  </x:si>
  <x:si>
    <x:t>전학 직후 변혜서와 주고받은 연락 기록 확인하기</x:t>
  </x:si>
  <x:si>
    <x:t>보랏빛 사랑의 매로 기억 외피 공명 타격 시험하기</x:t>
  </x:si>
  <x:si>
    <x:t>아파트 계단으로 이동하며 ‘보라멍울’를 피해 숨기</x:t>
  </x:si>
  <x:si>
    <x:t>밤이 되자 사라진 보랏빛 잔상 확인하고 귀가하기</x:t>
  </x:si>
  <x:si>
    <x:t>변혜서가 도움 요청 메시지를 지운 흔적 확인하기</x:t>
  </x:si>
  <x:si>
    <x:t>농구공으로 폭행당하는 변혜서의 기억 목격하기</x:t>
  </x:si>
  <x:si>
    <x:t>횡단보도에서 아이가 떨어뜨린 학용품을 주워주기</x:t>
  </x:si>
  <x:si>
    <x:t>동생에게 신상 과자·헤어롤·팝콘 심부름 받기</x:t>
  </x:si>
  <x:si>
    <x:t>길치섬모의 배회 경로를 피해 한도윤과 합류하기</x:t>
  </x:si>
  <x:si>
    <x:t>정부의 도로 크랙·싱크홀 통제 안내 확인하기</x:t>
  </x:si>
  <x:si>
    <x:t>보랏빛 아우라가 흐르는 전광판 쇠막대 회수하기</x:t>
  </x:si>
  <x:si>
    <x:t>문틈새우의 후방 기습을 피하고 반격 타이밍 맞추기</x:t>
  </x:si>
  <x:si>
    <x:t>몸통 대여중의 몸통 방패 공격을 시민 대신 막기</x:t>
  </x:si>
  <x:si>
    <x:t>선의 수치 836 청년의 초기 구조 원칙 듣기</x:t>
  </x:si>
  <x:si>
    <x:t>한입 단체석가 흡수한 부하의 돌격을 끝까지 피하기</x:t>
  </x:si>
  <x:si>
    <x:t>그림자 팬클럽의 추격을 피해 촬영 무대 진입하기</x:t>
  </x:si>
  <x:si>
    <x:t>비슷한 포장과 무게 때문에 위치를 헷갈릴 수 있음</x:t>
  </x:si>
  <x:si>
    <x:t>마지막 일격으로 너만 무한이잖아와 동기화하기</x:t>
  </x:si>
  <x:si>
    <x:t>보안문 2개 해제·이용익 비리 공개 여부 선택</x:t>
  </x:si>
  <x:si>
    <x:t>[도시] +5% 선택 (기본 0% · 최대 5%)</x:t>
  </x:si>
  <x:si>
    <x:t>신호가 바뀌기 전 안전한 순서로 물건을 모아야 함</x:t>
  </x:si>
  <x:si>
    <x:t>미지근한 물·중성세제·누르기 세탁 순서를 지킴</x:t>
  </x:si>
  <x:si>
    <x:t>사랑의 매로 변혜서의 괴물 외피 방어막 깨기</x:t>
  </x:si>
  <x:si>
    <x:t>너만 무한이잖아의 등급 배정 규칙 무효화하기</x:t>
  </x:si>
  <x:si>
    <x:t>선택 서브 퀘스트·동네 목격자 스티커 플래그</x:t>
  </x:si>
  <x:si>
    <x:t>신호 종료 시 남은 물건이 인도 쪽으로 이동</x:t>
  </x:si>
  <x:si>
    <x:t>도움이 늦어지면 신상 과자가 품절될 수 있음</x:t>
  </x:si>
  <x:si>
    <x:t>너만 무한이잖아가 제시한 두 해결 방법 듣기</x:t>
  </x:si>
  <x:si>
    <x:t>재폐쇄 예고·핵 노출 시간·시민 안전 구역 표시</x:t>
  </x:si>
  <x:si>
    <x:t>두 반응이 겹치는 쇠막대를 분리해 무기로 등록함</x:t>
  </x:si>
  <x:si>
    <x:t>비슷한 두 손님 중 올바른 주문자를 찾아야 함</x:t>
  </x:si>
  <x:si>
    <x:t>세 단서가 모두 맞는 사람에게 암구호를 말함</x:t>
  </x:si>
  <x:si>
    <x:t>어르신을 도운 경우 수행·신상 과자 분기 변화</x:t>
  </x:si>
  <x:si>
    <x:t>물품 상태를 확인하고 송금·완료 메시지를 보냄</x:t>
  </x:si>
  <x:si>
    <x:t>신상 과자 재입고 기회를 즉시 알아차려야 함</x:t>
  </x:si>
  <x:si>
    <x:t>건조 완료 시점과 옷별 접는 방향을 확인해야 함</x:t>
  </x:si>
  <x:si>
    <x:t>소리 없는 번개·차한해만 보는 보랏빛 잔상 확인</x:t>
  </x:si>
  <x:si>
    <x:t>엘리베이터와 로비의 주민 5명에게 인사 후 외출</x:t>
  </x:si>
  <x:si>
    <x:t>[도시] +5% (기본 10% · 최대 15%)</x:t>
  </x:si>
  <x:si>
    <x:t>표지판과 심부름 목록을 보고 영화관으로 이동함</x:t>
  </x:si>
  <x:si>
    <x:t>여러 주문표의 번호와 구성품을 혼동하기 쉬움</x:t>
  </x:si>
  <x:si>
    <x:t>어르신·알바생 부탁 선택에 따라 결과가 달라짐</x:t>
  </x:si>
  <x:si>
    <x:t>도로 상태와 잔광을 마지막으로 확인하고 귀가함</x:t>
  </x:si>
  <x:si>
    <x:t>완료 시 알바생이 신상 과자 1개를 맡아두는 약속</x:t>
  </x:si>
  <x:si>
    <x:t>심부름 일정과 직원의 부탁 사이에서 선택해야 함</x:t>
  </x:si>
  <x:si>
    <x:t>흔들림이 멈춘 뒤 도로 금과 보랏빛 반응을 관찰함</x:t>
  </x:si>
  <x:si>
    <x:t>확정 주문표만 보고 상자·무·소스·음료를 넣음</x:t>
  </x:si>
  <x:si>
    <x:t>130번 밖으로 나가재 제압 후 132번 소멸</x:t>
  </x:si>
  <x:si>
    <x:t>연속 폐문→분전반 복구→방화문 열린 상태 고정</x:t>
  </x:si>
  <x:si>
    <x:t>방송 위치·삼각대·통제선 침입 경로를 확인함</x:t>
  </x:si>
  <x:si>
    <x:t>오염된 물건 중 사진 속 소지품을 판별해야 함</x:t>
  </x:si>
  <x:si>
    <x:t>159번 공명 탐지·160번 찰싹진드기 제압</x:t>
  </x:si>
  <x:si>
    <x:t>변혜서의 삭제 메시지·미발신 구조 요청 확인</x:t>
  </x:si>
  <x:si>
    <x:t>변혜서 정체 확정·선의 안정 장치 1회 자동 발동</x:t>
  </x:si>
  <x:si>
    <x:t>가족사진·연락처 끝자리·대피 등록 시간을 비교함</x:t>
  </x:si>
  <x:si>
    <x:t>정부도 균열을 알지 못해 일반 재난으로 통제함</x:t>
  </x:si>
  <x:si>
    <x:t>비싼 블라우스를 넣으면 경고 후 분류 단계로 복귀</x:t>
  </x:si>
  <x:si>
    <x:t>균열 밖 카메라와 클릭헌터의 진입 순간을 확인함</x:t>
  </x:si>
  <x:si>
    <x:t>[도시] +10% (기본 30% · 최대 60%)</x:t>
  </x:si>
  <x:si>
    <x:t>거짓 닻 3개 파괴·환영 해체·강당 열쇠 획득</x:t>
  </x:si>
  <x:si>
    <x:t>동명이인 명단과 여러 대피소 기록을 대조해야 함</x:t>
  </x:si>
  <x:si>
    <x:t>도시 인연 선택 콘텐츠 +5%·후반 시민 증언</x:t>
  </x:si>
  <x:si>
    <x:t>보랏빛 잔광이 가장 강한 철봉을 골라 회수함</x:t>
  </x:si>
  <x:si>
    <x:t>존재 무시→목소리 추적→표식 해제→시민 구조</x:t>
  </x:si>
  <x:si>
    <x:t>측정 결과와 고등급자 특혜 발표를 함께 확인함</x:t>
  </x:si>
  <x:si>
    <x:t>주인공 또는 시민 체력 0 시 1페이즈 재시작</x:t>
  </x:si>
  <x:si>
    <x:t>무전 예고 3회 확인 후 똑똑소라 제압 조건 달성</x:t>
  </x:si>
  <x:si>
    <x:t>[도시] +5% (기본 20% · 최대 35%)</x:t>
  </x:si>
  <x:si>
    <x:t>균열 잔광이 흐르는 막대를 확인해 분리·등록함</x:t>
  </x:si>
  <x:si>
    <x:t>잠금 순서·분전반 위치·안전 통로 단계 표시</x:t>
  </x:si>
  <x:si>
    <x:t>시민 음성 방향·표식 진행도·대피 경로 강화</x:t>
  </x:si>
  <x:si>
    <x:t>전선 색·차단기 순서·출력 게이지를 맞춰야 함</x:t>
  </x:si>
  <x:si>
    <x:t>하나라도 닫히면 핵이 다시 외피 속으로 숨음</x:t>
  </x:si>
  <x:si>
    <x:t>왜곡 장면 3개 판별·한 명 빼고 전부 제압</x:t>
  </x:si>
  <x:si>
    <x:t>동생 심부름과 짧은 도움 사이에서 선택해야 함</x:t>
  </x:si>
  <x:si>
    <x:t>선택 대화 : 부상 시민의 후반 증언 플래그</x:t>
  </x:si>
  <x:si>
    <x:t>전선 3개 연결·발전기 목표 전압 10초 유지</x:t>
  </x:si>
  <x:si>
    <x:t>시민 전원 구조·문 전부 개방·잠금 핵 무력화</x:t>
  </x:si>
  <x:si>
    <x:t>특혜 방어·거짓 소문·무한대 수치 주장을 연결함</x:t>
  </x:si>
  <x:si>
    <x:t>836 청년의 선동·고등급자 공동 성명 확인</x:t>
  </x:si>
  <x:si>
    <x:t>부모와 동생에 관한 대화를 마지막 문장까지 진행</x:t>
  </x:si>
  <x:si>
    <x:t>중요 오브젝트 미세 점멸·정체 시 음향 방향 강화</x:t>
  </x:si>
  <x:si>
    <x:t>836 청년의 과거 인터뷰와 현재 성명을 비교함</x:t>
  </x:si>
  <x:si>
    <x:t>MONSTER IMAGE
선택 몬스터 이미지 영역</x:t>
  </x:si>
  <x:si>
    <x:t>246~251번 별을 삼킨 강당전·251번 파손</x:t>
  </x:si>
  <x:si>
    <x:t>238번 시험·246번 별을 삼킨 강당 외피 파괴</x:t>
  </x:si>
  <x:si>
    <x:t>조회수는 못 참지 제압·클릭헌터 소지품 일치 확인</x:t>
  </x:si>
  <x:si>
    <x:t>스캔 범위·셔터 차단기·모듈 노출 시간을 표시</x:t>
  </x:si>
  <x:si>
    <x:t>아파트 계단으로 이동하며 ‘보라멍울’을 피해 숨기</x:t>
  </x:si>
  <x:si>
    <x:t>COMBAT STATUS  ·  핵심 능력치 비교</x:t>
  </x:si>
  <x:si>
    <x:t>몬스터 × 차한해 전투 수치·속성 상성 비교</x:t>
  </x:si>
  <x:si>
    <x:t>도시 인연 선택 콘텐츠 +5%·대피소 조명 복구</x:t>
  </x:si>
  <x:si>
    <x:t>근·원거리 교대 뒤 공격 중지로 승리 규칙 전환</x:t>
  </x:si>
  <x:si>
    <x:t>표식 대상 2명 소멸 시 현재 페이즈 재시작</x:t>
  </x:si>
  <x:si>
    <x:t>선의 조각·기억·환영·정예 수호체 전투 완료</x:t>
  </x:si>
  <x:si>
    <x:t>구조 정비공 감사 보상 : 철판 보호대 획득</x:t>
  </x:si>
  <x:si>
    <x:t>별 문양 낙서·이름표·차한해를 도운 메모를 대조함</x:t>
  </x:si>
  <x:si>
    <x:t>전국민 측정 의무와 700 이상 고등급 기준 확인</x:t>
  </x:si>
  <x:si>
    <x:t>너만 무한이잖아 시각 단서 확인→다음 단계 진입</x:t>
  </x:si>
  <x:si>
    <x:t>필수 수량을 채우지 못하면 다음 구역 진행 불가</x:t>
  </x:si>
  <x:si>
    <x:t>수거 대상 반짝임과 상호작용 범위를 크게 설정</x:t>
  </x:si>
  <x:si>
    <x:t>증거 바로 보기·거짓 닻 제거·진실 닻 잔광 강화</x:t>
  </x:si>
  <x:si>
    <x:t>168번 합치면 강해진댔잖아 보스전에서 1회 사용</x:t>
  </x:si>
  <x:si>
    <x:t>146번 나만 살아서 다행 보스전에서 1회 사용</x:t>
  </x:si>
  <x:si>
    <x:t>146번 나만 살아서 다행 보스전·166번 파손</x:t>
  </x:si>
  <x:si>
    <x:t>BATTLE BALANCE SIMULATOR</x:t>
  </x:si>
  <x:si>
    <x:t>BATTLE REVIEW  ·  기획자 검토 메모</x:t>
  </x:si>
  <x:si>
    <x:t>오답 항목 강조·반복 실패 시 제한시간 완화</x:t>
  </x:si>
  <x:si>
    <x:t>시간순 자동 재생과 핵심 문장 기록 메뉴 저장</x:t>
  </x:si>
  <x:si>
    <x:t>시민 체력 0 시 2페이즈 시작 지점 재시작</x:t>
  </x:si>
  <x:si>
    <x:t>예상 소요 시간을 시작부터 현재 행까지 합산</x:t>
  </x:si>
  <x:si>
    <x:t>미니맵에 담당 구역을 서로 다른 테두리로 표시</x:t>
  </x:si>
  <x:si>
    <x:t>시민 이동 예상 방향과 다음 내려치기 범위를 표시</x:t>
  </x:si>
  <x:si>
    <x:t>공원 출구까지 날아가면 시작 지점에서 다시 추격</x:t>
  </x:si>
  <x:si>
    <x:t>밸런스 곡선 시트에서 진행 포인트 누적과 비교</x:t>
  </x:si>
  <x:si>
    <x:t>페이즈별 생명력·기믹 허용 시간·재시작 구간 조절</x:t>
  </x:si>
  <x:si>
    <x:t>울음 파동→뒤로 물러나기→멈춰 서기→거리 유지</x:t>
  </x:si>
  <x:si>
    <x:t>틈새 이동→후방 찌르기→빠른 이탈→처치·경로 차단</x:t>
  </x:si>
  <x:si>
    <x:t>동행 NPC가 멀어지면 화면 가장자리에 방향 표시</x:t>
  </x:si>
  <x:si>
    <x:t>대상별 누적이 0~100% 범위를 벗어나지 않음</x:t>
  </x:si>
  <x:si>
    <x:t>시민 1명이라도 체력 0이 되면 체크포인트 재시작</x:t>
  </x:si>
  <x:si>
    <x:t>구조 대상 체력이 0이 되면 체크포인트 재시작</x:t>
  </x:si>
  <x:si>
    <x:t>구매 대상·수량·결제 순서를 잘못 선택할 수 있음</x:t>
  </x:si>
  <x:si>
    <x:t>2/10 – 목적지와 우회 동선을 파악해야 함</x:t>
  </x:si>
  <x:si>
    <x:t>공격 전조·패턴 간 대기 시간·회복 지점 조절</x:t>
  </x:si>
  <x:si>
    <x:t>[도시] +5% (기본 35% · 최대 65%)</x:t>
  </x:si>
  <x:si>
    <x:t>2/10 – 감정 정보와 인물 관계를 이해해야 함</x:t>
  </x:si>
  <x:si>
    <x:t>공격 연출 속도·시선 유도·입력 유예 시간 조절</x:t>
  </x:si>
  <x:si>
    <x:t>문자를 닫은 뒤 화면에 대피 목표를 고정 표시</x:t>
  </x:si>
  <x:si>
    <x:t>첫 실패 후 시민 방향 투사체를 더 굵게 표시</x:t>
  </x:si>
  <x:si>
    <x:t>보스마다 서사·기믹·페이즈가 달라 평균이 부정확함</x:t>
  </x:si>
  <x:si>
    <x:t>사용 가능한 판자에 균열 정도와 무게 아이콘 표시</x:t>
  </x:si>
  <x:si>
    <x:t>츄르 4개입 구매 후 선택 만남 4회×25%</x:t>
  </x:si>
  <x:si>
    <x:t>공원 관리함의 집게와 봉투 발견 및 조사 완료</x:t>
  </x:si>
  <x:si>
    <x:t>공원 협력·재난 합류·비공개 통화·회사 구조</x:t>
  </x:si>
  <x:si>
    <x:t>라이트 유저가 초회 플레이에서 완료하는 기준 시간</x:t>
  </x:si>
  <x:si>
    <x:t>잘못된 판자를 고르면 제작 단계부터 다시 선택</x:t>
  </x:si>
  <x:si>
    <x:t>균열 주변 장비 정상 작동 및 연구 시작 확인</x:t>
  </x:si>
  <x:si>
    <x:t>강제 덮치기→반사적 접촉→다음 콘텐츠에서 소멸</x:t>
  </x:si>
  <x:si>
    <x:t>선택 직전 핵심 상황을 한 문장으로 다시 표시</x:t>
  </x:si>
  <x:si>
    <x:t>법적 용어 툴팁·강제 조항 강조·다시 보기 제공</x:t>
  </x:si>
  <x:si>
    <x:t>정보량·후보 수·패턴 수·시간 압박을 함께 평가</x:t>
  </x:si>
  <x:si>
    <x:t>시스템이 완료를 판정할 수 있는 명확한 조건</x:t>
  </x:si>
  <x:si>
    <x:t>예쁜 고양이가 차량 아래에서 완전히 빠져나옴</x:t>
  </x:si>
  <x:si>
    <x:t>기획자가 해당 구간에서 기대하는 재미의 목표값</x:t>
  </x:si>
  <x:si>
    <x:t>발자국 추적→고속 돌진→뒤따르기→돌진 유도·처치</x:t>
  </x:si>
  <x:si>
    <x:t>위험도·생존자 수·거리 정보를 한 화면에 표시</x:t>
  </x:si>
  <x:si>
    <x:t>출동 목록 4개 비교 및 강제 배정 임무 확인</x:t>
  </x:si>
  <x:si>
    <x:t>수거 8개, 단서 5개, 보스 패턴 3회 등</x:t>
  </x:si>
  <x:si>
    <x:t>필수 물품이 없으면 확인 단계에서 진행 불가</x:t>
  </x:si>
  <x:si>
    <x:t>엇박자 타격→다방향 휩쓸기→넘어지며 충돌→처치</x:t>
  </x:si>
  <x:si>
    <x:t>체력 35% 회복, 이동 속도 5초간 -10%</x:t>
  </x:si>
  <x:si>
    <x:t>실제 구조보다 방송 화면과 지연 시간만으로 비난함</x:t>
  </x:si>
  <x:si>
    <x:t>방향 표시·반짝임·속도 감소·체크포인트·오답 힌트</x:t>
  </x:si>
  <x:si>
    <x:t>점수와 해금 기준을 계산하는 최소 진행 단위</x:t>
  </x:si>
  <x:si>
    <x:t>교전 범위를 통과하고 기존 심부름·이동 목표 완료</x:t>
  </x:si>
  <x:si>
    <x:t>선행이 영웅 소비와 특혜 유지 수단으로 변질됨</x:t>
  </x:si>
  <x:si>
    <x:t>자발적으로 시민을 구하는 첫 보스이므로 마모 없음</x:t>
  </x:si>
  <x:si>
    <x:t>해당 전투만의 공략 규칙을 행동 순서로 요약</x:t>
  </x:si>
  <x:si>
    <x:t>8/10 – 전투·환경 파괴·호위가 동시에 진행됨</x:t>
  </x:si>
  <x:si>
    <x:t>피습·대통령 중상·지휘 공백 속보 확인 완료</x:t>
  </x:si>
  <x:si>
    <x:t>문 두드리기→연속 주먹질→목표 전환→처치·문 보호</x:t>
  </x:si>
  <x:si>
    <x:t>플레이 난관 자체의 어려움과 원인을 함께 기록</x:t>
  </x:si>
  <x:si>
    <x:t>예: 돌진 유도→철문 파괴, 공격 구분→시민 대피</x:t>
  </x:si>
  <x:si>
    <x:t>다음 스테이지에 진입하기 위한 누적 포인트 기준</x:t>
  </x:si>
  <x:si>
    <x:t>안전한 제거 순서를 색이 아닌 아이콘으로 표시</x:t>
  </x:si>
  <x:si>
    <x:t>고양이가 차량 소음에 겁먹어 한 번에 나오지 않음</x:t>
  </x:si>
  <x:si>
    <x:t>대화 종료 후 핵심 내용을 화면 한쪽에 요약 표시</x:t>
  </x:si>
  <x:si>
    <x:t>한 행에서 요구되는 입력·판단·정보량의 체감 밀도</x:t>
  </x:si>
  <x:si>
    <x:t>감상·정비와 전투·추격을 교대해 완급을 조절</x:t>
  </x:si>
  <x:si>
    <x:t>비교 열 고정·위험도 아이콘·정렬 기능 제공</x:t>
  </x:si>
  <x:si>
    <x:t>직원 2명 이상 사망 시 구역 처음부터 재시작</x:t>
  </x:si>
  <x:si>
    <x:t>막힘 제거 후 쓰레기 10개를 오분류 없이 처리</x:t>
  </x:si>
  <x:si>
    <x:t>자아마모도 누적 16%와 UI·표정 변화 확인</x:t>
  </x:si>
  <x:si>
    <x:t>진동 구역을 피해 분리수거장의 도착 트리거에 진입</x:t>
  </x:si>
  <x:si>
    <x:t>3/10 – 반복 이동과 시선 압박을 견뎌야 함</x:t>
  </x:si>
  <x:si>
    <x:t>오답 NPC 선택 시 전달이 취소되고 다시 선택</x:t>
  </x:si>
  <x:si>
    <x:t>대화 로그·감정 단서가 있는 문장만 미세 강조</x:t>
  </x:si>
  <x:si>
    <x:t>속보 자막 속도 조절·중요 정보 3줄 요약 제공</x:t>
  </x:si>
  <x:si>
    <x:t>임시 대통령 취임·국가 우선 출동 체계 확인</x:t>
  </x:si>
  <x:si>
    <x:t>영웅 지정→보호막 부여→갈채 강화→보호 연결 차단</x:t>
  </x:si>
  <x:si>
    <x:t>철판 상태·고정 장치·착용 후 이동 시험 완료</x:t>
  </x:si>
  <x:si>
    <x:t>[도시] +5% (기본 40% · 최대 75%)</x:t>
  </x:si>
  <x:si>
    <x:t>이름 외치기→증원 호출→음파 타격→호출 차단·처치</x:t>
  </x:si>
  <x:si>
    <x:t>[도시] +5% (기본 45% · 최대 80%)</x:t>
  </x:si>
  <x:si>
    <x:t>측정 안전·장비 지원·비상 계획·개인 기록 보존</x:t>
  </x:si>
  <x:si>
    <x:t>자아마모도 90% : 최종 선택 전용 독백 해금</x:t>
  </x:si>
  <x:si>
    <x:t>츄르 보유 시 수행
예쁜 고양이 인연 +25%</x:t>
  </x:si>
  <x:si>
    <x:t>비슷한 위치의 부탁을 한 묶음으로 지도에 표시</x:t>
  </x:si>
  <x:si>
    <x:t>3/10 – 감정적 압박 속 응답 선택 난이도</x:t>
  </x:si>
  <x:si>
    <x:t>오분류 5회 누적 시 해당 분류 단계 재시작</x:t>
  </x:si>
  <x:si>
    <x:t>선택 시간 제한 없음·각 선택의 즉시 결과만 표시</x:t>
  </x:si>
  <x:si>
    <x:t>군중에 막히면 직전 통로 체크포인트에서 재시작</x:t>
  </x:si>
  <x:si>
    <x:t>플라스틱·캔·종이 10개 전부 올바르게 분류</x:t>
  </x:si>
  <x:si>
    <x:t>장착 전후 방어력과 회피 거리를 동시에 표시</x:t>
  </x:si>
  <x:si>
    <x:t>의뢰 NPC 머리 위에 약한 대화 아이콘 표시</x:t>
  </x:si>
  <x:si>
    <x:t>비교 화면에서 같은 항목의 변화 부분을 강조</x:t>
  </x:si>
  <x:si>
    <x:t>오답 경로 선택 시 불필요한 탐색 시간이 추가됨</x:t>
  </x:si>
  <x:si>
    <x:t>1/10 – 조작보다 감정 정보 수용이 중심임</x:t>
  </x:si>
  <x:si>
    <x:t>오답 후 일치하지 않는 단서 하나에 취소 표시</x:t>
  </x:si>
  <x:si>
    <x:t>장비 비교창에 방어·기동·반동 변화 화살표 표시</x:t>
  </x:si>
  <x:si>
    <x:t>충격 보호대와 공명 보호 장갑을 장착한 뒤 공명 증폭기의 [증폭기, 켠다!]를 시험해 피해 증가와 화면 간섭 페널티를 비교함</x:t>
  </x:si>
  <x:si>
    <x:t>안정</x:t>
  </x:si>
  <x:si>
    <x:t>VS</x:t>
  </x:si>
  <x:si>
    <x:t>공명</x:t>
  </x:si>
  <x:si>
    <x:t>이름</x:t>
  </x:si>
  <x:si>
    <x:t>콘텐츠</x:t>
  </x:si>
  <x:si>
    <x:t>차한해</x:t>
  </x:si>
  <x:si>
    <x:t>생명력</x:t>
  </x:si>
  <x:si>
    <x:t>속성</x:t>
  </x:si>
  <x:si>
    <x:t>타입</x:t>
  </x:si>
  <x:si>
    <x:t>선공</x:t>
  </x:si>
  <x:si>
    <x:t>40%</x:t>
  </x:si>
  <x:si>
    <x:t>-</x:t>
  </x:si>
  <x:si>
    <x:t>스킬명</x:t>
  </x:si>
  <x:si>
    <x:t>패시브</x:t>
  </x:si>
  <x:si>
    <x:t>25%</x:t>
  </x:si>
  <x:si>
    <x:t>없음</x:t>
  </x:si>
  <x:si>
    <x:t>HP</x:t>
  </x:si>
  <x:si>
    <x:t>상태</x:t>
  </x:si>
  <x:si>
    <x:t>비고</x:t>
  </x:si>
  <x:si>
    <x:t>기능 원형: 짧은 음파 · 몬스터 시트 발동률 30%와 동기화</x:t>
  </x:si>
  <x:si>
    <x:t>기능 원형: 고속 돌진 · 몬스터 시트 발동률 35%와 동기화</x:t>
  </x:si>
  <x:si>
    <x:t>기능 원형: 시선 집중 · 몬스터 시트 발동률 25%와 동기화</x:t>
  </x:si>
  <x:si>
    <x:t>기능 원형: 뒤따르기 · 몬스터 시트 발동률 20%와 동기화</x:t>
  </x:si>
  <x:si>
    <x:t>164번 | 몸통 대여중의 몸통 방패 공격을 시민 대신 막기</x:t>
  </x:si>
  <x:si>
    <x:t>기능 원형: 철문 돌진 · 몬스터 시트 발동률 30%와 동기화</x:t>
  </x:si>
  <x:si>
    <x:t>기능 원형: 확장 휩쓸기 · 몬스터 시트 발동률 30%와 동기화</x:t>
  </x:si>
  <x:si>
    <x:t>기능 원형: 밀쳐내기 · 몬스터 시트 발동률 20%와 동기화</x:t>
  </x:si>
  <x:si>
    <x:t>기능 원형: 이름 외치기 · 몬스터 시트 발동률 35%와 동기화</x:t>
  </x:si>
  <x:si>
    <x:t>기능 원형: 이동 방해 · 몬스터 시트 발동률 30%와 동기화</x:t>
  </x:si>
  <x:si>
    <x:t>기능 원형: 부위 재생 · 몬스터 시트 발동률 20%와 동기화</x:t>
  </x:si>
  <x:si>
    <x:t>165번 | 한입 단체석가 흡수한 부하의 돌격을 끝까지 피하기</x:t>
  </x:si>
  <x:si>
    <x:t>'넘어지며 충돌' 행동을 수행해 위치·전투 리듬을 변화시킴.</x:t>
  </x:si>
  <x:si>
    <x:t>기능 원형: 부하 흡수 · 몬스터 시트 발동률 25%와 동기화</x:t>
  </x:si>
  <x:si>
    <x:t>기능 원형: 발자국 추적 · 몬스터 시트 발동률 25%와 동기화</x:t>
  </x:si>
  <x:si>
    <x:t>기능 원형: 연속 타격 · 몬스터 시트 발동률 20%와 동기화</x:t>
  </x:si>
  <x:si>
    <x:t>기능 원형: 물어뜯기 · 몬스터 시트 발동률 30%와 동기화</x:t>
  </x:si>
  <x:si>
    <x:t>5 | 영웅의 대가 · 5-C | 작은 대피소 발전기 서브</x:t>
  </x:si>
  <x:si>
    <x:t>'시민 밀어내기' 행동을 수행해 위치·전투 리듬을 변화시킴.</x:t>
  </x:si>
  <x:si>
    <x:t>기능 원형: 박수 강화 · 몬스터 시트 발동률 45%와 동기화</x:t>
  </x:si>
  <x:si>
    <x:t>기능 원형: 음파 타격 · 몬스터 시트 발동률 25%와 동기화</x:t>
  </x:si>
  <x:si>
    <x:t>기능 원형: 부하 호출 · 몬스터 시트 발동률 25%와 동기화</x:t>
  </x:si>
  <x:si>
    <x:t>'신체 떼어내기' 행동을 수행해 위치·전투 리듬을 변화시킴.</x:t>
  </x:si>
  <x:si>
    <x:t>기능 원형: 원거리 파편 · 몬스터 시트 발동률 25%와 동기화</x:t>
  </x:si>
  <x:si>
    <x:t>확성·울음 기관에서 음파를 방출해 범위 피해와 짧은 경직을 줌.</x:t>
  </x:si>
  <x:si>
    <x:t>기능 원형: 봉쇄 충격파 · 몬스터 시트 발동률 25%와 동기화</x:t>
  </x:si>
  <x:si>
    <x:t>기능 원형: 융합 폭주 · 몬스터 시트 발동률 30%와 동기화</x:t>
  </x:si>
  <x:si>
    <x:t>기능 원형: 거리 유지 · 몬스터 시트 발동률 25%와 동기화</x:t>
  </x:si>
  <x:si>
    <x:t>4 | 영웅의 시작 · 4-E | 나만 살아서 다행 보스전</x:t>
  </x:si>
  <x:si>
    <x:t>기능 원형: 몸통 방패 · 몬스터 시트 발동률 25%와 동기화</x:t>
  </x:si>
  <x:si>
    <x:t>'원거리 파편' 행동을 수행해 위치·전투 리듬을 변화시킴.</x:t>
  </x:si>
  <x:si>
    <x:t>기능 원형: 흡수 파동 · 몬스터 시트 발동률 25%와 동기화</x:t>
  </x:si>
  <x:si>
    <x:t>기능 원형: 인증 표식 · 몬스터 시트 발동률 30%와 동기화</x:t>
  </x:si>
  <x:si>
    <x:t>74번 | 아파트 계단으로 이동하며 ‘보라멍울’를 피해 숨기</x:t>
  </x:si>
  <x:si>
    <x:t>첫 회피 예고를 느리게 재생하고 실패 시 같은 패턴을 즉시 반복</x:t>
  </x:si>
  <x:si>
    <x:t>기능 원형: 갈채 강화 · 몬스터 시트 발동률 25%와 동기화</x:t>
  </x:si>
  <x:si>
    <x:t>'비틀거리며 접근' 행동을 수행해 위치·전투 리듬을 변화시킴.</x:t>
  </x:si>
  <x:si>
    <x:t>기능 원형: 느린 할퀴기 · 몬스터 시트 발동률 70%와 동기화</x:t>
  </x:si>
  <x:si>
    <x:t>기능 원형: 대상 교체 · 몬스터 시트 발동률 20%와 동기화</x:t>
  </x:si>
  <x:si>
    <x:t>실패 후 바람 방향 예고 시간을 늘리고 봉지 이동속도를 낮춤</x:t>
  </x:si>
  <x:si>
    <x:t>기능 원형: 재촉 파동 · 몬스터 시트 발동률 25%와 동기화</x:t>
  </x:si>
  <x:si>
    <x:t>3/10 – 관계의 모순을 이해하고 마지막 응답을 선택해야 함</x:t>
  </x:si>
  <x:si>
    <x:t>7 | 강요된 희생 · 7-F | 균열 내부·또 다른 차한해</x:t>
  </x:si>
  <x:si>
    <x:t>'뒤로 물러나기' 행동을 수행해 위치·전투 리듬을 변화시킴.</x:t>
  </x:si>
  <x:si>
    <x:t>몸체·집게·외피로 목표를 밀어 안전 위치에서 벗어나게 함.</x:t>
  </x:si>
  <x:si>
    <x:t>측정 인원이 몰리고 고등급자 선발을 기대하는 시민들이 압박함</x:t>
  </x:si>
  <x:si>
    <x:t>기능 원형: 집단 돌진 · 몬스터 시트 발동률 20%와 동기화</x:t>
  </x:si>
  <x:si>
    <x:t>1/10 – 목표 간 충돌 정도·브리핑 정보량이 난이도를 결정함</x:t>
  </x:si>
  <x:si>
    <x:t>5/10 – 가짜 흔적 수·조명 변화·분기 수가 난이도를 결정함</x:t>
  </x:si>
  <x:si>
    <x:t>275번 | 네 탓 택배의 피해 전가를 끊고 거울 미로 진입하기</x:t>
  </x:si>
  <x:si>
    <x:t>146번 | 나만 살아서 다행이 연속으로 닫는 방화문 다시 열기</x:t>
  </x:si>
  <x:si>
    <x:t>받을 피해 또는 상태이상을 연결된 다른 대상에게 넘기는 상태.</x:t>
  </x:si>
  <x:si>
    <x:t>기능 원형: 집단 강화 · 몬스터 시트 발동률 30%와 동기화</x:t>
  </x:si>
  <x:si>
    <x:t>목적지 주변에 잘못된 진입로와 위험 오브젝트가 배치되어 있음</x:t>
  </x:si>
  <x:si>
    <x:t>기능 원형: 즉시 추격 · 몬스터 시트 발동률 15%와 동기화</x:t>
  </x:si>
  <x:si>
    <x:t>186번 | 구조용 로프 발사기로 한도윤과 회사 직원 대피시키기</x:t>
  </x:si>
  <x:si>
    <x:t>178번 | 그림자 팬클럽의 추격을 피해 촬영 무대 진입하기</x:t>
  </x:si>
  <x:si>
    <x:t>'발자국 추적' 행동을 수행해 위치·전투 리듬을 변화시킴.</x:t>
  </x:si>
  <x:si>
    <x:t>4/10 – 탐색 범위·가짜 신호 수·제한시간이 난이도를 결정함</x:t>
  </x:si>
  <x:si>
    <x:t>기능 원형: 영웅 지정 · 몬스터 시트 발동률 25%와 동기화</x:t>
  </x:si>
  <x:si>
    <x:t>기능 원형: 전방 타격 · 몬스터 시트 발동률 20%와 동기화</x:t>
  </x:si>
  <x:si>
    <x:t>차한해와 같은 공명 파장을 지닌 최종 보스의 정체를 확인함</x:t>
  </x:si>
  <x:si>
    <x:t>기록의 시간 순서를 자동 정렬하고 마지막 구조 요청 위치 표시</x:t>
  </x:si>
  <x:si>
    <x:t>기능 원형: 행동 봉쇄 · 몬스터 시트 발동률 20%와 동기화</x:t>
  </x:si>
  <x:si>
    <x:t>'갑작스러운 덮치기' 행동을 수행해 위치·전투 리듬을 변화시킴.</x:t>
  </x:si>
  <x:si>
    <x:t>기능 원형: 느린 추격 · 몬스터 시트 발동률 40%와 동기화</x:t>
  </x:si>
  <x:si>
    <x:t>기능 원형: 통로 밀치기 · 몬스터 시트 발동률 50%와 동기화</x:t>
  </x:si>
  <x:si>
    <x:t>기능 원형: 연속 돌진 · 몬스터 시트 발동률 35%와 동기화</x:t>
  </x:si>
  <x:si>
    <x:t>기능 원형: 멈춰 서기 · 몬스터 시트 발동률 20%와 동기화</x:t>
  </x:si>
  <x:si>
    <x:t>대상을 공격 방향 반대로 강제 이동시키는 공용 위치 제어 상태.</x:t>
  </x:si>
  <x:si>
    <x:t>이동 또는 특정 행동 입력을 잠시 제한하는 공용 제어 상태.</x:t>
  </x:si>
  <x:si>
    <x:t>기능 원형: 짧은 밀치기 · 몬스터 시트 발동률 30%와 동기화</x:t>
  </x:si>
  <x:si>
    <x:t>기능 원형: 무리 가속 · 몬스터 시트 발동률 25%와 동기화</x:t>
  </x:si>
  <x:si>
    <x:t>'농구공 기억 핵' 행동을 수행해 위치·전투 리듬을 변화시킴.</x:t>
  </x:si>
  <x:si>
    <x:t>148번 | 모든 문을 열린 채 고정하고 잠금 핵 무력화하기</x:t>
  </x:si>
  <x:si>
    <x:t>몬스터 또는 무리의 공격력을 일정 시간 높이는 공용 강화 상태.</x:t>
  </x:si>
  <x:si>
    <x:t>'문 앞 버티기' 행동을 수행해 위치·전투 리듬을 변화시킴.</x:t>
  </x:si>
  <x:si>
    <x:t>기능 원형: 고개 들기 · 몬스터 시트 발동률 20%와 동기화</x:t>
  </x:si>
  <x:si>
    <x:t>기능 원형: 주변 살피기 · 몬스터 시트 발동률 15%와 동기화</x:t>
  </x:si>
  <x:si>
    <x:t>6 | 남겨진 친구 · 6-F | 그날의 오답노트 2페이즈</x:t>
  </x:si>
  <x:si>
    <x:t>기능 원형: 희생 구호 · 몬스터 시트 발동률 25%와 동기화</x:t>
  </x:si>
  <x:si>
    <x:t>기능 원형: 희생 표식 · 몬스터 시트 발동률 30%와 동기화</x:t>
  </x:si>
  <x:si>
    <x:t>'외피 연속 공격' 행동을 수행해 위치·전투 리듬을 변화시킴.</x:t>
  </x:si>
  <x:si>
    <x:t>126번 | 문틈새우의 후방 기습을 피하고 반격 타이밍 맞추기</x:t>
  </x:si>
  <x:si>
    <x:t>기능 원형: 복종 압박파 · 몬스터 시트 발동률 30%와 동기화</x:t>
  </x:si>
  <x:si>
    <x:t>기능 원형: 목표 전환 · 몬스터 시트 발동률 20%와 동기화</x:t>
  </x:si>
  <x:si>
    <x:t>'집중 공격 유도' 행동을 수행해 위치·전투 리듬을 변화시킴.</x:t>
  </x:si>
  <x:si>
    <x:t>공명 대상 피해 +8%·UI 간섭 +3%는 아이템 시트 값 적용</x:t>
  </x:si>
  <x:si>
    <x:t>기능 원형: 울음 파동 · 몬스터 시트 발동률 45%와 동기화</x:t>
  </x:si>
  <x:si>
    <x:t>'공격 중지·접근' 행동을 수행해 위치·전투 리듬을 변화시킴.</x:t>
  </x:si>
  <x:si>
    <x:t>기능 원형: 구조 방해 · 몬스터 시트 발동률 25%와 동기화</x:t>
  </x:si>
  <x:si>
    <x:t>283번 | 정예 균열 수호체 ‘선의 압류관’과 전투 치르기</x:t>
  </x:si>
  <x:si>
    <x:t>기능 원형: 회전 휩쓸기 · 몬스터 시트 발동률 40%와 동기화</x:t>
  </x:si>
  <x:si>
    <x:t>238번 | 보랏빛 사랑의 매로 기억 외피 공명 타격 시험하기</x:t>
  </x:si>
  <x:si>
    <x:t>기능 원형: 차단 셔터 · 몬스터 시트 발동률 25%와 동기화</x:t>
  </x:si>
  <x:si>
    <x:t>기능 원형: 직접 타격 · 몬스터 시트 발동률 15%와 동기화</x:t>
  </x:si>
  <x:si>
    <x:t>나대진에게 먼지 보호 안경·균열 보호 마스크·안정 앰플 수령하기</x:t>
  </x:si>
  <x:si>
    <x:t>받아낼 공격·피할 공격 구분→시민 대피→연결 핵 동시 파괴</x:t>
  </x:si>
  <x:si>
    <x:t>탐색·긴장·감정·반전·성취를 포함하며 실제 테스트값과 구분</x:t>
  </x:si>
  <x:si>
    <x:t>인연에 따라 차한해에게 다가오는 거리와 애교 행동이 달라짐</x:t>
  </x:si>
  <x:si>
    <x:t>기립박수벌레의 생명력 0 또는 해당 구간의 제압 조건 달성</x:t>
  </x:si>
  <x:si>
    <x:t>능력 연결 절단, 침식 확산 중단, 유지 에너지 공급 방해</x:t>
  </x:si>
  <x:si>
    <x:t>화살촉 촉수가 표적을 가리키면 주변 변이체의 공격이 집중됨</x:t>
  </x:si>
  <x:si>
    <x:t>거짓 단서 덧씌우기→죄책감 증폭→진실 닻 교체→거짓 닻 파괴</x:t>
  </x:si>
  <x:si>
    <x:t>감시 광선 회피→셔터 차단기 파괴→생체 모듈 노출→제압·회수</x:t>
  </x:si>
  <x:si>
    <x:t>폭력시위단체의 ‘괴물이 되더라도 들어가라’는 선동 확인하기</x:t>
  </x:si>
  <x:si>
    <x:t>탐지기와 표지물을 확인하며 폐교 정문의 안전한 진입로로 이동함</x:t>
  </x:si>
  <x:si>
    <x:t>4/10 – 통로 폭·시야 범위·장애물 간격이 난이도를 결정함</x:t>
  </x:si>
  <x:si>
    <x:t>소방용 진압 도끼·구조용 로프 발사기 반납 : +87 → 0</x:t>
  </x:si>
  <x:si>
    <x:t>구조 영상의 빈 장면 때문에 차한해를 의심하는 보도 확인하기</x:t>
  </x:si>
  <x:si>
    <x:t>기능 원형: 틈새 이동 · 몬스터 시트 발동률 35%와 동기화</x:t>
  </x:si>
  <x:si>
    <x:t>기능 원형: 선의 봉쇄 · 몬스터 시트 발동률 25%와 동기화</x:t>
  </x:si>
  <x:si>
    <x:t>예쁜 고양이가 플라스틱 물류 박스를 가리키는 몸짓 확인하기</x:t>
  </x:si>
  <x:si>
    <x:t>박수 저금통의 생명력 0 또는 해당 구간의 제압 조건 달성</x:t>
  </x:si>
  <x:si>
    <x:t>2/10 – 목표 식별·선택·입력 부담을 종합한 체감 난이도</x:t>
  </x:si>
  <x:si>
    <x:t>차한해에게만 보이는 약점 잔광과 변혜서의 체벌 기억이 겹침</x:t>
  </x:si>
  <x:si>
    <x:t>서브 퀘스트 : 이후 예쁜 고양이 인연 콘텐츠 4회 수행 가능</x:t>
  </x:si>
  <x:si>
    <x:t>3/10 – 감정적 소진 상태에서 강제 명령 내용을 이해해야 함</x:t>
  </x:si>
  <x:si>
    <x:t>기능 원형: 진형 재구성 · 몬스터 시트 발동률 20%와 동기화</x:t>
  </x:si>
  <x:si>
    <x:t>기능 원형: 집단 돌진 · 몬스터 시트 발동률 25%와 동기화</x:t>
  </x:si>
  <x:si>
    <x:t>철판 보호대 파손 : 사용 불가
매트 보호대 파손 : 사용 불가</x:t>
  </x:si>
  <x:si>
    <x:t>연속 할퀴기→추격 돌진→목표 전환→회피·고등급자 교전 구간 통과</x:t>
  </x:si>
  <x:si>
    <x:t>획득량을 시작부터 합산한 실제 진행 수치. 최종 누적 1566</x:t>
  </x:si>
  <x:si>
    <x:t>구조한 경찰에게 깨진 경찰 방패와 휴대용 섬광 신호기 받기</x:t>
  </x:si>
  <x:si>
    <x:t>지지직거리는 화면에서 수치가 999까지 치솟는 장면 확인하기</x:t>
  </x:si>
  <x:si>
    <x:t>관리국 표준 대응 세트 8종·응급 주사·비살상 충격탄 획득</x:t>
  </x:si>
  <x:si>
    <x:t>폐교 친구의 기록으로 괴물이 인간 변이체임을 공식 확인하기</x:t>
  </x:si>
  <x:si>
    <x:t>재시도 시 탐지기 반응 범위를 넓히고 다음 흔적이 짧게 점멸</x:t>
  </x:si>
  <x:si>
    <x:t>소형 방진 필터 1개 사용·관리국 방진 마스크 내구도 30 회복</x:t>
  </x:si>
  <x:si>
    <x:t>153번 | [나대진] 75% 이상에서 장비 지원으로 수령</x:t>
  </x:si>
  <x:si>
    <x:t>121번 | 도심 잔해 구역 이동 중 관리국 보급 상자에서 획득</x:t>
  </x:si>
  <x:si>
    <x:t>여러 지역과 인물의 변화를 짧은 장면 안에서 연결해 이해해야 함</x:t>
  </x:si>
  <x:si>
    <x:t>공명·진동 피해 완화, 밀려남과 흔들림을 억제하는 방호 상태</x:t>
  </x:si>
  <x:si>
    <x:t>4/10 – 세 기준이 충돌하는 우선순위 표를 해석해야 함</x:t>
  </x:si>
  <x:si>
    <x:t>참여 인원 3명 이상 이탈 또는 체력 0 시 최종 페이즈 재시작</x:t>
  </x:si>
  <x:si>
    <x:t>탐사 세트 착용 상태로 진짜 발자국 5개를 연결해 본관 진입</x:t>
  </x:si>
  <x:si>
    <x:t>시선 집중→집단 강화→부하 재배치→시선 연결 해제→선도체 제압</x:t>
  </x:si>
  <x:si>
    <x:t>선수촌 VIP 숙박동이 고등급자 숙소로 바뀐 모습 확인하기</x:t>
  </x:si>
  <x:si>
    <x:t>조직과 구조의 결합을 약화하고 형태를 점진적으로 붕괴시키는 파장</x:t>
  </x:si>
  <x:si>
    <x:t>출구가 좁고 주민들이 공포에 빠져 한꺼번에 몰리면 대피가 지연됨</x:t>
  </x:si>
  <x:si>
    <x:t>핵심 단서 자동 정렬·이전 기록 바로 열기·정답 후보 3개 제한</x:t>
  </x:si>
  <x:si>
    <x:t>6/10 – 공격 전조·거리·회피 타이밍을 함께 판단해야 함</x:t>
  </x:si>
  <x:si>
    <x:t>차한해가 친구를 더 강하게 안고 얼굴과 우정 목걸이를 확인함</x:t>
  </x:si>
  <x:si>
    <x:t>군중 이동 속도 보정·안전 경로 점멸·2회 실패 후 우회문 개방</x:t>
  </x:si>
  <x:si>
    <x:t>96에서 0까지 떨어지는 수치와 방송에 남은 오류음을 확인함</x:t>
  </x:si>
  <x:si>
    <x:t>1/10 – 목표 수·위험 정보량·선택지 수가 난이도를 결정함</x:t>
  </x:si>
  <x:si>
    <x:t>각 지역의 균열 소멸·복원된 사람·차한해 상태를 차례로 확인함</x:t>
  </x:si>
  <x:si>
    <x:t>4/10 – 관계 수치와 자아마모도에 따라 대사 의미가 달라짐</x:t>
  </x:si>
  <x:si>
    <x:t>콤보 실패 후 다음 3개 쓰레기의 분류 아이콘을 미리 표시</x:t>
  </x:si>
  <x:si>
    <x:t>깨진 경찰 방패 파손 후 폭주 종료 전 시민 4명 전원 대피</x:t>
  </x:si>
  <x:si>
    <x:t>기능 원형: 동시 밀치기 · 몬스터 시트 발동률 30%와 동기화</x:t>
  </x:si>
  <x:si>
    <x:t>재시도 시 열차 경고 시간을 늘리고 안전 구역을 선으로 표시</x:t>
  </x:si>
  <x:si>
    <x:t>기능 원형: 교실 증원 · 몬스터 시트 발동률 25%와 동기화</x:t>
  </x:si>
  <x:si>
    <x:t>6 | 남겨진 친구 · 6-F | 폐교 본관 3층·연락 단절</x:t>
  </x:si>
  <x:si>
    <x:t>6 | 남겨진 친구 · 6-E | 폐교 본관 2층·기억 체험</x:t>
  </x:si>
  <x:si>
    <x:t>기능 원형: 넘어뜨리기 · 몬스터 시트 발동률 20%와 동기화</x:t>
  </x:si>
  <x:si>
    <x:t>기능 원형: 부하 재배치 · 몬스터 시트 발동률 20%와 동기화</x:t>
  </x:si>
  <x:si>
    <x:t>기능 원형: 위치 전파 · 몬스터 시트 발동률 25%와 동기화</x:t>
  </x:si>
  <x:si>
    <x:t>기능 원형: 순차 공격 · 몬스터 시트 발동률 25%와 동기화</x:t>
  </x:si>
  <x:si>
    <x:t>울음주머니의 울음 파동을 피해 새벽 괴물 습격 구간 벗어나기</x:t>
  </x:si>
  <x:si>
    <x:t>화살촉 촉수 지정→집중 공격→시선 차단→표식 해제·핵 제압</x:t>
  </x:si>
  <x:si>
    <x:t>영역 안팎을 오가며 대장 고양이의 반복 이동 경로를 확인함</x:t>
  </x:si>
  <x:si>
    <x:t>7/10 – 시야 제한·시간 압박·호위가 결합된 구조 난이도</x:t>
  </x:si>
  <x:si>
    <x:t>5/10 – 문서 수·모순 정보·대조 단계 수가 난이도를 결정함</x:t>
  </x:si>
  <x:si>
    <x:t>NPC 제압 속도·몬스터 시선 유지 시간·우회 경로 수 조절</x:t>
  </x:si>
  <x:si>
    <x:t>취소된 파티원 명단과 단독 출동 위험 경고를 한 화면에 표시</x:t>
  </x:si>
  <x:si>
    <x:t>[이용익] 0% : 희생을 정치 자산으로 이용한 결말 확정</x:t>
  </x:si>
  <x:si>
    <x:t>1회 공격 시 필요 시간 (초 단위). 0.1초 단위로 고민</x:t>
  </x:si>
  <x:si>
    <x:t>1/10 – 보고 항목 수·정보 분산 정도가 난이도를 결정함</x:t>
  </x:si>
  <x:si>
    <x:t>소방관 위치 음향 강화·구조 게이지 완화·장비 자동 비교 제공</x:t>
  </x:si>
  <x:si>
    <x:t>3/10 – 관계와 구조 우선순위가 충돌하는 정보 판단 난이도</x:t>
  </x:si>
  <x:si>
    <x:t>카메라 사각 이동→중계 차단→실제 시민 판별→카메라 없는 구조</x:t>
  </x:si>
  <x:si>
    <x:t>1/10 – 연출 정보량·단서 강조 정도가 난이도를 결정함</x:t>
  </x:si>
  <x:si>
    <x:t>다이소를 나오자 편의점 물류 트럭이 지나가는 장면 확인하기</x:t>
  </x:si>
  <x:si>
    <x:t>836 청년의 특혜 유지 논리·차한해 단독 출동 압박 시작</x:t>
  </x:si>
  <x:si>
    <x:t>짐이 많은 어르신을 도울지 신상 과자를 사러 갈지 선택하기</x:t>
  </x:si>
  <x:si>
    <x:t>[차우선] 85% : 언니를 닮은 행동을 시작하는 후일담 해금</x:t>
  </x:si>
  <x:si>
    <x:t>소리 크기와 탐지기 반응을 비교하며 잔해 속 구조 신호를 탐색함</x:t>
  </x:si>
  <x:si>
    <x:t>차한해의 체력이 0이 되면 해당 전투 구간 직전 지점에서 재시작</x:t>
  </x:si>
  <x:si>
    <x:t>잔해와 효과음 때문에 구조 신호의 방향을 정확히 판단하기 어려움</x:t>
  </x:si>
  <x:si>
    <x:t>자아마모도 100% : 최종 UI 붕괴·희생 선택 독백 해금</x:t>
  </x:si>
  <x:si>
    <x:t>몸통 대여중의 생명력 0 또는 해당 구간의 제압 조건 달성</x:t>
  </x:si>
  <x:si>
    <x:t>본인 확인과 측정 동의 절차를 마친 뒤 일반 측정 장치에 들어감</x:t>
  </x:si>
  <x:si>
    <x:t>836 청년을 포함한 고등급자들의 선의 수치 하락 보고 확인하기</x:t>
  </x:si>
  <x:si>
    <x:t>적을 죽음에 이르게 하는 필요 공격 횟수 (기본 공격 기준)</x:t>
  </x:si>
  <x:si>
    <x:t>관리국 응급 주사 1개 사용·합치면 강해진댔잖아 보스전 완료</x:t>
  </x:si>
  <x:si>
    <x:t>괴물 껍데기 안에서 잠깐 돌아온 변혜서의 인간 모습 확인하기</x:t>
  </x:si>
  <x:si>
    <x:t>원본 구조 영상에서 청년이 먼저 위험에 뛰어든 장면을 확인함</x:t>
  </x:si>
  <x:si>
    <x:t>공명 증폭기 반응과 차한해 시야의 잔광을 함께 확인해야 함</x:t>
  </x:si>
  <x:si>
    <x:t>공명 증폭기와 전광판 쇠막대로 승강장의 찰싹진드기 제압하기</x:t>
  </x:si>
  <x:si>
    <x:t>껍데기까지 인간으로 돌아오며 너만 무한이잖아의 거짓말 확인하기</x:t>
  </x:si>
  <x:si>
    <x:t>합체는 했는데 제압 후 작은 대피 구역의 수동 발전기 복구하기</x:t>
  </x:si>
  <x:si>
    <x:t>신상 코너와 알바생 대화를 통해 물류 트럭 도착 시간을 확인함</x:t>
  </x:si>
  <x:si>
    <x:t>차한해와 너만 무한이잖아가 둘이면서 하나라는 진실 확인하기</x:t>
  </x:si>
  <x:si>
    <x:t>괴물 발생 지역에서 실종자의 소지품을 찾아 가족에게 전달하기</x:t>
  </x:si>
  <x:si>
    <x:t>한 명 빼고 전부의 포위망 속 왜곡된 변혜서 기억 판별하기</x:t>
  </x:si>
  <x:si>
    <x:t>2/10 – 손상 표시와 방어 보정 변화의 의미를 이해해야 함</x:t>
  </x:si>
  <x:si>
    <x:t>네 번째 츄르 급여 및 예쁜 고양이가 도망가지 않고 머무름</x:t>
  </x:si>
  <x:si>
    <x:t>못 본 척 동아리의 가로막기를 뚫고 본관 3층으로 이동하기</x:t>
  </x:si>
  <x:si>
    <x:t>도움을 선택했을 때 앞선 알바생 부탁 수행 여부가 보상을 바꿈</x:t>
  </x:si>
  <x:si>
    <x:t>성공 조건·실패 위험을 나란히 표시하고 선택 시간 제한 없음</x:t>
  </x:si>
  <x:si>
    <x:t>PC DATA 기본 공격력 상승 시점과 전투 복잡도 검증에 사용</x:t>
  </x:si>
  <x:si>
    <x:t>박수 없인 못 살아가 긴급 구조 알림을 껐던 기억 확인하기</x:t>
  </x:si>
  <x:si>
    <x:t>전투 시뮬레이터니까, 그에 맞는 요소들만 이 시트에 있어야 해.</x:t>
  </x:si>
  <x:si>
    <x:t>6/10 – 군중 패턴·투척물·좁은 통로를 동시에 회피해야 함</x:t>
  </x:si>
  <x:si>
    <x:t>차한해에게만 보랏빛으로 보이는 사랑의 매 회수·무기 등록하기</x:t>
  </x:si>
  <x:si>
    <x:t>평범한 귀가 직전 소리 없는 번개와 미세 진동이 짧게 겹침</x:t>
  </x:si>
  <x:si>
    <x:t>관리국 무전 이어피스로 똑똑소라의 공격 예고 신호 파악하기</x:t>
  </x:si>
  <x:si>
    <x:t>장화와 보호대가 파손되는 충격을 버티며 변혜서에게 다가가기</x:t>
  </x:si>
  <x:si>
    <x:t>클릭헌터의 ‘균열 안으로 들어가겠다’는 예고 방송 확인하기</x:t>
  </x:si>
  <x:si>
    <x:t>836 청년이 특혜 상실을 두려워하는 비공개 대화 확인하기</x:t>
  </x:si>
  <x:si>
    <x:t>쫓쫓해삼와 싸우는 고등급자 곁을 지나 따뜻한 음식 구해오기</x:t>
  </x:si>
  <x:si>
    <x:t>클릭헌터의 선의 수치가 96에서 0으로 떨어지는 장면 확인하기</x:t>
  </x:si>
  <x:si>
    <x:t>아직도 안 구했어?의 연속 돌진을 피하며 비난의 거울 깨뜨리기</x:t>
  </x:si>
  <x:si>
    <x:t>엉킨세포군의 공격 범위를 피해 아파트에서 토퍼와 생활용품 챙기기</x:t>
  </x:si>
  <x:si>
    <x:t>일반 빨래만 세탁기에 넣고 세제 투입 뒤 표준 코스를 시작함</x:t>
  </x:si>
  <x:si>
    <x:t>진심 어린 인터뷰가 영웅 상품으로 소비되는 변화를 읽어야 함</x:t>
  </x:si>
  <x:si>
    <x:t>3/10 – 세 자료의 공통점과 은폐된 문장을 연결해야 함</x:t>
  </x:si>
  <x:si>
    <x:t>오답 후 가짜 흔적 하나가 사라지고 진짜 흔적의 잔광이 강화</x:t>
  </x:si>
  <x:si>
    <x:t>일부 시민의 희생 반대가 확산되어 고등급자·폭력시위단체까지 설득</x:t>
  </x:si>
  <x:si>
    <x:t>첫 시도에는 예상 궤적선을 표시하고 실패 후 반사 각도를 보정</x:t>
  </x:si>
  <x:si>
    <x:t>깨진 유리·찌그러진 캔·비닐 끈이 고양이 이동 경로를 막고 있음</x:t>
  </x:si>
  <x:si>
    <x:t>1/10 – 연출 속도·동시에 제시되는 정보량이 난이도를 결정함</x:t>
  </x:si>
  <x:si>
    <x:t>우회 표식·낙하 예고 확대·실패 후 시위대 이동 속도 감소</x:t>
  </x:si>
  <x:si>
    <x:t>예쁜 고양이가 츄르를 먹고 도망가지 않은 채 차한해를 바라봄</x:t>
  </x:si>
  <x:si>
    <x:t>비슷한 복장의 NPC가 있어 물건의 주인을 잘못 선택할 수 있음</x:t>
  </x:si>
  <x:si>
    <x:t>첫 두 발은 조준 보정을 적용하고 피해 비교 UI를 크게 표시</x:t>
  </x:si>
  <x:si>
    <x:t>기능 원형: 달라붙기 · 몬스터 시트 발동률 40%와 동기화</x:t>
  </x:si>
  <x:si>
    <x:t>가느다란 공격 기관으로 빈틈을 찔러 높은 단일 피해를 줌.</x:t>
  </x:si>
  <x:si>
    <x:t>진동 구역에 3회 진입하면 공원 입구 체크포인트에서 재시작</x:t>
  </x:si>
  <x:si>
    <x:t>'팔 교체 연타' 행동을 수행해 위치·전투 리듬을 변화시킴.</x:t>
  </x:si>
  <x:si>
    <x:t>처치 수가 아니라 스토리·퍼즐·구조·비처치 승리 조건을 기록</x:t>
  </x:si>
  <x:si>
    <x:t>일반 총탄은 괴물 외피에 막혀 파티 화력만으로 제압하기 어려움</x:t>
  </x:si>
  <x:si>
    <x:t>기능 원형: 보호막 부여 · 몬스터 시트 발동률 30%와 동기화</x:t>
  </x:si>
  <x:si>
    <x:t>기능 원형: 목표 전환 · 몬스터 시트 발동률 25%와 동기화</x:t>
  </x:si>
  <x:si>
    <x:t>플레이 난관을 해결하기 위해 관찰·판단·조작해야 하는 절차</x:t>
  </x:si>
  <x:si>
    <x:t>'문 두드리기' 행동을 수행해 위치·전투 리듬을 변화시킴.</x:t>
  </x:si>
  <x:si>
    <x:t>붕괴로 기존 길이 막히고 동료와 함께 제한시간 안에 탈출해야 함</x:t>
  </x:si>
  <x:si>
    <x:t>기능 원형: 엇박자 타격 · 몬스터 시트 발동률 40%와 동기화</x:t>
  </x:si>
  <x:si>
    <x:t>선의 봉쇄→회복 반전→탈취 외피 재생→탈취 장치 파괴→외피 제압</x:t>
  </x:si>
  <x:si>
    <x:t>'부하 돌격 명령' 행동을 수행해 위치·전투 리듬을 변화시킴.</x:t>
  </x:si>
  <x:si>
    <x:t>기능 원형: 자리 고정 · 몬스터 시트 발동률 20%와 동기화</x:t>
  </x:si>
  <x:si>
    <x:t>1/10 – 동시 정보량·경고 문구의 명확성이 난이도를 결정함</x:t>
  </x:si>
  <x:si>
    <x:t>변이체가 소멸한다는 설명은 인간의 선택을 시험하기 위한 거짓말</x:t>
  </x:si>
  <x:si>
    <x:t>친구의 일시적 인간 모습·완전 소멸·괴물 인간 기원 보고 완료</x:t>
  </x:si>
  <x:si>
    <x:t>새로 열린 우회로를 따라가며 붕괴하는 폐교에서 파티원을 기다림</x:t>
  </x:si>
  <x:si>
    <x:t>1은 단순 확인·대화, 10은 빠른 보스 패턴과 복합 입력</x:t>
  </x:si>
  <x:si>
    <x:t>첫 실패 후 약점 노출 시간을 늘리고 공격 방향 보정 적용</x:t>
  </x:si>
  <x:si>
    <x:t>표적 지정→부하 돌격 명령→무리 가속→은폐·전투 종료 대기</x:t>
  </x:si>
  <x:si>
    <x:t>기능 원형: 바닥 충격 · 몬스터 시트 발동률 20%와 동기화</x:t>
  </x:si>
  <x:si>
    <x:t>기능 원형: 강제 밀치기 · 몬스터 시트 발동률 50%와 동기화</x:t>
  </x:si>
  <x:si>
    <x:t>기능 원형: 비틀린 돌진 · 몬스터 시트 발동률 20%와 동기화</x:t>
  </x:si>
  <x:si>
    <x:t>5 | 영웅의 대가 · 5-F | 보스전·박수 없인 못 살아</x:t>
  </x:si>
  <x:si>
    <x:t>3 | 선택된 선의 · 3-D | 대피소 보급로·약주머니 서브</x:t>
  </x:si>
  <x:si>
    <x:t>주변 또는 전방으로 충격파를 퍼뜨려 피해와 위치 흔들림을 줌.</x:t>
  </x:si>
  <x:si>
    <x:t>기능 원형: 출구 점거 · 몬스터 시트 발동률 30%와 동기화</x:t>
  </x:si>
  <x:si>
    <x:t>기능 원형: 영역 충격파 · 몬스터 시트 발동률 35%와 동기화</x:t>
  </x:si>
  <x:si>
    <x:t>기능 원형: 밀어내기 · 몬스터 시트 발동률 15%와 동기화</x:t>
  </x:si>
  <x:si>
    <x:t>기능 원형: 앞길 막기 · 몬스터 시트 발동률 30%와 동기화</x:t>
  </x:si>
  <x:si>
    <x:t>기능 원형: 짧은 충격파 · 몬스터 시트 발동률 20%와 동기화</x:t>
  </x:si>
  <x:si>
    <x:t>기능 원형: 빠른 이탈 · 몬스터 시트 발동률 25%와 동기화</x:t>
  </x:si>
  <x:si>
    <x:t>기능 원형: 부하 재배치 · 몬스터 시트 발동률 25%와 동기화</x:t>
  </x:si>
  <x:si>
    <x:t>기능 원형: 증원 호출 · 몬스터 시트 발동률 25%와 동기화</x:t>
  </x:si>
  <x:si>
    <x:t>주변 부하의 위치를 다시 배치해 봉쇄·보호 진형을 재구성함.</x:t>
  </x:si>
  <x:si>
    <x:t>기능 원형: 추격 돌진 · 몬스터 시트 발동률 35%와 동기화</x:t>
  </x:si>
  <x:si>
    <x:t>기능 원형: 문 두드리기 · 몬스터 시트 발동률 40%와 동기화</x:t>
  </x:si>
  <x:si>
    <x:t>기능 원형: 집단 밀치기 · 몬스터 시트 발동률 30%와 동기화</x:t>
  </x:si>
  <x:si>
    <x:t>기능 원형: 표적 지정 · 몬스터 시트 발동률 30%와 동기화</x:t>
  </x:si>
  <x:si>
    <x:t>기능 원형: 후방 찌르기 · 몬스터 시트 발동률 40%와 동기화</x:t>
  </x:si>
  <x:si>
    <x:t>기능 원형: 직접 돌진 · 몬스터 시트 발동률 20%와 동기화</x:t>
  </x:si>
  <x:si>
    <x:t>기능 원형: 연속 주먹질 · 몬스터 시트 발동률 35%와 동기화</x:t>
  </x:si>
  <x:si>
    <x:t>기능 원형: 출구 봉쇄 · 몬스터 시트 발동률 30%와 동기화</x:t>
  </x:si>
  <x:si>
    <x:t>기능 원형: 연속 할퀴기 · 몬스터 시트 발동률 45%와 동기화</x:t>
  </x:si>
  <x:si>
    <x:t>추가 통화·작전 힌트·UI 변화·후일담뿐 아니라 아이템도 발견·점검에서 끝내지 않고 실제 수령·회수·제작·무기 등록 시점과 사용 콘텐츠를 실제 콘텐츠명·순서로 명시</x:t>
  </x:si>
  <x:si>
    <x:t>라이트 ≥ 미들 ≥ 헤비. 권장 대표 경로 미들 3시간 40분, 모든 선택 콘텐츠 포함 미들 3시간 53분 35초. 메인 위주 플레이는 약 3시간 10~20분 목표</x:t>
  </x:si>
  <x:si>
    <x:t>진실 공개+도시 100%는 시민 증언이 확산되고, 공개+99% 이하는 단독 희생 요구가 우세하며, 진실 은폐 시 도시 75% 이상만 차한해의 공동 진입 요청을 믿음</x:t>
  </x:si>
  <x:si>
    <x:t>도시 인연은 메인 구조로 기본 60%, 1장 어르신 돕기를 포함한 놓칠 수 있는 선택 콘텐츠 8개×5%로 최대 100%. 예쁜 고양이는 선택 만남 4회×25%</x:t>
  </x:si>
  <x:si>
    <x:t>조사 도구 4종과 기본 탐사 장비 3종을 구분하고, 조건 달성 시 추가 지급되는 선의 안정 장치의 자동 발동 조건까지 확인해야 함</x:t>
  </x:si>
  <x:si>
    <x:t>오염 차단 전신복 해제 : +35 → 0
공명 보호 외투 +30
고밀도 충격 흡수 장화 해제 : +10 → 0
강화 전투화 +20</x:t>
  </x:si>
  <x:si>
    <x:t>거절 가능한 부탁·요청에서 수락 대신 사용해 해당 요청을 종료하는 기본 상호작용 스킬. 거절한 콘텐츠의 인연·보상 획득 기회는 포기함.</x:t>
  </x:si>
  <x:si>
    <x:t>차한해의 선의 감소 연산을 0으로 고정하고 측정 상한을 반복 초과시키는 태생적 패시브. 전투 행위 자체는 선의 감소 조건이 아님.</x:t>
  </x:si>
  <x:si>
    <x:t>일반인 기본 공격력 10. 79번에서 일회성 +990으로 순간 출력 1000, 118번부터 정식 전투 공격력 80→560 계단형 상승</x:t>
  </x:si>
  <x:si>
    <x:t>구조대 안전모·소방 방열복 반납 : +30 → 0
기본 보호 조끼 완전 파손 : 사용 불가
화염 보호복 손상 : +20 → +10</x:t>
  </x:si>
  <x:si>
    <x:t>조사 도구 4종 등록·심층 균열 탐사 기본 장비 3종 수령·장착·조건 달성 시 선의 안정 장치 추가 수령 및 자동 발동 조건 확인</x:t>
  </x:si>
  <x:si>
    <x:t>깨진 경찰 방패로 첫 내려치기를 막아 시민 이동 시간을 확보한 뒤, 방패가 파손되면 시민을 반대 방향으로 유도해 안전 구역으로 몰아냄</x:t>
  </x:si>
  <x:si>
    <x:t>게임 「넌 착해!」의 플레이 경험 조절 요소. 핵심 연결은 ① 권장 대표 경로 미들 3시간 40분·전체 선택 포함 4시간 이내, ② 선의 수치 96·836·999 ERROR와 836 청년의 특혜 상실 공포·거짓 소문·희생 선동, ③ 메인 60%·선택 최대 100% 도시 인연과 1장 어르신 선택, ④ 변혜서의 우정 반지·별 펜던트·폐교 기억, ⑤ 클릭헌터와 조회수는 못 참지의 동일 개체 연결, ⑥ 초기 변이체의 전신 보라 단세포형과 일반 이상 비인간형 실루엣, ⑦ 보스 6종+정예 균열 수호체 1종, 괴물 43종·아이템 42종, ⑧ 연구시설의 권한이 없습니다와 생체 인증 모듈 획득 흐름임</x:t>
  </x:si>
  <x:si>
    <x:t>나만 살아서 다행 6분/5분30초/5분 · 합치면 강해진댔잖아 7분/6분30초/6분 · 박수 없인 못 살아 8분/7분30초/7분 · 그날의 오답노트 8분30초/8분/7분30초 · 별을 삼킨 강당 10분/9분30초/9분 · 너만 무한이잖아 12분30초/12분/11분30초 · 정예 선의 압류관 10분30초/10분/9분30초</x:t>
  </x:si>
  <x:si>
    <x:t>기능 원형: 집중 공격 유도 · 몬스터 시트 발동률 30%와 동기화</x:t>
  </x:si>
  <x:si>
    <x:t>기능 원형: 공격 중지·접근 · 몬스터 시트 발동률 30%와 동기화</x:t>
  </x:si>
  <x:si>
    <x:t>기능 원형: 희생 우선순위 · 몬스터 시트 발동률 25%와 동기화</x:t>
  </x:si>
  <x:si>
    <x:t>플레이어의 회복 효과를 반전시켜 회복 행동 자체를 위험하게 만듦.</x:t>
  </x:si>
  <x:si>
    <x:t>7챕터·콘텐츠 306개·권장 대표 경로 미들 3시간 40분·괴물 43종·아이템 42종·보스 6종+정예 1종을 모든 시트가 동일하게 사용. 스킬 DATA는 PC·NPC 지원·상태/시스템·몬스터/보스 총 211개 데이터를 하나의 표에서 관리</x:t>
  </x:si>
  <x:si>
    <x:t>공동 진입 경로는 전국 방송 신호에 맞춰 각 지역 사람들이 함께 균열 경계를 통과함. 단독 희생 경로는 균열 진입 직전 전용 UI의 [눈물]을 1회 강제 발동해 눈물 한 방울과 기억 공명을 도시 전체에 전달한 뒤 차한해가 혼자 진입함</x:t>
  </x:si>
  <x:si>
    <x:t>질질핵의 몸통 내려찍기·느린 추격 패턴과 느린 추격이 좁은 대피 경로를 막음</x:t>
  </x:si>
  <x:si>
    <x:t>복구 초안과 통화 기록을 대조해 차한해를 싫어해서 피한 것이 아님을 확인함</x:t>
  </x:si>
  <x:si>
    <x:t>음성 메시지의 회사 대피 계획·차한해의 안전을 바라는 말·미완성 고백을 확인함</x:t>
  </x:si>
  <x:si>
    <x:t>생방송 속 클릭헌터와 괴물의 눈썹 흉터·피어싱 흔적·표적 지정 습관을 비교함</x:t>
  </x:si>
  <x:si>
    <x:t>접근 도구 2종 사용 완료·비리 공개 시 도시 인연 +5%·진엔딩 증언 강화</x:t>
  </x:si>
  <x:si>
    <x:t>[나대진] 85% 이상 : 암호 경로·연구실 최고 권한 키카드 위치 제공</x:t>
  </x:si>
  <x:si>
    <x:t>사람들은 노후 도로 균열로 여기지만 차한해에게만 금 사이 보랏빛 아우라가 보임</x:t>
  </x:si>
  <x:si>
    <x:t>공격하거나 억지로 지나가지 않고 일정 거리를 두고 고양이의 행동을 관찰함</x:t>
  </x:si>
  <x:si>
    <x:t>시민에게는 이상 기상처럼 보이지만 차한해에게만 섬광 뒤 보랏빛 잔상이 보임</x:t>
  </x:si>
  <x:si>
    <x:t>혼자 공격을 받아내지 않고 [이번엔 같이.]로 전장에 분산된 연결 장치를 동료와 동시에 작동시켜 부담 이전 회로를 끊음. 나대진 100%라면 [도와줘!]로 1회 원격 지원을 호출할 수 있음</x:t>
  </x:si>
  <x:si>
    <x:t>모든 시트가 7챕터·콘텐츠 진행 순서 1~306, 문서 전체·대표 경로 시간, 자아마모도, 도시·예쁜 고양이 인연, PC 성장·장비 변화와 다중 엔딩 조건을 동일하게 사용하도록 검증하는 기준표</x:t>
  </x:si>
  <x:si>
    <x:t>문서 전체 라이트 4시간 15분 40초 · 미들 3시간 53분 35초 · 헤비 3시간 32분 20초 / 권장 대표 진엔딩 경로 라이트 4시간 · 미들 3시간 40분 · 헤비 3시간 20분</x:t>
  </x:si>
  <x:si>
    <x:t>일반인 수치 1번 · 첫 힘 [펑!] 79번 · 정식 전투 118번 · 심층 장비 196번 · 최종 수치 288번을 포함한 PC 변화 시점과 스킬 DATA 최초 사용 콘텐츠가 일치하는지 확인</x:t>
  </x:si>
  <x:si>
    <x:t>변혜서의 정체를 확인한 뒤 공격을 멈추는 것이 공략이 되는 페이즈 전용 행동. 공격 입력을 잠그고 회피만 허용함.</x:t>
  </x:si>
  <x:si>
    <x:t>도시 인연 100% : 공동 진입 기록·시민 증언 보존 후일담
미달 : 선택한 엔딩에 따른 추모·망각 후일담</x:t>
  </x:si>
  <x:si>
    <x:t>기본 보호 조끼 +30
관리국 방진 고글 +4
관리국 대응 장갑 +5
관리국 전술화 +6
관리국 방진 마스크 +3</x:t>
  </x:si>
  <x:si>
    <x:t>자신이 받을 피해와 상태 이상을 가까운 부하나 시민 환영에게 전가함을 확인하고 연결 해제→처치 순서로 대응함</x:t>
  </x:si>
  <x:si>
    <x:t>보스전에서 딱 1번 사용할 수 있는 보조 스킬. 보스의 현재 행동을 1초간 멈춰 위험 패턴을 끊을 틈을 만듦.</x:t>
  </x:si>
  <x:si>
    <x:t>방진 고글의 감지 반응으로 공명 흔적 4개를 추적하고 내구도가 낮아진 관리국 방진 마스크에 소형 필터를 교체함</x:t>
  </x:si>
  <x:si>
    <x:t>카메라가 없는 위치에서 실제 시민을 구조해 갈채와 무관한 선행을 증명하고 보스 보호막을 제거하는 사건형 행동.</x:t>
  </x:si>
  <x:si>
    <x:t>한도윤 인연 100%에서 [도와줘!]로 호출되는 지원 행동. 마지막 직원의 위치를 무전과 표식으로 즉시 알려 줌.</x:t>
  </x:si>
  <x:si>
    <x:t>직접 공격과 방관을 번갈아 사용하며 공격 중인 다른 개체를 몸으로 보호함을 확인하고 진형 분리·처치 순서로 대응함</x:t>
  </x:si>
  <x:si>
    <x:t>네 탓 택배의 피해 전가·상태 이상 이전 패턴과 피해 연결 대상을 확인하지 않으면 공격이 차한해에게 되돌아옴</x:t>
  </x:si>
  <x:si>
    <x:t>부하를 호출하고 체력이 낮아지면 가까운 부하를 흡수해 회복함을 확인하고 부하 차단→선도체 제압 순서로 대응함</x:t>
  </x:si>
  <x:si>
    <x:t>대화 선택지로 사실을 설명·침묵·항의 중 하나를 선택하고 강재한의 요구가 개인 공격으로 변하는 장면을 확인함</x:t>
  </x:si>
  <x:si>
    <x:t>융합 부위 교대·흡수·재생·폭주형
[한꺼번에 쾅! / 너도 붙어! / 하나 더 붙이면 돼 / 왜 더 약해져?!]</x:t>
  </x:si>
  <x:si>
    <x:t>휴식 없이 연속 접근하며 플레이어가 다른 대상을 구조하면 즉시 돌진함을 확인하고 돌진 유도·처치 순서로 대응함</x:t>
  </x:si>
  <x:si>
    <x:t>조롱 소리와 얼굴 환영으로 조작 방향과 공격 예고를 순간적으로 왜곡함을 확인하고 실체 판별·처치 순서로 대응함</x:t>
  </x:si>
  <x:si>
    <x:t>부하들과 함께 희생 구호를 반복하며 무리의 공격력과 추격성을 높임을 확인하고 구호 차단→선도체 제압 순서로 대응함</x:t>
  </x:si>
  <x:si>
    <x:t>차한해 혼자 무한대 부담을 받아내지 않고 전장에 분산된 연결 장치를 동료와 동시 작동시키는 협력형 사건 스킬.</x:t>
  </x:si>
  <x:si>
    <x:t>폐교 영상·우정 목걸이 심장·친구의 마지막 말·완전 소멸을 순서대로 보고하고 생존 복원으로 오해되지 않게 설명함</x:t>
  </x:si>
  <x:si>
    <x:t>기본 공격력 220 / 기본 방어력 120 / 나무판 보호대 파손: 사용 불가 / 스킬 : 보스 핵 집중 공격</x:t>
  </x:si>
  <x:si>
    <x:t>기본 공격력 340 / 기본 방어력 150 / 군용 방탄판 균열: +35 → +15 / 스킬 : 비공개 구조</x:t>
  </x:si>
  <x:si>
    <x:t>갈채 보호막·카메라 시야·실제 시민 판별형
[나 찍고 있지? / 박수 더! / 진짜 시민 맞아? / 박수 먹기]</x:t>
  </x:si>
  <x:si>
    <x:t>휴대용 섬광 신호기 1개를 소비해 일반 변이체의 주의를 설치 지점으로 4초간 돌리는 비전투·전투 겸용 스킬.</x:t>
  </x:si>
  <x:si>
    <x:t>너만 무한이잖아는 공동 진입 시 변이체가 소멸한다고 했지만 껍데기의 바다와 외부 괴물들이 모두 인간으로 복원됨</x:t>
  </x:si>
  <x:si>
    <x:t>쪽지 날개·교내 방송 스피커·소문 주머니가 붙은 종이 나방 선도체. 신호를 허용하면 인접 교실까지 적을 부른다.</x:t>
  </x:si>
  <x:si>
    <x:t>보랏빛 철봉의 공명 반응을 확인하고 [보라색, 여기!]로 약점 부위를 타격해 밖으로 나가재의 밀치기 패턴을 끊음</x:t>
  </x:si>
  <x:si>
    <x:t>3반에서 들었대의 위치 전파·교실 증원 패턴과 교실 사이로 전파되는 호출을 끊으면서 잠금 장치를 조작해야 함</x:t>
  </x:si>
  <x:si>
    <x:t>관리국 무전 이어피스의 예고음을 [먼저 들었어]로 판독해 목표 전환 시점을 확인한 뒤 처치·문 보호 순서로 대응함</x:t>
  </x:si>
  <x:si>
    <x:t>몸통 대여중의 팔 교체 연타·원거리 파편 패턴과 타인의 몸을 방패로 삼는 공격과 시민 보호를 동시에 처리해야 함</x:t>
  </x:si>
  <x:si>
    <x:t>희생 경로 전용 : [눈물] 강제 발동·도시 전체 [죄책감] 상태 발생
공동 진입 경로 : [눈물] UI 미출현</x:t>
  </x:si>
  <x:si>
    <x:t>균열 주변을 배회하다가 가까이 접근한 대상을 짧게 추격함을 관찰한 뒤 회피·관찰 방식으로 안전 지점까지 이동함</x:t>
  </x:si>
  <x:si>
    <x:t>0~49% 두 고양이 간식 / 50~69% 대장 고양이 간식 / 70~99% 헤드번팅 없음 / 100% 전용 애교</x:t>
  </x:si>
  <x:si>
    <x:t>큰 원은 플레이 전반에 미치는 영향이 큰 핵심 팩터이며, 작은 원은 장면·미션 단위에서 조정하는 세부 팩터임</x:t>
  </x:si>
  <x:si>
    <x:t>퇴근하고 싶다의 복도 순찰·갑작스러운 추격 패턴과 좁은 복도에서 순찰 주기와 보랏빛 발자국을 함께 확인해야 함</x:t>
  </x:si>
  <x:si>
    <x:t>칠판·공책·책상 파편과 보라 세포막이 만든 기억 군체. 변혜서의 왜곡된 장면을 비추며 진실 닻을 오답으로 바꾼다.</x:t>
  </x:si>
  <x:si>
    <x:t>느리게 직선 접근하며 공격 직전에 몸을 크게 들어 올림을 관찰한 뒤 회피·우회 방식으로 안전 지점까지 이동함</x:t>
  </x:si>
  <x:si>
    <x:t>폐교 친구 변혜서는 인간으로 생존 복원되지 않으며, 포옹 후 잠깐 인간 모습으로 돌아와 감사한 뒤 완전히 소멸</x:t>
  </x:si>
  <x:si>
    <x:t>권장 대표 진엔딩 경로 미들 3시간 40분. 모든 선택 콘텐츠·상호 배타 엔딩 행을 포함한 문서 전체 합산과 구분</x:t>
  </x:si>
  <x:si>
    <x:t>마지막 쓰레기를 치운 뒤 수거함 아래에서 검은 선이 퍼지지만 오염 자국과 비슷해 균열 전조임을 놓칠 수 있음</x:t>
  </x:si>
  <x:si>
    <x:t>핵심·반복·장면 단위 팩터를 구분</x:t>
  </x:si>
  <x:si>
    <x:t>수년 뒤 추모 오브젝트 3개 확인</x:t>
  </x:si>
  <x:si>
    <x:t>추모 장면 2개와 이용익 연설 확인</x:t>
  </x:si>
  <x:si>
    <x:t>진실 공개·도시 인연 100% 전용</x:t>
  </x:si>
  <x:si>
    <x:t>7-F | 균열 내부·공간 도약</x:t>
  </x:si>
  <x:si>
    <x:t>보호대 파손→무기 해제→단계 접근</x:t>
  </x:si>
  <x:si>
    <x:t>고정선이 번짐에 흡수되는 연출</x:t>
  </x:si>
  <x:si>
    <x:t>6. 인연 시스템 대상별 기준값</x:t>
  </x:si>
  <x:si>
    <x:t>[신규 몬스터 작성 기준]
1) 초기 변이체만 전신 80~100%를 짙은 보라·자주·연보라로 구성하고, 단세포·점액·세포낭처럼 얼굴·손발 없는 단순 실루엣을 사용함.
2) 일반 변이체부터는 비인간 생물·사물·군체형을 기본으로 하며 보라색은 핵·균열·관절·체액에만 20~45% 사용함.
3) 일반→강화→선도체→보스 단계가 오를수록 외피, 복합 기관, 부하 통제 기관, 공간·사물 융합이 증가해 더 강해 보이게 함.
4) 3장 세포·심해생물, 4장 갑각류·문·대피소, 5장 곤충·갈채·카메라, 6장 빈 교복·교구, 7장 기계·압류·계량으로 챕터 서사를 구분함.
5) 인간 기원은 음성·행동·소지품·기억으로 암시함. 폐교의 빈 복장 연출 외에는 사람 얼굴·손·다리·직립 인체 비례를 사용하지 않음.</x:t>
  </x:si>
  <x:si>
    <x:t>친구의 마지막 감사와 완전 소멸</x:t>
  </x:si>
  <x:si>
    <x:t>회사 구조 후 폐교 조사 명령 확인</x:t>
  </x:si>
  <x:si>
    <x:t>보스가 어린 시절 친구임을 확인</x:t>
  </x:si>
  <x:si>
    <x:t>270번 | 최종 균열 장비 수령</x:t>
  </x:si>
  <x:si>
    <x:t>실패 후 고정 표식의 밝기 증가</x:t>
  </x:si>
  <x:si>
    <x:t>[이용익] -5% (누적 15%)</x:t>
  </x:si>
  <x:si>
    <x:t>7-I | 균열과 차한해의 진실</x:t>
  </x:si>
  <x:si>
    <x:t>7-A | 괴물의 인간 기원 공개</x:t>
  </x:si>
  <x:si>
    <x:t>안전 진입로에 탐지기 반응 강화</x:t>
  </x:si>
  <x:si>
    <x:t>처치 반복으로 성장하는 구조가 아님</x:t>
  </x:si>
  <x:si>
    <x:t>안전 발판 테두리와 체크포인트 제공</x:t>
  </x:si>
  <x:si>
    <x:t>고등급자의 선의 소모 거짓 주장</x:t>
  </x:si>
  <x:si>
    <x:t>[차우선] +20% (누적 85%)</x:t>
  </x:si>
  <x:si>
    <x:t>[이용익] -5% (누적 10%)</x:t>
  </x:si>
  <x:si>
    <x:t>7분 30초
(총 22분 30초)</x:t>
  </x:si>
  <x:si>
    <x:t>한도윤 예약 음성·추모 후일담 해금</x:t>
  </x:si>
  <x:si>
    <x:t>[나대진] +10% (누적 95%)</x:t>
  </x:si>
  <x:si>
    <x:t>전투 예상 시간·전투 숙련 단계</x:t>
  </x:si>
  <x:si>
    <x:t>시민 증언이 군중 전체로 확산</x:t>
  </x:si>
  <x:si>
    <x:t>보스 경험치·레벨별 보스 분포 수</x:t>
  </x:si>
  <x:si>
    <x:t>[한도윤] +5% (누적 90%)</x:t>
  </x:si>
  <x:si>
    <x:t>딱정벌레·지네·벌집 기관이 한 몸에 붙은 구역 보스. 부위가 파괴될수록 중앙 보라 융합핵이 노출된다.</x:t>
  </x:si>
  <x:si>
    <x:t>패배보다는 실패라는 표현이 더 어울리겠지? 실패의 공식은 어떻게 정리해서 작성하면 좋을 지도 생각해보자.</x:t>
  </x:si>
  <x:si>
    <x:t>원형 컨베이어와 밀침 판이 한 사람의 자리만 겨눈다. 소형 밀침 군체를 지휘해 차한해를 균열로 운반한다.</x:t>
  </x:si>
  <x:si>
    <x:t>납작 엎드려의 강제 속박·복종 압박파 패턴과 이동 반전과 속박 장판이 겹쳐 입력 방향을 계속 바꿔야 함</x:t>
  </x:si>
  <x:si>
    <x:t>고개 없는 빈 교복 여러 벌과 교과서 지네가 한 개체처럼 움직인다. 공격이 시작되면 모두 반대쪽을 향한다.</x:t>
  </x:si>
  <x:si>
    <x:t>칠판 낄낄이의 비웃음 환각·방향 혼란 패턴과 과거 기억과 현재의 교란 공격이 겹쳐 실체를 구분해야 함</x:t>
  </x:si>
  <x:si>
    <x:t>비상구 표식과 철문 파편을 등에 진 대형 게 선도체. 문짝 집게로 출구를 봉쇄하고 부하 진형을 유지한다.</x:t>
  </x:si>
  <x:si>
    <x:t>우리는 대결 구도라기 보다는 몬스터는 처치해야 하는 대상이니까 캐릭터의 승리만 문서로 나타내는 게 좋을까?</x:t>
  </x:si>
  <x:si>
    <x:t>체육관 벽과 골대 각도를 읽고 [한 번 튕겨!]로 농구공을 반사시켜 직접 닿지 않는 기억 핵을 타격함</x:t>
  </x:si>
  <x:si>
    <x:t>서로 다른 세포낭 셋이 한 외피를 공유하는 강화 개체. 끊어진 신경 다발 사이로 보라 체액이 흐른다.</x:t>
  </x:si>
  <x:si>
    <x:t>선의 압류관의 선의 봉쇄·회복 반전 패턴과 선의 자원을 봉쇄하는 장치를 먼저 파괴해야 정상 공격이 가능함</x:t>
  </x:si>
  <x:si>
    <x:t>[등급? 됐거든.]→표식 해제→[이번엔 같이.]로 무한대 부담 장치 파괴→핵 노출→마지막 일격 동기화</x:t>
  </x:si>
  <x:si>
    <x:t>고등급자 특혜를 잃기 싫어 긴급 구조 알림을 끈 인물. 다른 고등급자도 출동하지 않아 대규모 사상자가 발생</x:t>
  </x:si>
  <x:si>
    <x:t>공동 진입 거부 후 희생 요구 · 균열 진입 직전 [눈물] 강제 발동→도시 전체 [죄책감]→차한해 소멸</x:t>
  </x:si>
  <x:si>
    <x:t>전신이 짙은 보라색인 아메바형 단세포. 얼굴·손발 없이 위족과 발광 핵만으로 움직이는 최초 조우 개체.</x:t>
  </x:si>
  <x:si>
    <x:t>빈 책상과 가방들이 원을 만들고 중앙의 한 자리를 고립시킨다. 인간 없이 학교폭력의 집단 포위를 표현한다.</x:t>
  </x:si>
  <x:si>
    <x:t>보안 스캐너와 딱정벌레 외피가 결합된 비대칭 사족형. 보랏빛 인증핵을 제압하면 생체 인증 모듈을 회수한다.</x:t>
  </x:si>
  <x:si>
    <x:t>머리와 팔다리 없이 빈 체육복과 슬리퍼만 복도를 기어 다닌다. 지친 교직원의 습관이 이동 경로로 남았다.</x:t>
  </x:si>
  <x:si>
    <x:t>그림자 팬클럽의 발자국 추적·고속 돌진 패턴과 발자국 추적과 고속 돌진을 피하며 보스 구역에 진입해야 함</x:t>
  </x:si>
  <x:si>
    <x:t>[둘 중 하나!]로 받아낼 공격과 피할 공격의 전조를 구분하고 부위 분리→핵 노출→제압 순서로 대응함</x:t>
  </x:si>
  <x:si>
    <x:t>[등급? 됐거든.]으로 등급 표식과 실제 행동이 일치하지 않는 대상을 판별해 계량 장치 4개를 파괴함</x:t>
  </x:si>
  <x:si>
    <x:t>[나대진] 100% + [도와줘!] : 치명 피해 1회 방지·가장 가까운 부담 장치 1개 원격 안정화</x:t>
  </x:si>
  <x:si>
    <x:t>공동 진입과 단독 희생의 결과가 갈리며, 희생 경로에서는 차한해가 마지막까지 아무에게도 원망을 표하지 않음</x:t>
  </x:si>
  <x:si>
    <x:t>못 본 척 동아리의 시선 회피·집단 가로막기 패턴과 군집 진형이 계단 입구를 막아 한 방향씩 분리해야 함</x:t>
  </x:si>
  <x:si>
    <x:t>사람 손 대신 화살촉처럼 모이는 촉수·렌즈형 감각기관·흉터형 균열·금속 돌기를 인간 시절 특징과 대조함</x:t>
  </x:si>
  <x:si>
    <x:t>박수 저금통의 시선 집중·집단 강화 패턴과 가짜 구조 대상 사이에서 선도체의 강화 연결을 찾아 끊어야 함</x:t>
  </x:si>
  <x:si>
    <x:t>변혜서. 어린 시절 선하고 자존감 높아 차한해를 도왔지만 학교폭력으로 무너지고 타인의 고통까지 외면함</x:t>
  </x:si>
  <x:si>
    <x:t>화물 딱정벌레와 전가 상자가 결합한 강화체. 보라 연결관으로 받은 피해를 다른 대상에게 배송하듯 넘긴다.</x:t>
  </x:si>
  <x:si>
    <x:t>전투 파밍 상점 경제는 제외. 정식 명칭의 아이템 42종에 획득·사용 콘텐츠를 연결하고, 연구시설의 권한이 없습니다까지 괴물 43종의 배치 번호를 추적</x:t>
  </x:si>
  <x:si>
    <x:t>메인 구조로 기본 60% 보장·1장 어르신 돕기 등 선택 콘텐츠 8개×5%로 최대 100%. 수치는 시민의 직접 기억·증언이며 75%·100%가 엔딩 임계치</x:t>
  </x:si>
  <x:si>
    <x:t>[정신 차리자.]로 안정 앰플 1개를 사용해 UI 간섭을 8초 완화하고, [손 내려.] 상태에서 공격 버튼을 누르지 않은 채 죄책감 파동 5회를 회피함</x:t>
  </x:si>
  <x:si>
    <x:t>※ ‘공격-방어 격차’는 실제 피해량이 아닌 밸런스 비교용 보조 지표임. 실제 피해 공식이 확정되면 해당 영역만 공식으로 교체할 수 있도록 분리 설계함.</x:t>
  </x:si>
  <x:si>
    <x:t>PC DATA와 대차대조표 모두 무기·방어구·스킬을 매 행 누적 반복하지 않음. 변화 열은 최초 획득·교체·손상·파손 시점만 쓰고 나머지는 공란으로 유지</x:t>
  </x:si>
  <x:si>
    <x:t>공동 진입 엔딩에서는 살아 있는 차한해와 책임 분담 기록을, 희생 엔딩에서는 [죄책감] 이후 시민의 뒤늦은 책임 인정과 이용익의 정치적 소비를 대비해 확인함</x:t>
  </x:si>
  <x:si>
    <x:t>보랏빛 약점 표식 활성</x:t>
  </x:si>
  <x:si>
    <x:t>장비 저항으로 지속시간 감소</x:t>
  </x:si>
  <x:si>
    <x:t>보호막 소진·지속 종료</x:t>
  </x:si>
  <x:si>
    <x:t>5-D | 국가 권력 재편</x:t>
  </x:si>
  <x:si>
    <x:t>정신 피해 저항 +10</x:t>
  </x:si>
  <x:si>
    <x:t>박수·시선 계열 스킬 성공</x:t>
  </x:si>
  <x:si>
    <x:t>자아마모 수치에는 영향 없음</x:t>
  </x:si>
  <x:si>
    <x:t>최초 호출 | 175번</x:t>
  </x:si>
  <x:si>
    <x:t>최종부 선도체와 보스가 공유</x:t>
  </x:si>
  <x:si>
    <x:t>근접 강공격 보정 +10</x:t>
  </x:si>
  <x:si>
    <x:t>[한도윤] 기준 75%</x:t>
  </x:si>
  <x:si>
    <x:t>봉쇄 장치 파괴·지속 종료</x:t>
  </x:si>
  <x:si>
    <x:t>분진·시야 방해 저항 +10</x:t>
  </x:si>
  <x:si>
    <x:t>몬스터 최종 공격력 비율</x:t>
  </x:si>
  <x:si>
    <x:t>낙하물 피해 감소 +15%</x:t>
  </x:si>
  <x:si>
    <x:t>첫 만남 완료 시 수행 가능</x:t>
  </x:si>
  <x:si>
    <x:t>화염 피해 감소 +20%</x:t>
  </x:si>
  <x:si>
    <x:t>재측정 2회 동일 오류 확인</x:t>
  </x:si>
  <x:si>
    <x:t>공격 수치 | 공격 보정</x:t>
  </x:si>
  <x:si>
    <x:t>SKL-PC-031 발동</x:t>
  </x:si>
  <x:si>
    <x:t>게임플레이 가독성 보조</x:t>
  </x:si>
  <x:si>
    <x:t>자아 마모 저항 +3%</x:t>
  </x:si>
  <x:si>
    <x:t>3-C | 대피소·선의관리국</x:t>
  </x:si>
  <x:si>
    <x:t>[등급부터 매길게.] 성공</x:t>
  </x:si>
  <x:si>
    <x:t>잘못 배정된 등급 대상 식별</x:t>
  </x:si>
  <x:si>
    <x:t>희생·선동 계열 스킬 성공</x:t>
  </x:si>
  <x:si>
    <x:t>넘어짐·밀쳐짐 저항 +20%</x:t>
  </x:si>
  <x:si>
    <x:t>구조 행동 속도 +15%</x:t>
  </x:si>
  <x:si>
    <x:t>파문이 짧게 사라지는 연출</x:t>
  </x:si>
  <x:si>
    <x:t>고등급자 / 선의관리국 요원</x:t>
  </x:si>
  <x:si>
    <x:t>가족·이웃 주민 대피 완료</x:t>
  </x:si>
  <x:si>
    <x:t>두 번째 츄르 급여 완료</x:t>
  </x:si>
  <x:si>
    <x:t>고밀도 충격 흡수 장화</x:t>
  </x:si>
  <x:si>
    <x:t>안내된 수거 행동 3회 완료</x:t>
  </x:si>
  <x:si>
    <x:t>+5% (누적 50%)</x:t>
  </x:si>
  <x:si>
    <x:t>수락 시 포장 미니게임 해금</x:t>
  </x:si>
  <x:si>
    <x:t>츄르 4개입 세트 구매 완료</x:t>
  </x:si>
  <x:si>
    <x:t>고립 시민 전원 공동 대피</x:t>
  </x:si>
  <x:si>
    <x:t>오답 시 직전 단계로 돌아감</x:t>
  </x:si>
  <x:si>
    <x:t>지하 주차장 구조 임무 수락</x:t>
  </x:si>
  <x:si>
    <x:t>재난 문자 핵심 항목 확인</x:t>
  </x:si>
  <x:si>
    <x:t>회피 후 경직 시간 -10%</x:t>
  </x:si>
  <x:si>
    <x:t>[차우선] 기준 45%</x:t>
  </x:si>
  <x:si>
    <x:t>4-D | 지하 주차장 구조</x:t>
  </x:si>
  <x:si>
    <x:t>강재한과의 대면 대화 종료</x:t>
  </x:si>
  <x:si>
    <x:t>이동·조사 튜토리얼 완료</x:t>
  </x:si>
  <x:si>
    <x:t>괴물이 사라진 복도 확인</x:t>
  </x:si>
  <x:si>
    <x:t>모든 구조 대상 위치 확인</x:t>
  </x:si>
  <x:si>
    <x:t>구조 대상이 안전 지점 도착</x:t>
  </x:si>
  <x:si>
    <x:t>균열 감지 범위 +4m</x:t>
  </x:si>
  <x:si>
    <x:t>필수 출입 기록 4개 확인</x:t>
  </x:si>
  <x:si>
    <x:t>소형 방진 필터 1개 사용</x:t>
  </x:si>
  <x:si>
    <x:t>균열 감지 범위 +2m</x:t>
  </x:si>
  <x:si>
    <x:t>숨어 있는 어린아이 발견</x:t>
  </x:si>
  <x:si>
    <x:t>고등급자 / 차한해 전용</x:t>
  </x:si>
  <x:si>
    <x:t>방어 수치 | 방어 보정</x:t>
  </x:si>
  <x:si>
    <x:t>1-E | 치킨집 알바 서브</x:t>
  </x:si>
  <x:si>
    <x:t>지하 주차장 구조 완료</x:t>
  </x:si>
  <x:si>
    <x:t>필수 보고 항목 모두 선택</x:t>
  </x:si>
  <x:si>
    <x:t>4-B | 도심 공동 구조</x:t>
  </x:si>
  <x:si>
    <x:t>오포장 항목 전부 수정</x:t>
  </x:si>
  <x:si>
    <x:t>2-A | 공원 축제·청소</x:t>
  </x:si>
  <x:si>
    <x:t>3-A | 아파트 재난</x:t>
  </x:si>
  <x:si>
    <x:t>새벽 재난 문자 확인하기</x:t>
  </x:si>
  <x:si>
    <x:t>올바른 중고거래 상대 찾기</x:t>
  </x:si>
  <x:si>
    <x:t>동생이 부탁한 팝콘 구매하기</x:t>
  </x:si>
  <x:si>
    <x:t>탕!
앗, 피해!
잠깐만!</x:t>
  </x:si>
  <x:si>
    <x:t>잔디 구역 쓰레기 수거하기</x:t>
  </x:si>
  <x:si>
    <x:t>2분 10초
(총 6분)</x:t>
  </x:si>
  <x:si>
    <x:t>차한해의 과거 오프닝 감상</x:t>
  </x:si>
  <x:si>
    <x:t>잘못 포장된 주문 수정하기</x:t>
  </x:si>
  <x:si>
    <x:t>주문에 맞게 치킨 포장하기</x:t>
  </x:si>
  <x:si>
    <x:t>가족 대피·아파트 탈출 완료</x:t>
  </x:si>
  <x:si>
    <x:t>본관 2층으로 이동하기</x:t>
  </x:si>
  <x:si>
    <x:t>벤치 주변 쓰레기 수거하기</x:t>
  </x:si>
  <x:si>
    <x:t>문틈젤리와 정면으로 마주치기</x:t>
  </x:si>
  <x:si>
    <x:t>선택 콘텐츠·접근 도구 사용</x:t>
  </x:si>
  <x:si>
    <x:t>도와줘!
길 하나 만들게!</x:t>
  </x:si>
  <x:si>
    <x:t>자아 마모 누적량 -8%</x:t>
  </x:si>
  <x:si>
    <x:t>쓰레기를 치우기로 결정하기</x:t>
  </x:si>
  <x:si>
    <x:t>별 문양 우정 반지 찾기</x:t>
  </x:si>
  <x:si>
    <x:t>3-F | 차한해 선의 측정</x:t>
  </x:si>
  <x:si>
    <x:t>분리수거 라인 막힘 해소하기</x:t>
  </x:si>
  <x:si>
    <x:t>한도윤의 사망 확인하기</x:t>
  </x:si>
  <x:si>
    <x:t>전광판 쇠막대 +100</x:t>
  </x:si>
  <x:si>
    <x:t>한도윤과 구역 분담하기</x:t>
  </x:si>
  <x:si>
    <x:t>산책로 쓰레기 수거하기</x:t>
  </x:si>
  <x:si>
    <x:t>2분 20초
(총 6분)</x:t>
  </x:si>
  <x:si>
    <x:t>일반인 신체 능력 유지</x:t>
  </x:si>
  <x:si>
    <x:t>관리국 응급 주사 1개 사용</x:t>
  </x:si>
  <x:si>
    <x:t>무리 선도체·구역 보스 전투</x:t>
  </x:si>
  <x:si>
    <x:t>일반 공격 데미지 공식</x:t>
  </x:si>
  <x:si>
    <x:t>시민들의 연속 부탁 처리하기</x:t>
  </x:si>
  <x:si>
    <x:t>오염된 쓰레기 분류하기</x:t>
  </x:si>
  <x:si>
    <x:t>앞은 내가 막아
저기 봐!</x:t>
  </x:si>
  <x:si>
    <x:t>클릭헌터와 동일 개체 확정</x:t>
  </x:si>
  <x:si>
    <x:t>서브 퀘스트 : 치킨집 알바</x:t>
  </x:si>
  <x:si>
    <x:t>1-F | 영화관·지하철</x:t>
  </x:si>
  <x:si>
    <x:t>음료 6박스 진열 완료</x:t>
  </x:si>
  <x:si>
    <x:t>회사 서류 4묶음 정리 완료</x:t>
  </x:si>
  <x:si>
    <x:t>1-B | 편의점·첫 방문</x:t>
  </x:si>
  <x:si>
    <x:t>1분 50초
(총 5분)</x:t>
  </x:si>
  <x:si>
    <x:t>합치면 강해진댔잖아 보스전</x:t>
  </x:si>
  <x:si>
    <x:t>1챕터 메인 심부름 완료</x:t>
  </x:si>
  <x:si>
    <x:t>변혜서의 마지막 감사 확인</x:t>
  </x:si>
  <x:si>
    <x:t>PLAYER CONTEXT</x:t>
  </x:si>
  <x:si>
    <x:t>1-F | 편의점 결과 분기</x:t>
  </x:si>
  <x:si>
    <x:t>거절 시 서브 퀘스트 종료</x:t>
  </x:si>
  <x:si>
    <x:t>1-G | 공원·첫 전조</x:t>
  </x:si>
  <x:si>
    <x:t>구성품 5종 올바르게 포장</x:t>
  </x:si>
  <x:si>
    <x:t>박수 없인 못 살아 보스전</x:t>
  </x:si>
  <x:si>
    <x:t>넌 착해! — 스킬 DATA</x:t>
  </x:si>
  <x:si>
    <x:t>2분
(총 5분 30초)</x:t>
  </x:si>
  <x:si>
    <x:t>주문표 필수 항목 5개 확인</x:t>
  </x:si>
  <x:si>
    <x:t>정확한 거래 상대 선택</x:t>
  </x:si>
  <x:si>
    <x:t>4분
(총 11분 30초)</x:t>
  </x:si>
  <x:si>
    <x:t>두 손님의 최종 주문 확인</x:t>
  </x:si>
  <x:si>
    <x:t>너만 무한이잖아의 거짓말</x:t>
  </x:si>
  <x:si>
    <x:t>2분 30초
(총 7분)</x:t>
  </x:si>
  <x:si>
    <x:t>160번 찰싹진드기 제압</x:t>
  </x:si>
  <x:si>
    <x:t>차한해 단독 출동 요구 확인</x:t>
  </x:si>
  <x:si>
    <x:t>1-F | 동네의 작은 선행</x:t>
  </x:si>
  <x:si>
    <x:t>잔류 파장 확인·공원 이탈</x:t>
  </x:si>
  <x:si>
    <x:t>1-A | 집·가족의 몫</x:t>
  </x:si>
  <x:si>
    <x:t>2-D | 전조 잠잠·귀가</x:t>
  </x:si>
  <x:si>
    <x:t>장애물 제거·시민 구조</x:t>
  </x:si>
  <x:si>
    <x:t>10분
(정예전 총 10분)</x:t>
  </x:si>
  <x:si>
    <x:t>1분 35초
(총 10분)</x:t>
  </x:si>
  <x:si>
    <x:t>클릭헌터 선의 수치 0 확인</x:t>
  </x:si>
  <x:si>
    <x:t>클릭헌터 균열 진입 완료</x:t>
  </x:si>
  <x:si>
    <x:t>보랏빛 철봉 회수·무기 등록</x:t>
  </x:si>
  <x:si>
    <x:t>나대진 안내·현장 회수</x:t>
  </x:si>
  <x:si>
    <x:t>4분
(총 12분 30초)</x:t>
  </x:si>
  <x:si>
    <x:t>1분 25초
(총 9분)</x:t>
  </x:si>
  <x:si>
    <x:t>너만 무한이잖아 보스전 완료</x:t>
  </x:si>
  <x:si>
    <x:t>나만 살아서 다행 보스전</x:t>
  </x:si>
  <x:si>
    <x:t>동선 이해와 오답 감소 반영</x:t>
  </x:si>
  <x:si>
    <x:t>깨진 경찰 방패 +20</x:t>
  </x:si>
  <x:si>
    <x:t>균열 개체 대상 피해 +8%</x:t>
  </x:si>
  <x:si>
    <x:t>보스전 예상 시간(헤비)</x:t>
  </x:si>
  <x:si>
    <x:t>보스 밸런스 설계 요약</x:t>
  </x:si>
  <x:si>
    <x:t>인연 변화·다인 협력 기믹</x:t>
  </x:si>
  <x:si>
    <x:t>지하 주차장 구조 요청 받기</x:t>
  </x:si>
  <x:si>
    <x:t>이동속도 A/B 고정 열</x:t>
  </x:si>
  <x:si>
    <x:t>강재한 책임론·차우선 원망</x:t>
  </x:si>
  <x:si>
    <x:t>스킬 : 상반 전조 판별</x:t>
  </x:si>
  <x:si>
    <x:t>[이용익] 0% (유지)</x:t>
  </x:si>
  <x:si>
    <x:t>주요 인물 후일담 확인</x:t>
  </x:si>
  <x:si>
    <x:t>+4% (누적 16%)</x:t>
  </x:si>
  <x:si>
    <x:t>고등급자 공명 증폭기 +15</x:t>
  </x:si>
  <x:si>
    <x:t>후일담 장면 전부 재생</x:t>
  </x:si>
  <x:si>
    <x:t>강제 출동 압박 구간 완료</x:t>
  </x:si>
  <x:si>
    <x:t>소형 방진 필터 1개 획득</x:t>
  </x:si>
  <x:si>
    <x:t>과거 강당 문 앞 도착</x:t>
  </x:si>
  <x:si>
    <x:t>대장 고양이 영역 진입</x:t>
  </x:si>
  <x:si>
    <x:t>+5% (누적 85%)</x:t>
  </x:si>
  <x:si>
    <x:t>폭력시위단체 희생 선동 확인</x:t>
  </x:si>
  <x:si>
    <x:t>+2% (누적 94%)</x:t>
  </x:si>
  <x:si>
    <x:t>전투 가능·비전투 콘텐츠</x:t>
  </x:si>
  <x:si>
    <x:t>한도윤 회사 구조 임무 수락</x:t>
  </x:si>
  <x:si>
    <x:t>인연 0~69% 분기 전용</x:t>
  </x:si>
  <x:si>
    <x:t>차우선과 마지막으로 대면하기</x:t>
  </x:si>
  <x:si>
    <x:t>6-G | 폐교 강당·보스전</x:t>
  </x:si>
  <x:si>
    <x:t>괴물의 인간 기원 공식 확인</x:t>
  </x:si>
  <x:si>
    <x:t>+3% (누적 97%)</x:t>
  </x:si>
  <x:si>
    <x:t>6-D | 폐교 본관 1층</x:t>
  </x:si>
  <x:si>
    <x:t>[강재한] 0% (유지)</x:t>
  </x:si>
  <x:si>
    <x:t>튕겨 나온 농구공 회수하기</x:t>
  </x:si>
  <x:si>
    <x:t>스킬 : 공격 예고 판독</x:t>
  </x:si>
  <x:si>
    <x:t>과거 학교 강당으로 이동하기</x:t>
  </x:si>
  <x:si>
    <x:t>라이트 ≥ 미들 ≥ 헤비</x:t>
  </x:si>
  <x:si>
    <x:t>보스전의 개별 페이즈 시간</x:t>
  </x:si>
  <x:si>
    <x:t>공식·비공개 기록 비교 완료</x:t>
  </x:si>
  <x:si>
    <x:t>회피 이동 거리 +5%</x:t>
  </x:si>
  <x:si>
    <x:t>[한도윤] 100% (유지)</x:t>
  </x:si>
  <x:si>
    <x:t>근접 피해 감소 +5%</x:t>
  </x:si>
  <x:si>
    <x:t>토퍼 위치와 귀환 경로 확인</x:t>
  </x:si>
  <x:si>
    <x:t>현재 폐교 본관 2층 복귀</x:t>
  </x:si>
  <x:si>
    <x:t>+5% (누적 53%)</x:t>
  </x:si>
  <x:si>
    <x:t>일반인 / 모든 선의 등급자</x:t>
  </x:si>
  <x:si>
    <x:t>친구의 학교폭력 기억 체험</x:t>
  </x:si>
  <x:si>
    <x:t>환경 유인 효과 +10%</x:t>
  </x:si>
  <x:si>
    <x:t>방어력 합산 STATUS</x:t>
  </x:si>
  <x:si>
    <x:t>근접 공격 보정 +12</x:t>
  </x:si>
  <x:si>
    <x:t>공격력 합산 STATUS</x:t>
  </x:si>
  <x:si>
    <x:t>세트 이름 | 효과 | 내용</x:t>
  </x:si>
  <x:si>
    <x:t>+5% (누적 45%)</x:t>
  </x:si>
  <x:si>
    <x:t>7. 자아마모도 누적 설계</x:t>
  </x:si>
  <x:si>
    <x:t>등급 발생 장치 4개 파괴</x:t>
  </x:si>
  <x:si>
    <x:t>접촉 피해 감소 +5%</x:t>
  </x:si>
  <x:si>
    <x:t>원거리 공격 보정 +5</x:t>
  </x:si>
  <x:si>
    <x:t>오답 후 잘못된 단계만 표시</x:t>
  </x:si>
  <x:si>
    <x:t>7-D | 대형 균열 외부</x:t>
  </x:si>
  <x:si>
    <x:t>+8% (누적 24%)</x:t>
  </x:si>
  <x:si>
    <x:t>균열 오염 저항 +20</x:t>
  </x:si>
  <x:si>
    <x:t>원거리 경직 보정 +5</x:t>
  </x:si>
  <x:si>
    <x:t>4. 시트 간 통일성 검증</x:t>
  </x:si>
  <x:si>
    <x:t>추모 편지 3문단 확인</x:t>
  </x:si>
  <x:si>
    <x:t>전방 피해 감소 +12%</x:t>
  </x:si>
  <x:si>
    <x:t>+7% (누적 60%)</x:t>
  </x:si>
  <x:si>
    <x:t>관리국 표준 대응 세트</x:t>
  </x:si>
  <x:si>
    <x:t>[나대진] 100% (유지)</x:t>
  </x:si>
  <x:si>
    <x:t>선택한 엔딩 상태 확정</x:t>
  </x:si>
  <x:si>
    <x:t>퀘스트 레벨 구간이 없음</x:t>
  </x:si>
  <x:si>
    <x:t>기본 공격력 × 115%</x:t>
  </x:si>
  <x:si>
    <x:t>1초간 이동·공격 입력 없음</x:t>
  </x:si>
  <x:si>
    <x:t>최초 호출 | 130번</x:t>
  </x:si>
  <x:si>
    <x:t>경직을 부여하는 스킬 적중</x:t>
  </x:si>
  <x:si>
    <x:t>챕터별 콘텐츠 수·진행 순서</x:t>
  </x:si>
  <x:si>
    <x:t>+12% (누적 40%)</x:t>
  </x:si>
  <x:si>
    <x:t>최초 호출 | 103번</x:t>
  </x:si>
  <x:si>
    <x:t>+20% (누적 80%)</x:t>
  </x:si>
  <x:si>
    <x:t>몬스터 미배치 콘텐츠 수</x:t>
  </x:si>
  <x:si>
    <x:t>+2% (누적 92%)</x:t>
  </x:si>
  <x:si>
    <x:t>공 회수·화면 밖 이탈</x:t>
  </x:si>
  <x:si>
    <x:t>기본 공격력 × 110%</x:t>
  </x:si>
  <x:si>
    <x:t>수락 전 [싫어요.] 선택</x:t>
  </x:si>
  <x:si>
    <x:t>7-B | 희생 선동 확산</x:t>
  </x:si>
  <x:si>
    <x:t>기본 공격력 × 135%</x:t>
  </x:si>
  <x:si>
    <x:t>중첩 시 높은 값 우선</x:t>
  </x:si>
  <x:si>
    <x:t>+3% (누적 100%)</x:t>
  </x:si>
  <x:si>
    <x:t>폐교 탈출·귀환 보고 완료</x:t>
  </x:si>
  <x:si>
    <x:t>6-H | 폐교 탈출·귀환</x:t>
  </x:si>
  <x:si>
    <x:t>유인 가능한 오브젝트 활성</x:t>
  </x:si>
  <x:si>
    <x:t>죄책감 파동 5회 생존</x:t>
  </x:si>
  <x:si>
    <x:t>보호막·외피 계열 스킬 성공</x:t>
  </x:si>
  <x:si>
    <x:t>+5% (누적 90%)</x:t>
  </x:si>
  <x:si>
    <x:t>다음 층 도착 트리거 진입</x:t>
  </x:si>
  <x:si>
    <x:t>+5% (누적 12%)</x:t>
  </x:si>
  <x:si>
    <x:t>또 다른 차한해의 비난 부정</x:t>
  </x:si>
  <x:si>
    <x:t>부담 연결 장치 4개 활성</x:t>
  </x:si>
  <x:si>
    <x:t>이름 + 보정값 또는 변화값</x:t>
  </x:si>
  <x:si>
    <x:t>눈물 연출 종료·균열 진입</x:t>
  </x:si>
  <x:si>
    <x:t>고등급자 공명 증폭기 장착</x:t>
  </x:si>
  <x:si>
    <x:t>최초 호출 | 119번</x:t>
  </x:si>
  <x:si>
    <x:t>기본 공격력 × 100%</x:t>
  </x:si>
  <x:si>
    <x:t>초회 대사·연출 전체 확인</x:t>
  </x:si>
  <x:si>
    <x:t>연구실 최고 권한 키카드</x:t>
  </x:si>
  <x:si>
    <x:t>270번에서 지원 조건 해금</x:t>
  </x:si>
  <x:si>
    <x:t>이동 방해 계열 스킬 적중</x:t>
  </x:si>
  <x:si>
    <x:t>핵 파괴·허용 시간 초과</x:t>
  </x:si>
  <x:si>
    <x:t>기본 공격력 × 120%</x:t>
  </x:si>
  <x:si>
    <x:t>최초 호출 | 160번</x:t>
  </x:si>
  <x:si>
    <x:t>환각·혼란 계열 스킬 적중</x:t>
  </x:si>
  <x:si>
    <x:t>기본 공격력 × 140%</x:t>
  </x:si>
  <x:si>
    <x:t>최초 호출 | 275번</x:t>
  </x:si>
  <x:si>
    <x:t>최초 호출 | 222번</x:t>
  </x:si>
  <x:si>
    <x:t>최초 호출 | 179번</x:t>
  </x:si>
  <x:si>
    <x:t>선의 안정 장치 자동 발동</x:t>
  </x:si>
  <x:si>
    <x:t>SKL-PC-002 발동</x:t>
  </x:si>
  <x:si>
    <x:t>카메라 차단·비공개 구조</x:t>
  </x:si>
  <x:si>
    <x:t>기억 회상·후회 대사 플래그</x:t>
  </x:si>
  <x:si>
    <x:t>구조물 공격 보정 +30</x:t>
  </x:si>
  <x:si>
    <x:t>연결 핵 2개 동시 노출</x:t>
  </x:si>
  <x:si>
    <x:t>엔딩 종료·후일담 전환</x:t>
  </x:si>
  <x:si>
    <x:t>최초 호출 | 276번</x:t>
  </x:si>
  <x:si>
    <x:t>기본 공격력 × 130%</x:t>
  </x:si>
  <x:si>
    <x:t>최초 호출 | 141번</x:t>
  </x:si>
  <x:si>
    <x:t>선도체·갈채 계열 공용</x:t>
  </x:si>
  <x:si>
    <x:t>지속 종료·해제 입력 성공</x:t>
  </x:si>
  <x:si>
    <x:t>밀치기·돌진·충격파 적중</x:t>
  </x:si>
  <x:si>
    <x:t>몬스터 배치 콘텐츠 수</x:t>
  </x:si>
  <x:si>
    <x:t>75% → 100% 고정</x:t>
  </x:si>
  <x:si>
    <x:t>강공격 전조 중 방어 입력</x:t>
  </x:si>
  <x:si>
    <x:t>회피 성공 후 0.8초 이내</x:t>
  </x:si>
  <x:si>
    <x:t>2개 핵 모두 적중해야 성공</x:t>
  </x:si>
  <x:si>
    <x:t>대장 고양이 영역 통과</x:t>
  </x:si>
  <x:si>
    <x:t>공격력 변화(최초·일회성)</x:t>
  </x:si>
  <x:si>
    <x:t>5-H | 폐교 출동 준비</x:t>
  </x:si>
  <x:si>
    <x:t>구조 임무 완료 보고하기</x:t>
  </x:si>
  <x:si>
    <x:t>인연 구간별 간식 조건 충족</x:t>
  </x:si>
  <x:si>
    <x:t>자신의 감각과 판단이 흔들림</x:t>
  </x:si>
  <x:si>
    <x:t>5-F | 보스전 후 여론</x:t>
  </x:si>
  <x:si>
    <x:t>증가 +%·누적 0~100%</x:t>
  </x:si>
  <x:si>
    <x:t>전체 밸런스 곡선 요약</x:t>
  </x:si>
  <x:si>
    <x:t>+4% (누적 28%)</x:t>
  </x:si>
  <x:si>
    <x:t>읽기 속도 차이만 소폭 반영</x:t>
  </x:si>
  <x:si>
    <x:t>보랏빛 농구공 +120</x:t>
  </x:si>
  <x:si>
    <x:t>관리국에 귀환 보고하기</x:t>
  </x:si>
  <x:si>
    <x:t>누적 플레이 시간(라이트)</x:t>
  </x:si>
  <x:si>
    <x:t>콘텐츠 소모 조절 요소</x:t>
  </x:si>
  <x:si>
    <x:t>스킬 : 청각 추적 끊기</x:t>
  </x:si>
  <x:si>
    <x:t>라이트·미들·헤비 예상 시간</x:t>
  </x:si>
  <x:si>
    <x:t>진실 은폐+공동 진입 요청</x:t>
  </x:si>
  <x:si>
    <x:t>페이즈 숙련 단축 반영</x:t>
  </x:si>
  <x:si>
    <x:t>일반 괴물 주의 분산 4초</x:t>
  </x:si>
  <x:si>
    <x:t>균열 중심부로 이동하기</x:t>
  </x:si>
  <x:si>
    <x:t>보스전 예상 시간(라이트)</x:t>
  </x:si>
  <x:si>
    <x:t>1. 밸런스 문서 핵심 항목</x:t>
  </x:si>
  <x:si>
    <x:t>플레이어 고유명(CLASS)</x:t>
  </x:si>
  <x:si>
    <x:t>-2% (누적 48%)</x:t>
  </x:si>
  <x:si>
    <x:t>농구공의 투척 궤적 익히기</x:t>
  </x:si>
  <x:si>
    <x:t>파티플레이 보상 경험치 비율</x:t>
  </x:si>
  <x:si>
    <x:t>+27% (누적 80%)</x:t>
  </x:si>
  <x:si>
    <x:t>6-A | 폐교 출동 준비</x:t>
  </x:si>
  <x:si>
    <x:t>최종 전투 이후 상태 유지</x:t>
  </x:si>
  <x:si>
    <x:t>스킬: 등급 규칙 무효화</x:t>
  </x:si>
  <x:si>
    <x:t>퀘스트 레벨별 분포 개수</x:t>
  </x:si>
  <x:si>
    <x:t>레벨과 전직 시스템이 없음</x:t>
  </x:si>
  <x:si>
    <x:t>보스 타입 A/B 공통 시간</x:t>
  </x:si>
  <x:si>
    <x:t>예약 음성 3구간 재생 완료</x:t>
  </x:si>
  <x:si>
    <x:t>처치 대신 제압 게이지 증가</x:t>
  </x:si>
  <x:si>
    <x:t>콘텐츠 진행 포인트 누적</x:t>
  </x:si>
  <x:si>
    <x:t>선택·추가 콘텐츠 해금</x:t>
  </x:si>
  <x:si>
    <x:t>보안 요원 생체 인증 모듈</x:t>
  </x:si>
  <x:si>
    <x:t>필요 시 별도 경제 시트</x:t>
  </x:si>
  <x:si>
    <x:t>보스전 예상 시간(미들)</x:t>
  </x:si>
  <x:si>
    <x:t>콘텐츠 진행 포인트(획득량)</x:t>
  </x:si>
  <x:si>
    <x:t>패턴 이해와 조준 숙련 반영</x:t>
  </x:si>
  <x:si>
    <x:t>생존·희생 엔딩 후일담 분기</x:t>
  </x:si>
  <x:si>
    <x:t>[한도윤] 100% (고정)</x:t>
  </x:si>
  <x:si>
    <x:t>45% → 엔딩별 변동</x:t>
  </x:si>
  <x:si>
    <x:t>보스별 실제 페이즈 합</x:t>
  </x:si>
  <x:si>
    <x:t>마스크 내구도 30 회복</x:t>
  </x:si>
  <x:si>
    <x:t>기본 60%·최대 100%</x:t>
  </x:si>
  <x:si>
    <x:t>챕터·스테이지·진행 관문</x:t>
  </x:si>
  <x:si>
    <x:t>SKL-PC-029</x:t>
  </x:si>
  <x:si>
    <x:t>SKL-PC-031</x:t>
  </x:si>
  <x:si>
    <x:t>SKL-PC-030</x:t>
  </x:si>
  <x:si>
    <x:t>깨진 유리와 빈 캔 사이에서 몸을 웅크린 예쁜 고양이를 선택적으로 발견함</x:t>
  </x:si>
  <x:si>
    <x:t>8/10 – 시민 수·내려치기 범위·이동 반응·제한시간이 난이도를 결정함</x:t>
  </x:si>
  <x:si>
    <x:t>나대진과 차우선의 마지막 대화를 확인하고 균열 진입 장비를 착용해 출동함</x:t>
  </x:si>
  <x:si>
    <x:t>주변 학생의 대화와 교실 배치를 확인해 현재가 점심시간의 과거 기억임을 파악함</x:t>
  </x:si>
  <x:si>
    <x:t>회사로 우회하며 소방 보급 상자에서 진압 도끼·안전모·로프 발사기 확보하기</x:t>
  </x:si>
  <x:si>
    <x:t>관리국 지급 권총 +20
관리국 대응 장갑 +3
비살상 충격탄 사용 시 +6</x:t>
  </x:si>
  <x:si>
    <x:t>1/10 – 기록의 감정 변화와 사건 순서를 연결하는 이해 난이도가 중심임</x:t>
  </x:si>
  <x:si>
    <x:t>관리국 현장 보급함에서 폐교 조사 장비와 심층 균열 탐사 세트 수령·점검하기</x:t>
  </x:si>
  <x:si>
    <x:t>한도윤이 자신의 불안을 숨기고 차한해의 상태만 확인해 진심을 알아차리기 어려움</x:t>
  </x:si>
  <x:si>
    <x:t>회수 실패 시 농구공이 중앙으로 재생성되지만 보스의 공격 패턴이 1회 추가됨</x:t>
  </x:si>
  <x:si>
    <x:t>임무 결과·인원·특이사항을 확인하고 구조 인원과 현장 상태를 순서대로 보고함</x:t>
  </x:si>
  <x:si>
    <x:t>예쁜 고양이가 구멍과 박스를 앞발로 번갈아 두드리는 구조 요청 몸짓을 확인함</x:t>
  </x:si>
  <x:si>
    <x:t>대장 고양이는 차한해를 경계하면서도 갇힌 예쁜 고양이를 걱정해 이동을 망설임</x:t>
  </x:si>
  <x:si>
    <x:t>폭력 행동을 피하며 관리국 차량까지 이동하고 시민들의 상반된 대사를 확인함</x:t>
  </x:si>
  <x:si>
    <x:t>6/10 – 제한시간·우회로 길이·동행 인원·붕괴 주기가 난이도를 결정함</x:t>
  </x:si>
  <x:si>
    <x:t>괴물의 원인을 추측하는 대신 아이를 안아 들고 즉시 건물 밖으로 달려 나감</x:t>
  </x:si>
  <x:si>
    <x:t>과거 심부름·질투·원망을 되짚는 대화를 듣고 작별 또는 생존 약속을 선택함</x:t>
  </x:si>
  <x:si>
    <x:t>관리국 지급 권총·비살상 충격탄·관리국 전술화를 이용해 사격과 회피 연습하기</x:t>
  </x:si>
  <x:si>
    <x:t>‘괜찮아’라는 답장 뒤에 삭제된 초안과 보내지 못한 구조 요청이 남아 있음</x:t>
  </x:si>
  <x:si>
    <x:t>엔딩에 따라 차한해의 생존·시민의 선택권·사람들이 진실을 안 정도가 달라짐</x:t>
  </x:si>
  <x:si>
    <x:t>8/10 – 등급별 효과·장치 위치·공격 순서·동료 상태가 난이도를 결정함</x:t>
  </x:si>
  <x:si>
    <x:t>도심 잔해 구역으로 이동하며 관리국 보급 상자에서 소형 방진 필터 챙기기</x:t>
  </x:si>
  <x:si>
    <x:t>5/10 – 단서 수·추론 단계·오답 페널티·초기화 범위가 난이도를 결정함</x:t>
  </x:si>
  <x:si>
    <x:t>재질·오염 여부·남은 내용물을 확인하고 일반쓰레기 8개를 올바른 수거함에 넣음</x:t>
  </x:si>
  <x:si>
    <x:t>위험 쓰레기를 종류별로 치우고 고양이가 빠져나올 수 있는 좁은 통로를 확보함</x:t>
  </x:si>
  <x:si>
    <x:t>1/10 – 정보의 불완전성·결과 예측 가능성·감정적 부담이 난이도를 결정함</x:t>
  </x:si>
  <x:si>
    <x:t>요청받은 품목을 확인하고 상품 선택→계산대 상호작용→결제를 순서대로 진행함</x:t>
  </x:si>
  <x:si>
    <x:t>4/10 – 방향 전환 빈도·장애물 배치·포획 가능 시간이 난이도를 결정함</x:t>
  </x:si>
  <x:si>
    <x:t>붕괴된 사무실로 돌아가 한도윤의 사원증·휴대전화·마지막 음성 기록을 확인함</x:t>
  </x:si>
  <x:si>
    <x:t>친구의 마지막 감사와 차한해의 ‘난 또 늦었잖아’라는 반응을 끝까지 확인함</x:t>
  </x:si>
  <x:si>
    <x:t>8/10 – 대상 수·연결선 교차·이동 제한·공격 병행이 난이도를 결정함</x:t>
  </x:si>
  <x:si>
    <x:t>2/10 – 시간대별 기록 수·행동 목적의 변화·누락 정보가 난이도를 결정함</x:t>
  </x:si>
  <x:si>
    <x:t>비상등 복구 후 경로 표시·직원 체력 보정·실패 시 구조 대상 위치 유지</x:t>
  </x:si>
  <x:si>
    <x:t>방탄판은 몸통을 강하게 보호하지만 무게 때문에 회피 거리가 줄어들 수 있음</x:t>
  </x:si>
  <x:si>
    <x:t>선의 안정 장치 1회 소진·자아마모 수치는 유지하고 입력 흔들림 10초 완화</x:t>
  </x:si>
  <x:si>
    <x:t>사망·부상·지휘 공백 정보를 순서대로 확인하고 다음 출동 대기 지시를 받음</x:t>
  </x:si>
  <x:si>
    <x:t>그림 수령 또는 [싫어요.] 사용</x:t>
  </x:si>
  <x:si>
    <x:t>836 청년의 특혜 상실 공포 확인</x:t>
  </x:si>
  <x:si>
    <x:t>합치면 강해진댔잖아 보스전 완료</x:t>
  </x:si>
  <x:si>
    <x:t>부탁 수락 또는 [싫어요.] 사용</x:t>
  </x:si>
  <x:si>
    <x:t>4-C | 편의점 가족 찾기 서브</x:t>
  </x:si>
  <x:si>
    <x:t>클릭헌터의 수치 96 측정 확인</x:t>
  </x:si>
  <x:si>
    <x:t>클릭헌터의 균열 진입 예고 확인</x:t>
  </x:si>
  <x:si>
    <x:t>6-F | 폐교 본관 3층·환영전</x:t>
  </x:si>
  <x:si>
    <x:t>7-A | 클릭헌터 두 번째 생방송</x:t>
  </x:si>
  <x:si>
    <x:t>알바 수락 또는 [싫어요.] 사용</x:t>
  </x:si>
  <x:si>
    <x:t>MONSTER  ·  적 개체 선택</x:t>
  </x:si>
  <x:si>
    <x:t>보랏빛 농구공 공명 확인·무기 등록</x:t>
  </x:si>
  <x:si>
    <x:t>5분 15초
(총 8분 30초)</x:t>
  </x:si>
  <x:si>
    <x:t>3-E | 대피소·아이 그림 서브</x:t>
  </x:si>
  <x:si>
    <x:t>변혜서 완전 소멸·보스전 종료</x:t>
  </x:si>
  <x:si>
    <x:t>방화문 4개 재개방·구조 통로 확보</x:t>
  </x:si>
  <x:si>
    <x:t>마지막 기록과 측정 시점을 대조함</x:t>
  </x:si>
  <x:si>
    <x:t>7-H | 너만 무한이잖아 보스전</x:t>
  </x:si>
  <x:si>
    <x:t>차한해·너만 무한이잖아 완전 동기화</x:t>
  </x:si>
  <x:si>
    <x:t>첫 보스 헤비 5분. 이후 실제 보스는 헤비 6분 이상으로 점증하며, 균열 수호체는 9분30초의 정예전으로 보스 수에서 제외</x:t>
  </x:si>
  <x:si>
    <x:t>수락하거나 [싫어요.]를 사용해 거절함. 거절해도 메인 진행은 유지되지만 해당 서브 퀘스트의 인연·보상 획득 기회는 사라짐</x:t>
  </x:si>
  <x:si>
    <x:t>[증폭기, 켠다!]의 간섭이 약해지는 주기에 전광판 쇠막대의 [한 줄로 서!]로 다수 개체를 정렬 타격하고 찰싹진드기를 떼어냄</x:t>
  </x:si>
  <x:si>
    <x:t>표지판·미니맵·NPC 이동 방향을 따라 붕괴 지역으로 이동하고, 도착 전 관리국 보급 상자를 열어 소형 방진 필터 1개를 챙김</x:t>
  </x:si>
  <x:si>
    <x:t>안정 → 공명 → 차단 → 침식 → 안정은 ×1.7의 강한 우위 관계이며,
반대 방향은 ×0.3의 강한 열위 관계로 적용함.</x:t>
  </x:si>
  <x:si>
    <x:t>연속 폐문·존재 무시·통로 봉쇄·잠금 핵 노출형
[문 닫습니다! / 밖에 있어. / 너도 밖으로. / 잠금 해제? 잠깐.]</x:t>
  </x:si>
  <x:si>
    <x:t>체육 매트·농구 골대 갈비뼈·빈 교복이 강당처럼 융합된 변혜서의 보스체. 별 모양 우정 목걸이만 심장처럼 보랏빛으로 빛난다.</x:t>
  </x:si>
  <x:si>
    <x:t>차한해에게 직접 도움받은 시민들이 ‘한 사람에게 죽으라고 강요할 수 없다’고 말하고 선택 서브 퀘스트의 구체적인 기억을 증언함</x:t>
  </x:si>
  <x:si>
    <x:t>첫 보스 0%에서 시작해 여론·한도윤 사망·폐교 친구 소멸·균열 진실로 누적 100%. 대장 고양이 퀘스트에서 -2% 일시 회복</x:t>
  </x:si>
  <x:si>
    <x:t>진압 도끼로 잔해 3개를 파괴하고 [길 하나 만들게!]로 로프 발사기 마지막 1회를 사용해 통로를 연결한 뒤 직원을 구조함</x:t>
  </x:si>
  <x:si>
    <x:t>부하의 시선과 박수를 한곳에 모아 무리 전체의 공격력과 보호막을 높임을 확인하고 시선 연결 해제→선도체 제압 순서로 대응함</x:t>
  </x:si>
  <x:si>
    <x:t>나대진 인연 100%에서 [도와줘!]로 호출되는 원격 지원. 치명 피해 1회를 막고 가장 가까운 부담 장치 1개를 안정화함.</x:t>
  </x:si>
  <x:si>
    <x:t>선의 안정 장치가 큰 심리 충격으로 입력 흔들림이 발생할 때 1회 자동 발동해 자아마모 수치는 유지한 채 조작 흔들림만 완화함.</x:t>
  </x:si>
  <x:si>
    <x:t>관리국 방진 고글 해제 : +4 → 0
관리국 방진 마스크 해제 : +3 → 0
먼지 보호 안경 +10
균열 보호 마스크 +15</x:t>
  </x:si>
  <x:si>
    <x:t>분리수거 4단계 완료</x:t>
  </x:si>
  <x:si>
    <x:t>구체적 조절 방식</x:t>
  </x:si>
  <x:si>
    <x:t>사건 연출 종료</x:t>
  </x:si>
  <x:si>
    <x:t>구체적 플레이 절차</x:t>
  </x:si>
  <x:si>
    <x:t>관리국 무전 이어피스</x:t>
  </x:si>
  <x:si>
    <x:t>이동·탐색·퍼즐</x:t>
  </x:si>
  <x:si>
    <x:t>2-B | 분리수거장</x:t>
  </x:si>
  <x:si>
    <x:t>우리 게임 적용 기준</x:t>
  </x:si>
  <x:si>
    <x:t>필요한 경우 작성</x:t>
  </x:si>
  <x:si>
    <x:t>스테이지별 단계값</x:t>
  </x:si>
  <x:si>
    <x:t>구체적 판정 조건</x:t>
  </x:si>
  <x:si>
    <x:t>1-C | 다이소</x:t>
  </x:si>
  <x:si>
    <x:t>구체적 결과 또는 -</x:t>
  </x:si>
  <x:si>
    <x:t>챕터-알파벳 | 명칭</x:t>
  </x:si>
  <x:si>
    <x:t>명확한 완료 조건</x:t>
  </x:si>
  <x:si>
    <x:t>조건 + 해금 내용</x:t>
  </x:si>
  <x:si>
    <x:t>10~560 정수</x:t>
  </x:si>
  <x:si>
    <x:t>자아마모도 변화</x:t>
  </x:si>
  <x:si>
    <x:t>최초 등장·변화 원칙</x:t>
  </x:si>
  <x:si>
    <x:t>방어력 합산 요소</x:t>
  </x:si>
  <x:si>
    <x:t>콘텐츠 진행 포인트</x:t>
  </x:si>
  <x:si>
    <x:t>10~220 정수</x:t>
  </x:si>
  <x:si>
    <x:t>주요 상승 요인</x:t>
  </x:si>
  <x:si>
    <x:t>밸런스 문서 번호</x:t>
  </x:si>
  <x:si>
    <x:t>짧은 행동 순서</x:t>
  </x:si>
  <x:si>
    <x:t>증가 +, 회복 -</x:t>
  </x:si>
  <x:si>
    <x:t>일반·회피·정예 전투</x:t>
  </x:si>
  <x:si>
    <x:t>1~9 또는 —</x:t>
  </x:si>
  <x:si>
    <x:t>초기값 → 최종값</x:t>
  </x:si>
  <x:si>
    <x:t>거울 미로 방향 반전</x:t>
  </x:si>
  <x:si>
    <x:t>[h]시간 m분 s초</x:t>
  </x:si>
  <x:si>
    <x:t>1부터 연속 넘버링</x:t>
  </x:si>
  <x:si>
    <x:t>공격력 합산 요소</x:t>
  </x:si>
  <x:si>
    <x:t>핵심 전투 기믹</x:t>
  </x:si>
  <x:si>
    <x:t>스테이지 점수 S</x:t>
  </x:si>
  <x:si>
    <x:t>숫자/10 + 원인</x:t>
  </x:si>
  <x:si>
    <x:t>완료 조건 서술</x:t>
  </x:si>
  <x:si>
    <x:t>콘텐츠 번호 일치</x:t>
  </x:si>
  <x:si>
    <x:t>필요 시 별도 시트</x:t>
  </x:si>
  <x:si>
    <x:t>진실 은폐+단독 희생</x:t>
  </x:si>
  <x:si>
    <x:t>이름 + 보정값</x:t>
  </x:si>
  <x:si>
    <x:t>인간 시절 핵심 서사</x:t>
  </x:si>
  <x:si>
    <x:t>변화 시점만 기록</x:t>
  </x:si>
  <x:si>
    <x:t>껍데기의 바다 확인</x:t>
  </x:si>
  <x:si>
    <x:t>대/중/소 3단계</x:t>
  </x:si>
  <x:si>
    <x:t>50% → 0%</x:t>
  </x:si>
  <x:si>
    <x:t>서사적 승리 조건</x:t>
  </x:si>
  <x:si>
    <x:t>45% → 0%</x:t>
  </x:si>
  <x:si>
    <x:t>대화·연출·확인</x:t>
  </x:si>
  <x:si>
    <x:t>도시 인연 조건</x:t>
  </x:si>
  <x:si>
    <x:t>선의 0 도달 원인</x:t>
  </x:si>
  <x:si>
    <x:t>모든 봉인 조건 해제</x:t>
  </x:si>
  <x:si>
    <x:t>+3% (누적 3%)</x:t>
  </x:si>
  <x:si>
    <x:t>0% (누적 0%)</x:t>
  </x:si>
  <x:si>
    <x:t>6-C | 폐교 정문</x:t>
  </x:si>
  <x:si>
    <x:t>평균 플레이 난이도</x:t>
  </x:si>
  <x:si>
    <x:t>첫 구조 지연 항의</x:t>
  </x:si>
  <x:si>
    <x:t>+4% (누적 7%)</x:t>
  </x:si>
  <x:si>
    <x:t>권장 전투 숙련도</x:t>
  </x:si>
  <x:si>
    <x:t>공동 진입 성공 시</x:t>
  </x:si>
  <x:si>
    <x:t>과거 학교 기억 진입</x:t>
  </x:si>
  <x:si>
    <x:t>승강장 일반전 완료</x:t>
  </x:si>
  <x:si>
    <x:t>보스 스테이지 수</x:t>
  </x:si>
  <x:si>
    <x:t>8. 최종 엔딩 조건</x:t>
  </x:si>
  <x:si>
    <x:t>4분
(총 12분)</x:t>
  </x:si>
  <x:si>
    <x:t>실패·재시작 기준</x:t>
  </x:si>
  <x:si>
    <x:t>급식소 입구 도착</x:t>
  </x:si>
  <x:si>
    <x:t>평균 플레이 흥미도</x:t>
  </x:si>
  <x:si>
    <x:t>명령 브리핑 종료</x:t>
  </x:si>
  <x:si>
    <x:t>강요된 자리에 착석</x:t>
  </x:si>
  <x:si>
    <x:t>7-L | 후일담</x:t>
  </x:si>
  <x:si>
    <x:t>강당 열쇠 획득</x:t>
  </x:si>
  <x:si>
    <x:t>차우선과의 통화 종료</x:t>
  </x:si>
  <x:si>
    <x:t>예쁜 고양이 재발견</x:t>
  </x:si>
  <x:si>
    <x:t>전후 완급 조절</x:t>
  </x:si>
  <x:si>
    <x:t>최종 엔딩 1차 분기</x:t>
  </x:si>
  <x:si>
    <x:t>중심 섬 입구 도착</x:t>
  </x:si>
  <x:si>
    <x:t>분진 시야 확보</x:t>
  </x:si>
  <x:si>
    <x:t>식판 4개 정리 완료</x:t>
  </x:si>
  <x:si>
    <x:t>50% → 100%</x:t>
  </x:si>
  <x:si>
    <x:t>진실 공개 여부 결정</x:t>
  </x:si>
  <x:si>
    <x:t>균열 보호 마스크</x:t>
  </x:si>
  <x:si>
    <x:t>3. 수치 근거표</x:t>
  </x:si>
  <x:si>
    <x:t>공명 부담 감소</x:t>
  </x:si>
  <x:si>
    <x:t>1 | 평범한 하루</x:t>
  </x:si>
  <x:si>
    <x:t>먼지 보호 안경</x:t>
  </x:si>
  <x:si>
    <x:t>전체 콘텐츠 수</x:t>
  </x:si>
  <x:si>
    <x:t>7-K | 엔딩 결과</x:t>
  </x:si>
  <x:si>
    <x:t>공격 속성 적용</x:t>
  </x:si>
  <x:si>
    <x:t>피해 매개 상수표 K</x:t>
  </x:si>
  <x:si>
    <x:t>스킬(최초 해금)</x:t>
  </x:si>
  <x:si>
    <x:t>최종 출동 방식 결정</x:t>
  </x:si>
  <x:si>
    <x:t>콘텐츠 누락 개수</x:t>
  </x:si>
  <x:si>
    <x:t>피격 경직 감소</x:t>
  </x:si>
  <x:si>
    <x:t>균열 오염 차단</x:t>
  </x:si>
  <x:si>
    <x:t>공명 보호 장갑</x:t>
  </x:si>
  <x:si>
    <x:t>전투 숙련 단계</x:t>
  </x:si>
  <x:si>
    <x:t>진행 관문 조건</x:t>
  </x:si>
  <x:si>
    <x:t>인연 변화(%)</x:t>
  </x:si>
  <x:si>
    <x:t>밀쳐짐·미끄러짐 저항</x:t>
  </x:si>
  <x:si>
    <x:t>누적 플레이 시간</x:t>
  </x:si>
  <x:si>
    <x:t>3 | 선택된 선의</x:t>
  </x:si>
  <x:si>
    <x:t>화염 피해 대응</x:t>
  </x:si>
  <x:si>
    <x:t>방어 속성 적용</x:t>
  </x:si>
  <x:si>
    <x:t>공명 반동 감소</x:t>
  </x:si>
  <x:si>
    <x:t>수치 적용 근거</x:t>
  </x:si>
  <x:si>
    <x:t>2 | 금이 간 일상</x:t>
  </x:si>
  <x:si>
    <x:t>핵심 전투
기믹</x:t>
  </x:si>
  <x:si>
    <x:t>강한 공격 방어</x:t>
  </x:si>
  <x:si>
    <x:t>변경 근거·현재 상태</x:t>
  </x:si>
  <x:si>
    <x:t>4 | 영웅의 시작</x:t>
  </x:si>
  <x:si>
    <x:t>공명 보호 외투</x:t>
  </x:si>
  <x:si>
    <x:t>3-B | 대피 경로</x:t>
  </x:si>
  <x:si>
    <x:t>출동 차량 탑승</x:t>
  </x:si>
  <x:si>
    <x:t>6 | 남겨진 친구</x:t>
  </x:si>
  <x:si>
    <x:t>다수 정렬 타격</x:t>
  </x:si>
  <x:si>
    <x:t>5 | 영웅의 대가</x:t>
  </x:si>
  <x:si>
    <x:t>첫 측정값 0 확인</x:t>
  </x:si>
  <x:si>
    <x:t>시전 필요 시간(초)</x:t>
  </x:si>
  <x:si>
    <x:t>노출 약점 전용</x:t>
  </x:si>
  <x:si>
    <x:t>대상 도달·지속 종료</x:t>
  </x:si>
  <x:si>
    <x:t>SKL-STS-007</x:t>
  </x:si>
  <x:si>
    <x:t>이동·공격 입력</x:t>
  </x:si>
  <x:si>
    <x:t>지속 종료·보스 면역</x:t>
  </x:si>
  <x:si>
    <x:t>SKL-STS-013</x:t>
  </x:si>
  <x:si>
    <x:t>보스 핵 노출 상태</x:t>
  </x:si>
  <x:si>
    <x:t>피해 적용 타입</x:t>
  </x:si>
  <x:si>
    <x:t>능력 변동 종류</x:t>
  </x:si>
  <x:si>
    <x:t>AI 발동 확률</x:t>
  </x:si>
  <x:si>
    <x:t>지속 시간(초)</x:t>
  </x:si>
  <x:si>
    <x:t>회피 입력 1회</x:t>
  </x:si>
  <x:si>
    <x:t>능력 변동 수치</x:t>
  </x:si>
  <x:si>
    <x:t>3장·첫 힘 발현</x:t>
  </x:si>
  <x:si>
    <x:t>발동 조건 타입</x:t>
  </x:si>
  <x:si>
    <x:t>AI 발동 주기(초)</x:t>
  </x:si>
  <x:si>
    <x:t>스킬 추가 설명</x:t>
  </x:si>
  <x:si>
    <x:t>SKL-STS-001</x:t>
  </x:si>
  <x:si>
    <x:t>SKL-STS-010</x:t>
  </x:si>
  <x:si>
    <x:t>문틈젤리 접촉 직전</x:t>
  </x:si>
  <x:si>
    <x:t>종료·취소 조건</x:t>
  </x:si>
  <x:si>
    <x:t>기본 공격력 비율</x:t>
  </x:si>
  <x:si>
    <x:t>경직 0.30초</x:t>
  </x:si>
  <x:si>
    <x:t>최초 사용 콘텐츠</x:t>
  </x:si>
  <x:si>
    <x:t>연계 스킬 ID</x:t>
  </x:si>
  <x:si>
    <x:t>접촉 소멸 완료</x:t>
  </x:si>
  <x:si>
    <x:t>입력 해제·방패 파손</x:t>
  </x:si>
  <x:si>
    <x:t>보스전·미사용 상태</x:t>
  </x:si>
  <x:si>
    <x:t>앞은 내가 막아</x:t>
  </x:si>
  <x:si>
    <x:t>약점 타격 종료</x:t>
  </x:si>
  <x:si>
    <x:t>공격 입력 1회</x:t>
  </x:si>
  <x:si>
    <x:t>주의 분산 4초</x:t>
  </x:si>
  <x:si>
    <x:t>훈련 이후 상시 사용</x:t>
  </x:si>
  <x:si>
    <x:t>경직 0.20초</x:t>
  </x:si>
  <x:si>
    <x:t>지원 행동 완료</x:t>
  </x:si>
  <x:si>
    <x:t>1회 강제 발동</x:t>
  </x:si>
  <x:si>
    <x:t>받는 정면 피해</x:t>
  </x:si>
  <x:si>
    <x:t>지원 가능 NPC</x:t>
  </x:si>
  <x:si>
    <x:t>길 하나 만들게!</x:t>
  </x:si>
  <x:si>
    <x:t>경직 1.00초</x:t>
  </x:si>
  <x:si>
    <x:t>전조 표시 시간</x:t>
  </x:si>
  <x:si>
    <x:t>관리국 방진 마스크</x:t>
  </x:si>
  <x:si>
    <x:t>딱 한 명이면 돼</x:t>
  </x:si>
  <x:si>
    <x:t>너만 할 수 있대!</x:t>
  </x:si>
  <x:si>
    <x:t>너만 무한이잖아</x:t>
  </x:si>
  <x:si>
    <x:t>경로 생성 완료</x:t>
  </x:si>
  <x:si>
    <x:t>전투 시스템 미개방</x:t>
  </x:si>
  <x:si>
    <x:t>기본 보호 조끼</x:t>
  </x:si>
  <x:si>
    <x:t>압류분으로 수리</x:t>
  </x:si>
  <x:si>
    <x:t>마지막은 같이.</x:t>
  </x:si>
  <x:si>
    <x:t>너만 할 수 있대</x:t>
  </x:si>
  <x:si>
    <x:t>한 명만 보내!</x:t>
  </x:si>
  <x:si>
    <x:t>양쪽에서 밀어!</x:t>
  </x:si>
  <x:si>
    <x:t>비상 물품 챙기기</x:t>
  </x:si>
  <x:si>
    <x:t>다 같이 말해!</x:t>
  </x:si>
  <x:si>
    <x:t>관리국 대응 장갑</x:t>
  </x:si>
  <x:si>
    <x:t>관리국 지급 권총</x:t>
  </x:si>
  <x:si>
    <x:t>청소 도구 찾기</x:t>
  </x:si>
  <x:si>
    <x:t>가족들 대피시키기</x:t>
  </x:si>
  <x:si>
    <x:t>첫 쓰레기 줍기</x:t>
  </x:si>
  <x:si>
    <x:t>일반쓰레기 분류하기</x:t>
  </x:si>
  <x:si>
    <x:t>한 명이면 충분해.</x:t>
  </x:si>
  <x:si>
    <x:t>이웃 주민 구조하기</x:t>
  </x:si>
  <x:si>
    <x:t>무의식적 일회성 발현</x:t>
  </x:si>
  <x:si>
    <x:t>헤어롤 구매하기</x:t>
  </x:si>
  <x:si>
    <x:t>등급부터 매길게.</x:t>
  </x:si>
  <x:si>
    <x:t>재활용품 분류하기</x:t>
  </x:si>
  <x:si>
    <x:t>청소 콤보 유지하기</x:t>
  </x:si>
  <x:si>
    <x:t>한도윤과 대화하기</x:t>
  </x:si>
  <x:si>
    <x:t>헤어롤 진열대 찾기</x:t>
  </x:si>
  <x:si>
    <x:t>영화관으로 이동하기</x:t>
  </x:si>
  <x:si>
    <x:t>다이소로 이동하기</x:t>
  </x:si>
  <x:si>
    <x:t>시민 대피 유도하기</x:t>
  </x:si>
  <x:si>
    <x:t>피했으면 내 차례</x:t>
  </x:si>
  <x:si>
    <x:t>미개방·힘 재현 불가</x:t>
  </x:si>
  <x:si>
    <x:t>군용 방탄판 +35</x:t>
  </x:si>
  <x:si>
    <x:t>차단기 막대 +90</x:t>
  </x:si>
  <x:si>
    <x:t>증폭기, 켠다!</x:t>
  </x:si>
  <x:si>
    <x:t>기본 공격력 180</x:t>
  </x:si>
  <x:si>
    <x:t>보스 기믹 진행</x:t>
  </x:si>
  <x:si>
    <x:t>스킬 : 환경 유인</x:t>
  </x:si>
  <x:si>
    <x:t>보랏빛 철봉 +80</x:t>
  </x:si>
  <x:si>
    <x:t>하나, 둘—지금!</x:t>
  </x:si>
  <x:si>
    <x:t>아무도 안 봐도</x:t>
  </x:si>
  <x:si>
    <x:t>폐교 정문에 도착하기</x:t>
  </x:si>
  <x:si>
    <x:t>나무판 보호대 +10</x:t>
  </x:si>
  <x:si>
    <x:t>임시 대피소 도착하기</x:t>
  </x:si>
  <x:si>
    <x:t>보라색, 여기!</x:t>
  </x:si>
  <x:si>
    <x:t>고립 시민 찾기</x:t>
  </x:si>
  <x:si>
    <x:t>문 열면 나와!</x:t>
  </x:si>
  <x:si>
    <x:t>폐교에서 탈출하기</x:t>
  </x:si>
  <x:si>
    <x:t>엔딩 크레딧 감상하기</x:t>
  </x:si>
  <x:si>
    <x:t>사랑의 매 +140</x:t>
  </x:si>
  <x:si>
    <x:t>등급? 됐거든.</x:t>
  </x:si>
  <x:si>
    <x:t>매트 보호대 +15</x:t>
  </x:si>
  <x:si>
    <x:t>괜찮아, 아직.</x:t>
  </x:si>
  <x:si>
    <x:t>정문 봉인 해제하기</x:t>
  </x:si>
  <x:si>
    <x:t>균열 내부에 진입하기</x:t>
  </x:si>
  <x:si>
    <x:t>철판 보호대 +25</x:t>
  </x:si>
  <x:si>
    <x:t>가까이 오지 마</x:t>
  </x:si>
  <x:si>
    <x:t>강당에 진입하기</x:t>
  </x:si>
  <x:si>
    <x:t>합치면 강해진댔잖아</x:t>
  </x:si>
  <x:si>
    <x:t>스킬 : 반사 투척</x:t>
  </x:si>
  <x:si>
    <x:t>구조대 안전모 +8</x:t>
  </x:si>
  <x:si>
    <x:t>폐교 조사 명령 받기</x:t>
  </x:si>
  <x:si>
    <x:t>두꺼운 등 외피</x:t>
  </x:si>
  <x:si>
    <x:t>하나 더 붙이면 돼</x:t>
  </x:si>
  <x:si>
    <x:t>거기 붙어 있어</x:t>
  </x:si>
  <x:si>
    <x:t>여긴 내 자리!</x:t>
  </x:si>
  <x:si>
    <x:t>잠금 해제? 잠깐.</x:t>
  </x:si>
  <x:si>
    <x:t>여기 못 지나가</x:t>
  </x:si>
  <x:si>
    <x:t>어, 넘어진다!</x:t>
  </x:si>
  <x:si>
    <x:t>박자 안 맞아!</x:t>
  </x:si>
  <x:si>
    <x:t>나만 살아서 다행</x:t>
  </x:si>
  <x:si>
    <x:t>방향은 모르겠고!</x:t>
  </x:si>
  <x:si>
    <x:t>다 같이 밀어!</x:t>
  </x:si>
  <x:si>
    <x:t>확성기 한 번!</x:t>
  </x:si>
  <x:si>
    <x:t>자리 남았어요!</x:t>
  </x:si>
  <x:si>
    <x:t>왜 더 약해져?!</x:t>
  </x:si>
  <x:si>
    <x:t>거리 두고 박수</x:t>
  </x:si>
  <x:si>
    <x:t>출구는 내 자리</x:t>
  </x:si>
  <x:si>
    <x:t>웃는 얼굴 날리기</x:t>
  </x:si>
  <x:si>
    <x:t>진짜 시민 맞아?</x:t>
  </x:si>
  <x:si>
    <x:t>걔는 건드리지 마</x:t>
  </x:si>
  <x:si>
    <x:t>퇴근 전에 잡는다</x:t>
  </x:si>
  <x:si>
    <x:t>다 같이 모른 척</x:t>
  </x:si>
  <x:si>
    <x:t>복도 한 바퀴만…</x:t>
  </x:si>
  <x:si>
    <x:t>왼쪽? 오른쪽?</x:t>
  </x:si>
  <x:si>
    <x:t>못 본 척 동아리</x:t>
  </x:si>
  <x:si>
    <x:t>박수 없인 못 살아</x:t>
  </x:si>
  <x:si>
    <x:t>좁은 복도 압박</x:t>
  </x:si>
  <x:si>
    <x:t>한 명 빼고 전부</x:t>
  </x:si>
  <x:si>
    <x:t>권한이 없습니다</x:t>
  </x:si>
  <x:si>
    <x:t>굳은 교복 외피</x:t>
  </x:si>
  <x:si>
    <x:t>3반에서 들었대</x:t>
  </x:si>
  <x:si>
    <x:t>나 찍고 있지?</x:t>
  </x:si>
  <x:si>
    <x:t>사인 받으러 간다!</x:t>
  </x:si>
  <x:si>
    <x:t>네가 틀렸잖아.</x:t>
  </x:si>
  <x:si>
    <x:t>이거 네 거야.</x:t>
  </x:si>
  <x:si>
    <x:t>다 같이 저기!</x:t>
  </x:si>
  <x:si>
    <x:t>교실 다시 쓰기</x:t>
  </x:si>
  <x:si>
    <x:t>별을 삼킨 강당</x:t>
  </x:si>
  <x:si>
    <x:t>이것도 네 거야.</x:t>
  </x:si>
  <x:si>
    <x:t>각도 다시 잡기</x:t>
  </x:si>
  <x:si>
    <x:t>한 명만 가운데</x:t>
  </x:si>
  <x:si>
    <x:t>아직도 안 구했어?</x:t>
  </x:si>
  <x:si>
    <x:t>조회수는 못 참지</x:t>
  </x:si>
  <x:si>
    <x:t>그날의 오답노트</x:t>
  </x:si>
  <x:si>
    <x:t>왜 이제 왔어?</x:t>
  </x:si>
  <x:si>
    <x:t>아직 안 끝났어</x:t>
  </x:si>
  <x:si>
    <x:t>그날은 이랬어.</x:t>
  </x:si>
  <x:si>
    <x:t>부하 분산 엄호</x:t>
  </x:si>
  <x:si>
    <x:t>3반에도 말할게</x:t>
  </x:si>
  <x:si>
    <x:t>그거 말고 나부터!</x:t>
  </x:si>
  <x:si>
    <x:t>SKL-MON-104</x:t>
  </x:si>
  <x:si>
    <x:t>입양 뒤 가족의 몫까지 당연히 떠맡아 온 시간을 짧은 장면으로 이해해야 함</x:t>
  </x:si>
  <x:si>
    <x:t>전: 경찰 방패·시민 제작 나무판 보호대 / 후: 장비 파손·구조 지연 비난</x:t>
  </x:si>
  <x:si>
    <x:t>휴대용 섬광 신호기 1개 소모·주의 분산 4초 안에 [이쪽이야!] 유인 완료</x:t>
  </x:si>
  <x:si>
    <x:t>3/10 – 시야 범위·우회 경로 수·발각 후 추격 시간이 난이도를 결정함</x:t>
  </x:si>
  <x:si>
    <x:t>전: 836 청년의 거짓 소문·차한해 단독 출동 / 후: 군용 방탄판 지원</x:t>
  </x:si>
  <x:si>
    <x:t>괴물의 인간 기원이 밝혀진 뒤에도 조회수를 위해 위험을 자극적으로 포장함</x:t>
  </x:si>
  <x:si>
    <x:t>책상·칠판·보랏빛 세포막 군체가 얼굴 같은 반사를 띄우며 죄책감을 증폭함</x:t>
  </x:si>
  <x:si>
    <x:t>위험 패턴이 멈춘 순간에 접근해 계단에 쓰러진 이웃 주민을 안전 지점으로 옮김</x:t>
  </x:si>
  <x:si>
    <x:t>한 고등급자의 알림 차단이 다른 고등급자의 불출동으로 번진 과정을 읽어야 함</x:t>
  </x:si>
  <x:si>
    <x:t>라이트 기준 문서 전체 4시간 15분 40초. 권장 대표 진엔딩 경로 4시간</x:t>
  </x:si>
  <x:si>
    <x:t>5/10 – 공격 전조·패턴 연계 횟수·회피 허용 시간이 난이도를 결정함</x:t>
  </x:si>
  <x:si>
    <x:t>고등급자들은 자신의 수치와 특혜를 지키려 차한해의 무한대를 희생 근거로 삼음</x:t>
  </x:si>
  <x:si>
    <x:t>243번 | 변혜서의 기억과 공명해 차한해에게만 보랏빛으로 보이는 농구공 회수</x:t>
  </x:si>
  <x:si>
    <x:t>단순 처치가 아니라 마지막 일격으로 동기화해 태생과 두 해결 방법을 체험</x:t>
  </x:si>
  <x:si>
    <x:t>‘내 수치를 지키려면 어쩔 수 없었다’는 자기기만이 선의 0의 직접 원인임</x:t>
  </x:si>
  <x:si>
    <x:t>2/10 – 시야 범위·우회 경로 수·발각 후 추격 시간이 난이도를 결정함</x:t>
  </x:si>
  <x:si>
    <x:t>8/10 – 공격 전조·패턴 연계 횟수·회피 허용 시간이 난이도를 결정함</x:t>
  </x:si>
  <x:si>
    <x:t>7/10 – 시야 범위·우회 경로 수·발각 후 추격 시간이 난이도를 결정함</x:t>
  </x:si>
  <x:si>
    <x:t>클릭헌터가 비인간형 ‘조회수는 못 참지’로 변이해 튀어나오는 장면 확인하기</x:t>
  </x:si>
  <x:si>
    <x:t>긴급 구조 요청 완료·단순 편의 부탁의 수락 또는 [싫어요.] 처리 완료</x:t>
  </x:si>
  <x:si>
    <x:t>우정 반지 서브 퀘스트 완료 여부에 따라 펜던트와 약점 경고의 명확도가 달라짐</x:t>
  </x:si>
  <x:si>
    <x:t>UI 기재 내용</x:t>
  </x:si>
  <x:si>
    <x:t>SKL-PC-002</x:t>
  </x:si>
  <x:si>
    <x:t>SKL-PC-024</x:t>
  </x:si>
  <x:si>
    <x:t>SKL-PC-001</x:t>
  </x:si>
  <x:si>
    <x:t>SKL-PC-023</x:t>
  </x:si>
  <x:si>
    <x:t>SKL-PC-011</x:t>
  </x:si>
  <x:si>
    <x:t>SKL-PC-025</x:t>
  </x:si>
  <x:si>
    <x:t>SKL-PC-032</x:t>
  </x:si>
  <x:si>
    <x:t>SKL-PC-012</x:t>
  </x:si>
  <x:si>
    <x:t>SKL-PC-010</x:t>
  </x:si>
  <x:si>
    <x:t>SKL-PC-006</x:t>
  </x:si>
  <x:si>
    <x:t>SKL-PC-021</x:t>
  </x:si>
  <x:si>
    <x:t>SKL-PC-003</x:t>
  </x:si>
  <x:si>
    <x:t>SKL-PC-007</x:t>
  </x:si>
  <x:si>
    <x:t>SKL-PC-022</x:t>
  </x:si>
  <x:si>
    <x:t>SKL-PC-020</x:t>
  </x:si>
  <x:si>
    <x:t>SKL-PC-005</x:t>
  </x:si>
  <x:si>
    <x:t>SKL-PC-026</x:t>
  </x:si>
  <x:si>
    <x:t>SKL-PC-004</x:t>
  </x:si>
  <x:si>
    <x:t>SKL-PC-008</x:t>
  </x:si>
  <x:si>
    <x:t>SKL-PC-009</x:t>
  </x:si>
  <x:si>
    <x:t>필수 청소 구역 밖에서 울음소리가 들려 플레이어가 모른 채 지나갈 수 있음</x:t>
  </x:si>
  <x:si>
    <x:t>0→999 상승과 반복되는 오류음을 확인해 장치 표시 상한을 초과했음을 파악함</x:t>
  </x:si>
  <x:si>
    <x:t>초기에는 고장 나던 장비가 정상으로 돌아와 현상 변화의 원인을 알기 어려움</x:t>
  </x:si>
  <x:si>
    <x:t>2/10 – 분류 종류 수·외형 유사도·오답 허용 횟수가 난이도를 결정함</x:t>
  </x:si>
  <x:si>
    <x:t>권총 피해와 고등급자 공격 결과를 비교해 보랏빛 공명 물체가 필요함을 파악함</x:t>
  </x:si>
  <x:si>
    <x:t>가족들은 차한해의 측정 일정에도 불구하고 맛있는 음식을 구해 오라고 요구함</x:t>
  </x:si>
  <x:si>
    <x:t>3/10 – 후보 물품 수·인벤토리 제한·필수 조합 수가 난이도를 결정함</x:t>
  </x:si>
  <x:si>
    <x:t>센서와 측정실을 바꿔 재측정하고 모두 999 오류가 발생하는 것을 확인함</x:t>
  </x:si>
  <x:si>
    <x:t>차량이 곧 출발할 예정이지만 필수 가족 물품을 전달하러 바로 지나칠 수 있음</x:t>
  </x:si>
  <x:si>
    <x:t>3/10 – 진동 구역 수·시야 흔들림·목적지 표식의 가시성이 난이도를 결정함</x:t>
  </x:si>
  <x:si>
    <x:t>한꺼번에 들어온 쓰레기로 컨베이어가 막히고 오염물이 다른 분류함으로 번짐</x:t>
  </x:si>
  <x:si>
    <x:t>안전해진 통로 끝에 츄르를 놓고 고양이가 차한해 가까이에서 먹도록 기다림</x:t>
  </x:si>
  <x:si>
    <x:t>공격을 멈춘 상태에서 자아마모 화면 간섭과 잔류 파동을 동시에 견뎌야 함</x:t>
  </x:si>
  <x:si>
    <x:t>10/10 – 페이즈 수·기믹 허용 시간·동시 패턴 수가 난이도를 결정함</x:t>
  </x:si>
  <x:si>
    <x:t>저항 입력이 나오지 않는 기억 속에서 주변 학생과 급식 담당자의 외면을 지켜봄</x:t>
  </x:si>
  <x:si>
    <x:t>2/10 – 구역 수·동료 행동 예측 가능성·이동 동선이 난이도를 결정함</x:t>
  </x:si>
  <x:si>
    <x:t>갈채 수치 최대·가짜 구조 오답 누적·시민 또는 주인공 체력 0 시 재시작</x:t>
  </x:si>
  <x:si>
    <x:t>잔해 타격 순서 표시·한도윤 체력 보정·2회 실패 후 괴물 공격 간격 증가</x:t>
  </x:si>
  <x:si>
    <x:t>‘먀옹’ 소리와 조금씩 밀리는 플라스틱 물류 박스를 따라 갇힌 장소를 찾음</x:t>
  </x:si>
  <x:si>
    <x:t>제한된 가방 칸 때문에 모든 물품을 챙길 수 없고 우선순위 판단이 필요함</x:t>
  </x:si>
  <x:si>
    <x:t>대화에서 정한 담당 구역을 확인하고 서로 다른 공원 구역를 순서대로 처리함</x:t>
  </x:si>
  <x:si>
    <x:t>낡은 매트 대부분이 찢어져 있어 충격을 흡수할 수 있는 부분을 골라야 함</x:t>
  </x:si>
  <x:si>
    <x:t>회피 불가능한 연출에서 반사적으로 양손을 뻗어 다음 접촉 소멸 장면으로 이어짐</x:t>
  </x:si>
  <x:si>
    <x:t>70~99% : 헤드번팅 없음
100% : 배 보이기·헤드번팅 전용 연출</x:t>
  </x:si>
  <x:si>
    <x:t>괴물 출현 지역인 집으로 돌아가야 하지만 가족은 불편함을 이유로 부탁을 반복함</x:t>
  </x:si>
  <x:si>
    <x:t>미완료 구역을 표시하고 완료 후 수거함 아래의 검은 선을 단계적으로 밝힘</x:t>
  </x:si>
  <x:si>
    <x:t>껍데기 파도가 길을 덮고 위아래 경계가 뒤집혀 안전한 발판을 구분하기 어려움</x:t>
  </x:si>
  <x:si>
    <x:t>언론이 영웅팀처럼 포장하지만 파티원들의 경험·성격·전투 방식은 서로 다름</x:t>
  </x:si>
  <x:si>
    <x:t>과거 차한해에게 도움받은 시민과 희생을 요구하는 군중이 같은 장소에서 충돌함</x:t>
  </x:si>
  <x:si>
    <x:t>5/10 – 접근 제한시간·고정핀 순서·사격과 상호작용 전환이 난이도를 결정함</x:t>
  </x:si>
  <x:si>
    <x:t>통화 중 끊기는 호흡·회사 대피 훈련·차한해의 휴식 여부를 묻는 대사를 확인함</x:t>
  </x:si>
  <x:si>
    <x:t>3/10 – 분류 종류 수·외형 유사도·오답 허용 횟수가 난이도를 결정함</x:t>
  </x:si>
  <x:si>
    <x:t>측정소와 음식점의 위치·마감 시간을 비교하지만 결국 가족 부탁을 먼저 처리함</x:t>
  </x:si>
  <x:si>
    <x:t>고양이는 차한해를 알아보지만 주변 괴물 소리 때문에 경계가 완전히 풀리지 않음</x:t>
  </x:si>
  <x:si>
    <x:t>25·50·75·100%에서 UI·표정·독백·최종 선택 연출이 단계 변화</x:t>
  </x:si>
  <x:si>
    <x:t>구매 메뉴에는 심부름 물품 외에도 여러 상품이 있어 츄르를 직접 찾아야 함</x:t>
  </x:si>
  <x:si>
    <x:t>다른 각도의 영상과 현장 목격담을 대조해 수치 96이 실제로 나타났음을 확인함</x:t>
  </x:si>
  <x:si>
    <x:t>2/10 – 목표 수량·배치 밀도·가림 오브젝트·탐색 범위가 난이도를 결정함</x:t>
  </x:si>
  <x:si>
    <x:t>5/10 – 위험 주기·대상 체력·이동 거리·구조 단계 수가 난이도를 결정함</x:t>
  </x:si>
  <x:si>
    <x:t>아이는 흥분한 상태로 짧고 불완전한 말만 해 차한해가 의미를 이해하기 어려움</x:t>
  </x:si>
  <x:si>
    <x:t>관리국은 시민 구조보다 괴물 제압 영상을 우선 요구하며 임무 목적이 충돌함</x:t>
  </x:si>
  <x:si>
    <x:t>장비 고장 가능성을 배제하려면 여러 장치에서 같은 결과가 나오는지 확인해야 함</x:t>
  </x:si>
  <x:si>
    <x:t>1/10 – NPC 후보 수·위치 이동 여부·의뢰 단서 명확성이 난이도를 결정함</x:t>
  </x:si>
  <x:si>
    <x:t>첫 문은 최고 권한 키카드, 둘째 문은 회수한 생체 모듈로 열고 비리 자료를 복사함</x:t>
  </x:si>
  <x:si>
    <x:t>[죄책감] 상태의 도시 시민 반응 확인·차한해 소멸·균열 소멸·변이체 전원 복원</x:t>
  </x:si>
  <x:si>
    <x:t>쫓쫓해삼과 고등급자의 교전 구역에서 고등급자 교전 구역과 시민 이동 동선이 겹침</x:t>
  </x:si>
  <x:si>
    <x:t>전: 거울 미로·껍데기의 바다·정예 수호체 / 후: 진실 공개·도시 인연 엔딩 판정</x:t>
  </x:si>
  <x:si>
    <x:t>[도시] +5% (기본 15% · 최대 30%)
[나대진] +5% (누적 65%)</x:t>
  </x:si>
  <x:si>
    <x:t>237번 | 변혜서의 기억과 공명해 차한해에게만 보랏빛으로 보이는 사랑의 매 회수</x:t>
  </x:si>
  <x:si>
    <x:t>반박하거나 떠나는 대신 피해자의 말을 끝까지 듣고 필요한 치료 정보를 연결할지 선택함</x:t>
  </x:si>
  <x:si>
    <x:t>선생님이 보여주신 예시 파일을 참고해서, 우리 게임만의 시뮬레이터를 잘 만들어보자.</x:t>
  </x:si>
  <x:si>
    <x:t>전신 보라색의 둥근 단세포. 사방의 섬모가 제멋대로 움직여 불규칙하게 회전·배회한다.</x:t>
  </x:si>
  <x:si>
    <x:t>836 청년이 전방을 막고 차한해가 후방 시민을 안내하며 지정 대피선까지 이동시킴</x:t>
  </x:si>
  <x:si>
    <x:t>[나대진] 100% : 최종전에서 [도와줘!] 사용 시 1회 치명 피해 방지 지원</x:t>
  </x:si>
  <x:si>
    <x:t>[눈물] 강제 발동→도시 전체 [죄책감]→차한해 소멸·균열 소멸·변이체 전원 복원</x:t>
  </x:si>
  <x:si>
    <x:t>너만 할 수 있대의 구호를 끊고 ‘네가 사라지면 모두가 편하다’는 목소리 부정하기</x:t>
  </x:si>
  <x:si>
    <x:t>폭력을 대신 받아낸 자와 살아남기 위해 폭력을 행사한 자의 기억이 하나의 외피에 갇힘</x:t>
  </x:si>
  <x:si>
    <x:t>일치 (285~288번, 12분30초·12분·11분30초, 기원 진실 290번)</x:t>
  </x:si>
  <x:si>
    <x:t>공동 진입 : 동시 진입
희생 경로 : [눈물] → [죄책감] → 차한해 단독 진입</x:t>
  </x:si>
  <x:si>
    <x:t>참사 뉴스를 보면서도 ‘내 수치를 지키려면 어쩔 수 없었다’고 합리화해 선의 0</x:t>
  </x:si>
  <x:si>
    <x:t>틀린 기억을 고르면 포위가 강화되므로 증거와 일치하는 장면을 선택해 진형을 무너뜨림</x:t>
  </x:si>
  <x:si>
    <x:t>변혜서를 생존 복원하지 않고 포옹으로 고통에서 해방해 마지막 감사 뒤 완전히 보내 줌</x:t>
  </x:si>
  <x:si>
    <x:t>전: 우정 반지·졸업앨범·학교폭력 기억 / 후: 변혜서 소멸·인간 기원 공식 확인</x:t>
  </x:si>
  <x:si>
    <x:t>렌즈 감각기관의 시선을 끊고 표적 표식을 해제한 뒤 금속 돌기 아래 핵을 제압함</x:t>
  </x:si>
  <x:si>
    <x:t>차한해는 고등급자들의 활동을 지켜보면서도 자신의 수치를 알 수 없어 불안함을 느낌</x:t>
  </x:si>
  <x:si>
    <x:t>118번 | 관리국 표준 대응 장비 8종·응급품 2종을 수령하고 상태 UI 확인하기</x:t>
  </x:si>
  <x:si>
    <x:t>마지막 츄르를 건네고 차한해가 떠날 때까지 고양이가 곁에 머무르는 모습을 확인함</x:t>
  </x:si>
  <x:si>
    <x:t>날짜·필체·교사 도장을 비교해 도움 요청이 문제 행동으로 왜곡된 사실을 재구성함</x:t>
  </x:si>
  <x:si>
    <x:t>돕기를 선택하거나 [싫어요.]를 사용해 알바 부탁을 거절하고 기존 심부름을 계속함</x:t>
  </x:si>
  <x:si>
    <x:t>과거의 자신처럼 괴롭힘당하는 아이를 ‘나도 도움받지 못했다’며 외면한 마지막 선택</x:t>
  </x:si>
  <x:si>
    <x:t>공동 진입 완료 또는 단독 희생 경로의 [눈물] 1회 발동 후 차한해 균열 진입</x:t>
  </x:si>
  <x:si>
    <x:t>[한도윤] 100% + [도와줘!] : 마지막 직원 위치를 직접 알려주는 협력 행동</x:t>
  </x:si>
  <x:si>
    <x:t>인간 출신이 아니라 변혜서의 기억 조각과 차한해의 죄책감을 재료로 균열이 만든 군체</x:t>
  </x:si>
  <x:si>
    <x:t>공명 드럼과 저장낭이 달린 선도체. 전장의 갈채음을 모아 보랏빛 에너지로 압축한다.</x:t>
  </x:si>
  <x:si>
    <x:t>1/10 – 관찰 대상 수·이상 징후의 미세함·단서 분산 정도가 난이도를 결정함</x:t>
  </x:si>
  <x:si>
    <x:t>빛나는 균열 결정을 발판으로 삼고 껍데기 파동 사이의 빈틈을 따라 중심 섬에 도달함</x:t>
  </x:si>
  <x:si>
    <x:t>181번 | 아무도 보지 않는 곳에서 시민을 구하고 박수 없인 못 살아 제압하기</x:t>
  </x:si>
  <x:si>
    <x:t>정해진 감지 행동으로 주변을 탐색하며 플레이어 발견 여부에 따라 다음 행동을 바꿈.</x:t>
  </x:si>
  <x:si>
    <x:t>회사 내부 생존자 수·괴물 위치·다른 지역 위험도를 확인하고 회사 구조 임무를 수락함</x:t>
  </x:si>
  <x:si>
    <x:t>회복 효과가 들어오면 같은 수치의 피해 또는 회복 차단으로 변환되는 정예전 상태.</x:t>
  </x:si>
  <x:si>
    <x:t>강재한이 한도윤의 죽음을 차한해의 늦은 판단 탓으로 단정하고 구조 성공 사실을 지움</x:t>
  </x:si>
  <x:si>
    <x:t>실제 바다가 아닌 변이한 사람들의 빈 껍데기가 균열 중심부를 둘러싼 구조임을 확인함</x:t>
  </x:si>
  <x:si>
    <x:t>8/10 – 조작 반전·반사 각도·기억 핵 노출 시간·공 회수 동선이 난이도를 결정함</x:t>
  </x:si>
  <x:si>
    <x:t>차한해가 놓지 않으려 해도 친구의 몸과 괴물 껍데기가 완전히 빛과 먼지로 사라짐</x:t>
  </x:si>
  <x:si>
    <x:t>검붉고 보랏빛인 반투명 층 아래에서 얼굴·손·옷자락·소지품이 물결처럼 나타났다 사라짐</x:t>
  </x:si>
  <x:si>
    <x:t>친구가 인간 모습으로 잠깐 돌아왔다가 소멸한 사실과 기존 조직 분석을 연결해야 함</x:t>
  </x:si>
  <x:si>
    <x:t>265번 | 연구시설에 침투해 ‘권한이 없습니다’를 제압하고 접근 도구 회수하기</x:t>
  </x:si>
  <x:si>
    <x:t>너무 가까우면 대장 고양이가 경계하고 너무 멀어지면 두 고양이가 멈춰 차한해를 기다림</x:t>
  </x:si>
  <x:si>
    <x:t>공개+100% : 진엔딩
은폐+75% 이상 : 선의의 거짓말
그 외 : 희생 경로</x:t>
  </x:si>
  <x:si>
    <x:t>공동 진입이 거부되거나 차한해가 스스로 단독 희생을 선택하면 차한해만 균열에 흡수됨</x:t>
  </x:si>
  <x:si>
    <x:t>바람 방향 표시와 봉지의 그림자를 보고 다음 착지 지점을 예측해 세 번 안에 붙잡음</x:t>
  </x:si>
  <x:si>
    <x:t>한도윤의 장례와 회복 시간을 요청해도 이용익은 폐교 조사 성과와 여론 수습을 우선함</x:t>
  </x:si>
  <x:si>
    <x:t>시민 방향의 화염 경로를 공명 방벽으로 막고 남은 투사체 사이의 안전 구간으로 이동함</x:t>
  </x:si>
  <x:si>
    <x:t>시민의 직접 기억과 증언이 충분하지 않으면 고등급자·폭력시위단체의 희생 논리가 우세함</x:t>
  </x:si>
  <x:si>
    <x:t>수치가 급격히 떨어지고 유튜버 모습이 균열 안에서 사라져 이후 상태를 알 수 없음</x:t>
  </x:si>
  <x:si>
    <x:t>아이의 ‘언니, 괴물. 펑! 없어져써!’라는 말을 듣지만 놀라서 횡설수설한다고 판단함</x:t>
  </x:si>
  <x:si>
    <x:t>공을 회수하러 이동하는 동안 보스의 추적 공격이 이어져 최단 경로와 안전 경로가 다름</x:t>
  </x:si>
  <x:si>
    <x:t>공식 기록과 나대진의 비공개 기록을 비교해 차한해가 사람으로 기억되는 방식을 확인함</x:t>
  </x:si>
  <x:si>
    <x:t>폐교였던 공간이 갑자기 정상적인 학교로 바뀌고 차한해는 친구의 시점으로 움직이게 됨</x:t>
  </x:si>
  <x:si>
    <x:t>장면 순서와 반복되는 상징을 보며 가족·한도윤·친구·시민의 변화와 그 결과를 확인함</x:t>
  </x:si>
  <x:si>
    <x:t>일정 거리에 츄르를 내려놓고 뒤로 물러난 뒤 고양이가 스스로 다가올 때까지 기다림</x:t>
  </x:si>
  <x:si>
    <x:t>차한해는 자신의 의사보다 먼저 숙소와 관리 체계가 배정되는 상황을 받아들여야 함</x:t>
  </x:si>
  <x:si>
    <x:t>두 보스의 체력이 낮아지면 때리는 기억과 맞는 기억이 다시 결합해 외피를 재생하려 함</x:t>
  </x:si>
  <x:si>
    <x:t>7/10 – 반사 궤적·보스 공격 주기·환영체 위치·회수 가능 시간이 난이도를 결정함</x:t>
  </x:si>
  <x:si>
    <x:t>일반탄과 비살상 충격탄의 용도가 다르고 전술화의 회피 거리 보정을 함께 익혀야 함</x:t>
  </x:si>
  <x:si>
    <x:t>사랑의 매로 외피를 타격할 때마다 교사 체벌과 학교폭력 기억이 차한해의 시야를 덮음</x:t>
  </x:si>
  <x:si>
    <x:t>9/10 – 동시 장치 수·자아 마모도 증가·공격 압박·협력 타이밍이 난이도를 결정함</x:t>
  </x:si>
  <x:si>
    <x:t>작은 출구가 편의점 플라스틱 물류 박스에 막혀 있어 고양이가 스스로 빠져나오지 못함</x:t>
  </x:si>
  <x:si>
    <x:t>전광판 쇠막대의 넓은 궤적으로 일렬에 겹친 여러 적을 한 번에 타격하는 정렬 공격.</x:t>
  </x:si>
  <x:si>
    <x:t>안정 앰플 1개를 소비해 자아마모도 자체는 낮추지 않고 UI 간섭만 8초간 완화함.</x:t>
  </x:si>
  <x:si>
    <x:t>2/10 – 점검 항목 수·이상 징후의 동시 발생·정보 분산 정도가 난이도를 결정함</x:t>
  </x:si>
  <x:si>
    <x:t>177번 | 박수 없인 못 살아가 참사 뉴스를 보며 책임을 합리화한 장면 확인하기</x:t>
  </x:si>
  <x:si>
    <x:t>갈림길에서 목적지 방향을 확인하면서 잔해 사이에 놓인 관리국 보급 상자도 찾아야 함</x:t>
  </x:si>
  <x:si>
    <x:t>자신의 핵심 부위를 짧게 노출해 공격 기회를 만들지만 이후 패턴 전환을 준비함.</x:t>
  </x:si>
  <x:si>
    <x:t>215번 | 고밀도 충격 흡수 장화로 등 뒤 한 칸의 기습을 버티며 복도 통과하기</x:t>
  </x:si>
  <x:si>
    <x:t>표준 대응 장비 8종 확인·응급 주사와 비살상 충격탄 등록·상태 UI 확인 완료</x:t>
  </x:si>
  <x:si>
    <x:t>출동 명령의 목적·휴식 거부 조항·언론 발표 시간을 확인하고 조사 임무를 수락함</x:t>
  </x:si>
  <x:si>
    <x:t>환경 장비 2종의 보호 효과와 안정 앰플의 1회성 UI 간섭 완화 시점을 비교해야 함</x:t>
  </x:si>
  <x:si>
    <x:t>구조 성과와 호화 생활 장면이 같은 방송에 편집되어 제도의 문제점을 알아차리기 어려움</x:t>
  </x:si>
  <x:si>
    <x:t>보스의 노출된 핵에 공격을 집중해 외피보다 큰 파괴 효율을 내는 상황형 집중 공격.</x:t>
  </x:si>
  <x:si>
    <x:t>장착한 총기·원거리 무기의 공격 수치를 포함해 정면 표적 1체를 공격하는 기본 사격.</x:t>
  </x:si>
  <x:si>
    <x:t>6/10 – 동행 인원·속도 편차·위험 구간 수·명령 재사용 시간이 난이도를 결정함</x:t>
  </x:si>
  <x:si>
    <x:t>구조용 로프 발사기 1회를 소비해 끊어진 계단·붕괴 통로에 임시 이동 경로를 생성함.</x:t>
  </x:si>
  <x:si>
    <x:t>현재 위치와 차한해의 반응을 확인하고 방금 본 기억이 친구의 시점이었음을 정리함</x:t>
  </x:si>
  <x:si>
    <x:t>한도윤의 회사와 다른 피해 지역의 구조 요청이 동시에 들어와 즉시 출동할 수 없음</x:t>
  </x:si>
  <x:si>
    <x:t>첫 근접전의 충격으로 조끼 보호판이 갈라졌지만 겉으로는 손상 정도를 바로 알기 어려움</x:t>
  </x:si>
  <x:si>
    <x:t>폐교로 가는 지름길이 대장 고양이의 영역을 통과하며 다른 우회로는 붕괴되어 있음</x:t>
  </x:si>
  <x:si>
    <x:t>차한해가 영역을 벗어나면 대장 고양이가 다른 골목으로 가고 다시 들어오면 길을 막음</x:t>
  </x:si>
  <x:si>
    <x:t>전투 장면·전용 차량·고급 식사·방송 인터뷰를 비교해 영웅화가 시작됐음을 확인함</x:t>
  </x:si>
  <x:si>
    <x:t>보호 장비 2종과 공격 장비 1종의 방어·공명 피해·기동성·화면 간섭을 비교해야 함</x:t>
  </x:si>
  <x:si>
    <x:t>먼지 보호 안경과 균열 보호 마스크의 장착 조합을 정하고 안정 앰플을 퀵슬롯에 등록함</x:t>
  </x:si>
  <x:si>
    <x:t>153번 | 나대진에게 충격 보호대·공명 보호 장갑·고등급자 공명 증폭기 수령하기</x:t>
  </x:si>
  <x:si>
    <x:t>[도시] +5% (기본 50% · 최대 85%)
[한도윤] +5% (누적 100%)</x:t>
  </x:si>
  <x:si>
    <x:t>3/10 – 구조 요청 위치·출입 기록 순서·경보음의 중첩이 판단 난이도를 결정함</x:t>
  </x:si>
  <x:si>
    <x:t>인연이 낮을수록 두 고양이 모두 차한해를 경계해 구조 전에 추가 신뢰 확보가 필요함</x:t>
  </x:si>
  <x:si>
    <x:t>아이와 짧게 대화하고 사탕을 보관해 주며 가족사진과 철제 잔해 사고의 단서를 확인함</x:t>
  </x:si>
  <x:si>
    <x:t>깨진 경찰 방패 등 전방 방어 장비를 들어 정면 피해와 밀려남을 줄이는 유지형 방어.</x:t>
  </x:si>
  <x:si>
    <x:t>자신의 차례가 되자 일진들이 뒤에서 밀치고 ‘자리 잘 맡아놨네’라며 앞을 차지함</x:t>
  </x:si>
  <x:si>
    <x:t>9/10 – 두 보스 위치·동시 약점 시간·마지막 타격 타이밍이 난이도를 결정함</x:t>
  </x:si>
  <x:si>
    <x:t>차단 상태가 안정 파장의 전달 경로를 일부 끊어 고정 효과가 충분히 도달하지 못함.</x:t>
  </x:si>
  <x:si>
    <x:t>대장 고양이는 차한해에게서 눈을 떼지 않은 채 간식을 먹으며 예쁜 고양이도 챙기려 함</x:t>
  </x:si>
  <x:si>
    <x:t>잔해 3개 파괴·로프 발사기 2회분 소진·마지막 직원 대피·임시 재난 구조 장비 반납</x:t>
  </x:si>
  <x:si>
    <x:t>대화와 자료를 확인해 폐교 균열 조사와 실종자 수색의 공식 목표와 숨은 위험을 구분함</x:t>
  </x:si>
  <x:si>
    <x:t>문 두드리기·연속 주먹질 패턴과 무전으로 전달되는 공격 예고를 연결해 학습해야 함</x:t>
  </x:si>
  <x:si>
    <x:t>심층 균열 탐사 기본 장비 3종 수령·장착·조건 달성 시 선의 안정 장치 추가 수령</x:t>
  </x:si>
  <x:si>
    <x:t>충격 보호대 +20
관리국 대응 장갑 해제 : +5 → 0
공명 보호 장갑 +15</x:t>
  </x:si>
  <x:si>
    <x:t>다른 자리로 가려 하면 일진들이 ‘빨리 안 오냐’며 반복해서 옆자리에 앉도록 압박함</x:t>
  </x:si>
  <x:si>
    <x:t>일진들은 자기 식판을 모두 두고 ‘다 먹고 농구할 거니까 강당으로 오라’고 명령함</x:t>
  </x:si>
  <x:si>
    <x:t>[나대진] 75% 이상 : 충격 보호대·공명 보호 장갑·고등급자 공명 증폭기 지원</x:t>
  </x:si>
  <x:si>
    <x:t>시야 밖 기습과 밀쳐내기를 장화의 넘어짐 저항으로 버티면서 반격 시점을 찾아야 함</x:t>
  </x:si>
  <x:si>
    <x:t>차한해는 아직 힘을 의식적으로 사용해 본 적이 없지만 측정 직후 곧바로 실전에 투입됨</x:t>
  </x:si>
  <x:si>
    <x:t>구조 지연 질타·한도윤 책임론·폭력시위·균열 진입 선동, 진엔딩에서 시민에게 설득됨</x:t>
  </x:si>
  <x:si>
    <x:t>깨진 방패의 방어 방향과 섬광 신호기의 1회성 주의 분산 효과를 함께 이해해야 함</x:t>
  </x:si>
  <x:si>
    <x:t>출동 목록의 피해 규모·생존 가능성·정치 우선도를 비교하고 강제 배정된 임무를 확인함</x:t>
  </x:si>
  <x:si>
    <x:t>일진들이 고기 반찬·디저트·음료를 하나씩 가져가 친구의 식판에는 기본 음식만 남음</x:t>
  </x:si>
  <x:si>
    <x:t>장난치는 학생·메뉴를 이야기하는 친구·운동장으로 가는 학생을 지나 급식소로 이동함</x:t>
  </x:si>
  <x:si>
    <x:t>공명 피해는 증가하지만 증폭기의 화면 간섭 때문에 붙잡기 공격의 전조가 짧게 가려짐</x:t>
  </x:si>
  <x:si>
    <x:t>[나대진] 75% 이상에서 충격 보호대·공명 보호 장갑·고등급자 공명 증폭기 획득</x:t>
  </x:si>
  <x:si>
    <x:t>거리 표시 없이 고양이의 귀·꼬리·걸음 속도를 보고 적정 거리를 유지해 함께 이동함</x:t>
  </x:si>
  <x:si>
    <x:t>※ 밸런스 문서의 콘텐츠 진행 순서 1~306에서 현재 기본 공격력·기본 방어력과 전투 상태를 확인할 수 있음. 장비와 지속 해금 PC 스킬은 처음 획득·교체·손상·해금되는 시점에만 기록함. 아이템 고유 행동·UI 기능·엔딩 전용 강제 이벤트 스킬([눈물] 등)은 아이템·스킬 DATA·밸런스 문서의 동일 콘텐츠 번호로 검증함. 일반인 상태는 공격력 10·방어력 10이며, 첫 힘 발현은 해당 콘텐츠에만 적용되는 +990 일회성 보정임.</x:t>
  </x:si>
  <x:si>
    <x:t>선택</x:t>
  </x:si>
  <x:si>
    <x:t>25초</x:t>
  </x:si>
  <x:si>
    <x:t>20초</x:t>
  </x:si>
  <x:si>
    <x:t>94%</x:t>
  </x:si>
  <x:si>
    <x:t>+3%</x:t>
  </x:si>
  <x:si>
    <x:t>신발</x:t>
  </x:si>
  <x:si>
    <x:t>업적</x:t>
  </x:si>
  <x:si>
    <x:t>1회</x:t>
  </x:si>
  <x:si>
    <x:t>15초</x:t>
  </x:si>
  <x:si>
    <x:t>소모품</x:t>
  </x:si>
  <x:si>
    <x:t>+2m</x:t>
  </x:si>
  <x:si>
    <x:t>상의</x:t>
  </x:si>
  <x:si>
    <x:t>회복</x:t>
  </x:si>
  <x:si>
    <x:t>+4%</x:t>
  </x:si>
  <x:si>
    <x:t>35초</x:t>
  </x:si>
  <x:si>
    <x:t>삭제</x:t>
  </x:si>
  <x:si>
    <x:t>챕터</x:t>
  </x:si>
  <x:si>
    <x:t>머리</x:t>
  </x:si>
  <x:si>
    <x:t>제작</x:t>
  </x:si>
  <x:si>
    <x:t>스킬4</x:t>
  </x:si>
  <x:si>
    <x:t>전투</x:t>
  </x:si>
  <x:si>
    <x:t>보스</x:t>
  </x:si>
  <x:si>
    <x:t>손</x:t>
  </x:si>
  <x:si>
    <x:t>도시</x:t>
  </x:si>
  <x:si>
    <x:t>탄약</x:t>
  </x:si>
  <x:si>
    <x:t>수치</x:t>
  </x:si>
  <x:si>
    <x:t>2회</x:t>
  </x:si>
  <x:si>
    <x:t>무기</x:t>
  </x:si>
  <x:si>
    <x:t>검증</x:t>
  </x:si>
  <x:si>
    <x:t>8분</x:t>
  </x:si>
  <x:si>
    <x:t>+2%</x:t>
  </x:si>
  <x:si>
    <x:t>3%</x:t>
  </x:si>
  <x:si>
    <x:t>한도윤</x:t>
  </x:si>
  <x:si>
    <x:t>48%</x:t>
  </x:si>
  <x:si>
    <x:t>누적값</x:t>
  </x:si>
  <x:si>
    <x:t>방어력</x:t>
  </x:si>
  <x:si>
    <x:t>45초</x:t>
  </x:si>
  <x:si>
    <x:t>97%</x:t>
  </x:si>
  <x:si>
    <x:t>6분</x:t>
  </x:si>
  <x:si>
    <x:t>항목</x:t>
  </x:si>
  <x:si>
    <x:t>나대진</x:t>
  </x:si>
  <x:si>
    <x:t>정수</x:t>
  </x:si>
  <x:si>
    <x:t>+4m</x:t>
  </x:si>
  <x:si>
    <x:t>대상</x:t>
  </x:si>
  <x:si>
    <x:t>헤비</x:t>
  </x:si>
  <x:si>
    <x:t>강재한</x:t>
  </x:si>
  <x:si>
    <x:t>이용익</x:t>
  </x:si>
  <x:si>
    <x:t>공격력</x:t>
  </x:si>
  <x:si>
    <x:t>텍스트</x:t>
  </x:si>
  <x:si>
    <x:t>공통</x:t>
  </x:si>
  <x:si>
    <x:t>53%</x:t>
  </x:si>
  <x:si>
    <x:t>스킬</x:t>
  </x:si>
  <x:si>
    <x:t>최고</x:t>
  </x:si>
  <x:si>
    <x:t>얼굴</x:t>
  </x:si>
  <x:si>
    <x:t>16%</x:t>
  </x:si>
  <x:si>
    <x:t>90%</x:t>
  </x:si>
  <x:si>
    <x:t>12%</x:t>
  </x:si>
  <x:si>
    <x:t>미들</x:t>
  </x:si>
  <x:si>
    <x:t>변화량</x:t>
  </x:si>
  <x:si>
    <x:t>7%</x:t>
  </x:si>
  <x:si>
    <x:t>스킬2</x:t>
  </x:si>
  <x:si>
    <x:t>50%</x:t>
  </x:si>
  <x:si>
    <x:t>스킬1</x:t>
  </x:si>
  <x:si>
    <x:t>초기값</x:t>
  </x:si>
  <x:si>
    <x:t>24%</x:t>
  </x:si>
  <x:si>
    <x:t>이미지</x:t>
  </x:si>
  <x:si>
    <x:t>구간</x:t>
  </x:si>
  <x:si>
    <x:t>28%</x:t>
  </x:si>
  <x:si>
    <x:t>툭!</x:t>
  </x:si>
  <x:si>
    <x:t>80%</x:t>
  </x:si>
  <x:si>
    <x:t>60%</x:t>
  </x:si>
  <x:si>
    <x:t>10분</x:t>
  </x:si>
  <x:si>
    <x:t>값</x:t>
  </x:si>
  <x:si>
    <x:t>0%</x:t>
  </x:si>
  <x:si>
    <x:t>동일</x:t>
  </x:si>
  <x:si>
    <x:t>차우선</x:t>
  </x:si>
  <x:si>
    <x:t>쉿.</x:t>
  </x:si>
  <x:si>
    <x:t>-2%</x:t>
  </x:si>
  <x:si>
    <x:t>무관</x:t>
  </x:si>
  <x:si>
    <x:t>차단</x:t>
  </x:si>
  <x:si>
    <x:t>+8%</x:t>
  </x:si>
  <x:si>
    <x:t>몬스터</x:t>
  </x:si>
  <x:si>
    <x:t>순서</x:t>
  </x:si>
  <x:si>
    <x:t>라이트</x:t>
  </x:si>
  <x:si>
    <x:t>8초</x:t>
  </x:si>
  <x:si>
    <x:t>92%</x:t>
  </x:si>
  <x:si>
    <x:t>결과</x:t>
  </x:si>
  <x:si>
    <x:t>보급</x:t>
  </x:si>
  <x:si>
    <x:t>찰싹!</x:t>
  </x:si>
  <x:si>
    <x:t>5분</x:t>
  </x:si>
  <x:si>
    <x:t>스킬3</x:t>
  </x:si>
  <x:si>
    <x:t>85%</x:t>
  </x:si>
  <x:si>
    <x:t/>
  </x:si>
  <x:si>
    <x:t>초</x:t>
  </x:si>
  <x:si>
    <x:t>빨리!</x:t>
  </x:si>
  <x:si>
    <x:t>펑!</x:t>
  </x:si>
  <x:si>
    <x:t>PC</x:t>
  </x:si>
  <x:si>
    <x:t>개별</x:t>
  </x:si>
  <x:si>
    <x:t>+</x:t>
  </x:si>
  <x:si>
    <x:t>나가!</x:t>
  </x:si>
  <x:si>
    <x:t>개체</x:t>
  </x:si>
  <x:si>
    <x:t>회</x:t>
  </x:si>
  <x:si>
    <x:t>스택</x:t>
  </x:si>
  <x:si>
    <x:t>상시</x:t>
  </x:si>
  <x:si>
    <x:t>액티브</x:t>
  </x:si>
  <x:si>
    <x:t>앙!</x:t>
  </x:si>
  <x:si>
    <x:t>디버프</x:t>
  </x:si>
  <x:si>
    <x:t>고정</x:t>
  </x:si>
  <x:si>
    <x:t>칸</x:t>
  </x:si>
  <x:si>
    <x:t>단위</x:t>
  </x:si>
  <x:si>
    <x:t>입력</x:t>
  </x:si>
  <x:si>
    <x:t>NPC</x:t>
  </x:si>
  <x:si>
    <x:t>침식</x:t>
  </x:si>
  <x:si>
    <x:t>낄낄낄</x:t>
  </x:si>
  <x:si>
    <x:t>탕!</x:t>
  </x:si>
  <x:si>
    <x:t>쿵.</x:t>
  </x:si>
  <x:si>
    <x:t>개</x:t>
  </x:si>
  <x:si>
    <x:t>질질핵</x:t>
  </x:si>
  <x:si>
    <x:t>쭈욱!</x:t>
  </x:si>
  <x:si>
    <x:t>유지형</x:t>
  </x:si>
  <x:si>
    <x:t>%</x:t>
  </x:si>
  <x:si>
    <x:t>쏙!</x:t>
  </x:si>
  <x:si>
    <x:t>지점</x:t>
  </x:si>
  <x:si>
    <x:t>버텨!</x:t>
  </x:si>
  <x:si>
    <x:t>10초</x:t>
  </x:si>
  <x:si>
    <x:t>20%</x:t>
  </x:si>
  <x:si>
    <x:t>보호막</x:t>
  </x:si>
  <x:si>
    <x:t>9분</x:t>
  </x:si>
  <x:si>
    <x:t>이벤트</x:t>
  </x:si>
  <x:si>
    <x:t>고정값</x:t>
  </x:si>
  <x:si>
    <x:t>40초</x:t>
  </x:si>
  <x:si>
    <x:t>밀려남</x:t>
  </x:si>
  <x:si>
    <x:t>죄책감</x:t>
  </x:si>
  <x:si>
    <x:t>속박</x:t>
  </x:si>
  <x:si>
    <x:t>30초</x:t>
  </x:si>
  <x:si>
    <x:t>+7%</x:t>
  </x:si>
  <x:si>
    <x:t>2분</x:t>
  </x:si>
  <x:si>
    <x:t>눈물</x:t>
  </x:si>
  <x:si>
    <x:t>구역</x:t>
  </x:si>
  <x:si>
    <x:t>1분</x:t>
  </x:si>
  <x:si>
    <x:t>보스명</x:t>
  </x:si>
  <x:si>
    <x:t>50초</x:t>
  </x:si>
  <x:si>
    <x:t>등급</x:t>
  </x:si>
  <x:si>
    <x:t>퀘스트</x:t>
  </x:si>
  <x:si>
    <x:t>체</x:t>
  </x:si>
  <x:si>
    <x:t>충격</x:t>
  </x:si>
  <x:si>
    <x:t>+5%</x:t>
  </x:si>
  <x:si>
    <x:t>비선공</x:t>
  </x:si>
  <x:si>
    <x:t>=</x:t>
  </x:si>
  <x:si>
    <x:t>갈채</x:t>
  </x:si>
  <x:si>
    <x:t>단계</x:t>
  </x:si>
  <x:si>
    <x:t>3분</x:t>
  </x:si>
  <x:si>
    <x:t>55초</x:t>
  </x:si>
  <x:si>
    <x:t>버프</x:t>
  </x:si>
  <x:si>
    <x:t>경직</x:t>
  </x:si>
  <x:si>
    <x:t>7분</x:t>
  </x:si>
  <x:si>
    <x:t>12분</x:t>
  </x:si>
  <x:si>
    <x:t>피해</x:t>
  </x:si>
  <x:si>
    <x:t>캐릭터</x:t>
  </x:si>
  <x:si>
    <x:t>30%</x:t>
  </x:si>
  <x:si>
    <x:t>조사 도구와 탐사 장비를 두 단계로 나누어 안내하고 추천 장착 제공</x:t>
  </x:si>
  <x:si>
    <x:t>동행 NPC가 장애물에 걸리거나 플레이어와 멀어지면 대피가 중단됨</x:t>
  </x:si>
  <x:si>
    <x:t>크레딧 사이의 주요 장면을 확인하며 엔딩 크레딧을 마지막까지 감상함</x:t>
  </x:si>
  <x:si>
    <x:t>깨진 경찰 방패 장착·전방 방어 확인·휴대용 섬광 신호기 등록 완료</x:t>
  </x:si>
  <x:si>
    <x:t>봉쇄된 임시 대피소의 구조 요청을 확인하고 응급 압박 붕대 챙기기</x:t>
  </x:si>
  <x:si>
    <x:t>사망 이후 100% 고정, 예약 음성과 폐교·최종부 감정 축으로 사용</x:t>
  </x:si>
  <x:si>
    <x:t>안정 앰플 1개 사용·자아마모 수치는 유지하고 UI 간섭 8초 완화</x:t>
  </x:si>
  <x:si>
    <x:t>장비 3종 설명 확인·공명 증폭기 시험·장착 또는 보관 선택 완료</x:t>
  </x:si>
  <x:si>
    <x:t>심층 균열 탐사 헬멧의 센서로 단서를 찾고 컴퓨터 잠금 퍼즐 해결하기</x:t>
  </x:si>
  <x:si>
    <x:t>소방용 진압 도끼·로프 발사기로 붕괴 통로를 열어 마지막 직원 구조하기</x:t>
  </x:si>
  <x:si>
    <x:t>기본 공격력 520 / 기본 방어력 200 / 스킬 : 안전 구역 확보</x:t>
  </x:si>
  <x:si>
    <x:t>고등급자와 시위대는 안전 거리에서 차한해의 단독 진입을 지켜보고 있음</x:t>
  </x:si>
  <x:si>
    <x:t>1/10 – 기존 조작 습관과 선택의 감정적 부담이 난이도를 결정함</x:t>
  </x:si>
  <x:si>
    <x:t>진엔딩·선의의 거짓말·희생 엔딩의 차한해 상태와 도시 반응을 확인함</x:t>
  </x:si>
  <x:si>
    <x:t>3/10 – 생존력·지형 안정성과 기동성의 교환 관계를 판단해야 함</x:t>
  </x:si>
  <x:si>
    <x:t>2세트: 균열 감지 범위 +3m
4세트: 자아 마모 누적량 -12%</x:t>
  </x:si>
  <x:si>
    <x:t>2/10 – 높은 방어력과 무게 페널티의 교환 관계를 판단해야 함</x:t>
  </x:si>
  <x:si>
    <x:t>공명 보호 외투와 강화 전투화 상태를 확인한 뒤 균열 경계를 통과함</x:t>
  </x:si>
  <x:si>
    <x:t>1/10 – 추가 장면의 노출 시간과 배치 간격이 난이도를 결정함</x:t>
  </x:si>
  <x:si>
    <x:t>기본 공격력 560 / 기본 방어력 220 / 스킬: 유한한 선의 분담</x:t>
  </x:si>
  <x:si>
    <x:t>괴물의 몸이 무너지는 가운데 공격 대신 친구를 끌어안는 선택을 해야 함</x:t>
  </x:si>
  <x:si>
    <x:t>균열 방향 지정→양면 압박→부하 밀치기 명령→진형 붕괴→선도체 제압</x:t>
  </x:si>
  <x:si>
    <x:t>119·126번 회피 훈련·196번 고밀도 충격 흡수 장화로 교체</x:t>
  </x:si>
  <x:si>
    <x:t>소방 방열복 임시 착용·도시 인연 50% 이상 시 화염 보호복 획득</x:t>
  </x:si>
  <x:si>
    <x:t>주변 단서와 장치 반응을 확인해 균열 문양 4개를 순서대로 해제함</x:t>
  </x:si>
  <x:si>
    <x:t>빈 품과 남은 목걸이 빛을 확인하며 차한해가 무너져 우는 연출을 감상함</x:t>
  </x:si>
  <x:si>
    <x:t>무기를 내려놓고 우정 목걸이 심장 가까이 다가가 포옹 상호작용을 실행함</x:t>
  </x:si>
  <x:si>
    <x:t>나대진에게 충격 보호대·공명 보호 장갑·고등급자 공명 증폭기 수령하기</x:t>
  </x:si>
  <x:si>
    <x:t>강화 전투화 장착 상태로 양면 압박 3회 방어·공간 도약 통로 통과</x:t>
  </x:si>
  <x:si>
    <x:t>강당 표지판을 따라 이동하며 복도 끝에서 들리는 농구공 소리를 확인함</x:t>
  </x:si>
  <x:si>
    <x:t>5/10 – 투척 각도·반사 횟수·공 회수 동선이 난이도를 결정함</x:t>
  </x:si>
  <x:si>
    <x:t>문밖 생존자 3명의 위치·봉쇄 원인 확인 및 응급 압박 붕대 1개 획득</x:t>
  </x:si>
  <x:si>
    <x:t>1/10 – 짧은 대화 속 가족 단서를 알아차리는 난이도가 중심임</x:t>
  </x:si>
  <x:si>
    <x:t>2/10 – 단계 수·단서 위치·오답 초기화 범위가 난이도를 결정함</x:t>
  </x:si>
  <x:si>
    <x:t>고밀도 충격 흡수 장화 장착 상태로 강제 밀치기 3회 방어·복도 통과</x:t>
  </x:si>
  <x:si>
    <x:t>5/10 – 맵 크기·갈림길 수·목적지 표식의 가시성이 난이도를 결정함</x:t>
  </x:si>
  <x:si>
    <x:t>대장 고양이의 간식 나눔 발짓 확인 또는 높은 인연으로 자동 생략</x:t>
  </x:si>
  <x:si>
    <x:t>3/10 – 단서 수·방 분산 정도·환영 연출 길이가 난이도를 결정함</x:t>
  </x:si>
  <x:si>
    <x:t>즉시 박스를 만지지 않고 예쁜 고양이의 반응과 현재 인연 수치를 확인함</x:t>
  </x:si>
  <x:si>
    <x:t>목표를 바로 달성하지 못하게 만드는 맵·NPC·시간·정보·전투 요소</x:t>
  </x:si>
  <x:si>
    <x:t>4/10 – 가짜 반응 수·시야 점멸·탐색 범위가 난이도를 결정함</x:t>
  </x:si>
  <x:si>
    <x:t>공격 예고를 피하고 기억 재생이 끝난 짧은 틈에 외피 균열만 타격함</x:t>
  </x:si>
  <x:si>
    <x:t>잔여 패턴을 피하고 핵의 공명 주기에 맞춰 마지막 일격 입력을 준비함</x:t>
  </x:si>
  <x:si>
    <x:t>3/10 – 서사 단서와 공명 타이밍을 연결해 이해하는 난이도가 중심임</x:t>
  </x:si>
  <x:si>
    <x:t>PC DATA·대차대조표 변화 시점과 밸런스 문서의 콘텐츠 번호가 일치</x:t>
  </x:si>
  <x:si>
    <x:t>관리국 방진 고글로 공명 흔적을 추적하고 소형 방진 필터 교체하기</x:t>
  </x:si>
  <x:si>
    <x:t>오염 차단 전신복과 심층 균열 탐사 헬멧으로 보랏빛 발자국 추적하기</x:t>
  </x:si>
  <x:si>
    <x:t>3/10 – 진입로 수·위험 구역 범위·탐지기 명확성이 난이도를 결정함</x:t>
  </x:si>
  <x:si>
    <x:t>강당으로 가는 길의 학생들은 폭력을 알고도 평범하게 대화를 이어감</x:t>
  </x:si>
  <x:si>
    <x:t>2/10 – 파티원 수·역할 차이·지원 조건 수가 난이도를 결정함</x:t>
  </x:si>
  <x:si>
    <x:t>3/10 – 단계 수·단서 위치·오답 초기화 범위가 난이도를 결정함</x:t>
  </x:si>
  <x:si>
    <x:t>2세트: 구조 행동 속도 +10%
4세트: 화염·연기 피해 -15%</x:t>
  </x:si>
  <x:si>
    <x:t>시민 체력 0·공격 규칙 오판 누적·시간 초과 시 현재 페이즈 재시작</x:t>
  </x:si>
  <x:si>
    <x:t>9/10 – 페이즈 수·기믹 허용 시간·동시 패턴 수가 난이도를 결정함</x:t>
  </x:si>
  <x:si>
    <x:t>관리국 표준 대응 장비 8종·응급품 2종을 수령하고 상태 UI 확인하기</x:t>
  </x:si>
  <x:si>
    <x:t>과거 강당에서 날아온 농구공이 화면을 덮으며 현재 교실로 갑자기 전환됨</x:t>
  </x:si>
  <x:si>
    <x:t>대장 고양이가 몸을 크게 보이며 차한해 앞을 막고 다가가면 하악질함</x:t>
  </x:si>
  <x:si>
    <x:t>군중 이동 속도 감소·안전 통로 바닥선·막힘 2회 후 우회로 개방</x:t>
  </x:si>
  <x:si>
    <x:t>8/10 – 투사체 수·방벽 유지시간·잔류 화염 위치가 난이도를 결정함</x:t>
  </x:si>
  <x:si>
    <x:t>메인 구조 11개로 60% 보장·선택 콘텐츠 8개×5%로 최대 100%</x:t>
  </x:si>
  <x:si>
    <x:t>골목 입구와 고양이 흔적을 확인하고 영역 안으로 조심스럽게 들어감</x:t>
  </x:si>
  <x:si>
    <x:t>3/10 – 맵 크기·갈림길 수·목적지 표식의 가시성이 난이도를 결정함</x:t>
  </x:si>
  <x:si>
    <x:t>대사 속 실제 차한해의 기억과 타인의 요구를 구분하며 대화를 이어감</x:t>
  </x:si>
  <x:si>
    <x:t>빼앗기는 순서와 주변 학생의 무관심을 체험하며 장면을 끝까지 확인함</x:t>
  </x:si>
  <x:si>
    <x:t>75%: 진실 은폐 공동 진입 신뢰 / 100%: 진실 공개 진엔딩</x:t>
  </x:si>
  <x:si>
    <x:t>1/10 – 상충하는 목표 문구와 선택의 감정적 부담이 난이도를 결정함</x:t>
  </x:si>
  <x:si>
    <x:t>구조 대상 위치와 촬영 지시를 확인하고 시민 구조를 우선 목표로 설정함</x:t>
  </x:si>
  <x:si>
    <x:t>정비공이 만든 보호대는 단단하지만 무겁고 균열 공격에는 효과가 낮음</x:t>
  </x:si>
  <x:si>
    <x:t>집까지의 위험도와 측정 마감 시간을 확인한 뒤 토퍼를 가져오기로 결정함</x:t>
  </x:si>
  <x:si>
    <x:t>비슷한 오브젝트와 진열대가 많아 목표 대상을 한 번에 찾기 어려움</x:t>
  </x:si>
  <x:si>
    <x:t>2/10 – 후보 오브젝트 수·외형 유사도·탐색 범위가 난이도를 결정함</x:t>
  </x:si>
  <x:si>
    <x:t>6/10 – 화면 왜곡 강도·안전 표식 수·통로 폭이 난이도를 결정함</x:t>
  </x:si>
  <x:si>
    <x:t>3/10 – 목표물 크기·탐색 범위·가짜 후보 수가 난이도를 결정함</x:t>
  </x:si>
  <x:si>
    <x:t>측정 수치가 곧 구조 권한·전투 의무·사회적 특혜로 연결되기 시작함</x:t>
  </x:si>
  <x:si>
    <x:t>재시도 시 컨베이어 속도를 낮추고 오염 확산 대상에 경고 테두리 표시</x:t>
  </x:si>
  <x:si>
    <x:t>2/10 – 대사 길이·핵심 정보의 명확성·선택지 수가 난이도를 결정함</x:t>
  </x:si>
  <x:si>
    <x:t>공식 명칭이 정해지기 전 언론·연구자·시민이 서로 다른 이름을 사용함</x:t>
  </x:si>
  <x:si>
    <x:t>재난 안내와 가족 요청이 겹쳐 차한해 자신의 측정 일정을 놓치기 쉬움</x:t>
  </x:si>
  <x:si>
    <x:t>1/10 – 상품 후보 수·품목 유사도·구매 단계 수가 난이도를 결정함</x:t>
  </x:si>
  <x:si>
    <x:t>표지판·미니맵·NPC 이동 방향을 확인하며 임시 대피소까지 이동함</x:t>
  </x:si>
  <x:si>
    <x:t>할머니를 구한 청년과 군인·구조대원 출신 고등급자의 역할 설명을 확인함</x:t>
  </x:si>
  <x:si>
    <x:t>하락 없이 지속 상승, 차한해를 균열 자원보다 사람으로 대하는 조력자</x:t>
  </x:si>
  <x:si>
    <x:t>6/10 – 제한된 시야에서 동선 선택과 군중 회피를 동시에 수행함</x:t>
  </x:si>
  <x:si>
    <x:t>국가대표·국빈 숙박용이던 시설의 전용 과정과 일반 시민 반응을 확인함</x:t>
  </x:si>
  <x:si>
    <x:t>8/10 – 페이즈 수·기믹 허용 시간·동시 패턴 수가 난이도를 결정함</x:t>
  </x:si>
  <x:si>
    <x:t>4/10 – 요청 수·이동 거리·동시 활성 목표 수가 난이도를 결정함</x:t>
  </x:si>
  <x:si>
    <x:t>1/10 – 변화의 시각적 차이·설명 문구의 명확성이 난이도를 결정함</x:t>
  </x:si>
  <x:si>
    <x:t>1996년생 차한해가 월요일 대상임을 확인하고 접수 마감 시간을 기록함</x:t>
  </x:si>
  <x:si>
    <x:t>목표물이 작고 수거 가능한 쓰레기 사이에 섞여 있어 탐색 부담이 큼</x:t>
  </x:si>
  <x:si>
    <x:t>2/10 – UI 정보량·강조 순서·설명 노출 시간이 난이도를 결정함</x:t>
  </x:si>
  <x:si>
    <x:t>엔딩 분기에 따라 차한해 생존 여부와 시민들이 알고 있는 진실이 다름</x:t>
  </x:si>
  <x:si>
    <x:t>외형이 비슷하거나 내용물이 남은 쓰레기는 분류 기준을 혼동하기 쉬움</x:t>
  </x:si>
  <x:si>
    <x:t>일반 대피소보다 빠르게 복구된 고급 시설이 고등급자에게 우선 배정됨</x:t>
  </x:si>
  <x:si>
    <x:t>2/10 – 방어력·공격 안정성과 기동성의 교환 관계를 이해해야 함</x:t>
  </x:si>
  <x:si>
    <x:t>골목을 확인해 지친 예쁜 고양이를 발견하고 남은 마지막 츄르를 꺼냄</x:t>
  </x:si>
  <x:si>
    <x:t>표지판·미니맵·NPC 이동 방향을 확인하며 편의점에서 다이소까지 이동함</x:t>
  </x:si>
  <x:si>
    <x:t>222번 | 칠판 낄낄이의 환각을 견디며 급식 줄에서 차례 기다리기</x:t>
  </x:si>
  <x:si>
    <x:t>214번 | 퇴근하고 싶다의 순찰 경로를 피해 본관 1층 탐색하기</x:t>
  </x:si>
  <x:si>
    <x:t>압착·구속 기관으로 플레이어의 이동 또는 행동 입력을 잠시 막음.</x:t>
  </x:si>
  <x:si>
    <x:t>구역별 표지와 상품 외형을 비교하며 생활용품 코너의 헤어롤을 조사함</x:t>
  </x:si>
  <x:si>
    <x:t>시민·취재진·아이들이 고등급자들을 슈퍼히어로처럼 둘러싸 이동이 지연됨</x:t>
  </x:si>
  <x:si>
    <x:t>180번 | 박수 저금통의 집단 강화를 끊으며 실제 시민 구분하기</x:t>
  </x:si>
  <x:si>
    <x:t>동행자 속도에 맞춰 이동하고 위험 구역 앞에서 부모와 동생를 기다림</x:t>
  </x:si>
  <x:si>
    <x:t>구역별 표지와 상품 외형을 비교하며 공원 관리함의 집게와 봉투를 조사함</x:t>
  </x:si>
  <x:si>
    <x:t>기능 원형: 농구공 기억 핵 · 몬스터 시트 발동률 20%와 동기화</x:t>
  </x:si>
  <x:si>
    <x:t>4/10 – 맵 크기·갈림길 수·목적지 표식의 가시성이 난이도를 결정함</x:t>
  </x:si>
  <x:si>
    <x:t>5/10 – 시야 방해·탐지기 반응 지연·괴물 압박이 난이도를 결정함</x:t>
  </x:si>
  <x:si>
    <x:t>기능 원형: 넘어지며 충돌 · 몬스터 시트 발동률 25%와 동기화</x:t>
  </x:si>
  <x:si>
    <x:t>갈림길과 주변 상호작용 오브젝트 때문에 목적지 방향을 놓칠 수 있음</x:t>
  </x:si>
  <x:si>
    <x:t>행동과 무관한 등급을 강제로 부여해 보스의 공격 우선순위를 바꿈.</x:t>
  </x:si>
  <x:si>
    <x:t>기능 원형: 가짜 구조 대상 · 몬스터 시트 발동률 25%와 동기화</x:t>
  </x:si>
  <x:si>
    <x:t>회전 휩쓸기→다중 내려찍기→비틀린 돌진→거리 유지·고등급자 교전 관찰</x:t>
  </x:si>
  <x:si>
    <x:t>두 선택 모두 이후 상황에 영향을 주므로 감정적 판단 부담이 발생함</x:t>
  </x:si>
  <x:si>
    <x:t>기능 원형: 가짜 교실 생성 · 몬스터 시트 발동률 25%와 동기화</x:t>
  </x:si>
  <x:si>
    <x:t>몬스터의 공격 범위에 오래 머물러 피격하면 직전 대피 지점에서 재시작</x:t>
  </x:si>
  <x:si>
    <x:t>숫자가 너무 빠르게 상승하고 화면이 깨져 정확한 값을 읽을 수 없음</x:t>
  </x:si>
  <x:si>
    <x:t>5/10 – 잔해 수·입력 횟수·위험 순서·피격 빈도가 난이도를 결정함</x:t>
  </x:si>
  <x:si>
    <x:t>완료 정보와 새로 발견한 사실 중 무엇을 보고해야 하는지 구분해야 함</x:t>
  </x:si>
  <x:si>
    <x:t>4/10 – 조준 흔들림·탄약 제한·피해 수치 해석이 난이도를 결정함</x:t>
  </x:si>
  <x:si>
    <x:t>재난 문자와 주변 효과음이 동시에 출력되어 핵심 행동을 놓칠 수 있음</x:t>
  </x:si>
  <x:si>
    <x:t>기능 원형: 공격 표적 지정 · 몬스터 시트 발동률 20%와 동기화</x:t>
  </x:si>
  <x:si>
    <x:t>기능 원형: 다방향 휩쓸기 · 몬스터 시트 발동률 35%와 동기화</x:t>
  </x:si>
  <x:si>
    <x:t>4/10 – 후보 경로 수·단서 유사도·비교 단계 수가 난이도를 결정함</x:t>
  </x:si>
  <x:si>
    <x:t>기능 원형: 부하 밀치기 명령 · 몬스터 시트 발동률 25%와 동기화</x:t>
  </x:si>
  <x:si>
    <x:t>심부름 목적지가 따로 있어 작은 울음소리를 무시하고 지나칠 수 있음</x:t>
  </x:si>
  <x:si>
    <x:t>기능 원형: 생체 모듈 노출 · 몬스터 시트 발동률 20%와 동기화</x:t>
  </x:si>
  <x:si>
    <x:t>방어 가능한 방향을 부채꼴 표시하고 남은 내구도를 아이콘으로 제공</x:t>
  </x:si>
  <x:si>
    <x:t>2/10 – 맵 크기·갈림길 수·목적지 표식의 가시성이 난이도를 결정함</x:t>
  </x:si>
  <x:si>
    <x:t>목격 위치와 반짝임 주기로 쓰레기 사이의 작은 별 문양 반지를 찾음</x:t>
  </x:si>
  <x:si>
    <x:t>박수 없인 못 살아의 해당 페이즈 목표 또는 환경 기믹 조건 달성</x:t>
  </x:si>
  <x:si>
    <x:t>변혜서가 과거의 자신처럼 괴롭힘당한 아이를 외면한 마지막 선택 확인하기</x:t>
  </x:si>
  <x:si>
    <x:t>129번 | 차한해에게만 보이는 보랏빛 아우라가 흐르는 철봉 회수</x:t>
  </x:si>
  <x:si>
    <x:t>별을 삼킨 강당가 변혜서임을 확정하고 선의 안정 장치 발동 견디기</x:t>
  </x:si>
  <x:si>
    <x:t>고밀도 충격 흡수 장화로 등 뒤 한 칸의 기습을 버티며 복도 통과하기</x:t>
  </x:si>
  <x:si>
    <x:t>반지의 별 각인과 주변 대사를 확인한 뒤 검은 흔적을 따로 조사함</x:t>
  </x:si>
  <x:si>
    <x:t>일치 (178~181번, 8분·7분30초·7분, 자아마모 +8%)</x:t>
  </x:si>
  <x:si>
    <x:t>스캔을 피하고 셔터 차단기를 파괴해 생체 모듈 부위를 노출·회수함</x:t>
  </x:si>
  <x:si>
    <x:t>왜곡 선택 3회·죄책감 최대·주인공 체력 0 시 현재 페이즈 재시작</x:t>
  </x:si>
  <x:si>
    <x:t>해당 없음 — 책상·칠판·보랏빛 세포막이 엉킨 비인간형 균열 구성체</x:t>
  </x:si>
  <x:si>
    <x:t>손상 전선을 연결하고 낮은 부하부터 차단기를 올려 목표 전압을 유지함</x:t>
  </x:si>
  <x:si>
    <x:t>과자 확보: [차우선] +5% (50%) / 품절: -5% (40%)</x:t>
  </x:si>
  <x:si>
    <x:t>몬스터를 처치하지 않은 고등급자도 수치가 내려가 원인을 단정할 수 없음</x:t>
  </x:si>
  <x:si>
    <x:t>연구시설에 침투해 ‘권한이 없습니다’를 제압하고 접근 도구 회수하기</x:t>
  </x:si>
  <x:si>
    <x:t>반지의 별 각인·졸업앨범·목걸이 심장을 대조해 보스가 변혜서임을 추론함</x:t>
  </x:si>
  <x:si>
    <x:t>합치면 강해진댔잖아의 해당 페이즈 목표 또는 환경 기믹 조건 달성</x:t>
  </x:si>
  <x:si>
    <x:t>아직도 안 구했어?의 생명력 0 또는 해당 구간의 제압 조건 달성</x:t>
  </x:si>
  <x:si>
    <x:t>836 청년이 퍼뜨린 ‘괴물 처치가 선의를 깎는다’는 헛소문 확인하기</x:t>
  </x:si>
  <x:si>
    <x:t>봉투 표식과 아버지의 메모를 보고 서류를 모아 식탁 지정 칸에 둠</x:t>
  </x:si>
  <x:si>
    <x:t>보안 스캔 광선과 자동 셔터가 통로를 닫고 인증되지 않은 대상을 추적함</x:t>
  </x:si>
  <x:si>
    <x:t>선의 수치 836 청년이 주도한 차한해 균열 진입 요구 성명 듣기</x:t>
  </x:si>
  <x:si>
    <x:t>전: 긴급 알림 차단·연쇄 불출동 / 후: 구조 영상 부재로 여론 악화</x:t>
  </x:si>
  <x:si>
    <x:t>목소리 방향을 따라 장애물 3개를 치우고 시민을 안전 지점으로 유도함</x:t>
  </x:si>
  <x:si>
    <x:t>장난처럼 시작된 투척이 집단 폭력으로 변하는 과정을 끝까지 봐야 함</x:t>
  </x:si>
  <x:si>
    <x:t>265번 | 권한이 없습니다 제압 후 노출된 생체 인증 모듈 회수</x:t>
  </x:si>
  <x:si>
    <x:t>박수 없인 못 살아가 참사 뉴스를 보며 책임을 합리화한 장면 확인하기</x:t>
  </x:si>
  <x:si>
    <x:t>[펑!] 연계 : 무의식적 선의 폭발 +990
순간 출력 1000</x:t>
  </x:si>
  <x:si>
    <x:t>낡은 체벌 도구는 평범해 보이지만 변혜서의 기억과 겹칠 때만 공명함</x:t>
  </x:si>
  <x:si>
    <x:t>아무도 보지 않는 곳에서 시민을 구하고 박수 없인 못 살아 제압하기</x:t>
  </x:si>
  <x:si>
    <x:t>문틈젤리의 돌진이 퇴로를 막지만, 차한해는 아직 자신의 힘을 알지 못함</x:t>
  </x:si>
  <x:si>
    <x:t>‘존재 무시’ 표식이 완성되면 시민의 구조 표시와 충돌 판정이 사라짐</x:t>
  </x:si>
  <x:si>
    <x:t>고정된 구조의 결합을 점진적으로 붕괴시켜 안정 상태 자체를 해체함.</x:t>
  </x:si>
  <x:si>
    <x:t>침식 에너지의 접촉·전이·확산 경로를 끊어 핵심 작용을 직접 무력화함.</x:t>
  </x:si>
  <x:si>
    <x:t>별을 삼킨 강당이 변혜서임을 확정하고 선의 안정 장치 발동 견디기</x:t>
  </x:si>
  <x:si>
    <x:t>품절 분기에서는 동생의 짜증 섞인 추가 요구를 감정적으로 받아들여야 함</x:t>
  </x:si>
  <x:si>
    <x:t>일치 (163~168번, 7분·6분30초·6분, 자아마모 +5%)</x:t>
  </x:si>
  <x:si>
    <x:t>215번 밀치기 방어·251번 친구 접근·270번 강화 전투화로 교체</x:t>
  </x:si>
  <x:si>
    <x:t>도시 인연 50% 이상 : 소방관의 안전 통로 정보·화염 보호복 획득</x:t>
  </x:si>
  <x:si>
    <x:t>강조되는 핵심 단어와 NPC의 요구를 확인하며 대화를 끝까지 진행함</x:t>
  </x:si>
  <x:si>
    <x:t>134번 | 구조한 경찰에게 깨진 경찰 방패와 휴대용 섬광 신호기 받기</x:t>
  </x:si>
  <x:si>
    <x:t>환영을 죽이는 것이 아니라 왜곡을 해체해 강당 열쇠와 진짜 기억 확보</x:t>
  </x:si>
  <x:si>
    <x:t>학교폭력 피해가 타인을 먼저 의심하고 관계를 끊는 행동으로 이어짐</x:t>
  </x:si>
  <x:si>
    <x:t>우정 반지 완료 시 펜던트 식별·약점 경고 강화, 접근 체크포인트 제공</x:t>
  </x:si>
  <x:si>
    <x:t>환영이 만든 장면과 수집한 앨범·메시지·기록을 전투 중 비교해야 함</x:t>
  </x:si>
  <x:si>
    <x:t>침식으로 약해진 구조의 미세 균열을 진동이 확대하여 붕괴를 촉진함.</x:t>
  </x:si>
  <x:si>
    <x:t>안정 앰플 1개 사용 : 자아마모 수치는 유지하고 UI 간섭 8초 완화</x:t>
  </x:si>
  <x:si>
    <x:t>일치 (246~251번, 10분·9분30초·9분, 변혜서 완전 소멸)</x:t>
  </x:si>
  <x:si>
    <x:t>희생과 복종이 폭력을 끝내지 못했다는 절망으로 인간에 대한 신뢰를 잃음</x:t>
  </x:si>
  <x:si>
    <x:t>반복되는 공명 파동이 차단 상태의 처리 한계를 넘어 과부하를 발생시킴.</x:t>
  </x:si>
  <x:si>
    <x:t>관리국 대응 장갑을 착용한 상태로 통로를 막는 잔해 6개 전부 제거</x:t>
  </x:si>
  <x:si>
    <x:t>조회수를 위해 통제선을 넘는 과장 방송에서 실제 현장을 구분해야 함</x:t>
  </x:si>
  <x:si>
    <x:t>괴물 접근과 붕괴 경보 속에서 고등급자들과 시민 이동 순서를 맞춰야 함</x:t>
  </x:si>
  <x:si>
    <x:t>‘먼저 위험한 사람부터’라는 원칙과 특혜 수용 장면을 함께 확인함</x:t>
  </x:si>
  <x:si>
    <x:t>지속 해금되는 PC 조작·판단 스킬의 이름을 최초 해금 시점에만 기록</x:t>
  </x:si>
  <x:si>
    <x:t>죄책감 최대·접근 피격 누적·공격 중지 실패 시 해당 페이즈 재시작</x:t>
  </x:si>
  <x:si>
    <x:t>[이용익] -5% (누적 25%)</x:t>
  </x:si>
  <x:si>
    <x:t>잔디 구역 쓰레기 8개 전부 수거</x:t>
  </x:si>
  <x:si>
    <x:t>[강재한] -10% (누적 25%)</x:t>
  </x:si>
  <x:si>
    <x:t>첫 보스 이후 여론 압박 장면 완료</x:t>
  </x:si>
  <x:si>
    <x:t>차한해 측정 요일·마감 시간 확인</x:t>
  </x:si>
  <x:si>
    <x:t>첫 구조 임무·전투 튜토리얼 완료</x:t>
  </x:si>
  <x:si>
    <x:t>5-B | 지하철 승강장 구조</x:t>
  </x:si>
  <x:si>
    <x:t>3-D | 대피소 가족 심부름</x:t>
  </x:si>
  <x:si>
    <x:t>누락 항목이 있으면 보고 완료 불가</x:t>
  </x:si>
  <x:si>
    <x:t>취임 담화 핵심 조항 3개 확인</x:t>
  </x:si>
  <x:si>
    <x:t>242번 | 체육관 매트로 제작</x:t>
  </x:si>
  <x:si>
    <x:t>나대진과 측정 결과 상담 완료</x:t>
  </x:si>
  <x:si>
    <x:t>고등급자 기준과 첫 명단 확인</x:t>
  </x:si>
  <x:si>
    <x:t>[나대진] +10% (누적 75%)</x:t>
  </x:si>
  <x:si>
    <x:t>가족이 원하는 음식 목록 확인</x:t>
  </x:si>
  <x:si>
    <x:t>[이용익] -5% (누적 45%)</x:t>
  </x:si>
  <x:si>
    <x:t>4-C | 초기 영웅화·선택 인연</x:t>
  </x:si>
  <x:si>
    <x:t>핵심 규칙을 전투 기록에 자동 저장</x:t>
  </x:si>
  <x:si>
    <x:t>3. 우리 게임에서 제외한 항목</x:t>
  </x:si>
  <x:si>
    <x:t>수락 후 목표를 세 줄로 요약 표시</x:t>
  </x:si>
  <x:si>
    <x:t>4-F | 첫 균열·여론 전환</x:t>
  </x:si>
  <x:si>
    <x:t>[이용익] -5% (누적 40%)</x:t>
  </x:si>
  <x:si>
    <x:t>반복 사냥과 레벨업 루프가 없음</x:t>
  </x:si>
  <x:si>
    <x:t>도시 인연 선택 콘텐츠 +5%</x:t>
  </x:si>
  <x:si>
    <x:t>고등급자 특혜 기록·숙소 조사 완료</x:t>
  </x:si>
  <x:si>
    <x:t>초기 대응 브리핑에서 일시적 신뢰</x:t>
  </x:si>
  <x:si>
    <x:t>아이템 구매 기준가격·필요 처치 수</x:t>
  </x:si>
  <x:si>
    <x:t>일시정지·배속·다시 보기 기능 제공</x:t>
  </x:si>
  <x:si>
    <x:t>아이와 대화 완료 및 사탕 보관</x:t>
  </x:si>
  <x:si>
    <x:t>[이용익] -10% (누적 0%)</x:t>
  </x:si>
  <x:si>
    <x:t>난관·난이도 조절·밸런스 팩터</x:t>
  </x:si>
  <x:si>
    <x:t>파티 경험치 분배 시스템이 없음</x:t>
  </x:si>
  <x:si>
    <x:t>1-B | 편의점·고양이 선택</x:t>
  </x:si>
  <x:si>
    <x:t>두려움과 불신으로 공동 진입 거부</x:t>
  </x:si>
  <x:si>
    <x:t>방어력 합산 요소(획득·손상·파손)</x:t>
  </x:si>
  <x:si>
    <x:t>초기 국가 책임 요구에 대한 공감</x:t>
  </x:si>
  <x:si>
    <x:t>차단선 너머로 파문이 이어지는 연출</x:t>
  </x:si>
  <x:si>
    <x:t>낮음/중간/높음/최고 + 유형</x:t>
  </x:si>
  <x:si>
    <x:t>192번 | 폐교 환경 장비 수령</x:t>
  </x:si>
  <x:si>
    <x:t>이용익의 균열 단독 진입 명령</x:t>
  </x:si>
  <x:si>
    <x:t>공동 성명 핵심 요구 3개 확인</x:t>
  </x:si>
  <x:si>
    <x:t>개인 판단보다 권력과 여론이 우선됨</x:t>
  </x:si>
  <x:si>
    <x:t>주요 하락 요인·포트폴리오 역할</x:t>
  </x:si>
  <x:si>
    <x:t>공격 예고 판독 시간 +0.3초</x:t>
  </x:si>
  <x:si>
    <x:t>5-C | 융합 보스·폭력의 순환</x:t>
  </x:si>
  <x:si>
    <x:t>대장 고양이와 안전 거리 유지</x:t>
  </x:si>
  <x:si>
    <x:t>필수 조사 도구 누락 시 출발 불가</x:t>
  </x:si>
  <x:si>
    <x:t>라이트 유저
(예상 시간 기준)</x:t>
  </x:si>
  <x:si>
    <x:t>유품 3종 확인 및 사망 연출 종료</x:t>
  </x:si>
  <x:si>
    <x:t>물류 박스 3개 이동 및 출구 확보</x:t>
  </x:si>
  <x:si>
    <x:t>레벨업 전투시간·필요 처치 수</x:t>
  </x:si>
  <x:si>
    <x:t>회사 구조 정보 확인 및 임무 수락</x:t>
  </x:si>
  <x:si>
    <x:t>카메라 없는 구조를 의심하는 여론</x:t>
  </x:si>
  <x:si>
    <x:t>[나대진] +10% (누적 85%)</x:t>
  </x:si>
  <x:si>
    <x:t>표에서 가장 핵심적인 항목으로 작성</x:t>
  </x:si>
  <x:si>
    <x:t>대표 진엔딩 예상 시간(미들 기준)</x:t>
  </x:si>
  <x:si>
    <x:t>라이트 유저 열과 동일하게 작성</x:t>
  </x:si>
  <x:si>
    <x:t>시위 구역 3개 통과 후 차량 탑승</x:t>
  </x:si>
  <x:si>
    <x:t>5-G | 회사 구조·한도윤 상실</x:t>
  </x:si>
  <x:si>
    <x:t>폐교 조사 명령 3개 조항 확인</x:t>
  </x:si>
  <x:si>
    <x:t>오답 입력 5회 시 장치 초기화</x:t>
  </x:si>
  <x:si>
    <x:t>대장 고양이 왕복 행동 2회 확인</x:t>
  </x:si>
  <x:si>
    <x:t>보스 스테이지 수·스테이지 점수</x:t>
  </x:si>
  <x:si>
    <x:t>장비 내구도·자아 마모도 표시</x:t>
  </x:si>
  <x:si>
    <x:t>두 고양이의 경계·신뢰 상태 확인</x:t>
  </x:si>
  <x:si>
    <x:t>[한도윤] +5% (누적 95%)</x:t>
  </x:si>
  <x:si>
    <x:t>타인의 강요를 자신의 의지와 분리함</x:t>
  </x:si>
  <x:si>
    <x:t>100%: 예약 음성·후일담 강화</x:t>
  </x:si>
  <x:si>
    <x:t>SKL-MON-106</x:t>
  </x:si>
  <x:si>
    <x:t>SKL-MON-099</x:t>
  </x:si>
  <x:si>
    <x:t>SKL-MON-054</x:t>
  </x:si>
  <x:si>
    <x:t>SKL-MON-102</x:t>
  </x:si>
  <x:si>
    <x:t>SKL-MON-096</x:t>
  </x:si>
  <x:si>
    <x:t>SKL-MON-100</x:t>
  </x:si>
  <x:si>
    <x:t>SKL-BOS-058</x:t>
  </x:si>
  <x:si>
    <x:t>SKL-MON-097</x:t>
  </x:si>
  <x:si>
    <x:t>SKL-MON-053</x:t>
  </x:si>
  <x:si>
    <x:t>SKL-MON-101</x:t>
  </x:si>
  <x:si>
    <x:t>SKL-BOS-057</x:t>
  </x:si>
  <x:si>
    <x:t>SKL-MON-065</x:t>
  </x:si>
  <x:si>
    <x:t>SKL-MON-059</x:t>
  </x:si>
  <x:si>
    <x:t>SKL-BOS-048</x:t>
  </x:si>
  <x:si>
    <x:t>SKL-MON-068</x:t>
  </x:si>
  <x:si>
    <x:t>SKL-MON-060</x:t>
  </x:si>
  <x:si>
    <x:t>SKL-MON-061</x:t>
  </x:si>
  <x:si>
    <x:t>SKL-MON-067</x:t>
  </x:si>
  <x:si>
    <x:t>SKL-MON-049</x:t>
  </x:si>
  <x:si>
    <x:t>SKL-MON-050</x:t>
  </x:si>
  <x:si>
    <x:t>SKL-BOS-056</x:t>
  </x:si>
  <x:si>
    <x:t>SKL-BOS-055</x:t>
  </x:si>
  <x:si>
    <x:t>SKL-MON-010</x:t>
  </x:si>
  <x:si>
    <x:t>SKL-MON-007</x:t>
  </x:si>
  <x:si>
    <x:t>SKL-STS-018</x:t>
  </x:si>
  <x:si>
    <x:t>SKL-NPC-002</x:t>
  </x:si>
  <x:si>
    <x:t>SKL-MON-001</x:t>
  </x:si>
  <x:si>
    <x:t>SKL-MON-008</x:t>
  </x:si>
  <x:si>
    <x:t>SKL-STS-011</x:t>
  </x:si>
  <x:si>
    <x:t>SKL-MON-002</x:t>
  </x:si>
  <x:si>
    <x:t>SKL-MON-005</x:t>
  </x:si>
  <x:si>
    <x:t>SKL-MON-003</x:t>
  </x:si>
  <x:si>
    <x:t>SKL-MON-004</x:t>
  </x:si>
  <x:si>
    <x:t>SKL-STS-003</x:t>
  </x:si>
  <x:si>
    <x:t>SKL-MON-009</x:t>
  </x:si>
  <x:si>
    <x:t>SKL-MON-006</x:t>
  </x:si>
  <x:si>
    <x:t>공명 외피 활성</x:t>
  </x:si>
  <x:si>
    <x:t>반사 경로 조준 완료</x:t>
  </x:si>
  <x:si>
    <x:t>실패한 동작만 즉시 다시 연습</x:t>
  </x:si>
  <x:si>
    <x:t>선의 수치 명칭의 공식 채택 확인</x:t>
  </x:si>
  <x:si>
    <x:t>상위 스테이지 해금 요구 포인트</x:t>
  </x:si>
  <x:si>
    <x:t>4-A | 고등급자 공동 출동</x:t>
  </x:si>
  <x:si>
    <x:t>대상 체력 경고와 안전 경로 표시</x:t>
  </x:si>
  <x:si>
    <x:t>가족·이웃 주민 전원 건물 밖 대피</x:t>
  </x:si>
  <x:si>
    <x:t>공원 청소 구역·반지 전달 완료</x:t>
  </x:si>
  <x:si>
    <x:t>[대상] 기준 n% 또는 ±n%</x:t>
  </x:si>
  <x:si>
    <x:t>고등급자 공동 출동 임무 수락</x:t>
  </x:si>
  <x:si>
    <x:t>999 ERROR·상한 초과 확인</x:t>
  </x:si>
  <x:si>
    <x:t>자아마모도 1단계 전조 대사 해금</x:t>
  </x:si>
  <x:si>
    <x:t>[차우선] +5% (누적 60%)</x:t>
  </x:si>
  <x:si>
    <x:t>휴대용 섬광 신호기 1개 사용</x:t>
  </x:si>
  <x:si>
    <x:t>콘텐츠 진행 포인트
(획득량)</x:t>
  </x:si>
  <x:si>
    <x:t>가족사진을 기록 메뉴에 자동 등록</x:t>
  </x:si>
  <x:si>
    <x:t>[이용익] -5% (누적 20%)</x:t>
  </x:si>
  <x:si>
    <x:t>125번 공격 예고 판독에 사용</x:t>
  </x:si>
  <x:si>
    <x:t>모든 동행 NPC가 대피 지점 도착</x:t>
  </x:si>
  <x:si>
    <x:t>[이용익] -10% (누적 30%)</x:t>
  </x:si>
  <x:si>
    <x:t>유튜버의 즉시 괴물 변이·희생 선동</x:t>
  </x:si>
  <x:si>
    <x:t>[한도윤] +5% (누적 80%)</x:t>
  </x:si>
  <x:si>
    <x:t>비살상 제압 게이지 튜토리얼 완료</x:t>
  </x:si>
  <x:si>
    <x:t>일반쓰레기 8개 전부 올바르게 분류</x:t>
  </x:si>
  <x:si>
    <x:t>어린아이와 함께 건물 밖 도착</x:t>
  </x:si>
  <x:si>
    <x:t>껍데기의 바다와 중심 섬 위치 확인</x:t>
  </x:si>
  <x:si>
    <x:t>5-E | 영웅화·특혜의 고착</x:t>
  </x:si>
  <x:si>
    <x:t>[강재한] -10% (누적 35%)</x:t>
  </x:si>
  <x:si>
    <x:t>[나대진] +10% (누적 60%)</x:t>
  </x:si>
  <x:si>
    <x:t>3-E | 고등급자 제도 형성</x:t>
  </x:si>
  <x:si>
    <x:t>주인공의 고유명 또는 클래스 정체성</x:t>
  </x:si>
  <x:si>
    <x:t>공명 피해 증가·UI 간섭 +3%</x:t>
  </x:si>
  <x:si>
    <x:t>필수 물품 누락 시 용도 힌트 표시</x:t>
  </x:si>
  <x:si>
    <x:t>몬스터 최종 공격력 × 115%</x:t>
  </x:si>
  <x:si>
    <x:t>836 청년의 초기 구조 원칙 확인</x:t>
  </x:si>
  <x:si>
    <x:t>보스·고정형 개체는 거리 감소</x:t>
  </x:si>
  <x:si>
    <x:t>치킨집 알바를 도울지 선택하기</x:t>
  </x:si>
  <x:si>
    <x:t>장비 효과를 스킬 형태로 표현</x:t>
  </x:si>
  <x:si>
    <x:t>구조용 로프 발사기 1회 소모</x:t>
  </x:si>
  <x:si>
    <x:t>PC 유인과 몬스터 호명 모두 사용</x:t>
  </x:si>
  <x:si>
    <x:t>몬스터 최종 공격력 × 86%</x:t>
  </x:si>
  <x:si>
    <x:t>몬스터 최종 공격력 × 75%</x:t>
  </x:si>
  <x:si>
    <x:t>실제 시민 판별·카메라 비노출</x:t>
  </x:si>
  <x:si>
    <x:t>강화·가속·구호 계열 스킬 성공</x:t>
  </x:si>
  <x:si>
    <x:t>사거리·페이즈·주변 상황 조건 충족</x:t>
  </x:si>
  <x:si>
    <x:t>범용 AI 이동이 아니라 정보 지원</x:t>
  </x:si>
  <x:si>
    <x:t>반사 성공 시 기억 핵 판정 가능</x:t>
  </x:si>
  <x:si>
    <x:t>서사와 보스 공략을 직접 연결</x:t>
  </x:si>
  <x:si>
    <x:t>일반 전투 처치와 다른 사건 판정</x:t>
  </x:si>
  <x:si>
    <x:t>다음 콘텐츠에서 즉시 0으로 복귀</x:t>
  </x:si>
  <x:si>
    <x:t>몬스터 최종 공격력 × 105%</x:t>
  </x:si>
  <x:si>
    <x:t>몬스터 최종 공격력 × 138%</x:t>
  </x:si>
  <x:si>
    <x:t>회피 성공을 공격 기회로 전환</x:t>
  </x:si>
  <x:si>
    <x:t>호출 스킬이 지속 시간을 덮어씀</x:t>
  </x:si>
  <x:si>
    <x:t>주문표의 치킨·소스·음료 확인하기</x:t>
  </x:si>
  <x:si>
    <x:t>바람에 날린 비닐봉지 추격하기</x:t>
  </x:si>
  <x:si>
    <x:t>방어 장비 장착·방어 입력 유지</x:t>
  </x:si>
  <x:si>
    <x:t>본체 피해보다 외피 제거에 특화</x:t>
  </x:si>
  <x:si>
    <x:t>휴대용 섬광 신호기 1회 소모</x:t>
  </x:si>
  <x:si>
    <x:t>186번·188번 총 2회 사용</x:t>
  </x:si>
  <x:si>
    <x:t>선의 압류관 [회복도 압류] 성공</x:t>
  </x:si>
  <x:si>
    <x:t>몬스터 최종 공격력 × 47%</x:t>
  </x:si>
  <x:si>
    <x:t>지정·호명·유인 계열 스킬 성공</x:t>
  </x:si>
  <x:si>
    <x:t>선의 압류관 [선의 압류] 성공</x:t>
  </x:si>
  <x:si>
    <x:t>몬스터 최종 공격력 × 116%</x:t>
  </x:si>
  <x:si>
    <x:t>산책로 쓰레기 7개 전부 수거</x:t>
  </x:si>
  <x:si>
    <x:t>몬스터 최종 공격력 × 121%</x:t>
  </x:si>
  <x:si>
    <x:t>몬스터 최종 공격력 × 85%</x:t>
  </x:si>
  <x:si>
    <x:t>몬스터 최종 공격력 × 79%</x:t>
  </x:si>
  <x:si>
    <x:t>몬스터 최종 공격력 × 95%</x:t>
  </x:si>
  <x:si>
    <x:t>몬스터 최종 공격력 × 98%</x:t>
  </x:si>
  <x:si>
    <x:t>최대 스택은 보스별 별도 설정</x:t>
  </x:si>
  <x:si>
    <x:t>몬스터 최종 공격력 × 80%</x:t>
  </x:si>
  <x:si>
    <x:t>[등급? 됐거든.] 성공·장치 파괴</x:t>
  </x:si>
  <x:si>
    <x:t>몬스터 최종 공격력 × 125%</x:t>
  </x:si>
  <x:si>
    <x:t>몬스터 최종 공격력 × 100%</x:t>
  </x:si>
  <x:si>
    <x:t>몬스터 최종 공격력 × 110%</x:t>
  </x:si>
  <x:si>
    <x:t>무한 선의 자체는 감소시키지 않음</x:t>
  </x:si>
  <x:si>
    <x:t>이탈 시민 방향과 안전 경로를 표시</x:t>
  </x:si>
  <x:si>
    <x:t>몬스터 최종 공격력 × 132%</x:t>
  </x:si>
  <x:si>
    <x:t>몬스터 최종 공격력 × 45%</x:t>
  </x:si>
  <x:si>
    <x:t>몬스터 최종 공격력 × 109%</x:t>
  </x:si>
  <x:si>
    <x:t>몬스터 최종 공격력 × 120%</x:t>
  </x:si>
  <x:si>
    <x:t>몬스터 최종 공격력 × 52%</x:t>
  </x:si>
  <x:si>
    <x:t>일반 빨래 분류·투입·세탁 시작</x:t>
  </x:si>
  <x:si>
    <x:t>중고거래 장소·상대 특징 등록</x:t>
  </x:si>
  <x:si>
    <x:t>서브 퀘스트 : 우정 반지 찾기</x:t>
  </x:si>
  <x:si>
    <x:t>4-D | 실종자 소지품 서브</x:t>
  </x:si>
  <x:si>
    <x:t>4-E | 나만 살아서 다행 보스전</x:t>
  </x:si>
  <x:si>
    <x:t>공명 타격으로 기억 외피 1개 파괴</x:t>
  </x:si>
  <x:si>
    <x:t>빈 진열대와 입고 안내를 찾아야 함</x:t>
  </x:si>
  <x:si>
    <x:t>변혜서의 학교폭력 기억 연출 확인</x:t>
  </x:si>
  <x:si>
    <x:t>트럭 표식과 편의점 방향을 확인함</x:t>
  </x:si>
  <x:si>
    <x:t>6-D | 폐교 교실·졸업앨범 서브</x:t>
  </x:si>
  <x:si>
    <x:t>전광판 쇠막대 회수·무기 등록</x:t>
  </x:si>
  <x:si>
    <x:t>소지품 3단서 확인·가족에게 전달</x:t>
  </x:si>
  <x:si>
    <x:t>2분 25초
(총 6분 30초)</x:t>
  </x:si>
  <x:si>
    <x:t>4-C | 카메라 없는 골목 서브</x:t>
  </x:si>
  <x:si>
    <x:t>4분 45초
(총 7분 30초)</x:t>
  </x:si>
  <x:si>
    <x:t>헛소문 발원자·확산 경로 확인</x:t>
  </x:si>
  <x:si>
    <x:t>박수 없인 못 살아 보스전 완료</x:t>
  </x:si>
  <x:si>
    <x:t>7-B | 균열 연구시설·보안 구역</x:t>
  </x:si>
  <x:si>
    <x:t>1-F | 동생의 추가 심부름</x:t>
  </x:si>
  <x:si>
    <x:t>별 문양 우정 반지·검은 흔적 조사</x:t>
  </x:si>
  <x:si>
    <x:t>2-A | 공원·우정 반지 서브</x:t>
  </x:si>
  <x:si>
    <x:t>심부름 목록과 메뉴를 대조해 구매함</x:t>
  </x:si>
  <x:si>
    <x:t>블라우스 손상 없이 손세탁 완료</x:t>
  </x:si>
  <x:si>
    <x:t>직장·이웃·구조 요청 기록을 조사함</x:t>
  </x:si>
  <x:si>
    <x:t>6-F | 그날의 오답노트 2페이즈</x:t>
  </x:si>
  <x:si>
    <x:t>5-C | 작은 대피소 발전기 서브</x:t>
  </x:si>
  <x:si>
    <x:t>오배치 3회 시 틀린 가격표를 강조</x:t>
  </x:si>
  <x:si>
    <x:t>1분 30초
(총 9분 30초)</x:t>
  </x:si>
  <x:si>
    <x:t>맛과 크기를 잘못 고를 수 있음</x:t>
  </x:si>
  <x:si>
    <x:t>차단기 막대 공명 확인·무기 등록</x:t>
  </x:si>
  <x:si>
    <x:t>대화에 품목과 목적지가 섞여 있음</x:t>
  </x:si>
  <x:si>
    <x:t>치킨집 알바 서브 퀘스트 완료</x:t>
  </x:si>
  <x:si>
    <x:t>3-B | 아파트 대피·첫 힘</x:t>
  </x:si>
  <x:si>
    <x:t>지하철 중고거래 장소로 이동하기</x:t>
  </x:si>
  <x:si>
    <x:t>전투 파밍 상점 경제가 핵심이 아님</x:t>
  </x:si>
  <x:si>
    <x:t>거래 후보 세 명의 특징 관찰하기</x:t>
  </x:si>
  <x:si>
    <x:t>소멸하는 변혜서를 끌어안고 보내주기</x:t>
  </x:si>
  <x:si>
    <x:t>차단기 막대로 비상구대게 제압하기</x:t>
  </x:si>
  <x:si>
    <x:t>번짐이 진동에 밀려 퍼지는 연출</x:t>
  </x:si>
  <x:si>
    <x:t>닉네임이 아니라 차한해를 기록</x:t>
  </x:si>
  <x:si>
    <x:t>고등급자 영웅화·특혜 보도 확인</x:t>
  </x:si>
  <x:si>
    <x:t>시민과 상인의 자연재해 추측 듣기</x:t>
  </x:si>
  <x:si>
    <x:t>오답 2회 후 분류 기준 그림 표시</x:t>
  </x:si>
  <x:si>
    <x:t>상가 갈림길에서 목적지를 찾아야 함</x:t>
  </x:si>
  <x:si>
    <x:t>음료 박스를 가격표에 맞춰 진열하기</x:t>
  </x:si>
  <x:si>
    <x:t>정확 수거 콤보 12회를 달성</x:t>
  </x:si>
  <x:si>
    <x:t>변혜서의 괴물 상태 해방·완전 소멸</x:t>
  </x:si>
  <x:si>
    <x:t>요청 품목에 작은 임무 아이콘 표시</x:t>
  </x:si>
  <x:si>
    <x:t>비닐봉지를 3번째 착지 이전에 회수</x:t>
  </x:si>
  <x:si>
    <x:t>별 문양 우정 반지 발견·획득</x:t>
  </x:si>
  <x:si>
    <x:t>1-D | 어르신과 신상 과자</x:t>
  </x:si>
  <x:si>
    <x:t>고정 구조가 부식되며 무너지는 연출</x:t>
  </x:si>
  <x:si>
    <x:t>사랑의 매 회수·무기 등록 완료</x:t>
  </x:si>
  <x:si>
    <x:t>3-C | 임시 대피소·선의 발견</x:t>
  </x:si>
  <x:si>
    <x:t>[한도윤] +5% (누적 85%)</x:t>
  </x:si>
  <x:si>
    <x:t>바쁜 직원의 도움 요청을 확인하기</x:t>
  </x:si>
  <x:si>
    <x:t>2. PC DATA 작성 기준</x:t>
  </x:si>
  <x:si>
    <x:t>방어력 변화(획득·손상·파손)</x:t>
  </x:si>
  <x:si>
    <x:t>임시 대피소의 도착 트리거에 진입</x:t>
  </x:si>
  <x:si>
    <x:t>1-B | 편의점 알바생 부탁</x:t>
  </x:si>
  <x:si>
    <x:t>몸통 내려찍기→느린 추격→회피·우회</x:t>
  </x:si>
  <x:si>
    <x:t>보라색 파문, 동심원과 진동 잔상</x:t>
  </x:si>
  <x:si>
    <x:t>오답 누적 시 현재 단계 재시작</x:t>
  </x:si>
  <x:si>
    <x:t>변혜서가 사용했던 책상 조사하기</x:t>
  </x:si>
  <x:si>
    <x:t>6-F | 그날의 오답노트 1페이즈</x:t>
  </x:si>
  <x:si>
    <x:t>2분 45초
(총 7분 30초)</x:t>
  </x:si>
  <x:si>
    <x:t>원본 인터뷰·영웅화 반응 확인</x:t>
  </x:si>
  <x:si>
    <x:t>고등급자 수치 하락 표본 확인</x:t>
  </x:si>
  <x:si>
    <x:t>진열대와 알바생 반응을 확인함</x:t>
  </x:si>
  <x:si>
    <x:t>밀린 주문과 손님 대화가 겹침</x:t>
  </x:si>
  <x:si>
    <x:t>학용품 5개 회수·아이 안전 확인</x:t>
  </x:si>
  <x:si>
    <x:t>3-C | 클릭헌터 첫 생방송</x:t>
  </x:si>
  <x:si>
    <x:t>변혜서 연락 변화 3단계 확인</x:t>
  </x:si>
  <x:si>
    <x:t>어머니의 비싼 블라우스를 손세탁하기</x:t>
  </x:si>
  <x:si>
    <x:t>손님에게 주문을 전달하고 보상 받기</x:t>
  </x:si>
  <x:si>
    <x:t>미세 지진과 도로의 금을 확인하기</x:t>
  </x:si>
  <x:si>
    <x:t>일반 공격 데미지 × (1+0.5)</x:t>
  </x:si>
  <x:si>
    <x:t>1-A | 아파트·인사 튜토리얼</x:t>
  </x:si>
  <x:si>
    <x:t>변혜서 기록의 모순점 6개 표시</x:t>
  </x:si>
  <x:si>
    <x:t>무기를 내려놓고 변혜서를 포옹하기</x:t>
  </x:si>
  <x:si>
    <x:t>짐 4개 운반·어르신 귀가 확인</x:t>
  </x:si>
  <x:si>
    <x:t>출구 번호와 약속 위치가 다름</x:t>
  </x:si>
  <x:si>
    <x:t>올바른 손님에게 전달·알바비 획득</x:t>
  </x:si>
  <x:si>
    <x:t>변혜서 포옹 완료</x:t>
  </x:si>
  <x:si>
    <x:t>5분
(총 8분)</x:t>
  </x:si>
  <x:si>
    <x:t>SKL-PC-015</x:t>
  </x:si>
  <x:si>
    <x:t>SKL-PC-014</x:t>
  </x:si>
  <x:si>
    <x:t>SKL-PC-013</x:t>
  </x:si>
  <x:si>
    <x:t>심부름 3종 등록</x:t>
  </x:si>
  <x:si>
    <x:t>SKL-PC-016</x:t>
  </x:si>
  <x:si>
    <x:t>오프닝 재생 완료</x:t>
  </x:si>
  <x:si>
    <x:t>3분
(총 8분)</x:t>
  </x:si>
  <x:si>
    <x:t>거래·완료 연락</x:t>
  </x:si>
  <x:si>
    <x:t>선택 연쇄 결과 저장</x:t>
  </x:si>
  <x:si>
    <x:t>도움 요청 확인</x:t>
  </x:si>
  <x:si>
    <x:t>후보 3명 관찰</x:t>
  </x:si>
  <x:si>
    <x:t>약속 장소 도착</x:t>
  </x:si>
  <x:si>
    <x:t>뉴스 확인·취침</x:t>
  </x:si>
  <x:si>
    <x:t>시민 추측 3종 확인</x:t>
  </x:si>
  <x:si>
    <x:t>지정 팝콘 구매</x:t>
  </x:si>
  <x:si>
    <x:t>재고·예약 여부 확인</x:t>
  </x:si>
  <x:si>
    <x:t>선의 안정 장치</x:t>
  </x:si>
  <x:si>
    <x:t>구조 이동 경로 해금</x:t>
  </x:si>
  <x:si>
    <x:t>어린아이 구조 완료</x:t>
  </x:si>
  <x:si>
    <x:t>심층 균열 탐사 세트</x:t>
  </x:si>
  <x:si>
    <x:t>고등급자 공명 증폭기</x:t>
  </x:si>
  <x:si>
    <x:t>임시 장비 제작</x:t>
  </x:si>
  <x:si>
    <x:t>자아마모도 변화(%)</x:t>
  </x:si>
  <x:si>
    <x:t>오염 차단 전신복</x:t>
  </x:si>
  <x:si>
    <x:t>낙하 충격 저항</x:t>
  </x:si>
  <x:si>
    <x:t>경직 피해 +20%</x:t>
  </x:si>
  <x:si>
    <x:t>관리국 응급 주사</x:t>
  </x:si>
  <x:si>
    <x:t>추가 측정 접수 완료</x:t>
  </x:si>
  <x:si>
    <x:t>아이의 목격담 확인</x:t>
  </x:si>
  <x:si>
    <x:t>예상 플레이 시간</x:t>
  </x:si>
  <x:si>
    <x:t>추가 측정일 도달</x:t>
  </x:si>
  <x:si>
    <x:t>목표 달성 조건</x:t>
  </x:si>
  <x:si>
    <x:t>응급 압박 붕대</x:t>
  </x:si>
  <x:si>
    <x:t>보안 구역 접근</x:t>
  </x:si>
  <x:si>
    <x:t>예상 소요 시간</x:t>
  </x:si>
  <x:si>
    <x:t>심층 균열 탐사 헬멧</x:t>
  </x:si>
  <x:si>
    <x:t>휴대용 섬광 신호기</x:t>
  </x:si>
  <x:si>
    <x:t>이동 보조 패시브</x:t>
  </x:si>
  <x:si>
    <x:t>최고 보안 구역 접근</x:t>
  </x:si>
  <x:si>
    <x:t>난이도 조절 요소</x:t>
  </x:si>
  <x:si>
    <x:t>콘텐츠 진행 순서</x:t>
  </x:si>
  <x:si>
    <x:t>7 | 강요된 희생</x:t>
  </x:si>
  <x:si>
    <x:t>연구실 최고 권한자</x:t>
  </x:si>
  <x:si>
    <x:t>SKL-PC-019</x:t>
  </x:si>
  <x:si>
    <x:t>소형 방진 필터</x:t>
  </x:si>
  <x:si>
    <x:t>체력 20% 회복</x:t>
  </x:si>
  <x:si>
    <x:t>상태 확인 패시브</x:t>
  </x:si>
  <x:si>
    <x:t>SKL-PC-018</x:t>
  </x:si>
  <x:si>
    <x:t>SKL-PC-017</x:t>
  </x:si>
  <x:si>
    <x:t>넘어짐 저항 +10%</x:t>
  </x:si>
  <x:si>
    <x:t>구조용 로프 발사기</x:t>
  </x:si>
  <x:si>
    <x:t>공명 외피 파괴</x:t>
  </x:si>
  <x:si>
    <x:t>콘텐츠 소모율 조절</x:t>
  </x:si>
  <x:si>
    <x:t>상호작용 속도 +5%</x:t>
  </x:si>
  <x:si>
    <x:t>기절 시간 -10%</x:t>
  </x:si>
  <x:si>
    <x:t>선택지 1개 확정</x:t>
  </x:si>
  <x:si>
    <x:t>깨진 경찰 방패</x:t>
  </x:si>
  <x:si>
    <x:t>경직 유발 +12%</x:t>
  </x:si>
  <x:si>
    <x:t>재난 구조 세트</x:t>
  </x:si>
  <x:si>
    <x:t>소방용 진압 도끼</x:t>
  </x:si>
  <x:si>
    <x:t>근접 공격 보정 +2</x:t>
  </x:si>
  <x:si>
    <x:t>접촉 안정 패시브</x:t>
  </x:si>
  <x:si>
    <x:t>이동 속도 -5%</x:t>
  </x:si>
  <x:si>
    <x:t>전술 정보 패시브</x:t>
  </x:si>
  <x:si>
    <x:t>관리국 방진 고글</x:t>
  </x:si>
  <x:si>
    <x:t>균열 오염 저항 +8</x:t>
  </x:si>
  <x:si>
    <x:t>관리국 상태 측정기</x:t>
  </x:si>
  <x:si>
    <x:t>충격 저항 +8</x:t>
  </x:si>
  <x:si>
    <x:t>선의관리국 요원</x:t>
  </x:si>
  <x:si>
    <x:t>전방 방어 해금</x:t>
  </x:si>
  <x:si>
    <x:t>균열 감지 패시브</x:t>
  </x:si>
  <x:si>
    <x:t>새로운 수치를 ‘선의 수치’라고 부르는 과정 확인하기</x:t>
  </x:si>
  <x:si>
    <x:t>관리국 상태 측정기로 기본 보호 조끼의 손상 확인하기</x:t>
  </x:si>
  <x:si>
    <x:t>관리국 응급 주사를 사용하고 폭력의 순환 핵 파괴하기</x:t>
  </x:si>
  <x:si>
    <x:t>구조용 로프 발사기로 한도윤과 회사 직원 대피시키기</x:t>
  </x:si>
  <x:si>
    <x:t>굳어진 균열 결정으로 이루어진 중심 섬으로 이동하기</x:t>
  </x:si>
  <x:si>
    <x:t>기본 공격력 100 / 스킬 : 조준 사격 · 긴급 회피</x:t>
  </x:si>
  <x:si>
    <x:t>세 번째 츄르로 예쁜 고양이를 차량 아래에서 유도하기</x:t>
  </x:si>
  <x:si>
    <x:t>하악질하는 대장 고양이와 갇힌 예쁜 고양이 반응 확인하기</x:t>
  </x:si>
  <x:si>
    <x:t>도시 인연과 진실 공개 여부에 따른 시민 반응 확인하기</x:t>
  </x:si>
  <x:si>
    <x:t>부상당한 소방관을 구조하고 소방 방열복·화염 보호복 받기</x:t>
  </x:si>
  <x:si>
    <x:t>예쁜 고양이와 차한해를 번갈아 보는 멈칫 행동 확인하기</x:t>
  </x:si>
  <x:si>
    <x:t>재난 구조 세트 임시 장비 반납·영구 장비 손상 반영</x:t>
  </x:si>
  <x:si>
    <x:t>소방용 진압 도끼 +75
구조용 로프 발사기 +12</x:t>
  </x:si>
  <x:si>
    <x:t>도시에서 폐교로 향하는 길에 대장 고양이 영역 진입하기</x:t>
  </x:si>
  <x:si>
    <x:t>차한해의 모습으로 나타난 또 다른 차한해와 마주하기</x:t>
  </x:si>
  <x:si>
    <x:t>영역과 갇힌 고양이 쪽을 오가는 대장 고양이 관찰하기</x:t>
  </x:si>
  <x:si>
    <x:t>'바닥 충격' 행동을 수행해 위치·전투 리듬을 변화시킴.</x:t>
  </x:si>
  <x:si>
    <x:t>'밀어내기' 행동을 수행해 위치·전투 리듬을 변화시킴.</x:t>
  </x:si>
  <x:si>
    <x:t>'달라붙기' 행동을 수행해 위치·전투 리듬을 변화시킴.</x:t>
  </x:si>
  <x:si>
    <x:t>'융합 폭주' 행동을 수행해 위치·전투 리듬을 변화시킴.</x:t>
  </x:si>
  <x:si>
    <x:t>4 | 영웅의 시작 · 4-D | 지하 주차장 구조</x:t>
  </x:si>
  <x:si>
    <x:t>'틈새 이동' 행동을 수행해 위치·전투 리듬을 변화시킴.</x:t>
  </x:si>
  <x:si>
    <x:t>'이동 방해' 행동을 수행해 위치·전투 리듬을 변화시킴.</x:t>
  </x:si>
  <x:si>
    <x:t>5 | 영웅의 대가 · 5-B | 지하철 승강장 구조</x:t>
  </x:si>
  <x:si>
    <x:t>달라붙은 거리에서 대상을 물어뜯어 근접 피해를 줌.</x:t>
  </x:si>
  <x:si>
    <x:t>'몸통 방패' 행동을 수행해 위치·전투 리듬을 변화시킴.</x:t>
  </x:si>
  <x:si>
    <x:t>5 | 영웅의 대가 · 5-C | 융합 보스·폭력의 순환</x:t>
  </x:si>
  <x:si>
    <x:t>기능 원형: 후퇴 · 몬스터 시트 발동률 15%와 동기화</x:t>
  </x:si>
  <x:si>
    <x:t>'포위 명령' 행동을 수행해 위치·전투 리듬을 변화시킴.</x:t>
  </x:si>
  <x:si>
    <x:t>'시선 회피' 행동을 수행해 위치·전투 리듬을 변화시킴.</x:t>
  </x:si>
  <x:si>
    <x:t>'밀쳐내기' 행동을 수행해 위치·전투 리듬을 변화시킴.</x:t>
  </x:si>
  <x:si>
    <x:t>'순차 공격' 행동을 수행해 위치·전투 리듬을 변화시킴.</x:t>
  </x:si>
  <x:si>
    <x:t>'넘어뜨리기' 행동을 수행해 위치·전투 리듬을 변화시킴.</x:t>
  </x:si>
  <x:si>
    <x:t>'대상 교체' 행동을 수행해 위치·전투 리듬을 변화시킴.</x:t>
  </x:si>
  <x:si>
    <x:t>5 | 영웅의 대가 · 5-E | 영웅화·특혜의 고착</x:t>
  </x:si>
  <x:si>
    <x:t>'거리 유지' 행동을 수행해 위치·전투 리듬을 변화시킴.</x:t>
  </x:si>
  <x:si>
    <x:t>6 | 남겨진 친구 · 6-G | 폐교 강당·보스전</x:t>
  </x:si>
  <x:si>
    <x:t>직선 조준선으로 목표를 스캔·타격해 원거리 압박을 줌.</x:t>
  </x:si>
  <x:si>
    <x:t>3 | 선택된 선의 · 3-B | 아파트 대피·첫 힘</x:t>
  </x:si>
  <x:si>
    <x:t>감정 강제 조종이 아니라 기억 공유 후 자발적 죄책감</x:t>
  </x:si>
  <x:si>
    <x:t>'희생 구호' 행동을 수행해 위치·전투 리듬을 변화시킴.</x:t>
  </x:si>
  <x:si>
    <x:t>차우선의 편지 또는 생존한 차한해와의 재회 확인하기</x:t>
  </x:si>
  <x:si>
    <x:t>'구조 방해' 행동을 수행해 위치·전투 리듬을 변화시킴.</x:t>
  </x:si>
  <x:si>
    <x:t>7 | 강요된 희생 · 7-H | 너만 무한이잖아 보스전</x:t>
  </x:si>
  <x:si>
    <x:t>'양면 압박' 행동을 수행해 위치·전투 리듬을 변화시킴.</x:t>
  </x:si>
  <x:si>
    <x:t>7 | 강요된 희생 · 7-G | 껍데기의 바다·중심 섬</x:t>
  </x:si>
  <x:si>
    <x:t>'균열 파동' 행동을 수행해 위치·전투 리듬을 변화시킴.</x:t>
  </x:si>
  <x:si>
    <x:t>7 | 강요된 희생 · 7-F | 균열 내부·공간 도약</x:t>
  </x:si>
  <x:si>
    <x:t>도시의 책임 인정 또는 이용익의 정치적 소비 확인하기</x:t>
  </x:si>
  <x:si>
    <x:t>7 | 강요된 희생 · 7-E | 균열 내부·남겨진 흔적</x:t>
  </x:si>
  <x:si>
    <x:t>7 | 강요된 희생 · 7-E | 균열 내부·거울 미로</x:t>
  </x:si>
  <x:si>
    <x:t>기능 원형: 배회 · 몬스터 시트 발동률 55%와 동기화</x:t>
  </x:si>
  <x:si>
    <x:t>'느린 추격' 행동을 수행해 위치·전투 리듬을 변화시킴.</x:t>
  </x:si>
  <x:si>
    <x:t>'즉시 추격' 행동을 수행해 위치·전투 리듬을 변화시킴.</x:t>
  </x:si>
  <x:si>
    <x:t>통로 밀치기→앞길 막기→짧은 충격파→우회·보급 동선 확보</x:t>
  </x:si>
  <x:si>
    <x:t>오탐 후 경보와 동기화된 가짜 반응을 회색으로 표시</x:t>
  </x:si>
  <x:si>
    <x:t>측정 대상·요일제·고등급 기준·미측정 시 조치를 확인함</x:t>
  </x:si>
  <x:si>
    <x:t>제한시간 종료 시 가장 가까운 체크포인트에서 재시작</x:t>
  </x:si>
  <x:si>
    <x:t>3/10 – 규칙 설명량·연출 가시성이 난이도를 결정함</x:t>
  </x:si>
  <x:si>
    <x:t>선택 시간 제한 없음·대화 로그·응답 취소 1회 허용</x:t>
  </x:si>
  <x:si>
    <x:t>위험 잔해를 먼저 제거하면 체력 감소 및 진행 지연</x:t>
  </x:si>
  <x:si>
    <x:t>'고개 들기' 행동을 수행해 위치·전투 리듬을 변화시킴.</x:t>
  </x:si>
  <x:si>
    <x:t>차량 아래의 익숙한 울음과 꼬리를 확인해 선택적으로 멈춤</x:t>
  </x:si>
  <x:si>
    <x:t>85번 | 길치섬모의 배회 경로를 피해 한도윤과 합류하기</x:t>
  </x:si>
  <x:si>
    <x:t>크기: 핵심(대) · 반복 조정(중) · 장면 조정(소)</x:t>
  </x:si>
  <x:si>
    <x:t>4/10 – 군중 회피와 정보 확인을 동시에 수행해야 함</x:t>
  </x:si>
  <x:si>
    <x:t>탄약 소진 시 관리국 드론이 시험 탄창을 1회 보급</x:t>
  </x:si>
  <x:si>
    <x:t>브리핑 종료 후 구조 목표와 홍보 목표를 분리 표시</x:t>
  </x:si>
  <x:si>
    <x:t>실패 후 괴물 경직 시간을 늘리고 다음 고정핀을 강조</x:t>
  </x:si>
  <x:si>
    <x:t>'울음 파동' 행동을 수행해 위치·전투 리듬을 변화시킴.</x:t>
  </x:si>
  <x:si>
    <x:t>[도시] +5% 선택 (기본 20% · 최대 45%)</x:t>
  </x:si>
  <x:si>
    <x:t>팔 교체 연타→원거리 파편→몸통 방패→부위 파괴·처치</x:t>
  </x:si>
  <x:si>
    <x:t>3/10 – 정치적 명분과 강제 조항을 구분해야 함</x:t>
  </x:si>
  <x:si>
    <x:t>경고 시간 안에 복귀하지 못하면 승강장 체크포인트 재시작</x:t>
  </x:si>
  <x:si>
    <x:t>손상 부위를 점멸시키고 변경 전후 수치를 나란히 표시</x:t>
  </x:si>
  <x:si>
    <x:t>이전·현재 상태 비교 창과 변화 항목 체크리스트 제공</x:t>
  </x:si>
  <x:si>
    <x:t>시야 범위 표시·공격 전조 길이·안전 지점 간격 조절</x:t>
  </x:si>
  <x:si>
    <x:t>출구 봉쇄→부하 재배치→집단 밀치기→선도체 우선 제압</x:t>
  </x:si>
  <x:si>
    <x:t>3/10 – 재료 상태·무게·보호 범위를 비교해야 함</x:t>
  </x:si>
  <x:si>
    <x:t>원본과 편집본 동시 재생·차이 표시·다시 보기 제공</x:t>
  </x:si>
  <x:si>
    <x:t>부하 호출→부하 흡수→확장 휩쓸기→부하 차단→선도체 제압</x:t>
  </x:si>
  <x:si>
    <x:t>[도시] +5% 선택 (기본 20% · 최대 40%)</x:t>
  </x:si>
  <x:si>
    <x:t>[예쁜 고양이] +25% 선택 (최대 누적 100%)</x:t>
  </x:si>
  <x:si>
    <x:t>탄환 명중 3회, 피해량·경직량 비교, 무기 한계 확인</x:t>
  </x:si>
  <x:si>
    <x:t>박수 강화→짧은 음파→거리 유지→지원 개체 우선 처치</x:t>
  </x:si>
  <x:si>
    <x:t>의료 통로 도착·출동 기록 확인·항의 현장 이탈 완료</x:t>
  </x:si>
  <x:si>
    <x:t>군중에 포위되거나 낙하물에 피격되면 직전 구역 재시작</x:t>
  </x:si>
  <x:si>
    <x:t>사용 가능한 매트 영역을 촉감 표시와 색 차이로 강조</x:t>
  </x:si>
  <x:si>
    <x:t>문 뒤 기습→강제 밀치기→넘어뜨리기→소리 탐지·처치</x:t>
  </x:si>
  <x:si>
    <x:t>재시도 시 착지 예상 범위를 넓히고 첫 반사 궤적을 표시</x:t>
  </x:si>
  <x:si>
    <x:t>4/10 – 감정적 주장과 사실 기록을 대조해야 함</x:t>
  </x:si>
  <x:si>
    <x:t>손전등과 안전한 발판을 확인하며 붕괴된 계단을 통과함</x:t>
  </x:si>
  <x:si>
    <x:t>위치 전파→교실 증원→소문 파동→전파 차단→선도체 제압</x:t>
  </x:si>
  <x:si>
    <x:t>[도시] +5% 선택 (기본 35% · 최대 70%)</x:t>
  </x:si>
  <x:si>
    <x:t>3/10 – 가족의 정신적 압박을 견디며 응답해야 함</x:t>
  </x:si>
  <x:si>
    <x:t>기억 재생 중 상호작용 가능한 순간에 보랏빛 잔광을 확대</x:t>
  </x:si>
  <x:si>
    <x:t>좁은 통로·어두운 조명·장애물로 이동 경로가 제한됨</x:t>
  </x:si>
  <x:si>
    <x:t>방벽 파괴 또는 시민 체력 0 시 현재 패턴 재시작</x:t>
  </x:si>
  <x:si>
    <x:t>2/10 – 짧은 대사에서 감정 단서를 읽는 난이도</x:t>
  </x:si>
  <x:si>
    <x:t>한도윤 또는 마지막 직원 체력 0 시 현재 구역 재시작</x:t>
  </x:si>
  <x:si>
    <x:t>소방관 체력 0 시 회사 입구 체크포인트에서 재시작</x:t>
  </x:si>
  <x:si>
    <x:t>4/10 – 환경 단서와 규칙을 순서대로 적용해야 함</x:t>
  </x:si>
  <x:si>
    <x:t>선택 시간 제한 없음·통화 종료 후 대사 로그 제공</x:t>
  </x:si>
  <x:si>
    <x:t>희생 명령·시위 돌파·가족 대면·최종 장비 준비 완료</x:t>
  </x:si>
  <x:si>
    <x:t>2/10 – 물리 방어와 이동 속도 감소를 비교해야 함</x:t>
  </x:si>
  <x:si>
    <x:t>환경별 추천 아이콘·장착 전후 비교·추천 자동 장착 제공</x:t>
  </x:si>
  <x:si>
    <x:t>시선 회피→집단 가로막기→동시 밀치기→진형 분리·처치</x:t>
  </x:si>
  <x:si>
    <x:t>[도시] +5% 선택 (기본 60% · 최대 100%)</x:t>
  </x:si>
  <x:si>
    <x:t>상호작용 직전 공격 버튼 안내를 숨기고 선택 문구 강조</x:t>
  </x:si>
  <x:si>
    <x:t>회상 요약·선택 시간 제한 없음·대화 다시 보기 제공</x:t>
  </x:si>
  <x:si>
    <x:t>2/10 – 상반된 추모 방식의 의미를 해석해야 함</x:t>
  </x:si>
  <x:si>
    <x:t>파티 전멸 또는 F등급 대상 소멸 시 1페이즈 재시작</x:t>
  </x:si>
  <x:si>
    <x:t>피해 전가→상태 이상 이전→책임 파동→연결 해제→처치</x:t>
  </x:si>
  <x:si>
    <x:t>일반 농구공을 집으면 보스의 추적 속도가 잠시 증가</x:t>
  </x:si>
  <x:si>
    <x:t>장착 전후 방어·밀려남·회피 수치 비교와 추천 장착 제공</x:t>
  </x:si>
  <x:si>
    <x:t>비웃음 환각→방향 혼란→얼굴 투사체→실체 판별·처치</x:t>
  </x:si>
  <x:si>
    <x:t>‘진실 공개’ 또는 ‘단독 희생 방법을 숨김’을 선택함</x:t>
  </x:si>
  <x:si>
    <x:t>강제 속박→복종 압박파→행동 봉쇄→압박 장치 파괴·처치</x:t>
  </x:si>
  <x:si>
    <x:t>희생 구호→부하 강화→집단 돌진→구호 차단→선도체 제압</x:t>
  </x:si>
  <x:si>
    <x:t>막힌 플레이어가 목표를 다시 파악하도록 돕는 보정 장치</x:t>
  </x:si>
  <x:si>
    <x:t>자아 마모도 최대 또는 동료 전멸 시 2페이즈 재시작</x:t>
  </x:si>
  <x:si>
    <x:t>공동 진입 시 차한해·시민 생존 및 변이체 전원 복원</x:t>
  </x:si>
  <x:si>
    <x:t>플레이어가 실제 입력을 수행할 때 느끼는 조작 난도</x:t>
  </x:si>
  <x:si>
    <x:t>친구를 살리지 못하고 품 안에서 보내는 최대 붕괴 사건</x:t>
  </x:si>
  <x:si>
    <x:t>핵심 문장 자동 정렬·이전 기록 바로 열기·차이 표시</x:t>
  </x:si>
  <x:si>
    <x:t>해당 행을 완료하기 위해 필요한 행동·대상·단계의 수</x:t>
  </x:si>
  <x:si>
    <x:t>3/10 – 재료 상태·보호 부위·무게를 비교해야 함</x:t>
  </x:si>
  <x:si>
    <x:t>실패 후 등급별 위험 아이콘과 다음 측정 순서를 표시</x:t>
  </x:si>
  <x:si>
    <x:t>9/10 – 기존 전투 습관을 멈추고 회피만 해야 함</x:t>
  </x:si>
  <x:si>
    <x:t>실패 후 참여 인원의 위험 순서와 핵 노출 시간을 표시</x:t>
  </x:si>
  <x:si>
    <x:t>내용물이 남거나 오염된 쓰레기 6개 전부 올바르게 분류</x:t>
  </x:si>
  <x:si>
    <x:t>구역 분할·단계 힌트·페이즈 체크포인트·빠른 넘김 등</x:t>
  </x:si>
  <x:si>
    <x:t>긴 크레딧 중 추가 장면과 기록이 삽입되어 놓칠 수 있음</x:t>
  </x:si>
  <x:si>
    <x:t>진실 은폐 단독 희생 또는 도시 인연 조건 미달 경로</x:t>
  </x:si>
  <x:si>
    <x:t>방어구는 획득·손상·성능 감소·완전 파손 시점만 기록</x:t>
  </x:si>
  <x:si>
    <x:t>실패 시 재시작 지점이나 보상 감소 등 결과를 기록</x:t>
  </x:si>
  <x:si>
    <x:t>다음 핵심 스테이지로 넘어가기 위한 필수 완료 조건</x:t>
  </x:si>
  <x:si>
    <x:t>콘텐츠 종류와 숙련 효과를 기준으로 사용자 유형별 산정</x:t>
  </x:si>
  <x:si>
    <x:t>구조·대화·선택으로 형성되는 인물·지역 인연의 변화량</x:t>
  </x:si>
  <x:si>
    <x:t>제목만 읽어도 플레이어가 해야 할 행동이 보이도록 작성</x:t>
  </x:si>
  <x:si>
    <x:t>초반 심부름·가족 대피·마지막 대면·생존 엔딩 재회</x:t>
  </x:si>
  <x:si>
    <x:t>아무도 보지 않는 곳에서 시민을 구조해 갈채 보호막 제거</x:t>
  </x:si>
  <x:si>
    <x:t>해당 전투를 안정적으로 공략하기 위한 조작·판단 수준</x:t>
  </x:si>
  <x:si>
    <x:t>30초 이상 미발견 시 목표 구역에 약한 반짝임 표시</x:t>
  </x:si>
  <x:si>
    <x:t>체력 0·시민 피해·오답 누적·시간 초과 등을 반영</x:t>
  </x:si>
  <x:si>
    <x:t>영웅화 질투·한도윤 사망 이후 원망·희생 엔딩 추모 편지</x:t>
  </x:si>
  <x:si>
    <x:t>대화 속에 다음 목적지와 필요한 물품 정보가 섞여 있음</x:t>
  </x:si>
  <x:si>
    <x:t>후보 수·시야 차단·시간 압박·감정적 부담 등을 기록</x:t>
  </x:si>
  <x:si>
    <x:t>같은 구간의 반복 피로와 재도전 시간을 조절하는 장치</x:t>
  </x:si>
  <x:si>
    <x:t>잔여 수량 0·오류 항목 0 및 바닥의 균열 흔적 조사</x:t>
  </x:si>
  <x:si>
    <x:t>[예쁜 고양이] +25% 선택 (최대 누적 50%)</x:t>
  </x:si>
  <x:si>
    <x:t>의뢰 대사와 위치를 확인한 뒤 반지의 주인에게 전달함</x:t>
  </x:si>
  <x:si>
    <x:t>플레이어와 차한해를 위한 짧은 휴식·이전 인연의 보상</x:t>
  </x:si>
  <x:si>
    <x:t>90초 이상 미발견 시 탐색 범위를 단계적으로 축소</x:t>
  </x:si>
  <x:si>
    <x:t>때리는 자와 맞는 자를 연결한 폭력 순환 구조 자체 파괴</x:t>
  </x:si>
  <x:si>
    <x:t>영웅화·고등급자 특혜·여론 조작·균열 진입 명령으로 하락</x:t>
  </x:si>
  <x:si>
    <x:t>원 하나에 요소 하나만 기재하고 크기로 영향도 표현</x:t>
  </x:si>
  <x:si>
    <x:t>밸런스 문서 보스 페이즈 합과 보스 설계 요약이 일치</x:t>
  </x:si>
  <x:si>
    <x:t>공격 규칙 교대와 시민 보호를 결합하고 전조만 단계 강화</x:t>
  </x:si>
  <x:si>
    <x:t>청소 소음 때문에 고양이가 다시 경계해 접근 속도가 느림</x:t>
  </x:si>
  <x:si>
    <x:t>1/10 – 대상 가시성·입력 단계 수가 난이도를 결정함</x:t>
  </x:si>
  <x:si>
    <x:t>심부름·대피·질투·원망·마지막 대면을 거쳐 관계 결산</x:t>
  </x:si>
  <x:si>
    <x:t>수거 대상과 배경 장식의 차이를 처음에는 구별하기 어려움</x:t>
  </x:si>
  <x:si>
    <x:t>핵심 문장 강조·대화 다시 보기·선택 시간 제한 없음</x:t>
  </x:si>
  <x:si>
    <x:t>HP 0·처치 표현이 서사적 승리 조건과 충돌하지 않음</x:t>
  </x:si>
  <x:si>
    <x:t>울음소리가 들리는 골목 위치 확인 또는 선택적으로 지나침</x:t>
  </x:si>
  <x:si>
    <x:t>2/10 – 핵심 정보와 감정의 연결을 이해해야 함</x:t>
  </x:si>
  <x:si>
    <x:t>대피소 생활·가족 부탁·뉴스 변화를 짧은 몽타주로 확인함</x:t>
  </x:si>
  <x:si>
    <x:t>관리국의 공식 목표와 주인공이 느끼는 개인적 목적이 다름</x:t>
  </x:si>
  <x:si>
    <x:t>[예쁜 고양이] +25% 선택 (최대 누적 25%)</x:t>
  </x:si>
  <x:si>
    <x:t>[한도윤] 90% : 회사 구조 시 추가 협력 행동 해금</x:t>
  </x:si>
  <x:si>
    <x:t>고등급자 전원 출동 거부 및 차한해 단독 조사 확정</x:t>
  </x:si>
  <x:si>
    <x:t>2/10 – 발견 여부와 선택에 따라 진행이 달라짐</x:t>
  </x:si>
  <x:si>
    <x:t>위험 바닥의 파동을 강조하고 실패 후 안전 경로를 표시</x:t>
  </x:si>
  <x:si>
    <x:t>여러 장치와 열쇠 조건을 올바른 순서로 충족해야 함</x:t>
  </x:si>
  <x:si>
    <x:t>2/10 – 장비별 용도와 사용 순서를 기억해야 함</x:t>
  </x:si>
  <x:si>
    <x:t>반지와 검은 흔적에 서로 다른 약한 빛·파동 효과 적용</x:t>
  </x:si>
  <x:si>
    <x:t>시민·쓰레기·조명·바닥 진동에 관한 필수 관찰 대상 확인</x:t>
  </x:si>
  <x:si>
    <x:t>동행 NPC가 위험 구역에 8초 이상 고립되면 재시작</x:t>
  </x:si>
  <x:si>
    <x:t>방어 효과와 이동 페널티를 장착 전후 화살표로 표시</x:t>
  </x:si>
  <x:si>
    <x:t>[도시] +5% 선택 (기본 10% · 최대 20%)</x:t>
  </x:si>
  <x:si>
    <x:t>[예쁜 고양이] +25% 선택 (최대 누적 75%)</x:t>
  </x:si>
  <x:si>
    <x:t>[이용익] 15% : 명령에 반발하는 내부 독백 해금</x:t>
  </x:si>
  <x:si>
    <x:t>고정 구조 붕괴, 방어 상태 약화, 균열 부위 확대</x:t>
  </x:si>
  <x:si>
    <x:t>[이용익] 30% : 임시 대통령 권한 남용 대사 해금</x:t>
  </x:si>
  <x:si>
    <x:t>붕괴 지역 도착 트리거 진입·소형 방진 필터 1개 획득</x:t>
  </x:si>
  <x:si>
    <x:t>[이용익] 25% 이하 : 강제 명령 거부 선택지 예고</x:t>
  </x:si>
  <x:si>
    <x:t>폐교 단서 80% : 친구 보스 충격파 경고 1회 강화</x:t>
  </x:si>
  <x:si>
    <x:t>안정 앰플 1개 사용·공격 없이 죄책감 파동 5회 생존</x:t>
  </x:si>
  <x:si>
    <x:t>한도윤 인연 85% 이상 : 대피소 작전 힌트 대화 해금</x:t>
  </x:si>
  <x:si>
    <x:t>브리핑 종료 후 공식 목표와 개인 목표를 분리 표시</x:t>
  </x:si>
  <x:si>
    <x:t>[강재한] 10% : 폭력 시위 확산 경고 대사 해금</x:t>
  </x:si>
  <x:si>
    <x:t>[차우선] 65% : 희생 반대 대사·추모 편지 해금</x:t>
  </x:si>
  <x:si>
    <x:t>자아마모도 16% : 피격 후 숨 고르기 독백 해금</x:t>
  </x:si>
  <x:si>
    <x:t>[나대진] 95% : 최종전 비상 탈출 체크포인트 해금</x:t>
  </x:si>
  <x:si>
    <x:t>관리국 응급 주사 1개 사용·연결 핵 2개 동시 파괴</x:t>
  </x:si>
  <x:si>
    <x:t>[나대진] 100% : 차한해 개인 기록 보존 결말 해금</x:t>
  </x:si>
  <x:si>
    <x:t>탐사 헬멧으로 단서 3개 발견·잠금 퍼즐 정답 순서 완성</x:t>
  </x:si>
  <x:si>
    <x:t>넓은 전방 범위를 한 번에 휩쓸어 여러 대상을 압박함.</x:t>
  </x:si>
  <x:si>
    <x:t>외부 에너지 유입과 상태이상 전이를 막는 방호 상태</x:t>
  </x:si>
  <x:si>
    <x:t>'목표 전환' 행동을 수행해 위치·전투 리듬을 변화시킴.</x:t>
  </x:si>
  <x:si>
    <x:t>공명 주기 고정, 흔들림 억제, 변이체의 움직임 안정화</x:t>
  </x:si>
  <x:si>
    <x:t>185번 | 회사로 우회하며 소방 보급 상자에서 확보</x:t>
  </x:si>
  <x:si>
    <x:t>반복 타격과 파동 중첩, 차단 한계 초과, 균열 확대</x:t>
  </x:si>
  <x:si>
    <x:t>123번 잔해 제거·153번 공명 보호 장갑으로 교체</x:t>
  </x:si>
  <x:si>
    <x:t>131번 장비 손상 확인·임무 종료 시 자동 동기화</x:t>
  </x:si>
  <x:si>
    <x:t>기능 원형: 경직 · 몬스터 시트 발동률 10%와 동기화</x:t>
  </x:si>
  <x:si>
    <x:t>'경직' 행동을 수행해 위치·전투 리듬을 변화시킴.</x:t>
  </x:si>
  <x:si>
    <x:t>276·280번 반전·공간 도약 통로와 최종 보스전</x:t>
  </x:si>
  <x:si>
    <x:t>134번 | 구조한 경찰에게 깨진 방패와 함께 받기</x:t>
  </x:si>
  <x:si>
    <x:t>공격 에너지를 분해·흡수하며 일부 피해를 약화하는 상태</x:t>
  </x:si>
  <x:si>
    <x:t>3 | 선택된 선의 · 3-D | 대피소 가족 심부름</x:t>
  </x:si>
  <x:si>
    <x:t>244번 투척 훈련·247~248번 기억 개입 패턴 차단</x:t>
  </x:si>
  <x:si>
    <x:t>외부 파장을 되울리거나 분산하여 충격을 흘려보내는 상태</x:t>
  </x:si>
  <x:si>
    <x:t>285번 | 너만 무한이잖아의 등급 배정 규칙 무효화하기</x:t>
  </x:si>
  <x:si>
    <x:t>296번 | 모두가 각자 가까운 균열로 함께 들어가기</x:t>
  </x:si>
  <x:si>
    <x:t>130번 | 보랏빛 철봉으로 밖으로 나가재 제압하기</x:t>
  </x:si>
  <x:si>
    <x:t>범용 동료 AI가 아니라 콘텐츠별 고정 지원 행동 호출</x:t>
  </x:si>
  <x:si>
    <x:t>163번 | 합치면 강해진댔잖아의 단일 외피 공략하기</x:t>
  </x:si>
  <x:si>
    <x:t>118번에서 해금·146번 첫 보스부터 실제 사용 가능</x:t>
  </x:si>
  <x:si>
    <x:t>287번 | 차한해에게 연결된 무한대 부담 장치 파괴하기</x:t>
  </x:si>
  <x:si>
    <x:t>112번 | 다른 측정기로 재측정하고 같은 오류 확인하기</x:t>
  </x:si>
  <x:si>
    <x:t>일정량의 피해를 본체보다 먼저 흡수하는 공용 방어 상태.</x:t>
  </x:si>
  <x:si>
    <x:t>찢어진 졸업앨범을 맞춰 변혜서의 어린 시절 기록 복원하기</x:t>
  </x:si>
  <x:si>
    <x:t>공격자의 공격력 합산 수치 - 방어자의 방어력 합산 수치</x:t>
  </x:si>
  <x:si>
    <x:t>밸런스 공식을 체계적으로 설명하는 게 가장 중요하다.</x:t>
  </x:si>
  <x:si>
    <x:t>3반에서 들었대의 증원 호출을 막고 교탁 비밀칸 해제하기</x:t>
  </x:si>
  <x:si>
    <x:t>알바생의 무거운 음료 박스 진열 부탁을 수락할지 선택하기</x:t>
  </x:si>
  <x:si>
    <x:t>칠판 낄낄이의 환각을 견디며 급식 줄에서 차례 기다리기</x:t>
  </x:si>
  <x:si>
    <x:t>안정 앰플로 화면 간섭을 완화하고 변혜서에게 공격 멈추기</x:t>
  </x:si>
  <x:si>
    <x:t>악질 채널 ‘클릭헌터’의 균열 접근 생방송 시청하기</x:t>
  </x:si>
  <x:si>
    <x:t>길막말미잘가 점거한 보급로에서 노인의 약주머니 찾아주기</x:t>
  </x:si>
  <x:si>
    <x:t>네 탓 택배의 피해 전가를 끊고 거울 미로 진입하기</x:t>
  </x:si>
  <x:si>
    <x:t>성인이 된 변혜서의 불신과 이기적 선택 기록 확인하기</x:t>
  </x:si>
  <x:si>
    <x:t>편의점에서 신상 과자가 아직 입고되지 않았음을 확인하기</x:t>
  </x:si>
  <x:si>
    <x:t>대장촉수의 습격으로 지연되어 선의 수치 측정 마감 놓치기</x:t>
  </x:si>
  <x:si>
    <x:t>삼각대 생방송을 남기고 균열로 들어가는 클릭헌터 지켜보기</x:t>
  </x:si>
  <x:si>
    <x:t>공원에서 모든 심부름 완료와 섬광 이상 현상 확인하기</x:t>
  </x:si>
  <x:si>
    <x:t>차한해에게만 보랏빛으로 보이는 농구공의 공명 확인하기</x:t>
  </x:si>
  <x:si>
    <x:t>엘리베이터에서 주민 모두에게 인사하며 밖으로 나가기</x:t>
  </x:si>
  <x:si>
    <x:t>추앙풍뎅이의 보호막 부여를 차단하고 중계 카메라 끄기</x:t>
  </x:si>
  <x:si>
    <x:t>퇴근하고 싶다의 순찰 경로를 피해 본관 1층 탐색하기</x:t>
  </x:si>
  <x:si>
    <x:t>문밖에서 지워지는 시민의 존재를 확인하고 전원 구조하기</x:t>
  </x:si>
  <x:si>
    <x:t>맨몸으로 할머니를 구해 유명해진 청년의 뉴스 확인하기</x:t>
  </x:si>
  <x:si>
    <x:t>박수 저금통의 집단 강화를 끊으며 실제 시민 구분하기</x:t>
  </x:si>
  <x:si>
    <x:t>주인에게 전달·친구끼리 나눈 별 문양이라는 설명 확인</x:t>
  </x:si>
  <x:si>
    <x:t>하늘의 번개와 차한해 시야의 보랏빛 균열 아우라를 구분함</x:t>
  </x:si>
  <x:si>
    <x:t>카메라가 없는 골목의 구조 요청을 확인하고 시민 구출하기</x:t>
  </x:si>
  <x:si>
    <x:t>다음 출동을 준비하던 중 기립박수벌레의 강화 차단하기</x:t>
  </x:si>
  <x:si>
    <x:t>휴대용 섬광 신호기와 차단기 막대로 내자리산호 유인하기</x:t>
  </x:si>
  <x:si>
    <x:t>차한해에게만 보랏빛 아우라가 보이는 표지판 철봉 회수하기</x:t>
  </x:si>
  <x:si>
    <x:t>비가 오지 않는데 이어지는 소리 없는 번개 목격하기</x:t>
  </x:si>
  <x:si>
    <x:t>동생에게 과자 결과를 알리고 지하철 중고거래 심부름 받기</x:t>
  </x:si>
  <x:si>
    <x:t>나만 살아서 다행이 연속으로 닫는 방화문 다시 열기</x:t>
  </x:si>
  <x:si>
    <x:t>차한해에게만 보이는 보랏빛 공명으로 차단기 막대 회수하기</x:t>
  </x:si>
  <x:si>
    <x:t>편의점 알바생 가족의 대피소 위치를 확인해 전달하기</x:t>
  </x:si>
  <x:si>
    <x:t>완료음 뒤 빨래를 거실로 옮기고 종류별 실루엣에 맞춰 갬</x:t>
  </x:si>
  <x:si>
    <x:t>과자 분기와 거래 결과에 따라 동생의 반응이 달라짐</x:t>
  </x:si>
  <x:si>
    <x:t>싱크홀·지진·이상 기상이라는 서로 다른 설명이 제시됨</x:t>
  </x:si>
  <x:si>
    <x:t>서로 다른 주문과 번복 대사에서 확정 내용을 골라야 함</x:t>
  </x:si>
  <x:si>
    <x:t>차도 가까운 물건부터 회수하고 아이를 인도로 유도함</x:t>
  </x:si>
  <x:si>
    <x:t>폐교에서 변혜서 목걸이 펜던트·약점 경고를 판별하는 단서</x:t>
  </x:si>
  <x:si>
    <x:t>높은 수치가 곧 변하지 않는 인격 보증처럼 받아들여짐</x:t>
  </x:si>
  <x:si>
    <x:t>방송에 남지 않는 위험 구역을 자발적으로 조사해야 함</x:t>
  </x:si>
  <x:si>
    <x:t>가족의 요구와 차한해가 먼저 움직이는 습관을 확인함</x:t>
  </x:si>
  <x:si>
    <x:t>우정 반지 서브 퀘스트 완료·폐교 단서 플래그 저장</x:t>
  </x:si>
  <x:si>
    <x:t>강조된 품목과 동선을 확인하고 심부름 목록을 등록함</x:t>
  </x:si>
  <x:si>
    <x:t>무게 중심을 유지하며 안전한 길로 짐을 나누어 운반함</x:t>
  </x:si>
  <x:si>
    <x:t>짐 때문에 이동이 느리고 보행자와 턱을 피해 가야 함</x:t>
  </x:si>
  <x:si>
    <x:t>[차우선] +5% (과자 확보 55% / 품절 45%)</x:t>
  </x:si>
  <x:si>
    <x:t>이동·조사 입력으로 만나는 주민에게 자연스럽게 인사함</x:t>
  </x:si>
  <x:si>
    <x:t>보라멍울에게 발각되거나 피격되지 않고 목표 지점 도달</x:t>
  </x:si>
  <x:si>
    <x:t>비상구대게의 생명력 0 또는 해당 구간의 제압 조건 달성</x:t>
  </x:si>
  <x:si>
    <x:t>비슷한 교복·배경 조각에서 같은 사진을 판별해야 함</x:t>
  </x:si>
  <x:si>
    <x:t>문틈새우의 생명력 0 또는 해당 구간의 제압 조건 달성</x:t>
  </x:si>
  <x:si>
    <x:t>[도시] +5% 선택 (기본 20% · 최대 50%)</x:t>
  </x:si>
  <x:si>
    <x:t>질질핵에게 발각되거나 피격되지 않고 목표 지점 도달</x:t>
  </x:si>
  <x:si>
    <x:t>시민 1명 소멸 또는 주인공 체력 0 시 2페이즈 재시작</x:t>
  </x:si>
  <x:si>
    <x:t>통로 봉쇄 해제→전 문 개방 유지→잠금 핵 노출·무력화</x:t>
  </x:si>
  <x:si>
    <x:t>길치섬모에게 발각되거나 피격되지 않고 목표 지점 도달</x:t>
  </x:si>
  <x:si>
    <x:t>문틈젤리의 덮치기 직전 차한해가 양손을 뻗는 연출 진입</x:t>
  </x:si>
  <x:si>
    <x:t>[도시] +5% 선택 (기본 10% · 최대 25%)</x:t>
  </x:si>
  <x:si>
    <x:t>울음주머니에게 발각되거나 피격되지 않고 목표 지점 도달</x:t>
  </x:si>
  <x:si>
    <x:t>도시 인연 선택 콘텐츠 +5%·수령 시 엔딩 기록물</x:t>
  </x:si>
  <x:si>
    <x:t>각인·수선 흔적·사진을 대조해 정확한 물건을 회수함</x:t>
  </x:si>
  <x:si>
    <x:t>검증되지 않은 상관관계를 고등급자들이 사실처럼 반복함</x:t>
  </x:si>
  <x:si>
    <x:t>추앙풍뎅이의 생명력 0 또는 해당 구간의 제압 조건 달성</x:t>
  </x:si>
  <x:si>
    <x:t>비슷한 차단기 부품 중 공명하는 막대만 높은 피해를 냄</x:t>
  </x:si>
  <x:si>
    <x:t>측정 자료와 방송 발언을 대조해 근거가 없음을 확인함</x:t>
  </x:si>
  <x:si>
    <x:t>클릭헌터=조회수는 못 참지·균열 진입 즉시 변이 공개</x:t>
  </x:si>
  <x:si>
    <x:t>체력 0 또는 셔터 3중 봉쇄 시 전투 입구 재시작</x:t>
  </x:si>
  <x:si>
    <x:t>너만 무한이잖아 확인 후 다음 전투·대화 단계 진입</x:t>
  </x:si>
  <x:si>
    <x:t>보안문 2개 해제·자료 복사·공개 또는 비공개 선택</x:t>
  </x:si>
  <x:si>
    <x:t>알림 로그·공동 채팅·출동 기록을 시간순으로 대조함</x:t>
  </x:si>
  <x:si>
    <x:t>너만 무한이잖아 핵 노출 및 마지막 일격 가능 상태</x:t>
  </x:si>
  <x:si>
    <x:t>178~181번 박수 없인 못 살아 보스전·181번 균열</x:t>
  </x:si>
  <x:si>
    <x:t>뉴스 화면과 수치가 0으로 떨어지는 순간을 함께 확인함</x:t>
  </x:si>
  <x:si>
    <x:t>긴급 알림 차단·연쇄 불출동·대규모 사상 연결 확인</x:t>
  </x:si>
  <x:si>
    <x:t>선행 영웅이 희생 선동자로 변하는 논리를 이해해야 함</x:t>
  </x:si>
  <x:si>
    <x:t>공명 증폭기 장착 상태로 찰싹진드기 제압·시민 대피 완료</x:t>
  </x:si>
  <x:si>
    <x:t>밝던 메시지가 학교폭력 이후 짧아지는 시점을 찾아야 함</x:t>
  </x:si>
  <x:si>
    <x:t>생활기록부·상담일지·반성문이 같은 사건을 다르게 기록함</x:t>
  </x:si>
  <x:si>
    <x:t>강제 밀치기 3회 버팀·보호대 파손 후 변혜서 앞 도착</x:t>
  </x:si>
  <x:si>
    <x:t>클릭헌터와 조회수는 못 참지의 특징 3개 일치 확인</x:t>
  </x:si>
  <x:si>
    <x:t>[펑!] → 무의식적 선의 폭발(+990) → 접촉 소멸</x:t>
  </x:si>
  <x:si>
    <x:t>266번 | 두 번째 연구시설 생체 인식문 1회 해제</x:t>
  </x:si>
  <x:si>
    <x:t>왜곡 장면 투사→증거 대조→포위 진형 붕괴→선도체 제압</x:t>
  </x:si>
  <x:si>
    <x:t>보랏빛 잔광이 흐르는 농구공을 조사해 투척 무기로 등록함</x:t>
  </x:si>
  <x:si>
    <x:t>일치 (239~240번, 8분30초·8분·7분30초)</x:t>
  </x:si>
  <x:si>
    <x:t>눈물 뒤 차한해의 단독 희생과 변이체 복원 결과 확인하기</x:t>
  </x:si>
  <x:si>
    <x:t>차한해 체력 0·계량 장치 재가동 시 현재 페이즈 재시작</x:t>
  </x:si>
  <x:si>
    <x:t>너만 무한이잖아의 핵을 노출시켜 마지막 일격 준비하기</x:t>
  </x:si>
  <x:si>
    <x:t>차한해의 균열 기원과 너만 무한이잖아의 동일 근원 확인</x:t>
  </x:si>
  <x:si>
    <x:t>146~148번 나만 살아서 다행 보스전 사용 후 파손</x:t>
  </x:si>
  <x:si>
    <x:t>해당 없음 — 인간 변이체가 아니라 균열 태생 존재</x:t>
  </x:si>
  <x:si>
    <x:t>164~168번 합치면 강해진댔잖아 보스전에서 사용</x:t>
  </x:si>
  <x:si>
    <x:t>길막말미잘이 점거한 보급로에서 노인의 약주머니 찾아주기</x:t>
  </x:si>
  <x:si>
    <x:t>일시정지·다시 보기·핵심 단서 강조 제공</x:t>
  </x:si>
  <x:si>
    <x:t>변혜서 정체 확정·마지막 생존 페이즈</x:t>
  </x:si>
  <x:si>
    <x:t>나대진이 보존한 차한해 연구 기록 확인하기</x:t>
  </x:si>
  <x:si>
    <x:t>능력치·장비·스킬이 최초 변화하는 시점</x:t>
  </x:si>
  <x:si>
    <x:t>표적 3회 명중 및 농구공 3회 회수</x:t>
  </x:si>
  <x:si>
    <x:t>+3% (진실 확인 포함·누적 100%)</x:t>
  </x:si>
  <x:si>
    <x:t>6-E | 폐교 본관 2층·기억 체험</x:t>
  </x:si>
  <x:si>
    <x:t>현재 페이즈에서 사용 가능·가중치 판정</x:t>
  </x:si>
  <x:si>
    <x:t>편집 보도·시민 증언·댓글 반응 확인</x:t>
  </x:si>
  <x:si>
    <x:t>실제로는 공동 진입에서도 변이체 전원 복원</x:t>
  </x:si>
  <x:si>
    <x:t>영역 충격파→전면 내려찍기→자리 고정→처치</x:t>
  </x:si>
  <x:si>
    <x:t>필수 부탁을 포기하면 해당 구간 보상 감소</x:t>
  </x:si>
  <x:si>
    <x:t>진엔딩에서 시민 증언으로 최종 설득 가능</x:t>
  </x:si>
  <x:si>
    <x:t>반복 실패 시 동시 약점 노출 시간을 늘림</x:t>
  </x:si>
  <x:si>
    <x:t>정체 시간에 따라 목표 표시·힌트 강화</x:t>
  </x:si>
  <x:si>
    <x:t>회사 직원 전원 구조·한도윤 사망 확인</x:t>
  </x:si>
  <x:si>
    <x:t>시간 초과 시 두 보스 체력 일부 회복</x:t>
  </x:si>
  <x:si>
    <x:t>무기·공명 등 공격력에 더해지는 요소</x:t>
  </x:si>
  <x:si>
    <x:t>잘못 판독하면 보스 패턴 페널티 적용</x:t>
  </x:si>
  <x:si>
    <x:t>전극과 장치 상태를 확인하며 잠시 대기함</x:t>
  </x:si>
  <x:si>
    <x:t>숙소 방 배정 및 관리국 본청 위치 확인</x:t>
  </x:si>
  <x:si>
    <x:t>주요 반찬 3종을 빼앗기는 연출 확인</x:t>
  </x:si>
  <x:si>
    <x:t>안부·회사 상황·다음 약속 대화 완료</x:t>
  </x:si>
  <x:si>
    <x:t>군용 방탄판 장착 및 이동·회피 시험 완료</x:t>
  </x:si>
  <x:si>
    <x:t>오브젝트 위치 표식·대사 다시 보기 제공</x:t>
  </x:si>
  <x:si>
    <x:t>조사 장비 점검·고등급자 출동 거부 확인</x:t>
  </x:si>
  <x:si>
    <x:t>0% → 기본 60% / 최대 100%</x:t>
  </x:si>
  <x:si>
    <x:t>근거리 전방을 긁어 기본 피해를 줌.</x:t>
  </x:si>
  <x:si>
    <x:t>농구공을 3회 연속 회수해 공격 기회 유지</x:t>
  </x:si>
  <x:si>
    <x:t>관리국 지급 권총을 기준으로 최초 훈련</x:t>
  </x:si>
  <x:si>
    <x:t>SKL-STS-011 활성·접촉 판정</x:t>
  </x:si>
  <x:si>
    <x:t>비리 공개 선택 시 도시 인연 +5%</x:t>
  </x:si>
  <x:si>
    <x:t>실패 후 붕괴 주기 완화 및 우회로 표시</x:t>
  </x:si>
  <x:si>
    <x:t>오탐 4회 시 괴물의 위치가 가까워짐</x:t>
  </x:si>
  <x:si>
    <x:t>인물별 이름과 이전 선택 결과를 함께 표시</x:t>
  </x:si>
  <x:si>
    <x:t>실패한 단계의 단서 강조·체크포인트 제공</x:t>
  </x:si>
  <x:si>
    <x:t>괴물 처치 기록의 인간 이름 표기 해금</x:t>
  </x:si>
  <x:si>
    <x:t>적합한 나무판 선택·고정·장착 시험 완료</x:t>
  </x:si>
  <x:si>
    <x:t>단서 부족 시 다음 퍼즐 활성화 불가</x:t>
  </x:si>
  <x:si>
    <x:t>시위 방송·편집 영상·출동 기록 비교 완료</x:t>
  </x:si>
  <x:si>
    <x:t>오답 누적 시 퍼즐 단계 일부 초기화</x:t>
  </x:si>
  <x:si>
    <x:t>체력 0 시 시험 직전 체크포인트 재시작</x:t>
  </x:si>
  <x:si>
    <x:t>고양이 커플과 영역 반대편 출구 도착</x:t>
  </x:si>
  <x:si>
    <x:t>일진 무리 옆의 지정 자리로 이동해 앉음</x:t>
  </x:si>
  <x:si>
    <x:t>6-B | 도시 외곽·대장 고양이 영역</x:t>
  </x:si>
  <x:si>
    <x:t>제한시간 종료 또는 파티원 전멸 시 재시작</x:t>
  </x:si>
  <x:si>
    <x:t>조항 요약·대화 로그·선택 시간 제한 없음</x:t>
  </x:si>
  <x:si>
    <x:t>고등급자·폭력시위단체 포함 공동 진입 합의</x:t>
  </x:si>
  <x:si>
    <x:t>시민 피해 없이 화염 파동 4회 차단</x:t>
  </x:si>
  <x:si>
    <x:t>5-A | 영웅의 일상·고등급자 균열</x:t>
  </x:si>
  <x:si>
    <x:t>오답 5회 시 현재 문서 비교 단계 초기화</x:t>
  </x:si>
  <x:si>
    <x:t>공격 중지→안전 지점 이동→목소리 추적</x:t>
  </x:si>
  <x:si>
    <x:t>실패 후 모순 단서 노출 시간을 늘림</x:t>
  </x:si>
  <x:si>
    <x:t>또 다른 차한해의 비난 대사 4종 확인</x:t>
  </x:si>
  <x:si>
    <x:t>달라붙기→이동 방해→물어뜯기→처치·떼어내기</x:t>
  </x:si>
  <x:si>
    <x:t>6-F | 폐교 본관 3층·연락 단절</x:t>
  </x:si>
  <x:si>
    <x:t>왜곡 구역 낙하 3회 시 체크포인트 재시작</x:t>
  </x:si>
  <x:si>
    <x:t>공격 선택 시 다른 결말 분기로 전환</x:t>
  </x:si>
  <x:si>
    <x:t>한도윤 100% : 미완성 고백 회상 해금</x:t>
  </x:si>
  <x:si>
    <x:t>진엔딩 또는 선의의 거짓말 엔딩에서 재생</x:t>
  </x:si>
  <x:si>
    <x:t>배회→짧은 밀치기→주변 살피기→은폐·우회</x:t>
  </x:si>
  <x:si>
    <x:t>농구공 반사 공격으로 기억 핵 3회 명중</x:t>
  </x:si>
  <x:si>
    <x:t>최종 장비 2종 설명 확인 및 장착 선택</x:t>
  </x:si>
  <x:si>
    <x:t>자아마모도 3% : 무표정 대기 모션 해금</x:t>
  </x:si>
  <x:si>
    <x:t>느린 할퀴기→비틀거리며 접근→회피·관찰</x:t>
  </x:si>
  <x:si>
    <x:t>188번 붕괴 잔해 3개 파괴 후 반납</x:t>
  </x:si>
  <x:si>
    <x:t>7-F | 균열 내부·또 다른 차한해</x:t>
  </x:si>
  <x:si>
    <x:t>오답 3회 후 사용하지 않은 단서 강조</x:t>
  </x:si>
  <x:si>
    <x:t>목적지 방향 표시·정체 시 우회 경로 안내</x:t>
  </x:si>
  <x:si>
    <x:t>예쁜 고양이와 위험한 쓰레기 위치 확인</x:t>
  </x:si>
  <x:si>
    <x:t>서브 퀘스트 : 예쁜 고양이 인연 2단계</x:t>
  </x:si>
  <x:si>
    <x:t>엔딩 조건에 맞는 차우선 후일담을 확인함</x:t>
  </x:si>
  <x:si>
    <x:t>7-J | 최종 선택·도시 인연 판정</x:t>
  </x:si>
  <x:si>
    <x:t>과거 회상 2개·마지막 응답 1개 완료</x:t>
  </x:si>
  <x:si>
    <x:t>예쁜 고양이가 갇힌 편의점 뒤편 발견</x:t>
  </x:si>
  <x:si>
    <x:t>2. 속성 대차대조표 및 피해 계산 검증</x:t>
  </x:si>
  <x:si>
    <x:t>탐지기 반응 범위를 넓히고 방향 표시 제공</x:t>
  </x:si>
  <x:si>
    <x:t>단서를 버리려 하면 경고 후 행동 취소</x:t>
  </x:si>
  <x:si>
    <x:t>1/10 – 감정 연출 감상이 중심임</x:t>
  </x:si>
  <x:si>
    <x:t>서브 퀘스트 : 예쁜 고양이 인연 3단계</x:t>
  </x:si>
  <x:si>
    <x:t>186~188번 낙하물 피해 대응 후 반납</x:t>
  </x:si>
  <x:si>
    <x:t>헤어롤 1개 구매 후 인벤토리에 등록</x:t>
  </x:si>
  <x:si>
    <x:t>194번 | 구조받은 정비공에게 획득</x:t>
  </x:si>
  <x:si>
    <x:t>잘못된 품목 구매 시 다시 선택해야 함</x:t>
  </x:si>
  <x:si>
    <x:t>오답 누적 시 현재 단계부터 다시 진행</x:t>
  </x:si>
  <x:si>
    <x:t>213~217번 폐교 균열 오염 구간</x:t>
  </x:si>
  <x:si>
    <x:t>구간별 일시정지·다시 듣기·선택 감상 제공</x:t>
  </x:si>
  <x:si>
    <x:t>차이 문장 강조·문서 확대·다시 보기 제공</x:t>
  </x:si>
  <x:si>
    <x:t>생활용품 코너의 헤어롤 발견 및 조사 완료</x:t>
  </x:si>
  <x:si>
    <x:t>세 단서를 연결해 올바른 탐색 구역 선택</x:t>
  </x:si>
  <x:si>
    <x:t>188번 고열·낙하물 구간 통과 후 반납</x:t>
  </x:si>
  <x:si>
    <x:t>가짜 경로 끝에 도달하면 환영체 추격 발생</x:t>
  </x:si>
  <x:si>
    <x:t>고정선 일부가 끊기며 약점 이펙트 표시</x:t>
  </x:si>
  <x:si>
    <x:t>막힌 출구와 이동해야 할 물류 박스 확인</x:t>
  </x:si>
  <x:si>
    <x:t>예쁜 고양이 위치와 차량 출발 위험 확인</x:t>
  </x:si>
  <x:si>
    <x:t>차한해의 태생·무한한 선의 기원 확인</x:t>
  </x:si>
  <x:si>
    <x:t>128번 관리국 방진 마스크에 1회 사용</x:t>
  </x:si>
  <x:si>
    <x:t>침식 입자가 차단벽 앞에서 소멸하는 연출</x:t>
  </x:si>
  <x:si>
    <x:t>기본 피해 수치와 기본 속성 이펙트 적용</x:t>
  </x:si>
  <x:si>
    <x:t>필수 물품이 포함된 상태로 준비 완료</x:t>
  </x:si>
  <x:si>
    <x:t>213·217번 흔적·퍼즐 단서 탐지</x:t>
  </x:si>
  <x:si>
    <x:t>침식 부위가 파동에 따라 넓어지는 연출</x:t>
  </x:si>
  <x:si>
    <x:t>169번 | 구조된 군인에게 지원받기</x:t>
  </x:si>
  <x:si>
    <x:t>213~217번 폐교 분진·시야 방해 구간</x:t>
  </x:si>
  <x:si>
    <x:t>짙은 회색 단절선, 벽 형태의 끊김 연출</x:t>
  </x:si>
  <x:si>
    <x:t>조건 미달 시 완료 상호작용이 비활성화됨</x:t>
  </x:si>
  <x:si>
    <x:t>자홍색 번짐, 표면이 부식되듯 퍼지는 연출</x:t>
  </x:si>
  <x:si>
    <x:t>2/10 – 시각·음향 단서를 연결해야 함</x:t>
  </x:si>
  <x:si>
    <x:t>고등급자 전용 숙소의 위치·시설 확인</x:t>
  </x:si>
  <x:si>
    <x:t>자아마모 수치 유지·UI 간섭 8초 완화</x:t>
  </x:si>
  <x:si>
    <x:t>일시정지·다시 보기·핵심 기억 요약 제공</x:t>
  </x:si>
  <x:si>
    <x:t>파동이 멈추고 약점 적중 이펙트 강조</x:t>
  </x:si>
  <x:si>
    <x:t>안정선이 끊기며 피해 표시를 약하게 표현</x:t>
  </x:si>
  <x:si>
    <x:t>276~288번 균열 내부·최종 보스전</x:t>
  </x:si>
  <x:si>
    <x:t>위험 쓰레기 5개 제거 및 안전 통로 확보</x:t>
  </x:si>
  <x:si>
    <x:t>번짐이 절단되고 약점 적중 이펙트 강조</x:t>
  </x:si>
  <x:si>
    <x:t>벤치와 가려진 틈의 쓰레기 6개 전부 수거</x:t>
  </x:si>
  <x:si>
    <x:t>편의점에서 다이소의 도착 트리거에 진입</x:t>
  </x:si>
  <x:si>
    <x:t>계산 함수를 만들어서 나중에 넣어보자.</x:t>
  </x:si>
  <x:si>
    <x:t>어르신 돕기 또는 편의점으로 바로 달리기</x:t>
  </x:si>
  <x:si>
    <x:t>질질핵를 우회해 안전 구역으로 이동하기</x:t>
  </x:si>
  <x:si>
    <x:t>직원의 호출을 확인하고 잠시 도울지 선택함</x:t>
  </x:si>
  <x:si>
    <x:t>복장 일부가 비슷해 판매자를 혼동하기 쉬움</x:t>
  </x:si>
  <x:si>
    <x:t>핵심 대상 강조·정체 시 단계별 힌트 제공</x:t>
  </x:si>
  <x:si>
    <x:t>그날의 오답노트 2페이즈·강당 열쇠 획득</x:t>
  </x:si>
  <x:si>
    <x:t>[펑!] 연계 종료 : +990 → 0</x:t>
  </x:si>
  <x:si>
    <x:t>주문표와 포장을 대조해 오류 항목만 교체함</x:t>
  </x:si>
  <x:si>
    <x:t>물류 트럭과 편의점 재입고 방향 확인</x:t>
  </x:si>
  <x:si>
    <x:t>빨래를 분류해 세탁기에 넣고 작동하기</x:t>
  </x:si>
  <x:si>
    <x:t>아버지 회사 서류를 챙겨 식탁에 올려두기</x:t>
  </x:si>
  <x:si>
    <x:t>어르신의 무거운 짐을 목적지까지 옮기기</x:t>
  </x:si>
  <x:si>
    <x:t>중심 섬의 너만 무한이잖아와 마주하기</x:t>
  </x:si>
  <x:si>
    <x:t>채팅의 가방·신발·손에 든 물건을 대조함</x:t>
  </x:si>
  <x:si>
    <x:t>핵심 선택 : 자발적 선행과 개인 손실</x:t>
  </x:si>
  <x:si>
    <x:t>변혜서의 교무실 체벌·상담 기록 대조하기</x:t>
  </x:si>
  <x:si>
    <x:t>손상 게이지 최대 시 현재 단계 재시작</x:t>
  </x:si>
  <x:si>
    <x:t>방어자의 생명력 0 또는 이벤트 연출</x:t>
  </x:si>
  <x:si>
    <x:t>보랏빛 철봉으로 밖으로 나가재 제압하기</x:t>
  </x:si>
  <x:si>
    <x:t>흩어진 서류 중 회사 문서만 골라야 함</x:t>
  </x:si>
  <x:si>
    <x:t>가짜 후보에게 말을 걸면 시간이 추가됨</x:t>
  </x:si>
  <x:si>
    <x:t>유명 청년의 선의 수치 836 측정하기</x:t>
  </x:si>
  <x:si>
    <x:t>합치면 강해진댔잖아의 단일 외피 공략하기</x:t>
  </x:si>
  <x:si>
    <x:t>주문 번호별 필수 항목을 순서대로 확인함</x:t>
  </x:si>
  <x:si>
    <x:t>중고거래를 마치고 동생에게 완료 연락하기</x:t>
  </x:si>
  <x:si>
    <x:t>2-C | 자연재해로 보이는 균열 전조</x:t>
  </x:si>
  <x:si>
    <x:t>다른 주문의 소스와 음료가 섞여 있음</x:t>
  </x:si>
  <x:si>
    <x:t>농구공으로 변혜서의 기억 개입 패턴 끊기</x:t>
  </x:si>
  <x:si>
    <x:t>치킨집 앞 두 손님의 주문 대화 듣기</x:t>
  </x:si>
  <x:si>
    <x:t>역 안내판과 채팅의 출구 번호를 확인함</x:t>
  </x:si>
  <x:si>
    <x:t>편의점으로 돌아가 신상 과자 재고 확인하기</x:t>
  </x:si>
  <x:si>
    <x:t>1~2챕터 괴물 미등장·균열 전조만 확정</x:t>
  </x:si>
  <x:si>
    <x:t>번복된 대사와 확정 주문을 구분해야 함</x:t>
  </x:si>
  <x:si>
    <x:t>선택 서브 퀘스트 : 편의점 음료 진열</x:t>
  </x:si>
  <x:si>
    <x:t>미세 진동·도로 균열·보랏빛 반응 확인</x:t>
  </x:si>
  <x:si>
    <x:t>신상 과자 구매·예약 수령 또는 품절 확정</x:t>
  </x:si>
  <x:si>
    <x:t>특혜 목록·하락 추이·차한해 언급을 연결함</x:t>
  </x:si>
  <x:si>
    <x:t>대화 특징과 주문 번호를 대조해 전달함</x:t>
  </x:si>
  <x:si>
    <x:t>변혜서의 성인 이후 외면 기록 3개 확인</x:t>
  </x:si>
  <x:si>
    <x:t>원본 인터뷰와 편집 영상·밈을 비교함</x:t>
  </x:si>
  <x:si>
    <x:t>문밖 시민 전원 구조·존재 무시 표식 해제</x:t>
  </x:si>
  <x:si>
    <x:t>구조 군인 감사 보상 : 군용 방탄판 획득</x:t>
  </x:si>
  <x:si>
    <x:t>도로 재난 통제·접근 금지 안내 확인</x:t>
  </x:si>
  <x:si>
    <x:t>3-D | 대피소 보급로·약주머니 서브</x:t>
  </x:si>
  <x:si>
    <x:t>오답 후보 선택 시 대화 후 다시 탐색</x:t>
  </x:si>
  <x:si>
    <x:t>5-F | 보스전·박수 없인 못 살아</x:t>
  </x:si>
  <x:si>
    <x:t>공통으로 확인되는 현상과 추측을 구분함</x:t>
  </x:si>
  <x:si>
    <x:t>PLAYER IMAGE
차한해 이미지 영역</x:t>
  </x:si>
  <x:si>
    <x:t>앨범 조각 8개 조립·변혜서 기록 확인</x:t>
  </x:si>
  <x:si>
    <x:t>변혜서의 책상·어린 시절 도움 기록 확인</x:t>
  </x:si>
  <x:si>
    <x:t>클릭헌터의 균열 접근·외형 특징 확인</x:t>
  </x:si>
  <x:si>
    <x:t>약주머니 단서 3개 일치·노인에게 전달</x:t>
  </x:si>
  <x:si>
    <x:t>시간·문장 길이·통화 거절 횟수를 비교함</x:t>
  </x:si>
  <x:si>
    <x:t>가족 위치 3단서 일치·알바생에게 전달</x:t>
  </x:si>
  <x:si>
    <x:t>영웅 서사와 실제 구조 행동을 구분해야 함</x:t>
  </x:si>
  <x:si>
    <x:t>빨래 8개를 모두 개어 바구니에 정리</x:t>
  </x:si>
  <x:si>
    <x:t>강하게 문지르면 옷감 손상 게이지가 오름</x:t>
  </x:si>
  <x:si>
    <x:t>대피소 시민 협력 : 나무판 보호대 제작</x:t>
  </x:si>
  <x:si>
    <x:t>색상과 세탁 표시가 다른 옷이 섞여 있음</x:t>
  </x:si>
  <x:si>
    <x:t>현재의 훼손과 어린 시절 기록이 겹쳐 있음</x:t>
  </x:si>
  <x:si>
    <x:t>심부름 3종 완료·첫 이상 현상 확인</x:t>
  </x:si>
  <x:si>
    <x:t>치킨·소스·음료·추가 요청을 구분해 기억함</x:t>
  </x:si>
  <x:si>
    <x:t>신상 과자 입고 전 상태·트럭 시간 확인</x:t>
  </x:si>
  <x:si>
    <x:t>차한해·너만 무한이잖아의 동일 근원 확인</x:t>
  </x:si>
  <x:si>
    <x:t>PLAYER  ·  차한해 전투 시점</x:t>
  </x:si>
  <x:si>
    <x:t>사랑의 매 공명 확인·회수·무기 등록</x:t>
  </x:si>
  <x:si>
    <x:t>9분 30초
(정예전 총 9분 30초)</x:t>
  </x:si>
  <x:si>
    <x:t>인증 순서·자료 핵심 문장·남은 시간 표시</x:t>
  </x:si>
  <x:si>
    <x:t>10분 30초
(정예전 총 10분 30초)</x:t>
  </x:si>
  <x:si>
    <x:t>선의 수치 836·고등급자 편입 확인</x:t>
  </x:si>
  <x:si>
    <x:t>141번 내자리산호 유인에 1회 사용</x:t>
  </x:si>
  <x:si>
    <x:t>출동·비출동자의 기록과 수치 변화를 비교함</x:t>
  </x:si>
  <x:si>
    <x:t>6-F | 폐교 본관 3층·환영 전조</x:t>
  </x:si>
  <x:si>
    <x:t>[펑!] 1회 발동·괴물이 차한해에게 접촉</x:t>
  </x:si>
  <x:si>
    <x:t>그날의 오답노트 해체·강당 열쇠 획득</x:t>
  </x:si>
  <x:si>
    <x:t>변혜서의 시점으로 공격과 방관을 확인함</x:t>
  </x:si>
  <x:si>
    <x:t>청년의 구조 행동·대중적 유명세 확인</x:t>
  </x:si>
  <x:si>
    <x:t>뉴스는 지진·싱크홀·이상 번개로만 설명함</x:t>
  </x:si>
  <x:si>
    <x:t>선택값 변경 시
전투 데이터 자동 갱신</x:t>
  </x:si>
  <x:si>
    <x:t>책임 부정·선의 수치 0·변이 계기 확인</x:t>
  </x:si>
  <x:si>
    <x:t>인증 실패 시 해당 보안문부터 재시도</x:t>
  </x:si>
  <x:si>
    <x:t>판별·환경 제어 중심, 오답만 체크포인트화</x:t>
  </x:si>
  <x:si>
    <x:t>141번 유인·142번 비상구대게 제압</x:t>
  </x:si>
  <x:si>
    <x:t>266번 | 첫 번째 연구시설 보안문 해제</x:t>
  </x:si>
  <x:si>
    <x:t>변혜서의 정체·괴물의 인간 기원 확인</x:t>
  </x:si>
  <x:si>
    <x:t>변혜서의 인간 모습·우정 목걸이 확인</x:t>
  </x:si>
  <x:si>
    <x:t>질질핵을 우회해 안전 구역으로 이동하기</x:t>
  </x:si>
  <x:si>
    <x:t>2페이즈 증거 판별과 환경 파괴를 분리</x:t>
  </x:si>
  <x:si>
    <x:t>별 펜던트 심장·변혜서 정체 단서 확인</x:t>
  </x:si>
  <x:si>
    <x:t>선의 봉쇄 장치 파괴·정예 수호체 제압</x:t>
  </x:si>
  <x:si>
    <x:t>변혜서의 선의 수치 0 도달 원인 확인</x:t>
  </x:si>
  <x:si>
    <x:t>목표 수량·트리거·퍼즐·보스 기믹 완료 등</x:t>
  </x:si>
  <x:si>
    <x:t>피격·발각 시 직전 안전 지점에서 재시작</x:t>
  </x:si>
  <x:si>
    <x:t>콘텐츠 완료 시 얻는 개발자용 진행 점수</x:t>
  </x:si>
  <x:si>
    <x:t>일부 추격·호위에서만 필요해 대부분 공란</x:t>
  </x:si>
  <x:si>
    <x:t>체력 0 시 첫 흔적 체크포인트에서 재시작</x:t>
  </x:si>
  <x:si>
    <x:t>핵심 오브젝트에 카메라 줌과 효과음 적용</x:t>
  </x:si>
  <x:si>
    <x:t>여러 페이즈 합으로 전체 시간을 산정</x:t>
  </x:si>
  <x:si>
    <x:t>같은 장소·목표·게임플레이 묶음을 구분</x:t>
  </x:si>
  <x:si>
    <x:t>시민은 다른 해결책의 전체 진실을 모름</x:t>
  </x:si>
  <x:si>
    <x:t>특혜를 유지하려 차한해에게 출동을 떠넘김</x:t>
  </x:si>
  <x:si>
    <x:t>몬스터 1체 경험치·퀘스트 보상 경험치</x:t>
  </x:si>
  <x:si>
    <x:t>필수 연출 이후 빠른 넘김·다시보기 허용</x:t>
  </x:si>
  <x:si>
    <x:t>환호가 무한 책임 요구로 바뀌는 첫 균열</x:t>
  </x:si>
  <x:si>
    <x:t>위로 대신 책임 전가와 가족 원망이 연속됨</x:t>
  </x:si>
  <x:si>
    <x:t>공격력 합산 요소(최초·일회성 변화)</x:t>
  </x:si>
  <x:si>
    <x:t>방어구·보호 장비의 획득·파손·보정 변화</x:t>
  </x:si>
  <x:si>
    <x:t>길찾기·관찰·오답을 포함한 초회 시간</x:t>
  </x:si>
  <x:si>
    <x:t>0% → 0/25/50/75/100%</x:t>
  </x:si>
  <x:si>
    <x:t>Lv·레벨업 필요 경험치·전직 퀘스트</x:t>
  </x:si>
  <x:si>
    <x:t>폭력과 희생 기억을 마주하는 심리 부담</x:t>
  </x:si>
  <x:si>
    <x:t>장비를 제외한 차한해의 전투 숙련 공격력</x:t>
  </x:si>
  <x:si>
    <x:t>편의점에서 츄르 4개입 세트 구매하기</x:t>
  </x:si>
  <x:si>
    <x:t>축제 종료 현장과 남은 이상 징후 관찰하기</x:t>
  </x:si>
  <x:si>
    <x:t>5. 콘텐츠 유형별 예상 시간 산정 기준</x:t>
  </x:si>
  <x:si>
    <x:t>몬스터 수·패턴·시민 보호를 직접 산정</x:t>
  </x:si>
  <x:si>
    <x:t>초기 고등급자 파티원 4명과 역할 확인</x:t>
  </x:si>
  <x:si>
    <x:t>예상 소요 시간 합계와 일치하는지 확인</x:t>
  </x:si>
  <x:si>
    <x:t>이용익 임시 대통령 취임·국가 우선 출동</x:t>
  </x:si>
  <x:si>
    <x:t>차한해 혼자 희생하는 것이 옳다고 강요</x:t>
  </x:si>
  <x:si>
    <x:t>획득량을 시작부터 합산한 실제 진행 수치</x:t>
  </x:si>
  <x:si>
    <x:t>가장 가까운 조력자를 구조 현장에서 잃음</x:t>
  </x:si>
  <x:si>
    <x:t>플레이어 담당 구역의 목표 수량 달성</x:t>
  </x:si>
  <x:si>
    <x:t>전국민 선의 수치 의무 측정 발표 듣기</x:t>
  </x:si>
  <x:si>
    <x:t>출동 차량을 향해 환호하는 시민들 지나가기</x:t>
  </x:si>
  <x:si>
    <x:t>기본 보호 조끼 손상: +30 → +15</x:t>
  </x:si>
  <x:si>
    <x:t>예쁜 고양이에게 두 번째 츄르 건네기</x:t>
  </x:si>
  <x:si>
    <x:t>암전과 종소리 뒤 과거 학교에서 눈뜨기</x:t>
  </x:si>
  <x:si>
    <x:t>건물 안에 남은 어린아이의 울음소리 찾기</x:t>
  </x:si>
  <x:si>
    <x:t>예쁜 고양이에게 네 번째 츄르 건네기</x:t>
  </x:si>
  <x:si>
    <x:t>기본 공격력 120 / 스킬 : 회피 반격</x:t>
  </x:si>
  <x:si>
    <x:t>마지막 페이즈 행에 전체 보스전 합계 병기</x:t>
  </x:si>
  <x:si>
    <x:t>구조받은 정비공에게 철판 보호대 받기</x:t>
  </x:si>
  <x:si>
    <x:t>인연·자아마모도·단서로 열리는 선택 콘텐츠</x:t>
  </x:si>
  <x:si>
    <x:t>고등급자 파티의 폐교 출동 거부 확인하기</x:t>
  </x:si>
  <x:si>
    <x:t>예쁜 고양이가 지나갈 안전한 길 만들기</x:t>
  </x:si>
  <x:si>
    <x:t>강재한의 희생 촉구 시위대에 포위되기</x:t>
  </x:si>
  <x:si>
    <x:t>전조 강화와 체크포인트로 재시도 시간 제한</x:t>
  </x:si>
  <x:si>
    <x:t>관리국 대응 장갑을 착용하고 잔해 제거하기</x:t>
  </x:si>
  <x:si>
    <x:t>구호 음식이 질렸다는 가족의 부탁 받기</x:t>
  </x:si>
  <x:si>
    <x:t>일진 무리에게 밀려 급식 새치기 당하기</x:t>
  </x:si>
  <x:si>
    <x:t>보급 차량 아래 예쁜 고양이 발견하기</x:t>
  </x:si>
  <x:si>
    <x:t>깨진 경찰 방패·휴대용 섬광 신호기 획득</x:t>
  </x:si>
  <x:si>
    <x:t>숙소 귀환길에 예쁜 고양이와 다시 만나기</x:t>
  </x:si>
  <x:si>
    <x:t>자아마모도 16% 누적 변화 확인하기</x:t>
  </x:si>
  <x:si>
    <x:t>게임 「넌 착해!」 밸런스 문서 작성 기준</x:t>
  </x:si>
  <x:si>
    <x:t>밸런스 문서 변화량과 보스 요약 합계 일치</x:t>
  </x:si>
  <x:si>
    <x:t>사용 권한 | 획득 방식 | 획득 조건</x:t>
  </x:si>
  <x:si>
    <x:t>생년월일 구분 없는 추가 측정 접수하기</x:t>
  </x:si>
  <x:si>
    <x:t>예쁜 고양이에게 첫 번째 츄르 건네기</x:t>
  </x:si>
  <x:si>
    <x:t>장비를 제외한 차한해의 피해 대응 숙련도</x:t>
  </x:si>
  <x:si>
    <x:t>진동이 커지는 분리수거장으로 이동하기</x:t>
  </x:si>
  <x:si>
    <x:t>기본 공격력 10 / 기본 방어력 10</x:t>
  </x:si>
  <x:si>
    <x:t>관리국 지급 권총의 낮은 피해 확인하기</x:t>
  </x:si>
  <x:si>
    <x:t>군용 방탄판 균열: +35 → +15</x:t>
  </x:si>
  <x:si>
    <x:t>시민·동료에게 부여된 등급 표식 해제하기</x:t>
  </x:si>
  <x:si>
    <x:t>접근성 설정에서 시각 왜곡 완화 가능</x:t>
  </x:si>
  <x:si>
    <x:t>회복 사용 타이밍을 바꾸는 정예 기믹</x:t>
  </x:si>
  <x:si>
    <x:t>차한해와 도시의 최종 생존 상태 확인하기</x:t>
  </x:si>
  <x:si>
    <x:t>등급 자체가 아닌 행동을 기준으로 판별</x:t>
  </x:si>
  <x:si>
    <x:t>전투 수치 변화 없이 탐색·대화·이동 진행</x:t>
  </x:si>
  <x:si>
    <x:t>생존자들의 변화와 남겨진 관계 확인하기</x:t>
  </x:si>
  <x:si>
    <x:t>군인의 트라우마 폭주에서 시민 대피시키기</x:t>
  </x:si>
  <x:si>
    <x:t>장비 교체 시간 단축은 세트 효과와 별도</x:t>
  </x:si>
  <x:si>
    <x:t>모두가 각자 가까운 균열로 함께 들어가기</x:t>
  </x:si>
  <x:si>
    <x:t>균열 소멸과 변이체 복원 결과 확인하기</x:t>
  </x:si>
  <x:si>
    <x:t>수치 회복이 아니라 조작 가독성 보정</x:t>
  </x:si>
  <x:si>
    <x:t>112번 재측정에서 시스템적으로 확정</x:t>
  </x:si>
  <x:si>
    <x:t>단독 희생 엔딩 확정·균열 진입 직전</x:t>
  </x:si>
  <x:si>
    <x:t>이용익의 임시 대통령 취임 담화 듣기</x:t>
  </x:si>
  <x:si>
    <x:t>시민 환영 연결은 직접 피해 판정 없음</x:t>
  </x:si>
  <x:si>
    <x:t>78번 | 문틈젤리와 정면으로 마주치기</x:t>
  </x:si>
  <x:si>
    <x:t>등급의 부당함을 시스템 규칙으로 표현</x:t>
  </x:si>
  <x:si>
    <x:t>심층 탐사 장비를 최종 균열 장비로 교체</x:t>
  </x:si>
  <x:si>
    <x:t>점심시간 학생들을 따라 급식소로 이동하기</x:t>
  </x:si>
  <x:si>
    <x:t>첫 힘의 존재와 발동 방법을 인식하지 못함</x:t>
  </x:si>
  <x:si>
    <x:t>관리국 환경 장비를 폐교 전용 장비로 교체</x:t>
  </x:si>
  <x:si>
    <x:t>카메라 없는 행동이 보스 기믹을 약화</x:t>
  </x:si>
  <x:si>
    <x:t>소방 방열복 +22
화염 보호복 +20</x:t>
  </x:si>
  <x:si>
    <x:t>공격하지 않는 선택 자체가 승리 조건</x:t>
  </x:si>
  <x:si>
    <x:t>PPT의 폭죽형 유틸리티 스킬과 같은 구조</x:t>
  </x:si>
  <x:si>
    <x:t>환경 지형과 함께 사용하는 전술형 스킬</x:t>
  </x:si>
  <x:si>
    <x:t>선의 안정 장치 장착·친구 정체 확정</x:t>
  </x:si>
  <x:si>
    <x:t>244번 | 농구공의 투척 궤적 익히기</x:t>
  </x:si>
  <x:si>
    <x:t>강재한의 차한해 책임론 시위 확인하기</x:t>
  </x:si>
  <x:si>
    <x:t>먼지처럼 사라진 괴물의 흔적 확인하기</x:t>
  </x:si>
  <x:si>
    <x:t>농구공 충돌음과 함께 현재 폐교로 돌아오기</x:t>
  </x:si>
  <x:si>
    <x:t>공명 약점이 없는 대상에는 사용 불가</x:t>
  </x:si>
  <x:si>
    <x:t>지원 가능 NPC·인연·콘텐츠 플래그 충족</x:t>
  </x:si>
  <x:si>
    <x:t>스토리 필수 사용·해당 콘텐츠에만 적용</x:t>
  </x:si>
  <x:si>
    <x:r>
      <x:t>콘텐츠</x:t>
    </x:r>
    <x:r>
      <mc:AlternateContent xmlns:mc="http://schemas.openxmlformats.org/markup-compatibility/2006">
        <mc:Choice xmlns:hs="http://schemas.haansoft.com/office/spreadsheet/8.0" Requires="hs">
          <x:rPr hs:extension="1">
            <x:rFont val="Carlito"/>
            <x:sz val="11"/>
            <x:color rgb="ffffffff"/>
            <x:b val="1"/>
            <hs:size val="100"/>
            <hs:ratio val="100"/>
            <hs:spacing val="0"/>
            <hs:offset val="0"/>
          </x:rPr>
        </mc:Choice>
        <mc:Fallback>
          <x:rPr>
            <x:rFont val="Carlito"/>
            <x:sz val="11"/>
            <x:color rgb="ffffffff"/>
            <x:b val="1"/>
          </x:rPr>
        </mc:Fallback>
      </mc:AlternateContent>
      <x:t xml:space="preserve"> 제시 순서</x:t>
    </x:r>
  </x:si>
</x:sst>
</file>

<file path=xl/styles.xml><?xml version="1.0" encoding="utf-8"?>
<x:styleSheet xmlns:r="http://schemas.openxmlformats.org/officeDocument/2006/relationships" xmlns:c="http://schemas.openxmlformats.org/drawingml/2006/chart" xmlns:x="http://schemas.openxmlformats.org/spreadsheetml/2006/main">
  <x:numFmts count="3">
    <x:numFmt numFmtId="164" formatCode="0.0"/>
    <x:numFmt numFmtId="165" formatCode="[h]&quot;시간 &quot;m&quot;분 &quot;s&quot;초&quot;"/>
    <x:numFmt numFmtId="166" formatCode="0.0&quot;x&quot;"/>
  </x:numFmts>
  <x:fonts count="40">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mc:AlternateContent xmlns:mc="http://schemas.openxmlformats.org/markup-compatibility/2006">
      <mc:Choice xmlns:hs="http://schemas.haansoft.com/office/spreadsheet/8.0" Requires="hs">
        <x:font hs:extension="1">
          <x:name val="맑은 고딕"/>
          <x:sz val="10"/>
          <x:color rgb="ff334155"/>
          <x:b val="1"/>
          <hs:size val="100"/>
          <hs:ratio val="100"/>
          <hs:spacing val="0"/>
          <hs:offset val="0"/>
        </x:font>
      </mc:Choice>
      <mc:Fallback>
        <x:font>
          <x:name val="맑은 고딕"/>
          <x:sz val="10"/>
          <x:color rgb="ff334155"/>
          <x:b val="1"/>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맑은 고딕"/>
          <x:sz val="10"/>
          <x:color rgb="ff000000"/>
          <x:b val="1"/>
          <hs:size val="100"/>
          <hs:ratio val="100"/>
          <hs:spacing val="0"/>
          <hs:offset val="0"/>
        </x:font>
      </mc:Choice>
      <mc:Fallback>
        <x:font>
          <x:name val="맑은 고딕"/>
          <x:sz val="10"/>
          <x:color rgb="ff000000"/>
          <x:b val="1"/>
        </x:font>
      </mc:Fallback>
    </mc:AlternateContent>
    <mc:AlternateContent xmlns:mc="http://schemas.openxmlformats.org/markup-compatibility/2006">
      <mc:Choice xmlns:hs="http://schemas.haansoft.com/office/spreadsheet/8.0" Requires="hs">
        <x:font hs:extension="1">
          <x:name val="Carlito"/>
          <x:sz val="16"/>
          <x:color rgb="ffffffff"/>
          <x:b val="1"/>
          <hs:size val="100"/>
          <hs:ratio val="100"/>
          <hs:spacing val="0"/>
          <hs:offset val="0"/>
        </x:font>
      </mc:Choice>
      <mc:Fallback>
        <x:font>
          <x:name val="Carlito"/>
          <x:sz val="16"/>
          <x:color rgb="ffffffff"/>
          <x:b val="1"/>
        </x:font>
      </mc:Fallback>
    </mc:AlternateContent>
    <mc:AlternateContent xmlns:mc="http://schemas.openxmlformats.org/markup-compatibility/2006">
      <mc:Choice xmlns:hs="http://schemas.haansoft.com/office/spreadsheet/8.0" Requires="hs">
        <x:font hs:extension="1">
          <x:name val="Carlito"/>
          <x:sz val="10"/>
          <x:color rgb="ff1f2933"/>
          <hs:size val="100"/>
          <hs:ratio val="100"/>
          <hs:spacing val="0"/>
          <hs:offset val="0"/>
        </x:font>
      </mc:Choice>
      <mc:Fallback>
        <x:font>
          <x:name val="Carlito"/>
          <x:sz val="10"/>
          <x:color rgb="ff1f2933"/>
        </x:font>
      </mc:Fallback>
    </mc:AlternateContent>
    <mc:AlternateContent xmlns:mc="http://schemas.openxmlformats.org/markup-compatibility/2006">
      <mc:Choice xmlns:hs="http://schemas.haansoft.com/office/spreadsheet/8.0" Requires="hs">
        <x:font hs:extension="1">
          <x:name val="Carlito"/>
          <x:sz val="9"/>
          <x:color rgb="ff1f2933"/>
          <hs:size val="100"/>
          <hs:ratio val="100"/>
          <hs:spacing val="0"/>
          <hs:offset val="0"/>
        </x:font>
      </mc:Choice>
      <mc:Fallback>
        <x:font>
          <x:name val="Carlito"/>
          <x:sz val="9"/>
          <x:color rgb="ff1f2933"/>
        </x:font>
      </mc:Fallback>
    </mc:AlternateContent>
    <mc:AlternateContent xmlns:mc="http://schemas.openxmlformats.org/markup-compatibility/2006">
      <mc:Choice xmlns:hs="http://schemas.haansoft.com/office/spreadsheet/8.0" Requires="hs">
        <x:font hs:extension="1">
          <x:name val="Carlito"/>
          <x:sz val="9"/>
          <x:color rgb="ff1f2933"/>
          <x:b val="1"/>
          <hs:size val="100"/>
          <hs:ratio val="100"/>
          <hs:spacing val="0"/>
          <hs:offset val="0"/>
        </x:font>
      </mc:Choice>
      <mc:Fallback>
        <x:font>
          <x:name val="Carlito"/>
          <x:sz val="9"/>
          <x:color rgb="ff1f2933"/>
          <x:b val="1"/>
        </x:font>
      </mc:Fallback>
    </mc:AlternateContent>
    <mc:AlternateContent xmlns:mc="http://schemas.openxmlformats.org/markup-compatibility/2006">
      <mc:Choice xmlns:hs="http://schemas.haansoft.com/office/spreadsheet/8.0" Requires="hs">
        <x:font hs:extension="1">
          <x:name val="맑은 고딕"/>
          <x:sz val="10"/>
          <x:color rgb="ffffffff"/>
          <x:b val="1"/>
          <hs:size val="100"/>
          <hs:ratio val="100"/>
          <hs:spacing val="0"/>
          <hs:offset val="0"/>
        </x:font>
      </mc:Choice>
      <mc:Fallback>
        <x:font>
          <x:name val="맑은 고딕"/>
          <x:sz val="10"/>
          <x:color rgb="ffffffff"/>
          <x:b val="1"/>
        </x:font>
      </mc:Fallback>
    </mc:AlternateContent>
    <mc:AlternateContent xmlns:mc="http://schemas.openxmlformats.org/markup-compatibility/2006">
      <mc:Choice xmlns:hs="http://schemas.haansoft.com/office/spreadsheet/8.0" Requires="hs">
        <x:font hs:extension="1">
          <x:name val="Carlito"/>
          <x:sz val="10"/>
          <x:color rgb="ffffffff"/>
          <x:b val="1"/>
          <hs:size val="100"/>
          <hs:ratio val="100"/>
          <hs:spacing val="0"/>
          <hs:offset val="0"/>
        </x:font>
      </mc:Choice>
      <mc:Fallback>
        <x:font>
          <x:name val="Carlito"/>
          <x:sz val="10"/>
          <x:color rgb="ffffffff"/>
          <x:b val="1"/>
        </x:font>
      </mc:Fallback>
    </mc:AlternateContent>
    <mc:AlternateContent xmlns:mc="http://schemas.openxmlformats.org/markup-compatibility/2006">
      <mc:Choice xmlns:hs="http://schemas.haansoft.com/office/spreadsheet/8.0" Requires="hs">
        <x:font hs:extension="1">
          <x:name val="맑은 고딕"/>
          <x:sz val="10"/>
          <x:color rgb="fff4f7ff"/>
          <hs:size val="100"/>
          <hs:ratio val="100"/>
          <hs:spacing val="0"/>
          <hs:offset val="0"/>
        </x:font>
      </mc:Choice>
      <mc:Fallback>
        <x:font>
          <x:name val="맑은 고딕"/>
          <x:sz val="10"/>
          <x:color rgb="fff4f7ff"/>
        </x:font>
      </mc:Fallback>
    </mc:AlternateContent>
    <mc:AlternateContent xmlns:mc="http://schemas.openxmlformats.org/markup-compatibility/2006">
      <mc:Choice xmlns:hs="http://schemas.haansoft.com/office/spreadsheet/8.0" Requires="hs">
        <x:font hs:extension="1">
          <x:name val="맑은 고딕"/>
          <x:sz val="10"/>
          <x:color rgb="ff9eabc4"/>
          <x:b val="1"/>
          <hs:size val="100"/>
          <hs:ratio val="100"/>
          <hs:spacing val="0"/>
          <hs:offset val="0"/>
        </x:font>
      </mc:Choice>
      <mc:Fallback>
        <x:font>
          <x:name val="맑은 고딕"/>
          <x:sz val="10"/>
          <x:color rgb="ff9eabc4"/>
          <x:b val="1"/>
        </x:font>
      </mc:Fallback>
    </mc:AlternateContent>
    <mc:AlternateContent xmlns:mc="http://schemas.openxmlformats.org/markup-compatibility/2006">
      <mc:Choice xmlns:hs="http://schemas.haansoft.com/office/spreadsheet/8.0" Requires="hs">
        <x:font hs:extension="1">
          <x:name val="맑은 고딕"/>
          <x:sz val="10"/>
          <x:color rgb="fff4f7ff"/>
          <x:b val="1"/>
          <hs:size val="100"/>
          <hs:ratio val="100"/>
          <hs:spacing val="0"/>
          <hs:offset val="0"/>
        </x:font>
      </mc:Choice>
      <mc:Fallback>
        <x:font>
          <x:name val="맑은 고딕"/>
          <x:sz val="10"/>
          <x:color rgb="fff4f7ff"/>
          <x:b val="1"/>
        </x:font>
      </mc:Fallback>
    </mc:AlternateContent>
    <mc:AlternateContent xmlns:mc="http://schemas.openxmlformats.org/markup-compatibility/2006">
      <mc:Choice xmlns:hs="http://schemas.haansoft.com/office/spreadsheet/8.0" Requires="hs">
        <x:font hs:extension="1">
          <x:name val="맑은 고딕"/>
          <x:sz val="12"/>
          <x:color rgb="ffffffff"/>
          <x:b val="1"/>
          <hs:size val="100"/>
          <hs:ratio val="100"/>
          <hs:spacing val="0"/>
          <hs:offset val="0"/>
        </x:font>
      </mc:Choice>
      <mc:Fallback>
        <x:font>
          <x:name val="맑은 고딕"/>
          <x:sz val="12"/>
          <x:color rgb="ffffffff"/>
          <x:b val="1"/>
        </x:font>
      </mc:Fallback>
    </mc:AlternateContent>
    <mc:AlternateContent xmlns:mc="http://schemas.openxmlformats.org/markup-compatibility/2006">
      <mc:Choice xmlns:hs="http://schemas.haansoft.com/office/spreadsheet/8.0" Requires="hs">
        <x:font hs:extension="1">
          <x:name val="Carlito"/>
          <x:sz val="1"/>
          <x:color rgb="ff0b1020"/>
          <hs:size val="100"/>
          <hs:ratio val="100"/>
          <hs:spacing val="0"/>
          <hs:offset val="0"/>
        </x:font>
      </mc:Choice>
      <mc:Fallback>
        <x:font>
          <x:name val="Carlito"/>
          <x:sz val="1"/>
          <x:color rgb="ff0b1020"/>
        </x:font>
      </mc:Fallback>
    </mc:AlternateContent>
    <mc:AlternateContent xmlns:mc="http://schemas.openxmlformats.org/markup-compatibility/2006">
      <mc:Choice xmlns:hs="http://schemas.haansoft.com/office/spreadsheet/8.0" Requires="hs">
        <x:font hs:extension="1">
          <x:name val="Carlito"/>
          <x:sz val="9"/>
          <x:color rgb="ffffffff"/>
          <x:b val="1"/>
          <hs:size val="100"/>
          <hs:ratio val="100"/>
          <hs:spacing val="0"/>
          <hs:offset val="0"/>
        </x:font>
      </mc:Choice>
      <mc:Fallback>
        <x:font>
          <x:name val="Carlito"/>
          <x:sz val="9"/>
          <x:color rgb="ffffffff"/>
          <x:b val="1"/>
        </x:font>
      </mc:Fallback>
    </mc:AlternateContent>
    <mc:AlternateContent xmlns:mc="http://schemas.openxmlformats.org/markup-compatibility/2006">
      <mc:Choice xmlns:hs="http://schemas.haansoft.com/office/spreadsheet/8.0" Requires="hs">
        <x:font hs:extension="1">
          <x:name val="Carlito"/>
          <x:sz val="11"/>
          <x:color rgb="ffffffff"/>
          <x:b val="1"/>
          <hs:size val="100"/>
          <hs:ratio val="100"/>
          <hs:spacing val="0"/>
          <hs:offset val="0"/>
        </x:font>
      </mc:Choice>
      <mc:Fallback>
        <x:font>
          <x:name val="Carlito"/>
          <x:sz val="11"/>
          <x:color rgb="ffffffff"/>
          <x:b val="1"/>
        </x:font>
      </mc:Fallback>
    </mc:AlternateContent>
    <mc:AlternateContent xmlns:mc="http://schemas.openxmlformats.org/markup-compatibility/2006">
      <mc:Choice xmlns:hs="http://schemas.haansoft.com/office/spreadsheet/8.0" Requires="hs">
        <x:font hs:extension="1">
          <x:name val="맑은 고딕"/>
          <x:sz val="10"/>
          <x:color rgb="ff2b2730"/>
          <x:b val="1"/>
          <hs:size val="100"/>
          <hs:ratio val="100"/>
          <hs:spacing val="0"/>
          <hs:offset val="0"/>
        </x:font>
      </mc:Choice>
      <mc:Fallback>
        <x:font>
          <x:name val="맑은 고딕"/>
          <x:sz val="10"/>
          <x:color rgb="ff2b2730"/>
          <x:b val="1"/>
        </x:font>
      </mc:Fallback>
    </mc:AlternateContent>
    <mc:AlternateContent xmlns:mc="http://schemas.openxmlformats.org/markup-compatibility/2006">
      <mc:Choice xmlns:hs="http://schemas.haansoft.com/office/spreadsheet/8.0" Requires="hs">
        <x:font hs:extension="1">
          <x:name val="맑은 고딕"/>
          <x:sz val="10"/>
          <x:color rgb="ff2b2730"/>
          <hs:size val="100"/>
          <hs:ratio val="100"/>
          <hs:spacing val="0"/>
          <hs:offset val="0"/>
        </x:font>
      </mc:Choice>
      <mc:Fallback>
        <x:font>
          <x:name val="맑은 고딕"/>
          <x:sz val="10"/>
          <x:color rgb="ff2b2730"/>
        </x:font>
      </mc:Fallback>
    </mc:AlternateContent>
    <mc:AlternateContent xmlns:mc="http://schemas.openxmlformats.org/markup-compatibility/2006">
      <mc:Choice xmlns:hs="http://schemas.haansoft.com/office/spreadsheet/8.0" Requires="hs">
        <x:font hs:extension="1">
          <x:name val="맑은 고딕"/>
          <x:sz val="15"/>
          <x:color rgb="ff000000"/>
          <hs:size val="100"/>
          <hs:ratio val="100"/>
          <hs:spacing val="0"/>
          <hs:offset val="0"/>
        </x:font>
      </mc:Choice>
      <mc:Fallback>
        <x:font>
          <x:name val="맑은 고딕"/>
          <x:sz val="15"/>
          <x:color rgb="ff000000"/>
        </x:font>
      </mc:Fallback>
    </mc:AlternateContent>
    <mc:AlternateContent xmlns:mc="http://schemas.openxmlformats.org/markup-compatibility/2006">
      <mc:Choice xmlns:hs="http://schemas.haansoft.com/office/spreadsheet/8.0" Requires="hs">
        <x:font hs:extension="1">
          <x:name val="맑은 고딕"/>
          <x:sz val="10"/>
          <x:color rgb="ff58d68d"/>
          <x:b val="1"/>
          <hs:size val="100"/>
          <hs:ratio val="100"/>
          <hs:spacing val="0"/>
          <hs:offset val="0"/>
        </x:font>
      </mc:Choice>
      <mc:Fallback>
        <x:font>
          <x:name val="맑은 고딕"/>
          <x:sz val="10"/>
          <x:color rgb="ff58d68d"/>
          <x:b val="1"/>
        </x:font>
      </mc:Fallback>
    </mc:AlternateContent>
    <mc:AlternateContent xmlns:mc="http://schemas.openxmlformats.org/markup-compatibility/2006">
      <mc:Choice xmlns:hs="http://schemas.haansoft.com/office/spreadsheet/8.0" Requires="hs">
        <x:font hs:extension="1">
          <x:name val="맑은 고딕"/>
          <x:sz val="10"/>
          <x:color rgb="ff55d6e8"/>
          <x:b val="1"/>
          <hs:size val="100"/>
          <hs:ratio val="100"/>
          <hs:spacing val="0"/>
          <hs:offset val="0"/>
        </x:font>
      </mc:Choice>
      <mc:Fallback>
        <x:font>
          <x:name val="맑은 고딕"/>
          <x:sz val="10"/>
          <x:color rgb="ff55d6e8"/>
          <x:b val="1"/>
        </x:font>
      </mc:Fallback>
    </mc:AlternateContent>
    <mc:AlternateContent xmlns:mc="http://schemas.openxmlformats.org/markup-compatibility/2006">
      <mc:Choice xmlns:hs="http://schemas.haansoft.com/office/spreadsheet/8.0" Requires="hs">
        <x:font hs:extension="1">
          <x:name val="맑은 고딕"/>
          <x:sz val="20"/>
          <x:color rgb="ffffffff"/>
          <x:b val="1"/>
          <hs:size val="100"/>
          <hs:ratio val="100"/>
          <hs:spacing val="0"/>
          <hs:offset val="0"/>
        </x:font>
      </mc:Choice>
      <mc:Fallback>
        <x:font>
          <x:name val="맑은 고딕"/>
          <x:sz val="20"/>
          <x:color rgb="ffffffff"/>
          <x:b val="1"/>
        </x:font>
      </mc:Fallback>
    </mc:AlternateContent>
    <mc:AlternateContent xmlns:mc="http://schemas.openxmlformats.org/markup-compatibility/2006">
      <mc:Choice xmlns:hs="http://schemas.haansoft.com/office/spreadsheet/8.0" Requires="hs">
        <x:font hs:extension="1">
          <x:name val="맑은 고딕"/>
          <x:sz val="10"/>
          <x:color rgb="ff9eabc4"/>
          <hs:size val="100"/>
          <hs:ratio val="100"/>
          <hs:spacing val="0"/>
          <hs:offset val="0"/>
        </x:font>
      </mc:Choice>
      <mc:Fallback>
        <x:font>
          <x:name val="맑은 고딕"/>
          <x:sz val="10"/>
          <x:color rgb="ff9eabc4"/>
        </x:font>
      </mc:Fallback>
    </mc:AlternateContent>
    <mc:AlternateContent xmlns:mc="http://schemas.openxmlformats.org/markup-compatibility/2006">
      <mc:Choice xmlns:hs="http://schemas.haansoft.com/office/spreadsheet/8.0" Requires="hs">
        <x:font hs:extension="1">
          <x:name val="맑은 고딕"/>
          <x:sz val="9"/>
          <x:color rgb="ff9eabc4"/>
          <hs:size val="100"/>
          <hs:ratio val="100"/>
          <hs:spacing val="0"/>
          <hs:offset val="0"/>
        </x:font>
      </mc:Choice>
      <mc:Fallback>
        <x:font>
          <x:name val="맑은 고딕"/>
          <x:sz val="9"/>
          <x:color rgb="ff9eabc4"/>
        </x:font>
      </mc:Fallback>
    </mc:AlternateContent>
    <mc:AlternateContent xmlns:mc="http://schemas.openxmlformats.org/markup-compatibility/2006">
      <mc:Choice xmlns:hs="http://schemas.haansoft.com/office/spreadsheet/8.0" Requires="hs">
        <x:font hs:extension="1">
          <x:name val="맑은 고딕"/>
          <x:sz val="10"/>
          <x:color rgb="ff66718a"/>
          <x:b val="1"/>
          <hs:size val="100"/>
          <hs:ratio val="100"/>
          <hs:spacing val="0"/>
          <hs:offset val="0"/>
        </x:font>
      </mc:Choice>
      <mc:Fallback>
        <x:font>
          <x:name val="맑은 고딕"/>
          <x:sz val="10"/>
          <x:color rgb="ff66718a"/>
          <x:b val="1"/>
        </x:font>
      </mc:Fallback>
    </mc:AlternateContent>
    <mc:AlternateContent xmlns:mc="http://schemas.openxmlformats.org/markup-compatibility/2006">
      <mc:Choice xmlns:hs="http://schemas.haansoft.com/office/spreadsheet/8.0" Requires="hs">
        <x:font hs:extension="1">
          <x:name val="맑은 고딕"/>
          <x:sz val="26"/>
          <x:color rgb="ff9b6cff"/>
          <x:b val="1"/>
          <hs:size val="100"/>
          <hs:ratio val="100"/>
          <hs:spacing val="0"/>
          <hs:offset val="0"/>
        </x:font>
      </mc:Choice>
      <mc:Fallback>
        <x:font>
          <x:name val="맑은 고딕"/>
          <x:sz val="26"/>
          <x:color rgb="ff9b6cff"/>
          <x:b val="1"/>
        </x:font>
      </mc:Fallback>
    </mc:AlternateContent>
    <mc:AlternateContent xmlns:mc="http://schemas.openxmlformats.org/markup-compatibility/2006">
      <mc:Choice xmlns:hs="http://schemas.haansoft.com/office/spreadsheet/8.0" Requires="hs">
        <x:font hs:extension="1">
          <x:name val="맑은 고딕"/>
          <x:sz val="8"/>
          <x:color rgb="ff9eabc4"/>
          <hs:size val="100"/>
          <hs:ratio val="100"/>
          <hs:spacing val="0"/>
          <hs:offset val="0"/>
        </x:font>
      </mc:Choice>
      <mc:Fallback>
        <x:font>
          <x:name val="맑은 고딕"/>
          <x:sz val="8"/>
          <x:color rgb="ff9eabc4"/>
        </x:font>
      </mc:Fallback>
    </mc:AlternateContent>
    <mc:AlternateContent xmlns:mc="http://schemas.openxmlformats.org/markup-compatibility/2006">
      <mc:Choice xmlns:hs="http://schemas.haansoft.com/office/spreadsheet/8.0" Requires="hs">
        <x:font hs:extension="1">
          <x:name val="맑은 고딕"/>
          <x:sz val="11"/>
          <x:color rgb="ff58d68d"/>
          <x:b val="1"/>
          <hs:size val="100"/>
          <hs:ratio val="100"/>
          <hs:spacing val="0"/>
          <hs:offset val="0"/>
        </x:font>
      </mc:Choice>
      <mc:Fallback>
        <x:font>
          <x:name val="맑은 고딕"/>
          <x:sz val="11"/>
          <x:color rgb="ff58d68d"/>
          <x:b val="1"/>
        </x:font>
      </mc:Fallback>
    </mc:AlternateContent>
    <mc:AlternateContent xmlns:mc="http://schemas.openxmlformats.org/markup-compatibility/2006">
      <mc:Choice xmlns:hs="http://schemas.haansoft.com/office/spreadsheet/8.0" Requires="hs">
        <x:font hs:extension="1">
          <x:name val="맑은 고딕"/>
          <x:sz val="10"/>
          <x:color rgb="ff9b6cff"/>
          <x:b val="1"/>
          <hs:size val="100"/>
          <hs:ratio val="100"/>
          <hs:spacing val="0"/>
          <hs:offset val="0"/>
        </x:font>
      </mc:Choice>
      <mc:Fallback>
        <x:font>
          <x:name val="맑은 고딕"/>
          <x:sz val="10"/>
          <x:color rgb="ff9b6cff"/>
          <x:b val="1"/>
        </x:font>
      </mc:Fallback>
    </mc:AlternateContent>
    <mc:AlternateContent xmlns:mc="http://schemas.openxmlformats.org/markup-compatibility/2006">
      <mc:Choice xmlns:hs="http://schemas.haansoft.com/office/spreadsheet/8.0" Requires="hs">
        <x:font hs:extension="1">
          <x:name val="맑은 고딕"/>
          <x:sz val="11"/>
          <x:color rgb="ffffffff"/>
          <x:b val="1"/>
          <hs:size val="100"/>
          <hs:ratio val="100"/>
          <hs:spacing val="0"/>
          <hs:offset val="0"/>
        </x:font>
      </mc:Choice>
      <mc:Fallback>
        <x:font>
          <x:name val="맑은 고딕"/>
          <x:sz val="11"/>
          <x:color rgb="ffffffff"/>
          <x:b val="1"/>
        </x:font>
      </mc:Fallback>
    </mc:AlternateContent>
    <mc:AlternateContent xmlns:mc="http://schemas.openxmlformats.org/markup-compatibility/2006">
      <mc:Choice xmlns:hs="http://schemas.haansoft.com/office/spreadsheet/8.0" Requires="hs">
        <x:font hs:extension="1">
          <x:name val="돋움"/>
          <x:sz val="10"/>
          <x:color rgb="ffffffff"/>
          <x:b val="1"/>
          <hs:size val="100"/>
          <hs:ratio val="100"/>
          <hs:spacing val="0"/>
          <hs:offset val="0"/>
        </x:font>
      </mc:Choice>
      <mc:Fallback>
        <x:font>
          <x:name val="돋움"/>
          <x:sz val="10"/>
          <x:color rgb="ffffffff"/>
          <x:b val="1"/>
        </x:font>
      </mc:Fallback>
    </mc:AlternateContent>
    <mc:AlternateContent xmlns:mc="http://schemas.openxmlformats.org/markup-compatibility/2006">
      <mc:Choice xmlns:hs="http://schemas.haansoft.com/office/spreadsheet/8.0" Requires="hs">
        <x:font hs:extension="1">
          <x:name val="맑은 고딕"/>
          <x:sz val="9"/>
          <x:color rgb="ffffffff"/>
          <x:b val="1"/>
          <hs:size val="100"/>
          <hs:ratio val="100"/>
          <hs:spacing val="0"/>
          <hs:offset val="0"/>
        </x:font>
      </mc:Choice>
      <mc:Fallback>
        <x:font>
          <x:name val="맑은 고딕"/>
          <x:sz val="9"/>
          <x:color rgb="ffffffff"/>
          <x:b val="1"/>
        </x:font>
      </mc:Fallback>
    </mc:AlternateContent>
    <mc:AlternateContent xmlns:mc="http://schemas.openxmlformats.org/markup-compatibility/2006">
      <mc:Choice xmlns:hs="http://schemas.haansoft.com/office/spreadsheet/8.0" Requires="hs">
        <x:font hs:extension="1">
          <x:name val="맑은 고딕"/>
          <x:sz val="8.25"/>
          <x:color rgb="ffffffff"/>
          <x:b val="1"/>
          <hs:size val="100"/>
          <hs:ratio val="100"/>
          <hs:spacing val="0"/>
          <hs:offset val="0"/>
        </x:font>
      </mc:Choice>
      <mc:Fallback>
        <x:font>
          <x:name val="맑은 고딕"/>
          <x:sz val="8.25"/>
          <x:color rgb="ffffffff"/>
          <x:b val="1"/>
        </x:font>
      </mc:Fallback>
    </mc:AlternateContent>
    <mc:AlternateContent xmlns:mc="http://schemas.openxmlformats.org/markup-compatibility/2006">
      <mc:Choice xmlns:hs="http://schemas.haansoft.com/office/spreadsheet/8.0" Requires="hs">
        <x:font hs:extension="1">
          <x:name val="맑은 고딕"/>
          <x:sz val="7.5"/>
          <x:color rgb="ffffffff"/>
          <x:b val="1"/>
          <hs:size val="100"/>
          <hs:ratio val="100"/>
          <hs:spacing val="0"/>
          <hs:offset val="0"/>
        </x:font>
      </mc:Choice>
      <mc:Fallback>
        <x:font>
          <x:name val="맑은 고딕"/>
          <x:sz val="7.5"/>
          <x:color rgb="ffffffff"/>
          <x:b val="1"/>
        </x:font>
      </mc:Fallback>
    </mc:AlternateContent>
  </x:fonts>
  <x:fills count="42">
    <x:fill>
      <x:patternFill patternType="none"/>
    </x:fill>
    <x:fill>
      <x:patternFill patternType="gray125"/>
    </x:fill>
    <x:fill>
      <x:patternFill patternType="solid">
        <x:fgColor rgb="ffd9eaf7"/>
        <x:bgColor indexed="64"/>
      </x:patternFill>
    </x:fill>
    <x:fill>
      <x:patternFill patternType="solid">
        <x:fgColor rgb="ffe2f0d9"/>
        <x:bgColor indexed="64"/>
      </x:patternFill>
    </x:fill>
    <x:fill>
      <x:patternFill patternType="solid">
        <x:fgColor rgb="ff334e68"/>
        <x:bgColor indexed="64"/>
      </x:patternFill>
    </x:fill>
    <x:fill>
      <x:patternFill patternType="solid">
        <x:fgColor rgb="ffffffff"/>
        <x:bgColor indexed="64"/>
      </x:patternFill>
    </x:fill>
    <x:fill>
      <x:patternFill patternType="solid">
        <x:fgColor rgb="ffddebf7"/>
        <x:bgColor indexed="64"/>
      </x:patternFill>
    </x:fill>
    <x:fill>
      <x:patternFill patternType="solid">
        <x:fgColor rgb="ffd9e2f3"/>
        <x:bgColor indexed="64"/>
      </x:patternFill>
    </x:fill>
    <x:fill>
      <x:patternFill patternType="solid">
        <x:fgColor rgb="ffffe6c1"/>
        <x:bgColor indexed="64"/>
      </x:patternFill>
    </x:fill>
    <x:fill>
      <x:patternFill patternType="solid">
        <x:fgColor rgb="fffff2cc"/>
        <x:bgColor indexed="64"/>
      </x:patternFill>
    </x:fill>
    <x:fill>
      <x:patternFill patternType="solid">
        <x:fgColor rgb="fffce4d6"/>
        <x:bgColor indexed="64"/>
      </x:patternFill>
    </x:fill>
    <x:fill>
      <x:patternFill patternType="solid">
        <x:fgColor rgb="ff4b2e5e"/>
        <x:bgColor indexed="64"/>
      </x:patternFill>
    </x:fill>
    <x:fill>
      <x:patternFill patternType="solid">
        <x:fgColor rgb="ffeef3f7"/>
        <x:bgColor indexed="64"/>
      </x:patternFill>
    </x:fill>
    <x:fill>
      <x:patternFill patternType="solid">
        <x:fgColor rgb="fffff7e6"/>
        <x:bgColor indexed="64"/>
      </x:patternFill>
    </x:fill>
    <x:fill>
      <x:patternFill patternType="solid">
        <x:fgColor rgb="ffe4dfec"/>
        <x:bgColor indexed="64"/>
      </x:patternFill>
    </x:fill>
    <x:fill>
      <x:patternFill patternType="solid">
        <x:fgColor rgb="ff2f4d66"/>
        <x:bgColor indexed="64"/>
      </x:patternFill>
    </x:fill>
    <x:fill>
      <x:patternFill patternType="solid">
        <x:fgColor rgb="ffd9e8f5"/>
        <x:bgColor indexed="64"/>
      </x:patternFill>
    </x:fill>
    <x:fill>
      <x:patternFill patternType="solid">
        <x:fgColor rgb="ffe4f0dc"/>
        <x:bgColor indexed="64"/>
      </x:patternFill>
    </x:fill>
    <x:fill>
      <x:patternFill patternType="solid">
        <x:fgColor rgb="ffeef2f4"/>
        <x:bgColor indexed="64"/>
      </x:patternFill>
    </x:fill>
    <x:fill>
      <x:patternFill patternType="solid">
        <x:fgColor rgb="fffff1d3"/>
        <x:bgColor indexed="64"/>
      </x:patternFill>
    </x:fill>
    <x:fill>
      <x:patternFill patternType="solid">
        <x:fgColor rgb="ff0b1020"/>
        <x:bgColor indexed="64"/>
      </x:patternFill>
    </x:fill>
    <x:fill>
      <x:patternFill patternType="solid">
        <x:fgColor rgb="ff17213a"/>
        <x:bgColor indexed="64"/>
      </x:patternFill>
    </x:fill>
    <x:fill>
      <x:patternFill patternType="solid">
        <x:fgColor rgb="ff121a2e"/>
        <x:bgColor indexed="64"/>
      </x:patternFill>
    </x:fill>
    <x:fill>
      <x:patternFill patternType="solid">
        <x:fgColor rgb="ff211742"/>
        <x:bgColor indexed="64"/>
      </x:patternFill>
    </x:fill>
    <x:fill>
      <x:patternFill patternType="solid">
        <x:fgColor rgb="ff235b75"/>
        <x:bgColor indexed="64"/>
      </x:patternFill>
    </x:fill>
    <x:fill>
      <x:patternFill patternType="solid">
        <x:fgColor rgb="ffede5f2"/>
        <x:bgColor indexed="64"/>
      </x:patternFill>
    </x:fill>
    <x:fill>
      <x:patternFill patternType="solid">
        <x:fgColor rgb="ff4f81bd"/>
        <x:bgColor indexed="64"/>
      </x:patternFill>
    </x:fill>
    <x:fill>
      <x:patternFill patternType="solid">
        <x:fgColor rgb="ff8064a2"/>
        <x:bgColor indexed="64"/>
      </x:patternFill>
    </x:fill>
    <x:fill>
      <x:patternFill patternType="solid">
        <x:fgColor rgb="ff5b6573"/>
        <x:bgColor indexed="64"/>
      </x:patternFill>
    </x:fill>
    <x:fill>
      <x:patternFill patternType="solid">
        <x:fgColor rgb="ffa64d79"/>
        <x:bgColor indexed="64"/>
      </x:patternFill>
    </x:fill>
    <x:fill>
      <x:patternFill patternType="solid">
        <x:fgColor rgb="fff4cccc"/>
        <x:bgColor indexed="64"/>
      </x:patternFill>
    </x:fill>
    <x:fill>
      <x:patternFill patternType="solid">
        <x:fgColor rgb="ffd9eaf5"/>
        <x:bgColor indexed="64"/>
      </x:patternFill>
    </x:fill>
    <x:fill>
      <x:patternFill patternType="solid">
        <x:fgColor rgb="ffb8dbea"/>
        <x:bgColor indexed="64"/>
      </x:patternFill>
    </x:fill>
    <x:fill>
      <x:patternFill patternType="solid">
        <x:fgColor rgb="ffccc0f8"/>
        <x:bgColor indexed="64"/>
      </x:patternFill>
    </x:fill>
    <x:fill>
      <x:patternFill patternType="solid">
        <x:fgColor rgb="ff355570"/>
        <x:bgColor indexed="64"/>
      </x:patternFill>
    </x:fill>
    <x:fill>
      <x:patternFill patternType="solid">
        <x:fgColor rgb="ff202c48"/>
        <x:bgColor indexed="64"/>
      </x:patternFill>
    </x:fill>
    <x:fill>
      <x:patternFill patternType="solid">
        <x:fgColor rgb="ff6f4eea"/>
        <x:bgColor indexed="64"/>
      </x:patternFill>
    </x:fill>
    <x:fill>
      <x:patternFill patternType="solid">
        <x:fgColor rgb="ff0f172a"/>
        <x:bgColor indexed="64"/>
      </x:patternFill>
    </x:fill>
    <x:fill>
      <x:patternFill patternType="solid">
        <x:fgColor rgb="ff35265e"/>
        <x:bgColor indexed="64"/>
      </x:patternFill>
    </x:fill>
    <x:fill>
      <x:patternFill patternType="solid">
        <x:fgColor rgb="ff101827"/>
        <x:bgColor indexed="64"/>
      </x:patternFill>
    </x:fill>
    <x:fill>
      <x:patternFill patternType="solid">
        <x:fgColor rgb="ff13263a"/>
        <x:bgColor indexed="64"/>
      </x:patternFill>
    </x:fill>
    <x:fill>
      <x:patternFill patternType="solid">
        <x:fgColor rgb="ff133247"/>
        <x:bgColor indexed="64"/>
      </x:patternFill>
    </x:fill>
  </x:fills>
  <x:borders count="55">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
      <x:left>
        <x:color auto="1"/>
      </x:left>
      <x:right style="thin">
        <x:color rgb="ffd0d7de"/>
      </x:right>
      <x:top>
        <x:color auto="1"/>
      </x:top>
      <x:bottom>
        <x:color auto="1"/>
      </x:bottom>
    </x:border>
    <x:border>
      <x:left>
        <x:color auto="1"/>
      </x:left>
      <x:right>
        <x:color auto="1"/>
      </x:right>
      <x:top>
        <x:color auto="1"/>
      </x:top>
      <x:bottom style="thin">
        <x:color rgb="ffd0d7de"/>
      </x:bottom>
    </x:border>
    <x:border>
      <x:left>
        <x:color auto="1"/>
      </x:left>
      <x:right style="thin">
        <x:color rgb="ffd0d7de"/>
      </x:right>
      <x:top>
        <x:color auto="1"/>
      </x:top>
      <x:bottom style="thin">
        <x:color rgb="ffd0d7de"/>
      </x:bottom>
    </x:border>
    <x:border>
      <x:left style="thin">
        <x:color rgb="ffd0d7de"/>
      </x:left>
      <x:right>
        <x:color auto="1"/>
      </x:right>
      <x:top>
        <x:color auto="1"/>
      </x:top>
      <x:bottom>
        <x:color auto="1"/>
      </x:bottom>
    </x:border>
    <x:border>
      <x:left style="thin">
        <x:color rgb="ffd0d7de"/>
      </x:left>
      <x:right>
        <x:color auto="1"/>
      </x:right>
      <x:top>
        <x:color auto="1"/>
      </x:top>
      <x:bottom style="thin">
        <x:color rgb="ffd0d7de"/>
      </x:bottom>
    </x:border>
    <x:border>
      <x:left>
        <x:color auto="1"/>
      </x:left>
      <x:right>
        <x:color auto="1"/>
      </x:right>
      <x:top style="thin">
        <x:color rgb="ff20364a"/>
      </x:top>
      <x:bottom>
        <x:color auto="1"/>
      </x:bottom>
    </x:border>
    <x:border>
      <x:left>
        <x:color auto="1"/>
      </x:left>
      <x:right>
        <x:color auto="1"/>
      </x:right>
      <x:top style="thin">
        <x:color rgb="ff8ea3b5"/>
      </x:top>
      <x:bottom>
        <x:color auto="1"/>
      </x:bottom>
    </x:border>
    <x:border>
      <x:left style="thin">
        <x:color auto="1"/>
      </x:left>
      <x:right style="thin">
        <x:color auto="1"/>
      </x:right>
      <x:top>
        <x:color auto="1"/>
      </x:top>
      <x:bottom style="thin">
        <x:color auto="1"/>
      </x:bottom>
    </x:border>
    <x:border>
      <x:left style="thin">
        <x:color rgb="ffd9d9d9"/>
      </x:left>
      <x:right style="thin">
        <x:color rgb="ffd9d9d9"/>
      </x:right>
      <x:top style="thin">
        <x:color rgb="ffd9d9d9"/>
      </x:top>
      <x:bottom style="thin">
        <x:color rgb="ffd9d9d9"/>
      </x:bottom>
    </x:border>
    <x:border>
      <x:left style="thin">
        <x:color rgb="ffaab7c4"/>
      </x:left>
      <x:right>
        <x:color auto="1"/>
      </x:right>
      <x:top style="thin">
        <x:color rgb="ffaab7c4"/>
      </x:top>
      <x:bottom>
        <x:color auto="1"/>
      </x:bottom>
    </x:border>
    <x:border>
      <x:left>
        <x:color auto="1"/>
      </x:left>
      <x:right>
        <x:color auto="1"/>
      </x:right>
      <x:top style="thin">
        <x:color rgb="ffaab7c4"/>
      </x:top>
      <x:bottom>
        <x:color auto="1"/>
      </x:bottom>
    </x:border>
    <x:border>
      <x:left>
        <x:color auto="1"/>
      </x:left>
      <x:right style="thin">
        <x:color rgb="ffaab7c4"/>
      </x:right>
      <x:top style="thin">
        <x:color rgb="ffaab7c4"/>
      </x:top>
      <x:bottom>
        <x:color auto="1"/>
      </x:bottom>
    </x:border>
    <x:border>
      <x:left style="thin">
        <x:color rgb="ffc9c4ce"/>
      </x:left>
      <x:right style="thin">
        <x:color rgb="ffc9c4ce"/>
      </x:right>
      <x:top style="thin">
        <x:color rgb="ffc9c4ce"/>
      </x:top>
      <x:bottom style="thin">
        <x:color rgb="ffc9c4ce"/>
      </x:bottom>
    </x:border>
    <x:border>
      <x:left style="thin">
        <x:color rgb="ff352041"/>
      </x:left>
      <x:right>
        <x:color auto="1"/>
      </x:right>
      <x:top style="thin">
        <x:color rgb="ff352041"/>
      </x:top>
      <x:bottom style="thin">
        <x:color rgb="ff352041"/>
      </x:bottom>
    </x:border>
    <x:border>
      <x:left>
        <x:color auto="1"/>
      </x:left>
      <x:right>
        <x:color auto="1"/>
      </x:right>
      <x:top style="thin">
        <x:color rgb="ff352041"/>
      </x:top>
      <x:bottom style="thin">
        <x:color rgb="ff352041"/>
      </x:bottom>
    </x:border>
    <x:border>
      <x:left>
        <x:color auto="1"/>
      </x:left>
      <x:right style="thin">
        <x:color rgb="ff352041"/>
      </x:right>
      <x:top style="thin">
        <x:color rgb="ff352041"/>
      </x:top>
      <x:bottom style="thin">
        <x:color rgb="ff352041"/>
      </x:bottom>
    </x:border>
    <x:border>
      <x:left style="thin">
        <x:color rgb="ffd9d9d9"/>
      </x:left>
      <x:right>
        <x:color auto="1"/>
      </x:right>
      <x:top>
        <x:color auto="1"/>
      </x:top>
      <x:bottom style="thin">
        <x:color rgb="ffd9d9d9"/>
      </x:bottom>
    </x:border>
    <x:border>
      <x:left>
        <x:color auto="1"/>
      </x:left>
      <x:right>
        <x:color auto="1"/>
      </x:right>
      <x:top>
        <x:color auto="1"/>
      </x:top>
      <x:bottom style="thin">
        <x:color rgb="ffd9d9d9"/>
      </x:bottom>
    </x:border>
    <x:border>
      <x:left>
        <x:color auto="1"/>
      </x:left>
      <x:right style="thin">
        <x:color rgb="ffd9d9d9"/>
      </x:right>
      <x:top>
        <x:color auto="1"/>
      </x:top>
      <x:bottom style="thin">
        <x:color rgb="ffd9d9d9"/>
      </x:bottom>
    </x:border>
    <x:border>
      <x:left style="thin">
        <x:color rgb="ff000000"/>
      </x:left>
      <x:right style="thin">
        <x:color rgb="ff000000"/>
      </x:right>
      <x:top style="thin">
        <x:color rgb="ff000000"/>
      </x:top>
      <x:bottom style="thin">
        <x:color rgb="ff000000"/>
      </x:bottom>
    </x:border>
    <x:border>
      <x:left>
        <x:color auto="1"/>
      </x:left>
      <x:right style="thin">
        <x:color rgb="ffd0d7de"/>
      </x:right>
      <x:top style="thin">
        <x:color rgb="ffd0d7de"/>
      </x:top>
      <x:bottom>
        <x:color auto="1"/>
      </x:bottom>
    </x:border>
    <x:border>
      <x:left>
        <x:color auto="1"/>
      </x:left>
      <x:right>
        <x:color auto="1"/>
      </x:right>
      <x:top>
        <x:color auto="1"/>
      </x:top>
      <x:bottom style="thin">
        <x:color rgb="ff2e3b5b"/>
      </x:bottom>
    </x:border>
    <x:border>
      <x:left>
        <x:color auto="1"/>
      </x:left>
      <x:right>
        <x:color auto="1"/>
      </x:right>
      <x:top>
        <x:color auto="1"/>
      </x:top>
      <x:bottom style="medium">
        <x:color rgb="ff9b6cff"/>
      </x:bottom>
    </x:border>
    <x:border>
      <x:left style="thin">
        <x:color rgb="ff2e3b5b"/>
      </x:left>
      <x:right>
        <x:color auto="1"/>
      </x:right>
      <x:top>
        <x:color auto="1"/>
      </x:top>
      <x:bottom>
        <x:color auto="1"/>
      </x:bottom>
    </x:border>
    <x:border>
      <x:left>
        <x:color auto="1"/>
      </x:left>
      <x:right style="thin">
        <x:color rgb="ff2e3b5b"/>
      </x:right>
      <x:top>
        <x:color auto="1"/>
      </x:top>
      <x:bottom>
        <x:color auto="1"/>
      </x:bottom>
    </x:border>
    <x:border>
      <x:left style="thin">
        <x:color rgb="ff9b6cff"/>
      </x:left>
      <x:right>
        <x:color auto="1"/>
      </x:right>
      <x:top style="thin">
        <x:color rgb="ff9b6cff"/>
      </x:top>
      <x:bottom style="thin">
        <x:color rgb="ff9b6cff"/>
      </x:bottom>
    </x:border>
    <x:border>
      <x:left>
        <x:color auto="1"/>
      </x:left>
      <x:right>
        <x:color auto="1"/>
      </x:right>
      <x:top style="thin">
        <x:color rgb="ff9b6cff"/>
      </x:top>
      <x:bottom style="thin">
        <x:color rgb="ff9b6cff"/>
      </x:bottom>
    </x:border>
    <x:border>
      <x:left>
        <x:color auto="1"/>
      </x:left>
      <x:right style="thin">
        <x:color rgb="ff9b6cff"/>
      </x:right>
      <x:top style="thin">
        <x:color rgb="ff9b6cff"/>
      </x:top>
      <x:bottom style="thin">
        <x:color rgb="ff9b6cff"/>
      </x:bottom>
    </x:border>
    <x:border>
      <x:left style="thin">
        <x:color rgb="ffc9c4ce"/>
      </x:left>
      <x:right>
        <x:color auto="1"/>
      </x:right>
      <x:top style="thin">
        <x:color rgb="ffc9c4ce"/>
      </x:top>
      <x:bottom>
        <x:color auto="1"/>
      </x:bottom>
    </x:border>
    <x:border>
      <x:left>
        <x:color auto="1"/>
      </x:left>
      <x:right>
        <x:color auto="1"/>
      </x:right>
      <x:top style="thin">
        <x:color rgb="ffc9c4ce"/>
      </x:top>
      <x:bottom>
        <x:color auto="1"/>
      </x:bottom>
    </x:border>
    <x:border>
      <x:left>
        <x:color auto="1"/>
      </x:left>
      <x:right style="thin">
        <x:color rgb="ffc9c4ce"/>
      </x:right>
      <x:top style="thin">
        <x:color rgb="ffc9c4ce"/>
      </x:top>
      <x:bottom>
        <x:color auto="1"/>
      </x:bottom>
    </x:border>
    <x:border>
      <x:left style="thin">
        <x:color rgb="ffc9c4ce"/>
      </x:left>
      <x:right>
        <x:color auto="1"/>
      </x:right>
      <x:top>
        <x:color auto="1"/>
      </x:top>
      <x:bottom>
        <x:color auto="1"/>
      </x:bottom>
    </x:border>
    <x:border>
      <x:left>
        <x:color auto="1"/>
      </x:left>
      <x:right style="thin">
        <x:color rgb="ffc9c4ce"/>
      </x:right>
      <x:top>
        <x:color auto="1"/>
      </x:top>
      <x:bottom>
        <x:color auto="1"/>
      </x:bottom>
    </x:border>
    <x:border>
      <x:left style="thin">
        <x:color rgb="ff2e3b5b"/>
      </x:left>
      <x:right>
        <x:color auto="1"/>
      </x:right>
      <x:top style="thin">
        <x:color rgb="ff2e3b5b"/>
      </x:top>
      <x:bottom style="thin">
        <x:color rgb="ff2e3b5b"/>
      </x:bottom>
    </x:border>
    <x:border>
      <x:left>
        <x:color auto="1"/>
      </x:left>
      <x:right>
        <x:color auto="1"/>
      </x:right>
      <x:top style="thin">
        <x:color rgb="ff2e3b5b"/>
      </x:top>
      <x:bottom style="thin">
        <x:color rgb="ff2e3b5b"/>
      </x:bottom>
    </x:border>
    <x:border>
      <x:left>
        <x:color auto="1"/>
      </x:left>
      <x:right style="thin">
        <x:color rgb="ff2e3b5b"/>
      </x:right>
      <x:top style="thin">
        <x:color rgb="ff2e3b5b"/>
      </x:top>
      <x:bottom style="thin">
        <x:color rgb="ff2e3b5b"/>
      </x:bottom>
    </x:border>
    <x:border>
      <x:left style="thin">
        <x:color rgb="ff2e3b5b"/>
      </x:left>
      <x:right>
        <x:color auto="1"/>
      </x:right>
      <x:top>
        <x:color auto="1"/>
      </x:top>
      <x:bottom style="medium">
        <x:color rgb="ff9b6cff"/>
      </x:bottom>
    </x:border>
    <x:border>
      <x:left>
        <x:color auto="1"/>
      </x:left>
      <x:right style="thin">
        <x:color rgb="ff2e3b5b"/>
      </x:right>
      <x:top>
        <x:color auto="1"/>
      </x:top>
      <x:bottom style="medium">
        <x:color rgb="ff9b6cff"/>
      </x:bottom>
    </x:border>
    <x:border>
      <x:left>
        <x:color auto="1"/>
      </x:left>
      <x:right>
        <x:color auto="1"/>
      </x:right>
      <x:top>
        <x:color auto="1"/>
      </x:top>
      <x:bottom style="medium">
        <x:color rgb="ff55d6e8"/>
      </x:bottom>
    </x:border>
    <x:border>
      <x:left>
        <x:color auto="1"/>
      </x:left>
      <x:right style="thin">
        <x:color rgb="ff2e3b5b"/>
      </x:right>
      <x:top>
        <x:color auto="1"/>
      </x:top>
      <x:bottom style="medium">
        <x:color rgb="ff55d6e8"/>
      </x:bottom>
    </x:border>
    <x:border>
      <x:left style="thin">
        <x:color rgb="ff2e3b5b"/>
      </x:left>
      <x:right>
        <x:color auto="1"/>
      </x:right>
      <x:top style="thin">
        <x:color rgb="ff2e3b5b"/>
      </x:top>
      <x:bottom>
        <x:color auto="1"/>
      </x:bottom>
    </x:border>
    <x:border>
      <x:left>
        <x:color auto="1"/>
      </x:left>
      <x:right>
        <x:color auto="1"/>
      </x:right>
      <x:top style="thin">
        <x:color rgb="ff2e3b5b"/>
      </x:top>
      <x:bottom>
        <x:color auto="1"/>
      </x:bottom>
    </x:border>
    <x:border>
      <x:left>
        <x:color auto="1"/>
      </x:left>
      <x:right style="thin">
        <x:color rgb="ff2e3b5b"/>
      </x:right>
      <x:top style="thin">
        <x:color rgb="ff2e3b5b"/>
      </x:top>
      <x:bottom>
        <x:color auto="1"/>
      </x:bottom>
    </x:border>
    <x:border>
      <x:left style="thin">
        <x:color rgb="ff2e3b5b"/>
      </x:left>
      <x:right>
        <x:color auto="1"/>
      </x:right>
      <x:top>
        <x:color auto="1"/>
      </x:top>
      <x:bottom style="thin">
        <x:color rgb="ff2e3b5b"/>
      </x:bottom>
    </x:border>
    <x:border>
      <x:left>
        <x:color auto="1"/>
      </x:left>
      <x:right style="thin">
        <x:color rgb="ff2e3b5b"/>
      </x:right>
      <x:top>
        <x:color auto="1"/>
      </x:top>
      <x:bottom style="thin">
        <x:color rgb="ff2e3b5b"/>
      </x:bottom>
    </x:border>
    <x:border>
      <x:left style="medium">
        <x:color rgb="ff9b6cff"/>
      </x:left>
      <x:right>
        <x:color auto="1"/>
      </x:right>
      <x:top style="medium">
        <x:color rgb="ff9b6cff"/>
      </x:top>
      <x:bottom>
        <x:color auto="1"/>
      </x:bottom>
    </x:border>
    <x:border>
      <x:left>
        <x:color auto="1"/>
      </x:left>
      <x:right>
        <x:color auto="1"/>
      </x:right>
      <x:top style="medium">
        <x:color rgb="ff9b6cff"/>
      </x:top>
      <x:bottom>
        <x:color auto="1"/>
      </x:bottom>
    </x:border>
    <x:border>
      <x:left>
        <x:color auto="1"/>
      </x:left>
      <x:right style="medium">
        <x:color rgb="ff9b6cff"/>
      </x:right>
      <x:top style="medium">
        <x:color rgb="ff9b6cff"/>
      </x:top>
      <x:bottom>
        <x:color auto="1"/>
      </x:bottom>
    </x:border>
    <x:border>
      <x:left style="medium">
        <x:color rgb="ff9b6cff"/>
      </x:left>
      <x:right>
        <x:color auto="1"/>
      </x:right>
      <x:top>
        <x:color auto="1"/>
      </x:top>
      <x:bottom>
        <x:color auto="1"/>
      </x:bottom>
    </x:border>
    <x:border>
      <x:left>
        <x:color auto="1"/>
      </x:left>
      <x:right style="medium">
        <x:color rgb="ff9b6cff"/>
      </x:right>
      <x:top>
        <x:color auto="1"/>
      </x:top>
      <x:bottom>
        <x:color auto="1"/>
      </x:bottom>
    </x:border>
    <x:border>
      <x:left style="medium">
        <x:color rgb="ff9b6cff"/>
      </x:left>
      <x:right>
        <x:color auto="1"/>
      </x:right>
      <x:top>
        <x:color auto="1"/>
      </x:top>
      <x:bottom style="medium">
        <x:color rgb="ff9b6cff"/>
      </x:bottom>
    </x:border>
    <x:border>
      <x:left>
        <x:color auto="1"/>
      </x:left>
      <x:right style="medium">
        <x:color rgb="ff9b6cff"/>
      </x:right>
      <x:top>
        <x:color auto="1"/>
      </x:top>
      <x:bottom style="medium">
        <x:color rgb="ff9b6cff"/>
      </x:bottom>
    </x:border>
    <x:border>
      <x:left style="thin">
        <x:color rgb="ff2e3b5b"/>
      </x:left>
      <x:right>
        <x:color auto="1"/>
      </x:right>
      <x:top>
        <x:color auto="1"/>
      </x:top>
      <x:bottom style="medium">
        <x:color rgb="ff55d6e8"/>
      </x:bottom>
    </x:border>
  </x:borders>
  <x:cellStyleXfs count="9">
    <x:xf numFmtId="0" fontId="0" fillId="0" borderId="0">
      <x:alignment horizontal="general" vertical="center"/>
    </x:xf>
    <x:xf numFmtId="0" fontId="0" fillId="0" borderId="0">
      <x:alignment horizontal="general" vertical="center"/>
    </x:xf>
    <x:xf numFmtId="0" fontId="0" fillId="0" borderId="0">
      <x:alignment horizontal="general" vertical="center"/>
    </x:xf>
    <x:xf numFmtId="0" fontId="0" fillId="0" borderId="0">
      <x:alignment horizontal="general" vertical="center"/>
    </x:xf>
    <x:xf numFmtId="0" fontId="0" fillId="0" borderId="0">
      <x:alignment horizontal="general" vertical="bottom"/>
    </x:xf>
    <x:xf numFmtId="0" fontId="0" fillId="0" borderId="0">
      <x:alignment horizontal="general" vertical="bottom"/>
    </x:xf>
    <x:xf numFmtId="0" fontId="0" fillId="0" borderId="0">
      <x:alignment horizontal="general" vertical="bottom"/>
    </x:xf>
    <x:xf numFmtId="0" fontId="0" fillId="0" borderId="0">
      <x:alignment horizontal="general" vertical="bottom"/>
    </x:xf>
    <x:xf numFmtId="0" fontId="0" fillId="0" borderId="0">
      <x:alignment horizontal="general" vertical="bottom"/>
    </x:xf>
  </x:cellStyleXfs>
  <x:cellXfs count="312">
    <x:xf numFmtId="0" fontId="0" fillId="0" borderId="0" xfId="0" applyNumberFormat="1" applyAlignment="1">
      <x:alignment horizontal="general" vertical="bottom"/>
    </x:xf>
    <x:xf numFmtId="0" fontId="6" fillId="0" borderId="0" xfId="3" applyNumberFormat="1" applyFont="1" applyFill="1" applyBorder="1" applyAlignment="1">
      <x:alignment horizontal="general" vertical="center" wrapText="1"/>
    </x:xf>
    <x:xf numFmtId="0" fontId="7" fillId="0" borderId="0" xfId="2" applyNumberFormat="1" applyFont="1" applyFill="1" applyAlignment="1">
      <x:alignment horizontal="general" vertical="center" wrapText="1"/>
    </x:xf>
    <x:xf numFmtId="0" fontId="7" fillId="0" borderId="1" xfId="2" applyNumberFormat="1" applyFont="1" applyFill="1" applyBorder="1" applyAlignment="1">
      <x:alignment horizontal="general" vertical="center" wrapText="1"/>
    </x:xf>
    <x:xf numFmtId="0" fontId="7" fillId="0" borderId="0" xfId="2" applyNumberFormat="1" applyFont="1" applyFill="1" applyBorder="1" applyAlignment="1">
      <x:alignment horizontal="general" vertical="center" wrapText="1"/>
    </x:xf>
    <x:xf numFmtId="0" fontId="7" fillId="0" borderId="2" xfId="2" applyNumberFormat="1" applyFont="1" applyFill="1" applyBorder="1" applyAlignment="1">
      <x:alignment horizontal="general" vertical="center" wrapText="1"/>
    </x:xf>
    <x:xf numFmtId="0" fontId="7" fillId="0" borderId="3" xfId="2" applyNumberFormat="1" applyFont="1" applyFill="1" applyBorder="1" applyAlignment="1">
      <x:alignment horizontal="general" vertical="center" wrapText="1"/>
    </x:xf>
    <x:xf numFmtId="0" fontId="7" fillId="0" borderId="4" xfId="2" applyNumberFormat="1" applyFont="1" applyFill="1" applyBorder="1" applyAlignment="1">
      <x:alignment horizontal="general" vertical="center" wrapText="1"/>
    </x:xf>
    <x:xf numFmtId="0" fontId="8" fillId="0" borderId="5" xfId="2" applyNumberFormat="1" applyFont="1" applyFill="1" applyBorder="1" applyAlignment="1">
      <x:alignment horizontal="general" vertical="center" wrapText="1"/>
    </x:xf>
    <x:xf numFmtId="0" fontId="8" fillId="0" borderId="6" xfId="2" applyNumberFormat="1" applyFont="1" applyFill="1" applyBorder="1" applyAlignment="1">
      <x:alignment horizontal="general" vertical="center" wrapText="1"/>
    </x:xf>
    <x:xf numFmtId="0" fontId="9" fillId="2" borderId="0" xfId="2" applyNumberFormat="1" applyFont="1" applyFill="1" applyBorder="1" applyAlignment="1">
      <x:alignment horizontal="left" vertical="center" wrapText="1"/>
    </x:xf>
    <x:xf numFmtId="0" fontId="10" fillId="3" borderId="0" xfId="2" applyNumberFormat="1" applyFont="1" applyFill="1" applyBorder="1" applyAlignment="1">
      <x:alignment horizontal="left" vertical="center" wrapText="1"/>
    </x:xf>
    <x:xf numFmtId="0" fontId="0" fillId="0" borderId="0" xfId="2" applyNumberFormat="1" applyAlignment="1">
      <x:alignment horizontal="general" vertical="center"/>
    </x:xf>
    <x:xf numFmtId="0" fontId="7" fillId="0" borderId="1" xfId="2" applyNumberFormat="1" applyFont="1" applyFill="1" applyBorder="1" applyAlignment="1">
      <x:alignment horizontal="left" vertical="center" wrapText="1"/>
    </x:xf>
    <x:xf numFmtId="0" fontId="0" fillId="0" borderId="0" xfId="2" applyNumberFormat="1" applyFont="1" applyFill="1" applyBorder="1" applyAlignment="1">
      <x:alignment horizontal="general" vertical="center" wrapText="1"/>
    </x:xf>
    <x:xf numFmtId="0" fontId="11" fillId="4" borderId="0" xfId="2" applyNumberFormat="1" applyFont="1" applyFill="1" applyBorder="1" applyAlignment="1">
      <x:alignment horizontal="general" vertical="center" wrapText="1"/>
    </x:xf>
    <x:xf numFmtId="0" fontId="12" fillId="0" borderId="7" xfId="2" applyNumberFormat="1" applyFont="1" applyFill="1" applyBorder="1" applyAlignment="1">
      <x:alignment horizontal="left" vertical="center" wrapText="1"/>
    </x:xf>
    <x:xf numFmtId="0" fontId="12" fillId="0" borderId="7" xfId="2" applyNumberFormat="1" applyFont="1" applyFill="1" applyBorder="1" applyAlignment="1">
      <x:alignment horizontal="general" vertical="center" wrapText="1"/>
    </x:xf>
    <x:xf numFmtId="0" fontId="12" fillId="0" borderId="0" xfId="2" applyNumberFormat="1" applyFont="1" applyFill="1" applyBorder="1" applyAlignment="1">
      <x:alignment horizontal="left" vertical="center" wrapText="1"/>
    </x:xf>
    <x:xf numFmtId="0" fontId="12" fillId="0" borderId="8" xfId="2" applyNumberFormat="1" applyFont="1" applyFill="1" applyBorder="1" applyAlignment="1">
      <x:alignment horizontal="left" vertical="center" wrapText="1"/>
    </x:xf>
    <x:xf numFmtId="0" fontId="7" fillId="0" borderId="0" xfId="2" applyNumberFormat="1" applyFont="1" applyAlignment="1">
      <x:alignment horizontal="general" vertical="center"/>
    </x:xf>
    <x:xf numFmtId="0" fontId="7" fillId="0" borderId="7" xfId="2" applyNumberFormat="1" applyFont="1" applyFill="1" applyBorder="1" applyAlignment="1">
      <x:alignment horizontal="general" vertical="center" wrapText="1"/>
    </x:xf>
    <x:xf numFmtId="0" fontId="0" fillId="0" borderId="0" xfId="2" applyNumberFormat="1" applyBorder="1" applyAlignment="1">
      <x:alignment horizontal="general" vertical="bottom"/>
    </x:xf>
    <x:xf numFmtId="0" fontId="0" fillId="0" borderId="0" xfId="3" applyNumberFormat="1" applyFont="1" applyBorder="1" applyAlignment="1">
      <x:alignment horizontal="left" vertical="center" wrapText="1"/>
    </x:xf>
    <x:xf numFmtId="0" fontId="0" fillId="0" borderId="0" xfId="2" applyNumberFormat="1" applyFont="1" applyFill="1" applyBorder="1" applyAlignment="1">
      <x:alignment horizontal="general" vertical="center"/>
    </x:xf>
    <x:xf numFmtId="0" fontId="6" fillId="0" borderId="0" xfId="2" applyNumberFormat="1" applyFont="1" applyFill="1" applyBorder="1" applyAlignment="1">
      <x:alignment horizontal="general" vertical="center" wrapText="1"/>
    </x:xf>
    <x:xf numFmtId="0" fontId="7" fillId="0" borderId="0" xfId="2" applyNumberFormat="1" applyFont="1" applyFill="1" applyBorder="1" applyAlignment="1">
      <x:alignment horizontal="general" vertical="center"/>
    </x:xf>
    <x:xf numFmtId="0" fontId="7" fillId="0" borderId="0" xfId="2" applyNumberFormat="1" applyFont="1" applyFill="1" applyBorder="1" applyAlignment="1">
      <x:alignment horizontal="left" vertical="center" wrapText="1"/>
    </x:xf>
    <x:xf numFmtId="0" fontId="7" fillId="0" borderId="9" xfId="2" applyNumberFormat="1" applyFont="1" applyFill="1" applyBorder="1" applyAlignment="1">
      <x:alignment horizontal="general" vertical="center" wrapText="1"/>
    </x:xf>
    <x:xf numFmtId="165" fontId="0" fillId="0" borderId="0" xfId="2" applyNumberFormat="1" applyFont="1" applyFill="1" applyBorder="1" applyAlignment="1">
      <x:alignment horizontal="general" vertical="center"/>
    </x:xf>
    <x:xf numFmtId="0" fontId="7" fillId="0" borderId="10" xfId="4" applyNumberFormat="1" applyFont="1" applyFill="1" applyBorder="1" applyAlignment="1">
      <x:alignment horizontal="general" vertical="center" wrapText="1"/>
    </x:xf>
    <x:xf numFmtId="0" fontId="7" fillId="0" borderId="10" xfId="2" applyNumberFormat="1" applyFont="1" applyFill="1" applyBorder="1" applyAlignment="1">
      <x:alignment horizontal="general" vertical="center" wrapText="1"/>
    </x:xf>
    <x:xf numFmtId="0" fontId="7" fillId="5" borderId="10" xfId="2" applyNumberFormat="1" applyFont="1" applyFill="1" applyBorder="1" applyAlignment="1">
      <x:alignment horizontal="general" vertical="center" wrapText="1"/>
    </x:xf>
    <x:xf numFmtId="0" fontId="0" fillId="5" borderId="10" xfId="2" applyNumberFormat="1" applyFont="1" applyFill="1" applyBorder="1" applyAlignment="1">
      <x:alignment horizontal="general" vertical="center" wrapText="1"/>
    </x:xf>
    <x:xf numFmtId="0" fontId="0" fillId="0" borderId="0" xfId="2" applyNumberFormat="1" applyFont="1" applyFill="1" applyBorder="1" applyAlignment="1">
      <x:alignment horizontal="general" vertical="center" wrapText="1"/>
    </x:xf>
    <x:xf numFmtId="0" fontId="7" fillId="0" borderId="1" xfId="2" applyNumberFormat="1" applyFont="1" applyFill="1" applyBorder="1" applyAlignment="1">
      <x:alignment horizontal="general" vertical="center" wrapText="1"/>
    </x:xf>
    <x:xf numFmtId="0" fontId="6" fillId="0" borderId="0" xfId="3" applyNumberFormat="1" applyFont="1" applyFill="1" applyBorder="1" applyAlignment="1">
      <x:alignment horizontal="general" vertical="center" wrapText="1"/>
    </x:xf>
    <x:xf numFmtId="0" fontId="6" fillId="0" borderId="0" xfId="2" applyNumberFormat="1" applyFont="1" applyFill="1" applyBorder="1" applyAlignment="1">
      <x:alignment horizontal="general" vertical="center" wrapText="1"/>
    </x:xf>
    <x:xf numFmtId="2" fontId="7" fillId="3" borderId="1" xfId="2" applyNumberFormat="1" applyFont="1" applyFill="1" applyBorder="1" applyAlignment="1">
      <x:alignment horizontal="left" vertical="center" wrapText="1"/>
    </x:xf>
    <x:xf numFmtId="2" fontId="7" fillId="0" borderId="1" xfId="2" applyNumberFormat="1" applyFont="1" applyFill="1" applyBorder="1" applyAlignment="1">
      <x:alignment horizontal="left" vertical="center" wrapText="1"/>
    </x:xf>
    <x:xf numFmtId="0" fontId="7" fillId="0" borderId="1" xfId="2" applyNumberFormat="1" applyFont="1" applyFill="1" applyBorder="1" applyAlignment="1">
      <x:alignment horizontal="left" vertical="center" wrapText="1"/>
    </x:xf>
    <x:xf numFmtId="2" fontId="7" fillId="6" borderId="1" xfId="2" applyNumberFormat="1" applyFont="1" applyFill="1" applyBorder="1" applyAlignment="1">
      <x:alignment horizontal="left" vertical="center" wrapText="1"/>
    </x:xf>
    <x:xf numFmtId="2" fontId="7" fillId="7" borderId="1" xfId="2" applyNumberFormat="1" applyFont="1" applyFill="1" applyBorder="1" applyAlignment="1">
      <x:alignment horizontal="left" vertical="center" wrapText="1"/>
    </x:xf>
    <x:xf numFmtId="2" fontId="0" fillId="8" borderId="1" xfId="2" applyNumberFormat="1" applyFont="1" applyFill="1" applyBorder="1" applyAlignment="1">
      <x:alignment horizontal="left" vertical="center" wrapText="1"/>
    </x:xf>
    <x:xf numFmtId="2" fontId="7" fillId="8" borderId="1" xfId="2" applyNumberFormat="1" applyFont="1" applyFill="1" applyBorder="1" applyAlignment="1">
      <x:alignment horizontal="left" vertical="center" wrapText="1"/>
    </x:xf>
    <x:xf numFmtId="0" fontId="7" fillId="8" borderId="1" xfId="2" applyNumberFormat="1" applyFont="1" applyFill="1" applyBorder="1" applyAlignment="1">
      <x:alignment horizontal="left" vertical="center" wrapText="1"/>
    </x:xf>
    <x:xf numFmtId="2" fontId="7" fillId="9" borderId="1" xfId="2" applyNumberFormat="1" applyFont="1" applyFill="1" applyBorder="1" applyAlignment="1">
      <x:alignment horizontal="left" vertical="center" wrapText="1"/>
    </x:xf>
    <x:xf numFmtId="0" fontId="7" fillId="9" borderId="1" xfId="2" applyNumberFormat="1" applyFont="1" applyFill="1" applyBorder="1" applyAlignment="1">
      <x:alignment horizontal="general" vertical="center" wrapText="1"/>
    </x:xf>
    <x:xf numFmtId="0" fontId="0" fillId="8" borderId="1" xfId="2" applyNumberFormat="1" applyFont="1" applyFill="1" applyBorder="1" applyAlignment="1">
      <x:alignment horizontal="general" vertical="center" wrapText="1"/>
    </x:xf>
    <x:xf numFmtId="0" fontId="7" fillId="8" borderId="1" xfId="2" applyNumberFormat="1" applyFont="1" applyFill="1" applyBorder="1" applyAlignment="1">
      <x:alignment horizontal="general" vertical="center" wrapText="1"/>
    </x:xf>
    <x:xf numFmtId="0" fontId="7" fillId="10" borderId="1" xfId="2" applyNumberFormat="1" applyFont="1" applyFill="1" applyBorder="1" applyAlignment="1">
      <x:alignment horizontal="general" vertical="center" wrapText="1"/>
    </x:xf>
    <x:xf numFmtId="0" fontId="0" fillId="3" borderId="1" xfId="2" applyNumberFormat="1" applyFont="1" applyFill="1" applyBorder="1" applyAlignment="1">
      <x:alignment horizontal="general" vertical="center" wrapText="1"/>
    </x:xf>
    <x:xf numFmtId="0" fontId="6" fillId="0" borderId="1" xfId="2" applyNumberFormat="1" applyFont="1" applyFill="1" applyBorder="1" applyAlignment="1">
      <x:alignment horizontal="general" vertical="center" wrapText="1"/>
    </x:xf>
    <x:xf numFmtId="0" fontId="13" fillId="0" borderId="0" xfId="3" applyNumberFormat="1" applyFont="1" applyFill="1" applyBorder="1" applyAlignment="1">
      <x:alignment horizontal="left" vertical="center" wrapText="1"/>
    </x:xf>
    <x:xf numFmtId="33" fontId="13" fillId="0" borderId="0" xfId="2" applyNumberFormat="1" applyFont="1" applyFill="1" applyBorder="1" applyAlignment="1">
      <x:alignment horizontal="left" vertical="center" wrapText="1"/>
    </x:xf>
    <x:xf numFmtId="0" fontId="0" fillId="8" borderId="1" xfId="2" applyNumberFormat="1" applyFont="1" applyFill="1" applyBorder="1" applyAlignment="1">
      <x:alignment horizontal="left" vertical="center" wrapText="1"/>
    </x:xf>
    <x:xf numFmtId="0" fontId="0" fillId="3" borderId="1" xfId="2" applyNumberFormat="1" applyFont="1" applyFill="1" applyBorder="1" applyAlignment="1">
      <x:alignment horizontal="left" vertical="center" wrapText="1"/>
    </x:xf>
    <x:xf numFmtId="0" fontId="7" fillId="0" borderId="0" xfId="2" applyNumberFormat="1" applyFont="1" applyFill="1" applyBorder="1" applyAlignment="1">
      <x:alignment horizontal="left" vertical="center" wrapText="1"/>
    </x:xf>
    <x:xf numFmtId="0" fontId="9" fillId="2" borderId="11" xfId="2" applyNumberFormat="1" applyFont="1" applyFill="1" applyBorder="1" applyAlignment="1">
      <x:alignment horizontal="left" vertical="center" wrapText="1"/>
    </x:xf>
    <x:xf numFmtId="0" fontId="9" fillId="2" borderId="12" xfId="2" applyNumberFormat="1" applyFont="1" applyFill="1" applyBorder="1" applyAlignment="1">
      <x:alignment horizontal="left" vertical="center" wrapText="1"/>
    </x:xf>
    <x:xf numFmtId="0" fontId="9" fillId="2" borderId="13" xfId="2" applyNumberFormat="1" applyFont="1" applyFill="1" applyBorder="1" applyAlignment="1">
      <x:alignment horizontal="left" vertical="center" wrapText="1"/>
    </x:xf>
    <x:xf numFmtId="0" fontId="0" fillId="0" borderId="14" xfId="5" applyNumberFormat="1" applyFont="1" applyBorder="1" applyAlignment="1">
      <x:alignment horizontal="general" vertical="center" wrapText="1"/>
    </x:xf>
    <x:xf numFmtId="0" fontId="13" fillId="11" borderId="15" xfId="5" applyNumberFormat="1" applyFont="1" applyFill="1" applyBorder="1" applyAlignment="1">
      <x:alignment horizontal="left" vertical="center" wrapText="1"/>
    </x:xf>
    <x:xf numFmtId="0" fontId="13" fillId="11" borderId="16" xfId="5" applyNumberFormat="1" applyFont="1" applyFill="1" applyBorder="1" applyAlignment="1">
      <x:alignment horizontal="left" vertical="center" wrapText="1"/>
    </x:xf>
    <x:xf numFmtId="0" fontId="13" fillId="11" borderId="17" xfId="5" applyNumberFormat="1" applyFont="1" applyFill="1" applyBorder="1" applyAlignment="1">
      <x:alignment horizontal="left" vertical="center" wrapText="1"/>
    </x:xf>
    <x:xf numFmtId="0" fontId="7" fillId="0" borderId="0" xfId="2" applyNumberFormat="1" applyFont="1" applyFill="1" applyBorder="1" applyAlignment="1">
      <x:alignment horizontal="general" vertical="center" wrapText="1"/>
    </x:xf>
    <x:xf numFmtId="0" fontId="0" fillId="0" borderId="0" xfId="2" applyNumberFormat="1" applyFont="1" applyFill="1" applyBorder="1" applyAlignment="1">
      <x:alignment horizontal="general" vertical="center" wrapText="1"/>
    </x:xf>
    <x:xf numFmtId="0" fontId="9" fillId="12" borderId="0" xfId="2" applyNumberFormat="1" applyFont="1" applyFill="1" applyBorder="1" applyAlignment="1">
      <x:alignment horizontal="left" vertical="center" wrapText="1"/>
    </x:xf>
    <x:xf numFmtId="0" fontId="8" fillId="0" borderId="5" xfId="2" applyNumberFormat="1" applyFont="1" applyFill="1" applyBorder="1" applyAlignment="1">
      <x:alignment horizontal="general" vertical="center" wrapText="1"/>
    </x:xf>
    <x:xf numFmtId="0" fontId="7" fillId="0" borderId="2" xfId="2" applyNumberFormat="1" applyFont="1" applyFill="1" applyBorder="1" applyAlignment="1">
      <x:alignment horizontal="general" vertical="center" wrapText="1"/>
    </x:xf>
    <x:xf numFmtId="0" fontId="13" fillId="13" borderId="18" xfId="2" applyNumberFormat="1" applyFont="1" applyFill="1" applyBorder="1" applyAlignment="1">
      <x:alignment horizontal="left" vertical="center" wrapText="1"/>
    </x:xf>
    <x:xf numFmtId="0" fontId="13" fillId="13" borderId="19" xfId="2" applyNumberFormat="1" applyFont="1" applyFill="1" applyBorder="1" applyAlignment="1">
      <x:alignment horizontal="left" vertical="center" wrapText="1"/>
    </x:xf>
    <x:xf numFmtId="0" fontId="0" fillId="13" borderId="20" xfId="2" applyNumberFormat="1" applyFont="1" applyFill="1" applyBorder="1" applyAlignment="1">
      <x:alignment horizontal="left" vertical="center" wrapText="1"/>
    </x:xf>
    <x:xf numFmtId="0" fontId="0" fillId="0" borderId="10" xfId="2" applyNumberFormat="1" applyFont="1" applyFill="1" applyBorder="1" applyAlignment="1">
      <x:alignment horizontal="left" vertical="center" wrapText="1"/>
    </x:xf>
    <x:xf numFmtId="0" fontId="0" fillId="0" borderId="0" xfId="2" applyNumberFormat="1" applyFont="1" applyFill="1" applyBorder="1" applyAlignment="1">
      <x:alignment horizontal="left" vertical="center" wrapText="1"/>
    </x:xf>
    <x:xf numFmtId="0" fontId="7" fillId="5" borderId="0" xfId="2" applyNumberFormat="1" applyFont="1" applyFill="1" applyBorder="1" applyAlignment="1">
      <x:alignment horizontal="general" vertical="center" wrapText="1"/>
    </x:xf>
    <x:xf numFmtId="0" fontId="0" fillId="0" borderId="0" xfId="0" applyNumberFormat="1" applyFont="1" applyFill="1" applyBorder="1" applyAlignment="1">
      <x:alignment horizontal="general" vertical="bottom"/>
    </x:xf>
    <x:xf numFmtId="0" fontId="6" fillId="0" borderId="0" xfId="0" applyNumberFormat="1" applyFont="1" applyFill="1" applyBorder="1" applyAlignment="1">
      <x:alignment horizontal="general" vertical="center" wrapText="1"/>
    </x:xf>
    <x:xf numFmtId="0" fontId="7" fillId="14" borderId="1" xfId="0" applyNumberFormat="1" applyFont="1" applyFill="1" applyBorder="1" applyAlignment="1">
      <x:alignment horizontal="general" vertical="center" wrapText="1"/>
    </x:xf>
    <x:xf numFmtId="0" fontId="13" fillId="0" borderId="0" xfId="0" applyNumberFormat="1" applyFont="1" applyFill="1" applyBorder="1" applyAlignment="1">
      <x:alignment horizontal="left" vertical="center" wrapText="1"/>
    </x:xf>
    <x:xf numFmtId="0" fontId="13" fillId="4" borderId="1" xfId="0" applyNumberFormat="1" applyFont="1" applyFill="1" applyBorder="1" applyAlignment="1">
      <x:alignment horizontal="left" vertical="center" wrapText="1"/>
    </x:xf>
    <x:xf numFmtId="0" fontId="7" fillId="0" borderId="21" xfId="0" applyNumberFormat="1" applyFont="1" applyFill="1" applyBorder="1" applyAlignment="1">
      <x:alignment horizontal="general" vertical="center" wrapText="1"/>
    </x:xf>
    <x:xf numFmtId="0" fontId="0" fillId="12" borderId="0" xfId="0" applyNumberFormat="1" applyFill="1" applyBorder="1" applyAlignment="1">
      <x:alignment horizontal="left" vertical="center" wrapText="1"/>
    </x:xf>
    <x:xf numFmtId="0" fontId="0" fillId="4" borderId="5" xfId="0" applyNumberFormat="1" applyFill="1" applyBorder="1" applyAlignment="1">
      <x:alignment horizontal="left" vertical="center" wrapText="1"/>
    </x:xf>
    <x:xf numFmtId="0" fontId="0" fillId="4" borderId="22" xfId="0" applyNumberFormat="1" applyFill="1" applyBorder="1" applyAlignment="1">
      <x:alignment horizontal="left" vertical="center" wrapText="1"/>
    </x:xf>
    <mc:AlternateContent xmlns:mc="http://schemas.openxmlformats.org/markup-compatibility/2006">
      <mc:Choice xmlns:hs="http://schemas.haansoft.com/office/spreadsheet/8.0" Requires="hs">
        <x:xf numFmtId="0" fontId="14" fillId="15"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4" fillId="15"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16"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16"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17"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17"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18"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18"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19"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19" borderId="0" xfId="0" applyNumberFormat="1" applyFont="1" applyFill="1" applyBorder="1" applyAlignment="1">
          <x:alignment horizontal="center" vertical="center" wrapText="1"/>
        </x:xf>
      </mc:Fallback>
    </mc:AlternateContent>
    <x:xf numFmtId="0" fontId="14" fillId="15" borderId="0" xfId="0" applyNumberFormat="1" applyFont="1" applyFill="1" applyBorder="1" applyAlignment="1">
      <x:alignment horizontal="left" vertical="center" wrapText="1"/>
    </x:xf>
    <x:xf numFmtId="0" fontId="12" fillId="16" borderId="0" xfId="0" applyNumberFormat="1" applyFont="1" applyFill="1" applyBorder="1" applyAlignment="1">
      <x:alignment horizontal="left" vertical="center" wrapText="1"/>
    </x:xf>
    <x:xf numFmtId="0" fontId="11" fillId="16" borderId="0" xfId="0" applyNumberFormat="1" applyFont="1" applyFill="1" applyBorder="1" applyAlignment="1">
      <x:alignment horizontal="left" vertical="center" wrapText="1"/>
    </x:xf>
    <x:xf numFmtId="0" fontId="12" fillId="17" borderId="0" xfId="0" applyNumberFormat="1" applyFont="1" applyFill="1" applyBorder="1" applyAlignment="1">
      <x:alignment horizontal="left" vertical="center" wrapText="1"/>
    </x:xf>
    <x:xf numFmtId="0" fontId="11" fillId="17" borderId="0" xfId="0" applyNumberFormat="1" applyFont="1" applyFill="1" applyBorder="1" applyAlignment="1">
      <x:alignment horizontal="left" vertical="center" wrapText="1"/>
    </x:xf>
    <x:xf numFmtId="0" fontId="12" fillId="18" borderId="0" xfId="0" applyNumberFormat="1" applyFont="1" applyFill="1" applyBorder="1" applyAlignment="1">
      <x:alignment horizontal="left" vertical="center" wrapText="1"/>
    </x:xf>
    <x:xf numFmtId="0" fontId="11" fillId="18" borderId="0" xfId="0" applyNumberFormat="1" applyFont="1" applyFill="1" applyBorder="1" applyAlignment="1">
      <x:alignment horizontal="left" vertical="center" wrapText="1"/>
    </x:xf>
    <x:xf numFmtId="0" fontId="12" fillId="19" borderId="0" xfId="0" applyNumberFormat="1" applyFont="1" applyFill="1" applyBorder="1" applyAlignment="1">
      <x:alignment horizontal="left" vertical="center" wrapText="1"/>
    </x:xf>
    <x:xf numFmtId="0" fontId="11" fillId="19" borderId="0"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2" fontId="11" fillId="16"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11" fillId="16"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2" fontId="11" fillId="17"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11" fillId="17"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2" fontId="11" fillId="18"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11" fillId="18"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2" fontId="11" fillId="19"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11" fillId="19"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11" fillId="16"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11" fillId="16"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11" fillId="17"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11" fillId="17"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11" fillId="18"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11" fillId="18"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11" fillId="19"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11" fillId="19"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11" fillId="16"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1" fillId="16"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11" fillId="17"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1" fillId="17"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11" fillId="18"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1" fillId="18"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11" fillId="19"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1" fillId="19" borderId="0" xfId="0" applyNumberFormat="1" applyFont="1" applyFill="1" applyBorder="1" applyAlignment="1">
          <x:alignment horizontal="center" vertical="center" wrapText="1"/>
        </x:xf>
      </mc:Fallback>
    </mc:AlternateContent>
    <x:xf numFmtId="0" fontId="15" fillId="20" borderId="0"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16" fillId="21"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7" fillId="22" borderId="0" xfId="0"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17" fillId="22" borderId="0" xfId="0"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17" fillId="22" borderId="2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7" fillId="22" borderId="2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23" borderId="2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3" borderId="24" xfId="0" applyNumberFormat="1" applyFont="1" applyFill="1" applyBorder="1" applyAlignment="1">
          <x:alignment horizontal="center" vertical="center"/>
        </x:xf>
      </mc:Fallback>
    </mc:AlternateContent>
    <x:xf numFmtId="0" fontId="19" fillId="0" borderId="0" xfId="0" applyNumberFormat="1" applyFont="1" applyFill="1" applyBorder="1" applyAlignment="1">
      <x:alignment horizontal="general" vertical="bottom"/>
    </x:xf>
    <x:xf numFmtId="0" fontId="15" fillId="20" borderId="25" xfId="0" applyNumberFormat="1" applyFont="1" applyFill="1" applyBorder="1" applyAlignment="1">
      <x:alignment horizontal="general" vertical="center"/>
    </x:xf>
    <x:xf numFmtId="0" fontId="15" fillId="20" borderId="0" xfId="0" applyNumberFormat="1" applyFont="1" applyFill="1" applyAlignment="1">
      <x:alignment horizontal="general" vertical="center"/>
    </x:xf>
    <x:xf numFmtId="0" fontId="15" fillId="20" borderId="26"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11" fillId="17"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17" borderId="0" xfId="0" applyNumberFormat="1" applyFont="1" applyFill="1" applyBorder="1" applyAlignment="1">
          <x:alignment horizontal="center" vertical="center" wrapText="1"/>
        </x:xf>
      </mc:Fallback>
    </mc:AlternateContent>
    <x:xf numFmtId="0" fontId="11" fillId="19" borderId="0" xfId="0" applyNumberFormat="1" applyFont="1" applyFill="1" applyBorder="1" applyAlignment="1">
      <x:alignment horizontal="left" vertical="center" wrapText="1"/>
    </x:xf>
    <x:xf numFmtId="0" fontId="11" fillId="4" borderId="1" xfId="2" applyNumberFormat="1" applyFont="1" applyFill="1" applyBorder="1" applyAlignment="1">
      <x:alignment horizontal="left" vertical="center" wrapText="1"/>
    </x:xf>
    <x:xf numFmtId="0" fontId="9" fillId="2" borderId="1" xfId="2" applyNumberFormat="1" applyFont="1" applyFill="1" applyBorder="1" applyAlignment="1">
      <x:alignment horizontal="left" vertical="center" wrapText="1"/>
    </x:xf>
    <x:xf numFmtId="0" fontId="0" fillId="0" borderId="1" xfId="0" applyNumberFormat="1" applyFont="1" applyFill="1" applyBorder="1" applyAlignment="1">
      <x:alignment horizontal="left" vertical="center" wrapText="1"/>
    </x:xf>
    <x:xf numFmtId="0" fontId="10" fillId="3" borderId="1" xfId="2" applyNumberFormat="1" applyFont="1" applyFill="1" applyBorder="1" applyAlignment="1">
      <x:alignment horizontal="left" vertical="center" wrapText="1"/>
    </x:xf>
    <x:xf numFmtId="0" fontId="7" fillId="13" borderId="1" xfId="2" applyNumberFormat="1" applyFont="1" applyFill="1" applyBorder="1" applyAlignment="1">
      <x:alignment horizontal="left" vertical="center" wrapText="1"/>
    </x:xf>
    <x:xf numFmtId="0" fontId="0" fillId="13" borderId="1" xfId="2" applyNumberFormat="1" applyFont="1" applyFill="1" applyBorder="1" applyAlignment="1">
      <x:alignment horizontal="left" vertical="center" wrapText="1"/>
    </x:xf>
    <x:xf numFmtId="0" fontId="13" fillId="13" borderId="1" xfId="2" applyNumberFormat="1" applyFont="1" applyFill="1" applyBorder="1" applyAlignment="1">
      <x:alignment horizontal="left" vertical="center" wrapText="1"/>
    </x:xf>
    <x:xf numFmtId="0" fontId="20" fillId="4" borderId="1" xfId="2" applyNumberFormat="1" applyFont="1" applyFill="1" applyBorder="1" applyAlignment="1">
      <x:alignment horizontal="left" vertical="center" wrapText="1"/>
    </x:xf>
    <x:xf numFmtId="0" fontId="21" fillId="24" borderId="1" xfId="0" applyNumberFormat="1" applyFont="1" applyFill="1" applyBorder="1" applyAlignment="1">
      <x:alignment horizontal="left" vertical="center" wrapText="1"/>
    </x:xf>
    <x:xf numFmtId="0" fontId="7" fillId="0" borderId="0" xfId="8" applyNumberFormat="1" applyFont="1" applyAlignment="1">
      <x:alignment horizontal="general" vertical="center"/>
    </x:xf>
    <mc:AlternateContent xmlns:mc="http://schemas.openxmlformats.org/markup-compatibility/2006">
      <mc:Choice xmlns:hs="http://schemas.haansoft.com/office/spreadsheet/8.0" Requires="hs">
        <x:xf numFmtId="0" fontId="22" fillId="25"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25" borderId="14"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26"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26" borderId="14"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27"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27" borderId="14"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28"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28" borderId="14"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29"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29" borderId="14" xfId="7" applyNumberFormat="1" applyFont="1" applyFill="1" applyBorder="1" applyAlignment="1">
          <x:alignment horizontal="center" vertical="center" wrapText="1"/>
        </x:xf>
      </mc:Fallback>
    </mc:AlternateContent>
    <x:xf numFmtId="0" fontId="23" fillId="0" borderId="0" xfId="7" applyNumberFormat="1" applyFont="1" applyAlignment="1">
      <x:alignment horizontal="general" vertical="center" wrapText="1"/>
    </x:xf>
    <mc:AlternateContent xmlns:mc="http://schemas.openxmlformats.org/markup-compatibility/2006">
      <mc:Choice xmlns:hs="http://schemas.haansoft.com/office/spreadsheet/8.0" Requires="hs">
        <x:xf numFmtId="166" fontId="22" fillId="0"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6" fontId="22" fillId="0" borderId="14" xfId="7" applyNumberFormat="1" applyFont="1" applyFill="1" applyBorder="1" applyAlignment="1">
          <x:alignment horizontal="center" vertical="center" wrapText="1"/>
        </x:xf>
      </mc:Fallback>
    </mc:AlternateContent>
    <x:xf numFmtId="0" fontId="7" fillId="0" borderId="0" xfId="8" applyNumberFormat="1" applyFont="1" applyFill="1" applyAlignment="1">
      <x:alignment horizontal="general" vertical="center"/>
    </x:xf>
    <mc:AlternateContent xmlns:mc="http://schemas.openxmlformats.org/markup-compatibility/2006">
      <mc:Choice xmlns:hs="http://schemas.haansoft.com/office/spreadsheet/8.0" Requires="hs">
        <x:xf numFmtId="0" fontId="7" fillId="0"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1" applyNumberFormat="1" applyFont="1" applyFill="1" applyBorder="1" applyAlignment="1">
          <x:alignment horizontal="center" vertical="center" wrapText="1"/>
        </x:xf>
      </mc:Fallback>
    </mc:AlternateContent>
    <x:xf numFmtId="0" fontId="7" fillId="0" borderId="0" xfId="1"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7" fillId="3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0" borderId="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14"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14" borderId="0" xfId="2" applyNumberFormat="1" applyFont="1" applyFill="1" applyBorder="1" applyAlignment="1">
          <x:alignment horizontal="center" vertical="center" wrapText="1"/>
        </x:xf>
      </mc:Fallback>
    </mc:AlternateContent>
    <x:xf numFmtId="0" fontId="0" fillId="0" borderId="0" xfId="5" applyNumberFormat="1" applyFont="1" applyBorder="1" applyAlignment="1">
      <x:alignment horizontal="general" vertical="center" wrapText="1"/>
    </x:xf>
    <x:xf numFmtId="0" fontId="7" fillId="0" borderId="0" xfId="6" applyNumberFormat="1" applyFont="1" applyBorder="1" applyAlignment="1">
      <x:alignment horizontal="general" vertical="center"/>
    </x:xf>
    <x:xf numFmtId="0" fontId="7" fillId="0" borderId="0" xfId="6" applyNumberFormat="1" applyFont="1" applyFill="1" applyBorder="1" applyAlignment="1">
      <x:alignment horizontal="general" vertical="center"/>
    </x:xf>
    <x:xf numFmtId="0" fontId="13" fillId="4" borderId="0" xfId="2" applyNumberFormat="1" applyFont="1" applyFill="1" applyBorder="1" applyAlignment="1">
      <x:alignment horizontal="left" vertical="center" wrapText="1"/>
    </x:xf>
    <x:xf numFmtId="0" fontId="9" fillId="31" borderId="0" xfId="2" applyNumberFormat="1" applyFont="1" applyFill="1" applyBorder="1" applyAlignment="1">
      <x:alignment horizontal="left" vertical="center" wrapText="1"/>
    </x:xf>
    <x:xf numFmtId="0" fontId="9" fillId="31" borderId="0" xfId="2" applyNumberFormat="1" applyFont="1" applyFill="1" applyBorder="1" applyAlignment="1">
      <x:alignment horizontal="general" vertical="center" wrapText="1"/>
    </x:xf>
    <x:xf numFmtId="0" fontId="0" fillId="2" borderId="0" xfId="0" applyNumberFormat="1" applyFill="1" applyBorder="1" applyAlignment="1">
      <x:alignment horizontal="left" vertical="center" wrapText="1"/>
    </x:xf>
    <x:xf numFmtId="0" fontId="7" fillId="0" borderId="0" xfId="2" applyNumberFormat="1" applyFont="1" applyFill="1" applyBorder="1" applyAlignment="1">
      <x:alignment horizontal="general" vertical="center" wrapText="1"/>
    </x:xf>
    <x:xf numFmtId="0" fontId="7" fillId="0" borderId="0" xfId="1" applyNumberFormat="1" applyFont="1" applyFill="1" applyBorder="1" applyAlignment="1">
      <x:alignment horizontal="general" vertical="center" wrapText="1"/>
    </x:xf>
    <x:xf numFmtId="0" fontId="7" fillId="0" borderId="0" xfId="2"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7" fillId="0"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0" applyNumberFormat="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2"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2" borderId="0" xfId="0" applyNumberFormat="1"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24" fillId="0" borderId="2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2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4" fillId="0" borderId="28"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28"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4" fillId="0" borderId="29"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29"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33"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3" borderId="0" xfId="0" applyNumberFormat="1"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32"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2" borderId="0" xfId="0" applyNumberFormat="1" applyFont="1" applyFill="1" applyAlignment="1">
          <x:alignment horizontal="center" vertical="center" wrapText="1"/>
        </x:xf>
      </mc:Fallback>
    </mc:AlternateContent>
    <x:xf numFmtId="0" fontId="7" fillId="0" borderId="0" xfId="0" applyNumberFormat="1" applyFont="1" applyAlignment="1">
      <x:alignment horizontal="general" vertical="center" wrapText="1"/>
    </x:xf>
    <mc:AlternateContent xmlns:mc="http://schemas.openxmlformats.org/markup-compatibility/2006">
      <mc:Choice xmlns:hs="http://schemas.haansoft.com/office/spreadsheet/8.0" Requires="hs">
        <x:xf numFmtId="0" fontId="7" fillId="0"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0" applyNumberFormat="1" applyFont="1" applyFill="1" applyAlignment="1">
          <x:alignment horizontal="center" vertical="center" wrapText="1"/>
        </x:xf>
      </mc:Fallback>
    </mc:AlternateContent>
    <x:xf numFmtId="0" fontId="7" fillId="14" borderId="1" xfId="0" applyNumberFormat="1" applyFont="1" applyFill="1" applyBorder="1" applyAlignment="1">
      <x:alignment horizontal="general" vertical="center" wrapText="1"/>
    </x:xf>
    <x:xf numFmtId="0" fontId="0" fillId="2" borderId="0" xfId="0" applyNumberFormat="1" applyFill="1" applyBorder="1" applyAlignment="1">
      <x:alignment horizontal="left" vertical="center" wrapText="1"/>
    </x:xf>
    <x:xf numFmtId="0" fontId="7" fillId="0" borderId="21" xfId="0" applyNumberFormat="1" applyFont="1" applyFill="1" applyBorder="1" applyAlignment="1">
      <x:alignment horizontal="general" vertical="center" wrapText="1"/>
    </x:xf>
    <x:xf numFmtId="0" fontId="0" fillId="34" borderId="0" xfId="0" applyNumberFormat="1" applyFont="1" applyFill="1" applyBorder="1" applyAlignment="1">
      <x:alignment horizontal="general" vertical="bottom"/>
    </x:xf>
    <x:xf numFmtId="0" fontId="13" fillId="11" borderId="15" xfId="7" applyNumberFormat="1" applyFont="1" applyFill="1" applyBorder="1" applyAlignment="1">
      <x:alignment horizontal="left" vertical="center" wrapText="1"/>
    </x:xf>
    <x:xf numFmtId="0" fontId="13" fillId="11" borderId="16" xfId="7" applyNumberFormat="1" applyFont="1" applyFill="1" applyBorder="1" applyAlignment="1">
      <x:alignment horizontal="left" vertical="center" wrapText="1"/>
    </x:xf>
    <x:xf numFmtId="0" fontId="13" fillId="11" borderId="17" xfId="7"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22" fillId="25"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25" borderId="14" xfId="7" applyNumberFormat="1" applyFont="1" applyFill="1" applyBorder="1" applyAlignment="1">
          <x:alignment horizontal="center" vertical="center" wrapText="1"/>
        </x:xf>
      </mc:Fallback>
    </mc:AlternateContent>
    <x:xf numFmtId="0" fontId="23" fillId="0" borderId="14" xfId="7" applyNumberFormat="1" applyFont="1" applyBorder="1" applyAlignment="1">
      <x:alignment horizontal="general" vertical="center" wrapText="1"/>
    </x:xf>
    <mc:AlternateContent xmlns:mc="http://schemas.openxmlformats.org/markup-compatibility/2006">
      <mc:Choice xmlns:hs="http://schemas.haansoft.com/office/spreadsheet/8.0" Requires="hs">
        <x:xf numFmtId="0" fontId="22" fillId="0"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4"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30"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0"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31"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1"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32"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2"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33"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3"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0"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3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4"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3" fillId="0" borderId="14" xfId="7"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14" xfId="7"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6" fontId="22" fillId="0"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6" fontId="22" fillId="0" borderId="14"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15"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15" borderId="0" xfId="0" applyNumberFormat="1" applyFont="1" applyFill="1" applyBorder="1" applyAlignment="1">
          <x:alignment horizontal="center" vertical="center"/>
        </x:xf>
      </mc:Fallback>
    </mc:AlternateContent>
    <x:xf numFmtId="0" fontId="10" fillId="18" borderId="0"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14" fillId="34"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34" borderId="0" xfId="0" applyNumberFormat="1" applyFont="1" applyFill="1" applyBorder="1" applyAlignment="1">
          <x:alignment horizontal="center" vertical="center"/>
        </x:xf>
      </mc:Fallback>
    </mc:AlternateContent>
    <x:xf numFmtId="0" fontId="0" fillId="0" borderId="1" xfId="0" applyNumberFormat="1" applyFont="1" applyFill="1" applyBorder="1" applyAlignment="1">
      <x:alignment horizontal="left" vertical="center" wrapText="1"/>
    </x:xf>
    <x:xf numFmtId="0" fontId="21" fillId="24" borderId="1"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8" fillId="33"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3" borderId="0" xfId="0" applyNumberFormat="1"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2"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2" borderId="0" xfId="0" applyNumberFormat="1"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0" applyNumberFormat="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35"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35" borderId="0" xfId="0" applyNumberFormat="1" applyFont="1" applyFill="1" applyAlignment="1">
          <x:alignment horizontal="center" vertical="center" wrapText="1"/>
        </x:xf>
      </mc:Fallback>
    </mc:AlternateContent>
    <x:xf numFmtId="0" fontId="7" fillId="0" borderId="0" xfId="0" applyNumberFormat="1" applyFont="1" applyAlignment="1">
      <x:alignment horizontal="general" vertical="center" wrapText="1"/>
    </x:xf>
    <mc:AlternateContent xmlns:mc="http://schemas.openxmlformats.org/markup-compatibility/2006">
      <mc:Choice xmlns:hs="http://schemas.haansoft.com/office/spreadsheet/8.0" Requires="hs">
        <x:xf numFmtId="0" fontId="25" fillId="0"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5" fillId="0" borderId="0" xfId="0" applyNumberFormat="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0" xfId="0" applyNumberFormat="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32"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2" borderId="0" xfId="0" applyNumberFormat="1" applyFont="1" applyFill="1" applyAlignment="1">
          <x:alignment horizontal="center" vertical="center" wrapText="1"/>
        </x:xf>
      </mc:Fallback>
    </mc:AlternateContent>
    <x:xf numFmtId="0" fontId="7" fillId="0" borderId="0" xfId="0" applyNumberFormat="1" applyFont="1" applyFill="1" applyAlignment="1">
      <x:alignment horizontal="left" vertical="center" wrapText="1"/>
    </x:xf>
    <x:xf numFmtId="0" fontId="7" fillId="0" borderId="0" xfId="0" applyNumberFormat="1" applyFont="1" applyAlignment="1">
      <x:alignment horizontal="left" vertical="center" wrapText="1"/>
    </x:xf>
    <mc:AlternateContent xmlns:mc="http://schemas.openxmlformats.org/markup-compatibility/2006">
      <mc:Choice xmlns:hs="http://schemas.haansoft.com/office/spreadsheet/8.0" Requires="hs">
        <x:xf numFmtId="0" fontId="7" fillId="0"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0" applyNumberFormat="1" applyFont="1" applyFill="1" applyAlignment="1">
          <x:alignment horizontal="center" vertical="center" wrapText="1"/>
        </x:xf>
      </mc:Fallback>
    </mc:AlternateContent>
    <x:xf numFmtId="0" fontId="0" fillId="4" borderId="5" xfId="0" applyNumberFormat="1" applyFill="1" applyBorder="1" applyAlignment="1">
      <x:alignment horizontal="left" vertical="center" wrapText="1"/>
    </x:xf>
    <mc:AlternateContent xmlns:mc="http://schemas.openxmlformats.org/markup-compatibility/2006">
      <mc:Choice xmlns:hs="http://schemas.haansoft.com/office/spreadsheet/8.0" Requires="hs">
        <x:xf numFmtId="0" fontId="11" fillId="17"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17" borderId="0" xfId="0" applyNumberFormat="1" applyFont="1" applyFill="1" applyBorder="1" applyAlignment="1">
          <x:alignment horizontal="center" vertical="center" wrapText="1"/>
        </x:xf>
      </mc:Fallback>
    </mc:AlternateContent>
    <x:xf numFmtId="0" fontId="11" fillId="19" borderId="0" xfId="0" applyNumberFormat="1" applyFont="1" applyFill="1" applyBorder="1" applyAlignment="1">
      <x:alignment horizontal="left" vertical="center" wrapText="1"/>
    </x:xf>
    <x:xf numFmtId="0" fontId="0" fillId="4" borderId="22" xfId="0" applyNumberFormat="1" applyFill="1" applyBorder="1" applyAlignment="1">
      <x:alignment horizontal="left" vertical="center" wrapText="1"/>
    </x:xf>
    <mc:AlternateContent xmlns:mc="http://schemas.openxmlformats.org/markup-compatibility/2006">
      <mc:Choice xmlns:hs="http://schemas.haansoft.com/office/spreadsheet/8.0" Requires="hs">
        <x:xf numFmtId="0" fontId="27" fillId="2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7" fillId="20" borderId="0" xfId="0" applyNumberFormat="1" applyFont="1" applyFill="1" applyBorder="1" applyAlignment="1">
          <x:alignment horizontal="center" vertical="center"/>
        </x:xf>
      </mc:Fallback>
    </mc:AlternateContent>
    <x:xf numFmtId="0" fontId="15" fillId="20" borderId="0"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28" fillId="2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20"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36" borderId="35"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36" borderId="35"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36" borderId="36"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36" borderId="36"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36" borderId="37"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36" borderId="37"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24" borderId="35"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24" borderId="35"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24" borderId="36"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24" borderId="36"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24" borderId="37"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24" borderId="37"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21" borderId="38"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1" borderId="38"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21" borderId="2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1" borderId="2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21" borderId="39"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1" borderId="39"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1" borderId="25"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25"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1" borderId="0" xfId="0"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0" xfId="0"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18" fillId="21" borderId="4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1" borderId="4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21" borderId="4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1" borderId="4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9" fillId="22" borderId="25"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9" fillId="22" borderId="25"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9" fillId="22"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9" fillId="22" borderId="0" xfId="0" applyNumberFormat="1"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29" fillId="22" borderId="26"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9" fillId="22" borderId="26"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0" fillId="37" borderId="42"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37" borderId="42"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0" fillId="37" borderId="4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37" borderId="4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0" fillId="37" borderId="4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37" borderId="4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0" fillId="37" borderId="25"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37" borderId="25"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0" fillId="37" borderId="0" xfId="0"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37" borderId="0" xfId="0"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30" fillId="37" borderId="26"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37" borderId="26"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0" fillId="37" borderId="45"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37" borderId="45"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0" fillId="37" borderId="2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37" borderId="2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0" fillId="37" borderId="46"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37" borderId="46"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1" fillId="23" borderId="47"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1" fillId="23" borderId="47"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1" fillId="23" borderId="48"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1" fillId="23" borderId="48"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1" fillId="23" borderId="49"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1" fillId="23" borderId="49"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1" fillId="23" borderId="5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1" fillId="23" borderId="5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1" fillId="23" borderId="0" xfId="0"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31" fillId="23" borderId="0" xfId="0"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31" fillId="23" borderId="5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1" fillId="23" borderId="5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1" fillId="23" borderId="52"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1" fillId="23" borderId="52"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1" fillId="23" borderId="2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1" fillId="23" borderId="2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1" fillId="23" borderId="5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1" fillId="23" borderId="5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2" fillId="20"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2" fillId="20"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5" fillId="22" borderId="0" xfId="0"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22" borderId="0" xfId="0"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15" fillId="22" borderId="26"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22" borderId="26"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5" fillId="22"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5" fillId="22" borderId="0" xfId="0" applyNumberFormat="1"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15" fillId="22" borderId="26"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5" fillId="22" borderId="26"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21" borderId="45"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45"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1" borderId="2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2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5" fillId="22" borderId="2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22" borderId="2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5" fillId="22" borderId="46"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22" borderId="46"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5" fillId="22" borderId="23"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5" fillId="22" borderId="23"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5" fillId="22" borderId="46"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5" fillId="22" borderId="46"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35" borderId="2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35" borderId="23" xfId="0" applyNumberFormat="1" applyFont="1" applyFill="1" applyBorder="1" applyAlignment="1">
          <x:alignment horizontal="center" vertical="center"/>
        </x:xf>
      </mc:Fallback>
    </mc:AlternateContent>
    <x:xf numFmtId="0" fontId="16" fillId="21" borderId="42" xfId="0" applyNumberFormat="1" applyFont="1" applyFill="1" applyBorder="1" applyAlignment="1">
      <x:alignment horizontal="general" vertical="center"/>
    </x:xf>
    <x:xf numFmtId="0" fontId="16" fillId="21" borderId="43"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17" fillId="22" borderId="4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7" fillId="22" borderId="4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7" fillId="22" borderId="4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7" fillId="22" borderId="4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7" fillId="22" borderId="43" xfId="0" applyNumberFormat="1" applyFont="1" applyFill="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17" fillId="22" borderId="43" xfId="0" applyNumberFormat="1" applyFont="1" applyFill="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17" fillId="22" borderId="44" xfId="0" applyNumberFormat="1" applyFont="1" applyFill="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17" fillId="22" borderId="44" xfId="0" applyNumberFormat="1" applyFont="1" applyFill="1" applyBorder="1" applyAlignment="1">
          <x:alignment horizontal="right" vertical="center" wrapText="1"/>
        </x:xf>
      </mc:Fallback>
    </mc:AlternateContent>
    <x:xf numFmtId="0" fontId="16" fillId="21" borderId="25" xfId="0" applyNumberFormat="1" applyFont="1" applyFill="1" applyBorder="1" applyAlignment="1">
      <x:alignment horizontal="general" vertical="center"/>
    </x:xf>
    <x:xf numFmtId="0" fontId="16" fillId="21" borderId="0" xfId="0" applyNumberFormat="1" applyFont="1" applyFill="1" applyAlignment="1">
      <x:alignment horizontal="general" vertical="center"/>
    </x:xf>
    <mc:AlternateContent xmlns:mc="http://schemas.openxmlformats.org/markup-compatibility/2006">
      <mc:Choice xmlns:hs="http://schemas.haansoft.com/office/spreadsheet/8.0" Requires="hs">
        <x:xf numFmtId="0" fontId="17" fillId="22" borderId="0" xfId="0" applyNumberFormat="1" applyFont="1" applyFill="1" applyAlignment="1" hs:applyExtension="1">
          <x:alignment horizontal="right" vertical="center"/>
          <hs:parashape hs:lineSpacingType="betweenLines" hs:lineSpacing="75" hs:breakNonLatinWord="breakWord" hs:breakLatinWord="keepWord" hs:condense="0" hs:textAlignment="baseLine"/>
        </x:xf>
      </mc:Choice>
      <mc:Fallback>
        <x:xf numFmtId="0" fontId="17" fillId="22" borderId="0" xfId="0" applyNumberFormat="1" applyFont="1" applyFill="1" applyAlignment="1">
          <x:alignment horizontal="right" vertical="center"/>
        </x:xf>
      </mc:Fallback>
    </mc:AlternateContent>
    <mc:AlternateContent xmlns:mc="http://schemas.openxmlformats.org/markup-compatibility/2006">
      <mc:Choice xmlns:hs="http://schemas.haansoft.com/office/spreadsheet/8.0" Requires="hs">
        <x:xf numFmtId="0" fontId="17" fillId="22" borderId="2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7" fillId="22" borderId="26"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7" fillId="22" borderId="0" xfId="0" applyNumberFormat="1" applyFont="1" applyFill="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17" fillId="22" borderId="0" xfId="0" applyNumberFormat="1" applyFont="1" applyFill="1" applyAlignment="1">
          <x:alignment horizontal="right" vertical="center" wrapText="1"/>
        </x:xf>
      </mc:Fallback>
    </mc:AlternateContent>
    <mc:AlternateContent xmlns:mc="http://schemas.openxmlformats.org/markup-compatibility/2006">
      <mc:Choice xmlns:hs="http://schemas.haansoft.com/office/spreadsheet/8.0" Requires="hs">
        <x:xf numFmtId="0" fontId="17" fillId="22" borderId="26" xfId="0" applyNumberFormat="1" applyFont="1" applyFill="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17" fillId="22" borderId="26" xfId="0" applyNumberFormat="1" applyFont="1" applyFill="1" applyBorder="1" applyAlignment="1">
          <x:alignment horizontal="right" vertical="center" wrapText="1"/>
        </x:xf>
      </mc:Fallback>
    </mc:AlternateContent>
    <x:xf numFmtId="0" fontId="16" fillId="21" borderId="45" xfId="0" applyNumberFormat="1" applyFont="1" applyFill="1" applyBorder="1" applyAlignment="1">
      <x:alignment horizontal="general" vertical="center"/>
    </x:xf>
    <x:xf numFmtId="0" fontId="16" fillId="21" borderId="23"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17" fillId="22" borderId="23" xfId="0" applyNumberFormat="1" applyFont="1" applyFill="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17" fillId="22" borderId="23" xfId="0" applyNumberFormat="1" applyFont="1" applyFill="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17" fillId="22" borderId="46" xfId="0" applyNumberFormat="1" applyFont="1" applyFill="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17" fillId="22" borderId="46" xfId="0" applyNumberFormat="1" applyFont="1" applyFill="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17" fillId="22" borderId="2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7" fillId="22" borderId="2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7" fillId="22" borderId="4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7" fillId="22" borderId="46"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3" fillId="38" borderId="2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38" borderId="2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1"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0"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23" borderId="2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3" borderId="2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23"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3"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1" borderId="42"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42"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1" borderId="4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4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1" borderId="4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4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2" fillId="39" borderId="42"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2" fillId="39" borderId="42"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2" fillId="39" borderId="43"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2" fillId="39" borderId="43"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2" fillId="39" borderId="44"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2" fillId="39" borderId="44"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2" fillId="39" borderId="25"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2" fillId="39" borderId="25"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2" fillId="39"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2" fillId="39" borderId="0" xfId="0" applyNumberFormat="1"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32" fillId="39" borderId="26"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2" fillId="39" borderId="26"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2" fillId="39" borderId="45"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2" fillId="39" borderId="45"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2" fillId="39" borderId="23"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2" fillId="39" borderId="23"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2" fillId="39" borderId="46"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2" fillId="39" borderId="46"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3" fillId="40" borderId="45"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3" fillId="40" borderId="45"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3" fillId="40" borderId="2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3" fillId="40" borderId="2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3" fillId="40" borderId="46"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3" fillId="40" borderId="46"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4" fillId="21" borderId="42"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4" fillId="21" borderId="42"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4" fillId="21" borderId="4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4" fillId="21" borderId="4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4" fillId="21" borderId="4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4" fillId="21" borderId="4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21" borderId="42"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21" borderId="42"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21" borderId="4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21" borderId="4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21" borderId="4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21" borderId="44" xfId="0" applyNumberFormat="1" applyFont="1" applyFill="1" applyBorder="1" applyAlignment="1">
          <x:alignment horizontal="center" vertical="center"/>
        </x:xf>
      </mc:Fallback>
    </mc:AlternateContent>
    <x:xf numFmtId="0" fontId="15" fillId="22" borderId="45" xfId="0" applyNumberFormat="1" applyFont="1" applyFill="1" applyBorder="1" applyAlignment="1">
      <x:alignment horizontal="general" vertical="center"/>
    </x:xf>
    <x:xf numFmtId="0" fontId="15" fillId="22" borderId="23"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15" fillId="22" borderId="2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5" fillId="22" borderId="2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5" fillId="22" borderId="4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5" fillId="22" borderId="46" xfId="0" applyNumberFormat="1" applyFont="1" applyFill="1" applyBorder="1" applyAlignment="1">
          <x:alignment horizontal="right" vertical="center"/>
        </x:xf>
      </mc:Fallback>
    </mc:AlternateContent>
    <x:xf numFmtId="0" fontId="15" fillId="22" borderId="0" xfId="0" applyNumberFormat="1" applyFont="1" applyFill="1" applyAlignment="1">
      <x:alignment horizontal="general" vertical="center" wrapText="1"/>
    </x:xf>
    <x:xf numFmtId="0" fontId="15" fillId="22" borderId="26"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35" fillId="23" borderId="38"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5" fillId="23" borderId="38"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5" fillId="23" borderId="2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5" fillId="23" borderId="2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5" fillId="23" borderId="39"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5" fillId="23" borderId="39"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5" fillId="41" borderId="5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5" fillId="41" borderId="5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5" fillId="41" borderId="4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5" fillId="41" borderId="4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5" fillId="41" borderId="4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5" fillId="41" borderId="41" xfId="0" applyNumberFormat="1" applyFont="1" applyFill="1" applyBorder="1" applyAlignment="1">
          <x:alignment horizontal="center" vertical="center"/>
        </x:xf>
      </mc:Fallback>
    </mc:AlternateContent>
    <x:xf numFmtId="0" fontId="15" fillId="22" borderId="23" xfId="0" applyNumberFormat="1" applyFont="1" applyFill="1" applyBorder="1" applyAlignment="1">
      <x:alignment horizontal="general" vertical="center" wrapText="1"/>
    </x:xf>
    <x:xf numFmtId="0" fontId="15" fillId="22" borderId="46" xfId="0" applyNumberFormat="1" applyFont="1" applyFill="1" applyBorder="1" applyAlignment="1">
      <x:alignment horizontal="general" vertical="center" wrapText="1"/>
    </x:xf>
    <x:xf numFmtId="0" fontId="16" fillId="21" borderId="0" xfId="0" applyNumberFormat="1" applyFont="1" applyFill="1" applyBorder="1" applyAlignment="1">
      <x:alignment horizontal="general" vertical="center"/>
    </x:xf>
    <x:xf numFmtId="0" fontId="15" fillId="22" borderId="0" xfId="0" applyNumberFormat="1" applyFont="1" applyFill="1" applyBorder="1" applyAlignment="1">
      <x:alignment horizontal="general" vertical="center" wrapText="1"/>
    </x:xf>
    <x:xf numFmtId="0" fontId="15" fillId="39" borderId="0" xfId="0" applyNumberFormat="1" applyFont="1" applyFill="1" applyBorder="1" applyAlignment="1">
      <x:alignment horizontal="left" vertical="center" wrapText="1"/>
    </x:xf>
  </x:cellXfs>
  <x:cellStyles count="9">
    <x:cellStyle name="표준" xfId="0" builtinId="0"/>
    <x:cellStyle name="표준 5" xfId="1"/>
    <x:cellStyle name="표준 2" xfId="2"/>
    <x:cellStyle name="표준 3" xfId="3"/>
    <x:cellStyle name="Normal" xfId="4"/>
    <x:cellStyle name="Normal 2" xfId="5"/>
    <x:cellStyle name="표준 4" xfId="6"/>
    <x:cellStyle name="Normal 2 2" xfId="7"/>
    <x:cellStyle name="표준 4 2" xfId="8"/>
  </x:cellStyles>
  <x:dxfs count="31">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mc:AlternateContent xmlns:mc="http://schemas.openxmlformats.org/markup-compatibility/2006">
      <mc:Choice xmlns:hs="http://schemas.haansoft.com/office/spreadsheet/8.0" Requires="hs">
        <x:dxf hs:applyExtension="1">
          <x:font hs:extension="1">
            <x:color rgb="ffff6b7a"/>
            <hs:useFontSpace val="0"/>
            <hs:size val="0"/>
            <hs:ratio val="0"/>
            <hs:spacing val="0"/>
            <hs:offset val="0"/>
          </x:font>
          <x:fill>
            <x:patternFill patternType="solid">
              <x:bgColor rgb="ff351820"/>
            </x:patternFill>
          </x:fill>
        </x:dxf>
      </mc:Choice>
      <mc:Fallback>
        <x:dxf>
          <x:font>
            <x:color rgb="ffff6b7a"/>
          </x:font>
          <x:fill>
            <x:patternFill patternType="solid">
              <x:bgColor rgb="ff351820"/>
            </x:patternFill>
          </x:fill>
        </x:dxf>
      </mc:Fallback>
    </mc:AlternateContent>
    <mc:AlternateContent xmlns:mc="http://schemas.openxmlformats.org/markup-compatibility/2006">
      <mc:Choice xmlns:hs="http://schemas.haansoft.com/office/spreadsheet/8.0" Requires="hs">
        <x:dxf hs:applyExtension="1">
          <x:font hs:extension="1">
            <x:color rgb="fff4c95d"/>
            <hs:useFontSpace val="0"/>
            <hs:size val="0"/>
            <hs:ratio val="0"/>
            <hs:spacing val="0"/>
            <hs:offset val="0"/>
          </x:font>
          <x:fill>
            <x:patternFill patternType="solid">
              <x:bgColor rgb="ff302a18"/>
            </x:patternFill>
          </x:fill>
        </x:dxf>
      </mc:Choice>
      <mc:Fallback>
        <x:dxf>
          <x:font>
            <x:color rgb="fff4c95d"/>
          </x:font>
          <x:fill>
            <x:patternFill patternType="solid">
              <x:bgColor rgb="ff302a18"/>
            </x:patternFill>
          </x:fill>
        </x:dxf>
      </mc:Fallback>
    </mc:AlternateContent>
    <mc:AlternateContent xmlns:mc="http://schemas.openxmlformats.org/markup-compatibility/2006">
      <mc:Choice xmlns:hs="http://schemas.haansoft.com/office/spreadsheet/8.0" Requires="hs">
        <x:dxf hs:applyExtension="1">
          <x:font hs:extension="1">
            <x:color rgb="ffb21302"/>
            <hs:useFontSpace val="0"/>
            <hs:size val="0"/>
            <hs:ratio val="0"/>
            <hs:spacing val="0"/>
            <hs:offset val="0"/>
          </x:font>
        </x:dxf>
      </mc:Choice>
      <mc:Fallback>
        <x:dxf>
          <x:font>
            <x:color rgb="ffb21302"/>
          </x:font>
        </x:dxf>
      </mc:Fallback>
    </mc:AlternateContent>
    <mc:AlternateContent xmlns:mc="http://schemas.openxmlformats.org/markup-compatibility/2006">
      <mc:Choice xmlns:hs="http://schemas.haansoft.com/office/spreadsheet/8.0" Requires="hs">
        <x:dxf hs:applyExtension="1">
          <x:font hs:extension="1">
            <x:color rgb="ff0160a1"/>
            <hs:useFontSpace val="0"/>
            <hs:size val="0"/>
            <hs:ratio val="0"/>
            <hs:spacing val="0"/>
            <hs:offset val="0"/>
          </x:font>
        </x:dxf>
      </mc:Choice>
      <mc:Fallback>
        <x:dxf>
          <x:font>
            <x:color rgb="ff0160a1"/>
          </x:font>
        </x:dxf>
      </mc:Fallback>
    </mc:AlternateContent>
    <mc:AlternateContent xmlns:mc="http://schemas.openxmlformats.org/markup-compatibility/2006">
      <mc:Choice xmlns:hs="http://schemas.haansoft.com/office/spreadsheet/8.0" Requires="hs">
        <x:dxf hs:applyExtension="1">
          <x:font hs:extension="1">
            <x:color rgb="fff4c95d"/>
            <hs:useFontSpace val="0"/>
            <hs:size val="0"/>
            <hs:ratio val="0"/>
            <hs:spacing val="0"/>
            <hs:offset val="0"/>
          </x:font>
          <x:fill>
            <x:patternFill patternType="solid">
              <x:bgColor rgb="ff302a18"/>
            </x:patternFill>
          </x:fill>
        </x:dxf>
      </mc:Choice>
      <mc:Fallback>
        <x:dxf>
          <x:font>
            <x:color rgb="fff4c95d"/>
          </x:font>
          <x:fill>
            <x:patternFill patternType="solid">
              <x:bgColor rgb="ff302a18"/>
            </x:patternFill>
          </x:fill>
        </x:dxf>
      </mc:Fallback>
    </mc:AlternateContent>
    <mc:AlternateContent xmlns:mc="http://schemas.openxmlformats.org/markup-compatibility/2006">
      <mc:Choice xmlns:hs="http://schemas.haansoft.com/office/spreadsheet/8.0" Requires="hs">
        <x:dxf hs:applyExtension="1">
          <x:font hs:extension="1">
            <x:color rgb="ffff6b7a"/>
            <hs:useFontSpace val="0"/>
            <hs:size val="0"/>
            <hs:ratio val="0"/>
            <hs:spacing val="0"/>
            <hs:offset val="0"/>
          </x:font>
          <x:fill>
            <x:patternFill patternType="solid">
              <x:bgColor rgb="ff351820"/>
            </x:patternFill>
          </x:fill>
        </x:dxf>
      </mc:Choice>
      <mc:Fallback>
        <x:dxf>
          <x:font>
            <x:color rgb="ffff6b7a"/>
          </x:font>
          <x:fill>
            <x:patternFill patternType="solid">
              <x:bgColor rgb="ff351820"/>
            </x:patternFill>
          </x:fill>
        </x:dxf>
      </mc:Fallback>
    </mc:AlternateContent>
    <mc:AlternateContent xmlns:mc="http://schemas.openxmlformats.org/markup-compatibility/2006">
      <mc:Choice xmlns:hs="http://schemas.haansoft.com/office/spreadsheet/8.0" Requires="hs">
        <x:dxf hs:applyExtension="1">
          <x:font hs:extension="1">
            <x:color rgb="fff4c95d"/>
            <hs:useFontSpace val="0"/>
            <hs:size val="0"/>
            <hs:ratio val="0"/>
            <hs:spacing val="0"/>
            <hs:offset val="0"/>
          </x:font>
          <x:fill>
            <x:patternFill patternType="solid">
              <x:bgColor rgb="ff302a18"/>
            </x:patternFill>
          </x:fill>
        </x:dxf>
      </mc:Choice>
      <mc:Fallback>
        <x:dxf>
          <x:font>
            <x:color rgb="fff4c95d"/>
          </x:font>
          <x:fill>
            <x:patternFill patternType="solid">
              <x:bgColor rgb="ff302a18"/>
            </x:patternFill>
          </x:fill>
        </x:dxf>
      </mc:Fallback>
    </mc:AlternateContent>
    <mc:AlternateContent xmlns:mc="http://schemas.openxmlformats.org/markup-compatibility/2006">
      <mc:Choice xmlns:hs="http://schemas.haansoft.com/office/spreadsheet/8.0" Requires="hs">
        <x:dxf hs:applyExtension="1">
          <x:font hs:extension="1">
            <x:color rgb="ffff6b7a"/>
            <hs:useFontSpace val="0"/>
            <hs:size val="0"/>
            <hs:ratio val="0"/>
            <hs:spacing val="0"/>
            <hs:offset val="0"/>
          </x:font>
          <x:fill>
            <x:patternFill patternType="solid">
              <x:bgColor rgb="ff351820"/>
            </x:patternFill>
          </x:fill>
        </x:dxf>
      </mc:Choice>
      <mc:Fallback>
        <x:dxf>
          <x:font>
            <x:color rgb="ffff6b7a"/>
          </x:font>
          <x:fill>
            <x:patternFill patternType="solid">
              <x:bgColor rgb="ff351820"/>
            </x:patternFill>
          </x:fill>
        </x:dxf>
      </mc:Fallback>
    </mc:AlternateContent>
    <x:dxf/>
    <x:dxf/>
    <x:dxf/>
    <x:dxf/>
    <x:dxf/>
    <x:dxf/>
    <x:dxf/>
    <x:dxf/>
    <x:dxf/>
    <x:dxf/>
    <x:dxf/>
  </x:dxfs>
  <x:tableStyles count="2" defaultTableStyle="TableStyleMedium2"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externalLink" Target="externalLinks/externalLink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charts/chart0.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none"/>
            <c:size val="7"/>
          </c:marker>
          <c:cat>
            <c:strRef>
              <c:f>'전투 시뮬레이터'!$B$11:$B$17</c:f>
              <c:strCache>
                <c:ptCount val="7"/>
                <c:pt idx="0">
                  <c:v>생명력</c:v>
                </c:pt>
                <c:pt idx="1">
                  <c:v>기본 공격력</c:v>
                </c:pt>
                <c:pt idx="2">
                  <c:v>공격 보정</c:v>
                </c:pt>
                <c:pt idx="3">
                  <c:v>최종 공격력</c:v>
                </c:pt>
                <c:pt idx="4">
                  <c:v>기본 방어력</c:v>
                </c:pt>
                <c:pt idx="5">
                  <c:v>방어 보정</c:v>
                </c:pt>
                <c:pt idx="6">
                  <c:v>최종 방어력</c:v>
                </c:pt>
              </c:strCache>
            </c:strRef>
          </c:cat>
          <c:val>
            <c:numRef>
              <c:f>'전투 시뮬레이터'!$C$11:$C$17</c:f>
              <c:numCache>
                <c:formatCode>G/표준</c:formatCode>
                <c:ptCount val="7"/>
                <c:pt idx="0">
                  <c:v>130</c:v>
                </c:pt>
                <c:pt idx="1">
                  <c:v>18</c:v>
                </c:pt>
                <c:pt idx="2">
                  <c:v>3</c:v>
                </c:pt>
                <c:pt idx="3">
                  <c:v>21</c:v>
                </c:pt>
                <c:pt idx="4">
                  <c:v>8</c:v>
                </c:pt>
                <c:pt idx="5">
                  <c:v>2</c:v>
                </c:pt>
                <c:pt idx="6">
                  <c:v>10</c:v>
                </c:pt>
              </c:numCache>
            </c:numRef>
          </c:val>
        </c:ser>
        <c:dLbls>
          <c:delete val="0"/>
          <c:showLegendKey val="0"/>
          <c:showVal val="0"/>
          <c:showCatName val="0"/>
          <c:showSerName val="0"/>
          <c:showPercent val="0"/>
          <c:showBubbleSize val="0"/>
          <c:showLeaderLines val="0"/>
        </c:dLbls>
        <c:axId val="730712480"/>
        <c:axId val="730713312"/>
      </c:radarChart>
      <c:catAx>
        <c:axId val="730712480"/>
        <c:scaling>
          <c:orientation val="minMax"/>
        </c:scaling>
        <c:axPos val="b"/>
        <c:crossAx val="730713312"/>
        <c:delete val="0"/>
        <c:numFmt formatCode="G/표준"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p>
            <a:pPr algn="l">
              <a:defRPr sz="900" b="0" i="0" u="none">
                <a:solidFill>
                  <a:schemeClr val="tx1">
                    <a:lumMod val="65000"/>
                    <a:lumOff val="35000"/>
                  </a:schemeClr>
                </a:solidFill>
                <a:latin typeface="+mn-lt"/>
                <a:ea typeface="+mn-ea"/>
                <a:cs typeface="+mn-ea"/>
                <a:sym typeface="+mn-ea"/>
              </a:defRPr>
            </a:pPr>
            <a:endParaRPr/>
          </a:p>
        </c:txPr>
        <c:crosses val="autoZero"/>
        <c:auto val="1"/>
        <c:lblAlgn val="ctr"/>
        <c:lblOffset val="100"/>
        <c:tickMarkSkip val="1"/>
        <c:noMultiLvlLbl val="0"/>
      </c:catAx>
      <c:valAx>
        <c:axId val="730713312"/>
        <c:scaling>
          <c:orientation val="minMax"/>
        </c:scaling>
        <c:axPos val="l"/>
        <c:crossAx val="730712480"/>
        <c:delete val="0"/>
        <c:majorGridlines>
          <c:spPr>
            <a:ln w="9525" cap="flat" cmpd="sng" algn="ctr">
              <a:solidFill>
                <a:schemeClr val="tx1">
                  <a:lumMod val="15000"/>
                  <a:lumOff val="85000"/>
                </a:schemeClr>
              </a:solidFill>
              <a:round/>
            </a:ln>
            <a:effectLst/>
          </c:spPr>
        </c:majorGridlines>
        <c:numFmt formatCode="G/표준" sourceLinked="1"/>
        <c:majorTickMark val="none"/>
        <c:minorTickMark val="none"/>
        <c:tickLblPos val="nextTo"/>
        <c:spPr>
          <a:noFill/>
          <a:ln w="9525">
            <a:noFill/>
          </a:ln>
          <a:effectLst/>
        </c:spPr>
        <c:txPr>
          <a:bodyPr rot="0" vert="horz" wrap="none" lIns="0" tIns="0" rIns="0" bIns="0" anchor="ctr" anchorCtr="1"/>
          <a:p>
            <a:pPr algn="l">
              <a:defRPr sz="900" b="0" i="0" u="none">
                <a:solidFill>
                  <a:schemeClr val="tx1">
                    <a:lumMod val="65000"/>
                    <a:lumOff val="35000"/>
                  </a:schemeClr>
                </a:solidFill>
                <a:latin typeface="+mn-lt"/>
                <a:ea typeface="+mn-ea"/>
                <a:cs typeface="+mn-ea"/>
                <a:sym typeface="+mn-ea"/>
              </a:defRPr>
            </a:pPr>
            <a:endParaRPr/>
          </a:p>
        </c:txPr>
        <c:crosses val="autoZero"/>
        <c:crossBetween val="between"/>
      </c:valAx>
      <c:spPr>
        <a:noFill/>
        <a:ln>
          <a:noFill/>
        </a:ln>
        <a:effectLst/>
      </c:spPr>
    </c:plotArea>
    <c:plotVisOnly val="0"/>
    <c:dispBlanksAs val="gap"/>
  </c:chart>
  <c:txPr>
    <a:bodyPr rot="0" vert="horz" wrap="none" lIns="0" tIns="0" rIns="0" bIns="0" anchor="ctr" anchorCtr="1"/>
    <a:p>
      <a:pPr algn="l">
        <a:defRPr b="0" i="0" u="none"/>
      </a:pPr>
      <a:endParaRPr/>
    </a:p>
  </c:txPr>
  <c:spPr>
    <a:solidFill>
      <a:schemeClr val="bg1"/>
    </a:solidFill>
    <a:ln w="9525" cap="flat" cmpd="sng" algn="ctr">
      <a:solidFill>
        <a:schemeClr val="tx1">
          <a:lumMod val="15000"/>
          <a:lumOff val="85000"/>
        </a:schemeClr>
      </a:solidFill>
      <a:round/>
    </a:ln>
    <a:effectLst/>
  </c:spPr>
  <c:extLst>
    <c:ext uri="CC8EB2C9-7E31-499d-B8F2-F6CE61031016">
      <ho:hncChartStyle xmlns:ho="http://schemas.haansoft.com/office/8.0" layoutIndex="-1" colorIndex="-1" styleIndex="-1"/>
    </c:ext>
  </c:extLst>
</c:chartSpace>
</file>

<file path=xl/charts/chart1.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tx>
            <c:v>콘텐츠 진행 포인트 누적</c:v>
          </c:tx>
          <c:marker>
            <c:symbol val="diamond"/>
            <c:size val="7"/>
          </c:marker>
          <c:cat>
            <c:numRef>
              <c:f>'밸런스 곡선'!$A$5:$A$310</c:f>
              <c:numCache>
                <c:formatCode>G/표준</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곡선'!$B$5:$B$310</c:f>
              <c:numCache>
                <c:formatCode>G/표준</c:formatCode>
                <c:ptCount val="306"/>
                <c:pt idx="0">
                  <c:v>3</c:v>
                </c:pt>
                <c:pt idx="1">
                  <c:v>5</c:v>
                </c:pt>
                <c:pt idx="2">
                  <c:v>8</c:v>
                </c:pt>
                <c:pt idx="3">
                  <c:v>11</c:v>
                </c:pt>
                <c:pt idx="4">
                  <c:v>13</c:v>
                </c:pt>
                <c:pt idx="5">
                  <c:v>15</c:v>
                </c:pt>
                <c:pt idx="6">
                  <c:v>18</c:v>
                </c:pt>
                <c:pt idx="7">
                  <c:v>22</c:v>
                </c:pt>
                <c:pt idx="8">
                  <c:v>25</c:v>
                </c:pt>
                <c:pt idx="9">
                  <c:v>28</c:v>
                </c:pt>
                <c:pt idx="10">
                  <c:v>31</c:v>
                </c:pt>
                <c:pt idx="11">
                  <c:v>34</c:v>
                </c:pt>
                <c:pt idx="12">
                  <c:v>37</c:v>
                </c:pt>
                <c:pt idx="13">
                  <c:v>40</c:v>
                </c:pt>
                <c:pt idx="14">
                  <c:v>44</c:v>
                </c:pt>
                <c:pt idx="15">
                  <c:v>47</c:v>
                </c:pt>
                <c:pt idx="16">
                  <c:v>50</c:v>
                </c:pt>
                <c:pt idx="17">
                  <c:v>53</c:v>
                </c:pt>
                <c:pt idx="18">
                  <c:v>56</c:v>
                </c:pt>
                <c:pt idx="19">
                  <c:v>59</c:v>
                </c:pt>
                <c:pt idx="20">
                  <c:v>63</c:v>
                </c:pt>
                <c:pt idx="21">
                  <c:v>69</c:v>
                </c:pt>
                <c:pt idx="22">
                  <c:v>75</c:v>
                </c:pt>
                <c:pt idx="23">
                  <c:v>81</c:v>
                </c:pt>
                <c:pt idx="24">
                  <c:v>84</c:v>
                </c:pt>
                <c:pt idx="25">
                  <c:v>87</c:v>
                </c:pt>
                <c:pt idx="26">
                  <c:v>91</c:v>
                </c:pt>
                <c:pt idx="27">
                  <c:v>96</c:v>
                </c:pt>
                <c:pt idx="28">
                  <c:v>102</c:v>
                </c:pt>
                <c:pt idx="29">
                  <c:v>107</c:v>
                </c:pt>
                <c:pt idx="30">
                  <c:v>110</c:v>
                </c:pt>
                <c:pt idx="31">
                  <c:v>113</c:v>
                </c:pt>
                <c:pt idx="32">
                  <c:v>116</c:v>
                </c:pt>
                <c:pt idx="33">
                  <c:v>120</c:v>
                </c:pt>
                <c:pt idx="34">
                  <c:v>125</c:v>
                </c:pt>
                <c:pt idx="35">
                  <c:v>128</c:v>
                </c:pt>
                <c:pt idx="36">
                  <c:v>132</c:v>
                </c:pt>
                <c:pt idx="37">
                  <c:v>135</c:v>
                </c:pt>
                <c:pt idx="38">
                  <c:v>138</c:v>
                </c:pt>
                <c:pt idx="39">
                  <c:v>140</c:v>
                </c:pt>
                <c:pt idx="40">
                  <c:v>143</c:v>
                </c:pt>
                <c:pt idx="41">
                  <c:v>148</c:v>
                </c:pt>
                <c:pt idx="42">
                  <c:v>151</c:v>
                </c:pt>
                <c:pt idx="43">
                  <c:v>156</c:v>
                </c:pt>
                <c:pt idx="44">
                  <c:v>160</c:v>
                </c:pt>
                <c:pt idx="45">
                  <c:v>163</c:v>
                </c:pt>
                <c:pt idx="46">
                  <c:v>166</c:v>
                </c:pt>
                <c:pt idx="47">
                  <c:v>169</c:v>
                </c:pt>
                <c:pt idx="48">
                  <c:v>174</c:v>
                </c:pt>
                <c:pt idx="49">
                  <c:v>177</c:v>
                </c:pt>
                <c:pt idx="50">
                  <c:v>181</c:v>
                </c:pt>
                <c:pt idx="51">
                  <c:v>187</c:v>
                </c:pt>
                <c:pt idx="52">
                  <c:v>191</c:v>
                </c:pt>
                <c:pt idx="53">
                  <c:v>196</c:v>
                </c:pt>
                <c:pt idx="54">
                  <c:v>201</c:v>
                </c:pt>
                <c:pt idx="55">
                  <c:v>204</c:v>
                </c:pt>
                <c:pt idx="56">
                  <c:v>208</c:v>
                </c:pt>
                <c:pt idx="57">
                  <c:v>212</c:v>
                </c:pt>
                <c:pt idx="58">
                  <c:v>216</c:v>
                </c:pt>
                <c:pt idx="59">
                  <c:v>221</c:v>
                </c:pt>
                <c:pt idx="60">
                  <c:v>226</c:v>
                </c:pt>
                <c:pt idx="61">
                  <c:v>232</c:v>
                </c:pt>
                <c:pt idx="62">
                  <c:v>237</c:v>
                </c:pt>
                <c:pt idx="63">
                  <c:v>241</c:v>
                </c:pt>
                <c:pt idx="64">
                  <c:v>245</c:v>
                </c:pt>
                <c:pt idx="65">
                  <c:v>249</c:v>
                </c:pt>
                <c:pt idx="66">
                  <c:v>253</c:v>
                </c:pt>
                <c:pt idx="67">
                  <c:v>256</c:v>
                </c:pt>
                <c:pt idx="68">
                  <c:v>260</c:v>
                </c:pt>
                <c:pt idx="69">
                  <c:v>263</c:v>
                </c:pt>
                <c:pt idx="70">
                  <c:v>267</c:v>
                </c:pt>
                <c:pt idx="71">
                  <c:v>272</c:v>
                </c:pt>
                <c:pt idx="72">
                  <c:v>278</c:v>
                </c:pt>
                <c:pt idx="73">
                  <c:v>283</c:v>
                </c:pt>
                <c:pt idx="74">
                  <c:v>289</c:v>
                </c:pt>
                <c:pt idx="75">
                  <c:v>292</c:v>
                </c:pt>
                <c:pt idx="76">
                  <c:v>296</c:v>
                </c:pt>
                <c:pt idx="77">
                  <c:v>301</c:v>
                </c:pt>
                <c:pt idx="78">
                  <c:v>309</c:v>
                </c:pt>
                <c:pt idx="79">
                  <c:v>313</c:v>
                </c:pt>
                <c:pt idx="80">
                  <c:v>316</c:v>
                </c:pt>
                <c:pt idx="81">
                  <c:v>320</c:v>
                </c:pt>
                <c:pt idx="82">
                  <c:v>325</c:v>
                </c:pt>
                <c:pt idx="83">
                  <c:v>335</c:v>
                </c:pt>
                <c:pt idx="84">
                  <c:v>339</c:v>
                </c:pt>
                <c:pt idx="85">
                  <c:v>343</c:v>
                </c:pt>
                <c:pt idx="86">
                  <c:v>347</c:v>
                </c:pt>
                <c:pt idx="87">
                  <c:v>351</c:v>
                </c:pt>
                <c:pt idx="88">
                  <c:v>355</c:v>
                </c:pt>
                <c:pt idx="89">
                  <c:v>359</c:v>
                </c:pt>
                <c:pt idx="90">
                  <c:v>363</c:v>
                </c:pt>
                <c:pt idx="91">
                  <c:v>368</c:v>
                </c:pt>
                <c:pt idx="92">
                  <c:v>372</c:v>
                </c:pt>
                <c:pt idx="93">
                  <c:v>376</c:v>
                </c:pt>
                <c:pt idx="94">
                  <c:v>380</c:v>
                </c:pt>
                <c:pt idx="95">
                  <c:v>384</c:v>
                </c:pt>
                <c:pt idx="96">
                  <c:v>389</c:v>
                </c:pt>
                <c:pt idx="97">
                  <c:v>392</c:v>
                </c:pt>
                <c:pt idx="98">
                  <c:v>396</c:v>
                </c:pt>
                <c:pt idx="99">
                  <c:v>403</c:v>
                </c:pt>
                <c:pt idx="100">
                  <c:v>406</c:v>
                </c:pt>
                <c:pt idx="101">
                  <c:v>409</c:v>
                </c:pt>
                <c:pt idx="102">
                  <c:v>414</c:v>
                </c:pt>
                <c:pt idx="103">
                  <c:v>417</c:v>
                </c:pt>
                <c:pt idx="104">
                  <c:v>421</c:v>
                </c:pt>
                <c:pt idx="105">
                  <c:v>425</c:v>
                </c:pt>
                <c:pt idx="106">
                  <c:v>429</c:v>
                </c:pt>
                <c:pt idx="107">
                  <c:v>434</c:v>
                </c:pt>
                <c:pt idx="108">
                  <c:v>438</c:v>
                </c:pt>
                <c:pt idx="109">
                  <c:v>442</c:v>
                </c:pt>
                <c:pt idx="110">
                  <c:v>450</c:v>
                </c:pt>
                <c:pt idx="111">
                  <c:v>454</c:v>
                </c:pt>
                <c:pt idx="112">
                  <c:v>458</c:v>
                </c:pt>
                <c:pt idx="113">
                  <c:v>462</c:v>
                </c:pt>
                <c:pt idx="114">
                  <c:v>465</c:v>
                </c:pt>
                <c:pt idx="115">
                  <c:v>469</c:v>
                </c:pt>
                <c:pt idx="116">
                  <c:v>474</c:v>
                </c:pt>
                <c:pt idx="117">
                  <c:v>477</c:v>
                </c:pt>
                <c:pt idx="118">
                  <c:v>483</c:v>
                </c:pt>
                <c:pt idx="119">
                  <c:v>488</c:v>
                </c:pt>
                <c:pt idx="120">
                  <c:v>492</c:v>
                </c:pt>
                <c:pt idx="121">
                  <c:v>497</c:v>
                </c:pt>
                <c:pt idx="122">
                  <c:v>503</c:v>
                </c:pt>
                <c:pt idx="123">
                  <c:v>509</c:v>
                </c:pt>
                <c:pt idx="124">
                  <c:v>515</c:v>
                </c:pt>
                <c:pt idx="125">
                  <c:v>522</c:v>
                </c:pt>
                <c:pt idx="126">
                  <c:v>529</c:v>
                </c:pt>
                <c:pt idx="127">
                  <c:v>535</c:v>
                </c:pt>
                <c:pt idx="128">
                  <c:v>541</c:v>
                </c:pt>
                <c:pt idx="129">
                  <c:v>550</c:v>
                </c:pt>
                <c:pt idx="130">
                  <c:v>552</c:v>
                </c:pt>
                <c:pt idx="131">
                  <c:v>556</c:v>
                </c:pt>
                <c:pt idx="132">
                  <c:v>559</c:v>
                </c:pt>
                <c:pt idx="133">
                  <c:v>561</c:v>
                </c:pt>
                <c:pt idx="134">
                  <c:v>564</c:v>
                </c:pt>
                <c:pt idx="135">
                  <c:v>567</c:v>
                </c:pt>
                <c:pt idx="136">
                  <c:v>570</c:v>
                </c:pt>
                <c:pt idx="137">
                  <c:v>573</c:v>
                </c:pt>
                <c:pt idx="138">
                  <c:v>576</c:v>
                </c:pt>
                <c:pt idx="139">
                  <c:v>581</c:v>
                </c:pt>
                <c:pt idx="140">
                  <c:v>590</c:v>
                </c:pt>
                <c:pt idx="141">
                  <c:v>598</c:v>
                </c:pt>
                <c:pt idx="142">
                  <c:v>601</c:v>
                </c:pt>
                <c:pt idx="143">
                  <c:v>605</c:v>
                </c:pt>
                <c:pt idx="144">
                  <c:v>608</c:v>
                </c:pt>
                <c:pt idx="145">
                  <c:v>620</c:v>
                </c:pt>
                <c:pt idx="146">
                  <c:v>631</c:v>
                </c:pt>
                <c:pt idx="147">
                  <c:v>643</c:v>
                </c:pt>
                <c:pt idx="148">
                  <c:v>646</c:v>
                </c:pt>
                <c:pt idx="149">
                  <c:v>651</c:v>
                </c:pt>
                <c:pt idx="150">
                  <c:v>655</c:v>
                </c:pt>
                <c:pt idx="151">
                  <c:v>658</c:v>
                </c:pt>
                <c:pt idx="152">
                  <c:v>662</c:v>
                </c:pt>
                <c:pt idx="153">
                  <c:v>668</c:v>
                </c:pt>
                <c:pt idx="154">
                  <c:v>672</c:v>
                </c:pt>
                <c:pt idx="155">
                  <c:v>678</c:v>
                </c:pt>
                <c:pt idx="156">
                  <c:v>682</c:v>
                </c:pt>
                <c:pt idx="157">
                  <c:v>687</c:v>
                </c:pt>
                <c:pt idx="158">
                  <c:v>693</c:v>
                </c:pt>
                <c:pt idx="159">
                  <c:v>702</c:v>
                </c:pt>
                <c:pt idx="160">
                  <c:v>705</c:v>
                </c:pt>
                <c:pt idx="161">
                  <c:v>709</c:v>
                </c:pt>
                <c:pt idx="162">
                  <c:v>721</c:v>
                </c:pt>
                <c:pt idx="163">
                  <c:v>733</c:v>
                </c:pt>
                <c:pt idx="164">
                  <c:v>745</c:v>
                </c:pt>
                <c:pt idx="165">
                  <c:v>757</c:v>
                </c:pt>
                <c:pt idx="166">
                  <c:v>769</c:v>
                </c:pt>
                <c:pt idx="167">
                  <c:v>781</c:v>
                </c:pt>
                <c:pt idx="168">
                  <c:v>784</c:v>
                </c:pt>
                <c:pt idx="169">
                  <c:v>788</c:v>
                </c:pt>
                <c:pt idx="170">
                  <c:v>793</c:v>
                </c:pt>
                <c:pt idx="171">
                  <c:v>798</c:v>
                </c:pt>
                <c:pt idx="172">
                  <c:v>802</c:v>
                </c:pt>
                <c:pt idx="173">
                  <c:v>805</c:v>
                </c:pt>
                <c:pt idx="174">
                  <c:v>809</c:v>
                </c:pt>
                <c:pt idx="175">
                  <c:v>814</c:v>
                </c:pt>
                <c:pt idx="176">
                  <c:v>819</c:v>
                </c:pt>
                <c:pt idx="177">
                  <c:v>831</c:v>
                </c:pt>
                <c:pt idx="178">
                  <c:v>843</c:v>
                </c:pt>
                <c:pt idx="179">
                  <c:v>855</c:v>
                </c:pt>
                <c:pt idx="180">
                  <c:v>867</c:v>
                </c:pt>
                <c:pt idx="181">
                  <c:v>871</c:v>
                </c:pt>
                <c:pt idx="182">
                  <c:v>875</c:v>
                </c:pt>
                <c:pt idx="183">
                  <c:v>879</c:v>
                </c:pt>
                <c:pt idx="184">
                  <c:v>885</c:v>
                </c:pt>
                <c:pt idx="185">
                  <c:v>893</c:v>
                </c:pt>
                <c:pt idx="186">
                  <c:v>898</c:v>
                </c:pt>
                <c:pt idx="187">
                  <c:v>906</c:v>
                </c:pt>
                <c:pt idx="188">
                  <c:v>911</c:v>
                </c:pt>
                <c:pt idx="189">
                  <c:v>917</c:v>
                </c:pt>
                <c:pt idx="190">
                  <c:v>921</c:v>
                </c:pt>
                <c:pt idx="191">
                  <c:v>925</c:v>
                </c:pt>
                <c:pt idx="192">
                  <c:v>929</c:v>
                </c:pt>
                <c:pt idx="193">
                  <c:v>932</c:v>
                </c:pt>
                <c:pt idx="194">
                  <c:v>935</c:v>
                </c:pt>
                <c:pt idx="195">
                  <c:v>939</c:v>
                </c:pt>
                <c:pt idx="196">
                  <c:v>943</c:v>
                </c:pt>
                <c:pt idx="197">
                  <c:v>947</c:v>
                </c:pt>
                <c:pt idx="198">
                  <c:v>950</c:v>
                </c:pt>
                <c:pt idx="199">
                  <c:v>954</c:v>
                </c:pt>
                <c:pt idx="200">
                  <c:v>958</c:v>
                </c:pt>
                <c:pt idx="201">
                  <c:v>962</c:v>
                </c:pt>
                <c:pt idx="202">
                  <c:v>968</c:v>
                </c:pt>
                <c:pt idx="203">
                  <c:v>972</c:v>
                </c:pt>
                <c:pt idx="204">
                  <c:v>977</c:v>
                </c:pt>
                <c:pt idx="205">
                  <c:v>981</c:v>
                </c:pt>
                <c:pt idx="206">
                  <c:v>985</c:v>
                </c:pt>
                <c:pt idx="207">
                  <c:v>991</c:v>
                </c:pt>
                <c:pt idx="208">
                  <c:v>996</c:v>
                </c:pt>
                <c:pt idx="209">
                  <c:v>999</c:v>
                </c:pt>
                <c:pt idx="210">
                  <c:v>1003</c:v>
                </c:pt>
                <c:pt idx="211">
                  <c:v>1007</c:v>
                </c:pt>
                <c:pt idx="212">
                  <c:v>1013</c:v>
                </c:pt>
                <c:pt idx="213">
                  <c:v>1018</c:v>
                </c:pt>
                <c:pt idx="214">
                  <c:v>1028</c:v>
                </c:pt>
                <c:pt idx="215">
                  <c:v>1033</c:v>
                </c:pt>
                <c:pt idx="216">
                  <c:v>1039</c:v>
                </c:pt>
                <c:pt idx="217">
                  <c:v>1043</c:v>
                </c:pt>
                <c:pt idx="218">
                  <c:v>1049</c:v>
                </c:pt>
                <c:pt idx="219">
                  <c:v>1054</c:v>
                </c:pt>
                <c:pt idx="220">
                  <c:v>1057</c:v>
                </c:pt>
                <c:pt idx="221">
                  <c:v>1063</c:v>
                </c:pt>
                <c:pt idx="222">
                  <c:v>1068</c:v>
                </c:pt>
                <c:pt idx="223">
                  <c:v>1071</c:v>
                </c:pt>
                <c:pt idx="224">
                  <c:v>1076</c:v>
                </c:pt>
                <c:pt idx="225">
                  <c:v>1082</c:v>
                </c:pt>
                <c:pt idx="226">
                  <c:v>1085</c:v>
                </c:pt>
                <c:pt idx="227">
                  <c:v>1090</c:v>
                </c:pt>
                <c:pt idx="228">
                  <c:v>1095</c:v>
                </c:pt>
                <c:pt idx="229">
                  <c:v>1099</c:v>
                </c:pt>
                <c:pt idx="230">
                  <c:v>1105</c:v>
                </c:pt>
                <c:pt idx="231">
                  <c:v>1110</c:v>
                </c:pt>
                <c:pt idx="232">
                  <c:v>1114</c:v>
                </c:pt>
                <c:pt idx="233">
                  <c:v>1119</c:v>
                </c:pt>
                <c:pt idx="234">
                  <c:v>1126</c:v>
                </c:pt>
                <c:pt idx="235">
                  <c:v>1132</c:v>
                </c:pt>
                <c:pt idx="236">
                  <c:v>1137</c:v>
                </c:pt>
                <c:pt idx="237">
                  <c:v>1144</c:v>
                </c:pt>
                <c:pt idx="238">
                  <c:v>1150</c:v>
                </c:pt>
                <c:pt idx="239">
                  <c:v>1155</c:v>
                </c:pt>
                <c:pt idx="240">
                  <c:v>1159</c:v>
                </c:pt>
                <c:pt idx="241">
                  <c:v>1163</c:v>
                </c:pt>
                <c:pt idx="242">
                  <c:v>1169</c:v>
                </c:pt>
                <c:pt idx="243">
                  <c:v>1175</c:v>
                </c:pt>
                <c:pt idx="244">
                  <c:v>1180</c:v>
                </c:pt>
                <c:pt idx="245">
                  <c:v>1192</c:v>
                </c:pt>
                <c:pt idx="246">
                  <c:v>1204</c:v>
                </c:pt>
                <c:pt idx="247">
                  <c:v>1216</c:v>
                </c:pt>
                <c:pt idx="248">
                  <c:v>1222</c:v>
                </c:pt>
                <c:pt idx="249">
                  <c:v>1230</c:v>
                </c:pt>
                <c:pt idx="250">
                  <c:v>1238</c:v>
                </c:pt>
                <c:pt idx="251">
                  <c:v>1242</c:v>
                </c:pt>
                <c:pt idx="252">
                  <c:v>1247</c:v>
                </c:pt>
                <c:pt idx="253">
                  <c:v>1252</c:v>
                </c:pt>
                <c:pt idx="254">
                  <c:v>1264</c:v>
                </c:pt>
                <c:pt idx="255">
                  <c:v>1270</c:v>
                </c:pt>
                <c:pt idx="256">
                  <c:v>1274</c:v>
                </c:pt>
                <c:pt idx="257">
                  <c:v>1279</c:v>
                </c:pt>
                <c:pt idx="258">
                  <c:v>1283</c:v>
                </c:pt>
                <c:pt idx="259">
                  <c:v>1288</c:v>
                </c:pt>
                <c:pt idx="260">
                  <c:v>1292</c:v>
                </c:pt>
                <c:pt idx="261">
                  <c:v>1297</c:v>
                </c:pt>
                <c:pt idx="262">
                  <c:v>1301</c:v>
                </c:pt>
                <c:pt idx="263">
                  <c:v>1305</c:v>
                </c:pt>
                <c:pt idx="264">
                  <c:v>1311</c:v>
                </c:pt>
                <c:pt idx="265">
                  <c:v>1314</c:v>
                </c:pt>
                <c:pt idx="266">
                  <c:v>1321</c:v>
                </c:pt>
                <c:pt idx="267">
                  <c:v>1326</c:v>
                </c:pt>
                <c:pt idx="268">
                  <c:v>1331</c:v>
                </c:pt>
                <c:pt idx="269">
                  <c:v>1335</c:v>
                </c:pt>
                <c:pt idx="270">
                  <c:v>1340</c:v>
                </c:pt>
                <c:pt idx="271">
                  <c:v>1346</c:v>
                </c:pt>
                <c:pt idx="272">
                  <c:v>1353</c:v>
                </c:pt>
                <c:pt idx="273">
                  <c:v>1359</c:v>
                </c:pt>
                <c:pt idx="274">
                  <c:v>1365</c:v>
                </c:pt>
                <c:pt idx="275">
                  <c:v>1371</c:v>
                </c:pt>
                <c:pt idx="276">
                  <c:v>1377</c:v>
                </c:pt>
                <c:pt idx="277">
                  <c:v>1382</c:v>
                </c:pt>
                <c:pt idx="278">
                  <c:v>1387</c:v>
                </c:pt>
                <c:pt idx="279">
                  <c:v>1391</c:v>
                </c:pt>
                <c:pt idx="280">
                  <c:v>1396</c:v>
                </c:pt>
                <c:pt idx="281">
                  <c:v>1399</c:v>
                </c:pt>
                <c:pt idx="282">
                  <c:v>1411</c:v>
                </c:pt>
                <c:pt idx="283">
                  <c:v>1416</c:v>
                </c:pt>
                <c:pt idx="284">
                  <c:v>1428</c:v>
                </c:pt>
                <c:pt idx="285">
                  <c:v>1440</c:v>
                </c:pt>
                <c:pt idx="286">
                  <c:v>1452</c:v>
                </c:pt>
                <c:pt idx="287">
                  <c:v>1464</c:v>
                </c:pt>
                <c:pt idx="288">
                  <c:v>1474</c:v>
                </c:pt>
                <c:pt idx="289">
                  <c:v>1479</c:v>
                </c:pt>
                <c:pt idx="290">
                  <c:v>1483</c:v>
                </c:pt>
                <c:pt idx="291">
                  <c:v>1487</c:v>
                </c:pt>
                <c:pt idx="292">
                  <c:v>1495</c:v>
                </c:pt>
                <c:pt idx="293">
                  <c:v>1500</c:v>
                </c:pt>
                <c:pt idx="294">
                  <c:v>1505</c:v>
                </c:pt>
                <c:pt idx="295">
                  <c:v>1510</c:v>
                </c:pt>
                <c:pt idx="296">
                  <c:v>1520</c:v>
                </c:pt>
                <c:pt idx="297">
                  <c:v>1530</c:v>
                </c:pt>
                <c:pt idx="298">
                  <c:v>1534</c:v>
                </c:pt>
                <c:pt idx="299">
                  <c:v>1539</c:v>
                </c:pt>
                <c:pt idx="300">
                  <c:v>1543</c:v>
                </c:pt>
                <c:pt idx="301">
                  <c:v>1548</c:v>
                </c:pt>
                <c:pt idx="302">
                  <c:v>1552</c:v>
                </c:pt>
                <c:pt idx="303">
                  <c:v>1556</c:v>
                </c:pt>
                <c:pt idx="304">
                  <c:v>1561</c:v>
                </c:pt>
                <c:pt idx="305">
                  <c:v>1566</c:v>
                </c:pt>
              </c:numCache>
            </c:numRef>
          </c:val>
          <c:smooth val="0"/>
        </c:ser>
        <c:ser>
          <c:idx val="1"/>
          <c:order val="1"/>
          <c:tx>
            <c:v>상위 스테이지 해금 요구 포인트</c:v>
          </c:tx>
          <c:marker>
            <c:symbol val="square"/>
            <c:size val="7"/>
          </c:marker>
          <c:cat>
            <c:numRef>
              <c:f>'밸런스 곡선'!$A$5:$A$310</c:f>
              <c:numCache>
                <c:formatCode>G/표준</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곡선'!$C$5:$C$310</c:f>
              <c:numCache>
                <c:formatCode>G/표준</c:formatCode>
                <c:ptCount val="306"/>
                <c:pt idx="0">
                  <c:v>0</c:v>
                </c:pt>
                <c:pt idx="1">
                  <c:v>0</c:v>
                </c:pt>
                <c:pt idx="2">
                  <c:v>0</c:v>
                </c:pt>
                <c:pt idx="3">
                  <c:v>0</c:v>
                </c:pt>
                <c:pt idx="4">
                  <c:v>0</c:v>
                </c:pt>
                <c:pt idx="5">
                  <c:v>0</c:v>
                </c:pt>
                <c:pt idx="6">
                  <c:v>15</c:v>
                </c:pt>
                <c:pt idx="7">
                  <c:v>15</c:v>
                </c:pt>
                <c:pt idx="8">
                  <c:v>15</c:v>
                </c:pt>
                <c:pt idx="9">
                  <c:v>15</c:v>
                </c:pt>
                <c:pt idx="10">
                  <c:v>28</c:v>
                </c:pt>
                <c:pt idx="11">
                  <c:v>28</c:v>
                </c:pt>
                <c:pt idx="12">
                  <c:v>28</c:v>
                </c:pt>
                <c:pt idx="13">
                  <c:v>37</c:v>
                </c:pt>
                <c:pt idx="14">
                  <c:v>37</c:v>
                </c:pt>
                <c:pt idx="15">
                  <c:v>37</c:v>
                </c:pt>
                <c:pt idx="16">
                  <c:v>47</c:v>
                </c:pt>
                <c:pt idx="17">
                  <c:v>47</c:v>
                </c:pt>
                <c:pt idx="18">
                  <c:v>53</c:v>
                </c:pt>
                <c:pt idx="19">
                  <c:v>53</c:v>
                </c:pt>
                <c:pt idx="20">
                  <c:v>53</c:v>
                </c:pt>
                <c:pt idx="21">
                  <c:v>53</c:v>
                </c:pt>
                <c:pt idx="22">
                  <c:v>53</c:v>
                </c:pt>
                <c:pt idx="23">
                  <c:v>53</c:v>
                </c:pt>
                <c:pt idx="24">
                  <c:v>53</c:v>
                </c:pt>
                <c:pt idx="25">
                  <c:v>84</c:v>
                </c:pt>
                <c:pt idx="26">
                  <c:v>87</c:v>
                </c:pt>
                <c:pt idx="27">
                  <c:v>87</c:v>
                </c:pt>
                <c:pt idx="28">
                  <c:v>87</c:v>
                </c:pt>
                <c:pt idx="29">
                  <c:v>87</c:v>
                </c:pt>
                <c:pt idx="30">
                  <c:v>87</c:v>
                </c:pt>
                <c:pt idx="31">
                  <c:v>87</c:v>
                </c:pt>
                <c:pt idx="32">
                  <c:v>113</c:v>
                </c:pt>
                <c:pt idx="33">
                  <c:v>113</c:v>
                </c:pt>
                <c:pt idx="34">
                  <c:v>113</c:v>
                </c:pt>
                <c:pt idx="35">
                  <c:v>113</c:v>
                </c:pt>
                <c:pt idx="36">
                  <c:v>128</c:v>
                </c:pt>
                <c:pt idx="37">
                  <c:v>132</c:v>
                </c:pt>
                <c:pt idx="38">
                  <c:v>132</c:v>
                </c:pt>
                <c:pt idx="39">
                  <c:v>132</c:v>
                </c:pt>
                <c:pt idx="40">
                  <c:v>132</c:v>
                </c:pt>
                <c:pt idx="41">
                  <c:v>132</c:v>
                </c:pt>
                <c:pt idx="42">
                  <c:v>132</c:v>
                </c:pt>
                <c:pt idx="43">
                  <c:v>132</c:v>
                </c:pt>
                <c:pt idx="44">
                  <c:v>132</c:v>
                </c:pt>
                <c:pt idx="45">
                  <c:v>132</c:v>
                </c:pt>
                <c:pt idx="46">
                  <c:v>132</c:v>
                </c:pt>
                <c:pt idx="47">
                  <c:v>132</c:v>
                </c:pt>
                <c:pt idx="48">
                  <c:v>132</c:v>
                </c:pt>
                <c:pt idx="49">
                  <c:v>132</c:v>
                </c:pt>
                <c:pt idx="50">
                  <c:v>132</c:v>
                </c:pt>
                <c:pt idx="51">
                  <c:v>132</c:v>
                </c:pt>
                <c:pt idx="52">
                  <c:v>132</c:v>
                </c:pt>
                <c:pt idx="53">
                  <c:v>132</c:v>
                </c:pt>
                <c:pt idx="54">
                  <c:v>132</c:v>
                </c:pt>
                <c:pt idx="55">
                  <c:v>132</c:v>
                </c:pt>
                <c:pt idx="56">
                  <c:v>132</c:v>
                </c:pt>
                <c:pt idx="57">
                  <c:v>208</c:v>
                </c:pt>
                <c:pt idx="58">
                  <c:v>208</c:v>
                </c:pt>
                <c:pt idx="59">
                  <c:v>208</c:v>
                </c:pt>
                <c:pt idx="60">
                  <c:v>208</c:v>
                </c:pt>
                <c:pt idx="61">
                  <c:v>208</c:v>
                </c:pt>
                <c:pt idx="62">
                  <c:v>208</c:v>
                </c:pt>
                <c:pt idx="63">
                  <c:v>237</c:v>
                </c:pt>
                <c:pt idx="64">
                  <c:v>241</c:v>
                </c:pt>
                <c:pt idx="65">
                  <c:v>241</c:v>
                </c:pt>
                <c:pt idx="66">
                  <c:v>241</c:v>
                </c:pt>
                <c:pt idx="67">
                  <c:v>253</c:v>
                </c:pt>
                <c:pt idx="68">
                  <c:v>253</c:v>
                </c:pt>
                <c:pt idx="69">
                  <c:v>260</c:v>
                </c:pt>
                <c:pt idx="70">
                  <c:v>260</c:v>
                </c:pt>
                <c:pt idx="71">
                  <c:v>260</c:v>
                </c:pt>
                <c:pt idx="72">
                  <c:v>260</c:v>
                </c:pt>
                <c:pt idx="73">
                  <c:v>278</c:v>
                </c:pt>
                <c:pt idx="74">
                  <c:v>278</c:v>
                </c:pt>
                <c:pt idx="75">
                  <c:v>289</c:v>
                </c:pt>
                <c:pt idx="76">
                  <c:v>289</c:v>
                </c:pt>
                <c:pt idx="77">
                  <c:v>289</c:v>
                </c:pt>
                <c:pt idx="78">
                  <c:v>289</c:v>
                </c:pt>
                <c:pt idx="79">
                  <c:v>289</c:v>
                </c:pt>
                <c:pt idx="80">
                  <c:v>289</c:v>
                </c:pt>
                <c:pt idx="81">
                  <c:v>289</c:v>
                </c:pt>
                <c:pt idx="82">
                  <c:v>320</c:v>
                </c:pt>
                <c:pt idx="83">
                  <c:v>320</c:v>
                </c:pt>
                <c:pt idx="84">
                  <c:v>320</c:v>
                </c:pt>
                <c:pt idx="85">
                  <c:v>339</c:v>
                </c:pt>
                <c:pt idx="86">
                  <c:v>343</c:v>
                </c:pt>
                <c:pt idx="87">
                  <c:v>343</c:v>
                </c:pt>
                <c:pt idx="88">
                  <c:v>343</c:v>
                </c:pt>
                <c:pt idx="89">
                  <c:v>343</c:v>
                </c:pt>
                <c:pt idx="90">
                  <c:v>343</c:v>
                </c:pt>
                <c:pt idx="91">
                  <c:v>343</c:v>
                </c:pt>
                <c:pt idx="92">
                  <c:v>343</c:v>
                </c:pt>
                <c:pt idx="93">
                  <c:v>343</c:v>
                </c:pt>
                <c:pt idx="94">
                  <c:v>343</c:v>
                </c:pt>
                <c:pt idx="95">
                  <c:v>380</c:v>
                </c:pt>
                <c:pt idx="96">
                  <c:v>380</c:v>
                </c:pt>
                <c:pt idx="97">
                  <c:v>380</c:v>
                </c:pt>
                <c:pt idx="98">
                  <c:v>380</c:v>
                </c:pt>
                <c:pt idx="99">
                  <c:v>380</c:v>
                </c:pt>
                <c:pt idx="100">
                  <c:v>380</c:v>
                </c:pt>
                <c:pt idx="101">
                  <c:v>380</c:v>
                </c:pt>
                <c:pt idx="102">
                  <c:v>380</c:v>
                </c:pt>
                <c:pt idx="103">
                  <c:v>380</c:v>
                </c:pt>
                <c:pt idx="104">
                  <c:v>417</c:v>
                </c:pt>
                <c:pt idx="105">
                  <c:v>417</c:v>
                </c:pt>
                <c:pt idx="106">
                  <c:v>417</c:v>
                </c:pt>
                <c:pt idx="107">
                  <c:v>417</c:v>
                </c:pt>
                <c:pt idx="108">
                  <c:v>434</c:v>
                </c:pt>
                <c:pt idx="109">
                  <c:v>434</c:v>
                </c:pt>
                <c:pt idx="110">
                  <c:v>434</c:v>
                </c:pt>
                <c:pt idx="111">
                  <c:v>434</c:v>
                </c:pt>
                <c:pt idx="112">
                  <c:v>434</c:v>
                </c:pt>
                <c:pt idx="113">
                  <c:v>434</c:v>
                </c:pt>
                <c:pt idx="114">
                  <c:v>462</c:v>
                </c:pt>
                <c:pt idx="115">
                  <c:v>462</c:v>
                </c:pt>
                <c:pt idx="116">
                  <c:v>462</c:v>
                </c:pt>
                <c:pt idx="117">
                  <c:v>462</c:v>
                </c:pt>
                <c:pt idx="118">
                  <c:v>462</c:v>
                </c:pt>
                <c:pt idx="119">
                  <c:v>462</c:v>
                </c:pt>
                <c:pt idx="120">
                  <c:v>488</c:v>
                </c:pt>
                <c:pt idx="121">
                  <c:v>488</c:v>
                </c:pt>
                <c:pt idx="122">
                  <c:v>488</c:v>
                </c:pt>
                <c:pt idx="123">
                  <c:v>488</c:v>
                </c:pt>
                <c:pt idx="124">
                  <c:v>488</c:v>
                </c:pt>
                <c:pt idx="125">
                  <c:v>488</c:v>
                </c:pt>
                <c:pt idx="126">
                  <c:v>488</c:v>
                </c:pt>
                <c:pt idx="127">
                  <c:v>488</c:v>
                </c:pt>
                <c:pt idx="128">
                  <c:v>488</c:v>
                </c:pt>
                <c:pt idx="129">
                  <c:v>488</c:v>
                </c:pt>
                <c:pt idx="130">
                  <c:v>488</c:v>
                </c:pt>
                <c:pt idx="131">
                  <c:v>488</c:v>
                </c:pt>
                <c:pt idx="132">
                  <c:v>488</c:v>
                </c:pt>
                <c:pt idx="133">
                  <c:v>488</c:v>
                </c:pt>
                <c:pt idx="134">
                  <c:v>561</c:v>
                </c:pt>
                <c:pt idx="135">
                  <c:v>561</c:v>
                </c:pt>
                <c:pt idx="136">
                  <c:v>561</c:v>
                </c:pt>
                <c:pt idx="137">
                  <c:v>561</c:v>
                </c:pt>
                <c:pt idx="138">
                  <c:v>573</c:v>
                </c:pt>
                <c:pt idx="139">
                  <c:v>573</c:v>
                </c:pt>
                <c:pt idx="140">
                  <c:v>573</c:v>
                </c:pt>
                <c:pt idx="141">
                  <c:v>573</c:v>
                </c:pt>
                <c:pt idx="142">
                  <c:v>573</c:v>
                </c:pt>
                <c:pt idx="143">
                  <c:v>601</c:v>
                </c:pt>
                <c:pt idx="144">
                  <c:v>601</c:v>
                </c:pt>
                <c:pt idx="145">
                  <c:v>601</c:v>
                </c:pt>
                <c:pt idx="146">
                  <c:v>601</c:v>
                </c:pt>
                <c:pt idx="147">
                  <c:v>601</c:v>
                </c:pt>
                <c:pt idx="148">
                  <c:v>601</c:v>
                </c:pt>
                <c:pt idx="149">
                  <c:v>646</c:v>
                </c:pt>
                <c:pt idx="150">
                  <c:v>646</c:v>
                </c:pt>
                <c:pt idx="151">
                  <c:v>646</c:v>
                </c:pt>
                <c:pt idx="152">
                  <c:v>646</c:v>
                </c:pt>
                <c:pt idx="153">
                  <c:v>662</c:v>
                </c:pt>
                <c:pt idx="154">
                  <c:v>662</c:v>
                </c:pt>
                <c:pt idx="155">
                  <c:v>662</c:v>
                </c:pt>
                <c:pt idx="156">
                  <c:v>662</c:v>
                </c:pt>
                <c:pt idx="157">
                  <c:v>662</c:v>
                </c:pt>
                <c:pt idx="158">
                  <c:v>687</c:v>
                </c:pt>
                <c:pt idx="159">
                  <c:v>687</c:v>
                </c:pt>
                <c:pt idx="160">
                  <c:v>687</c:v>
                </c:pt>
                <c:pt idx="161">
                  <c:v>705</c:v>
                </c:pt>
                <c:pt idx="162">
                  <c:v>705</c:v>
                </c:pt>
                <c:pt idx="163">
                  <c:v>705</c:v>
                </c:pt>
                <c:pt idx="164">
                  <c:v>705</c:v>
                </c:pt>
                <c:pt idx="165">
                  <c:v>705</c:v>
                </c:pt>
                <c:pt idx="166">
                  <c:v>705</c:v>
                </c:pt>
                <c:pt idx="167">
                  <c:v>705</c:v>
                </c:pt>
                <c:pt idx="168">
                  <c:v>705</c:v>
                </c:pt>
                <c:pt idx="169">
                  <c:v>784</c:v>
                </c:pt>
                <c:pt idx="170">
                  <c:v>784</c:v>
                </c:pt>
                <c:pt idx="171">
                  <c:v>784</c:v>
                </c:pt>
                <c:pt idx="172">
                  <c:v>784</c:v>
                </c:pt>
                <c:pt idx="173">
                  <c:v>802</c:v>
                </c:pt>
                <c:pt idx="174">
                  <c:v>802</c:v>
                </c:pt>
                <c:pt idx="175">
                  <c:v>802</c:v>
                </c:pt>
                <c:pt idx="176">
                  <c:v>802</c:v>
                </c:pt>
                <c:pt idx="177">
                  <c:v>819</c:v>
                </c:pt>
                <c:pt idx="178">
                  <c:v>819</c:v>
                </c:pt>
                <c:pt idx="179">
                  <c:v>819</c:v>
                </c:pt>
                <c:pt idx="180">
                  <c:v>819</c:v>
                </c:pt>
                <c:pt idx="181">
                  <c:v>867</c:v>
                </c:pt>
                <c:pt idx="182">
                  <c:v>871</c:v>
                </c:pt>
                <c:pt idx="183">
                  <c:v>871</c:v>
                </c:pt>
                <c:pt idx="184">
                  <c:v>871</c:v>
                </c:pt>
                <c:pt idx="185">
                  <c:v>871</c:v>
                </c:pt>
                <c:pt idx="186">
                  <c:v>871</c:v>
                </c:pt>
                <c:pt idx="187">
                  <c:v>871</c:v>
                </c:pt>
                <c:pt idx="188">
                  <c:v>871</c:v>
                </c:pt>
                <c:pt idx="189">
                  <c:v>871</c:v>
                </c:pt>
                <c:pt idx="190">
                  <c:v>871</c:v>
                </c:pt>
                <c:pt idx="191">
                  <c:v>921</c:v>
                </c:pt>
                <c:pt idx="192">
                  <c:v>921</c:v>
                </c:pt>
                <c:pt idx="193">
                  <c:v>921</c:v>
                </c:pt>
                <c:pt idx="194">
                  <c:v>932</c:v>
                </c:pt>
                <c:pt idx="195">
                  <c:v>932</c:v>
                </c:pt>
                <c:pt idx="196">
                  <c:v>932</c:v>
                </c:pt>
                <c:pt idx="197">
                  <c:v>932</c:v>
                </c:pt>
                <c:pt idx="198">
                  <c:v>947</c:v>
                </c:pt>
                <c:pt idx="199">
                  <c:v>947</c:v>
                </c:pt>
                <c:pt idx="200">
                  <c:v>947</c:v>
                </c:pt>
                <c:pt idx="201">
                  <c:v>947</c:v>
                </c:pt>
                <c:pt idx="202">
                  <c:v>947</c:v>
                </c:pt>
                <c:pt idx="203">
                  <c:v>947</c:v>
                </c:pt>
                <c:pt idx="204">
                  <c:v>947</c:v>
                </c:pt>
                <c:pt idx="205">
                  <c:v>947</c:v>
                </c:pt>
                <c:pt idx="206">
                  <c:v>947</c:v>
                </c:pt>
                <c:pt idx="207">
                  <c:v>947</c:v>
                </c:pt>
                <c:pt idx="208">
                  <c:v>947</c:v>
                </c:pt>
                <c:pt idx="209">
                  <c:v>947</c:v>
                </c:pt>
                <c:pt idx="210">
                  <c:v>999</c:v>
                </c:pt>
                <c:pt idx="211">
                  <c:v>999</c:v>
                </c:pt>
                <c:pt idx="212">
                  <c:v>1007</c:v>
                </c:pt>
                <c:pt idx="213">
                  <c:v>1007</c:v>
                </c:pt>
                <c:pt idx="214">
                  <c:v>1007</c:v>
                </c:pt>
                <c:pt idx="215">
                  <c:v>1007</c:v>
                </c:pt>
                <c:pt idx="216">
                  <c:v>1007</c:v>
                </c:pt>
                <c:pt idx="217">
                  <c:v>1039</c:v>
                </c:pt>
                <c:pt idx="218">
                  <c:v>1039</c:v>
                </c:pt>
                <c:pt idx="219">
                  <c:v>1039</c:v>
                </c:pt>
                <c:pt idx="220">
                  <c:v>1039</c:v>
                </c:pt>
                <c:pt idx="221">
                  <c:v>1039</c:v>
                </c:pt>
                <c:pt idx="222">
                  <c:v>1039</c:v>
                </c:pt>
                <c:pt idx="223">
                  <c:v>1039</c:v>
                </c:pt>
                <c:pt idx="224">
                  <c:v>1039</c:v>
                </c:pt>
                <c:pt idx="225">
                  <c:v>1039</c:v>
                </c:pt>
                <c:pt idx="226">
                  <c:v>1039</c:v>
                </c:pt>
                <c:pt idx="227">
                  <c:v>1039</c:v>
                </c:pt>
                <c:pt idx="228">
                  <c:v>1039</c:v>
                </c:pt>
                <c:pt idx="229">
                  <c:v>1095</c:v>
                </c:pt>
                <c:pt idx="230">
                  <c:v>1095</c:v>
                </c:pt>
                <c:pt idx="231">
                  <c:v>1095</c:v>
                </c:pt>
                <c:pt idx="232">
                  <c:v>1095</c:v>
                </c:pt>
                <c:pt idx="233">
                  <c:v>1095</c:v>
                </c:pt>
                <c:pt idx="234">
                  <c:v>1095</c:v>
                </c:pt>
                <c:pt idx="235">
                  <c:v>1095</c:v>
                </c:pt>
                <c:pt idx="236">
                  <c:v>1095</c:v>
                </c:pt>
                <c:pt idx="237">
                  <c:v>1095</c:v>
                </c:pt>
                <c:pt idx="238">
                  <c:v>1095</c:v>
                </c:pt>
                <c:pt idx="239">
                  <c:v>1095</c:v>
                </c:pt>
                <c:pt idx="240">
                  <c:v>1155</c:v>
                </c:pt>
                <c:pt idx="241">
                  <c:v>1155</c:v>
                </c:pt>
                <c:pt idx="242">
                  <c:v>1155</c:v>
                </c:pt>
                <c:pt idx="243">
                  <c:v>1155</c:v>
                </c:pt>
                <c:pt idx="244">
                  <c:v>1155</c:v>
                </c:pt>
                <c:pt idx="245">
                  <c:v>1155</c:v>
                </c:pt>
                <c:pt idx="246">
                  <c:v>1155</c:v>
                </c:pt>
                <c:pt idx="247">
                  <c:v>1155</c:v>
                </c:pt>
                <c:pt idx="248">
                  <c:v>1155</c:v>
                </c:pt>
                <c:pt idx="249">
                  <c:v>1155</c:v>
                </c:pt>
                <c:pt idx="250">
                  <c:v>1155</c:v>
                </c:pt>
                <c:pt idx="251">
                  <c:v>1155</c:v>
                </c:pt>
                <c:pt idx="252">
                  <c:v>1155</c:v>
                </c:pt>
                <c:pt idx="253">
                  <c:v>1155</c:v>
                </c:pt>
                <c:pt idx="254">
                  <c:v>1155</c:v>
                </c:pt>
                <c:pt idx="255">
                  <c:v>1264</c:v>
                </c:pt>
                <c:pt idx="256">
                  <c:v>1264</c:v>
                </c:pt>
                <c:pt idx="257">
                  <c:v>1274</c:v>
                </c:pt>
                <c:pt idx="258">
                  <c:v>1279</c:v>
                </c:pt>
                <c:pt idx="259">
                  <c:v>1279</c:v>
                </c:pt>
                <c:pt idx="260">
                  <c:v>1279</c:v>
                </c:pt>
                <c:pt idx="261">
                  <c:v>1279</c:v>
                </c:pt>
                <c:pt idx="262">
                  <c:v>1297</c:v>
                </c:pt>
                <c:pt idx="263">
                  <c:v>1297</c:v>
                </c:pt>
                <c:pt idx="264">
                  <c:v>1297</c:v>
                </c:pt>
                <c:pt idx="265">
                  <c:v>1297</c:v>
                </c:pt>
                <c:pt idx="266">
                  <c:v>1297</c:v>
                </c:pt>
                <c:pt idx="267">
                  <c:v>1321</c:v>
                </c:pt>
                <c:pt idx="268">
                  <c:v>1321</c:v>
                </c:pt>
                <c:pt idx="269">
                  <c:v>1321</c:v>
                </c:pt>
                <c:pt idx="270">
                  <c:v>1321</c:v>
                </c:pt>
                <c:pt idx="271">
                  <c:v>1340</c:v>
                </c:pt>
                <c:pt idx="272">
                  <c:v>1346</c:v>
                </c:pt>
                <c:pt idx="273">
                  <c:v>1346</c:v>
                </c:pt>
                <c:pt idx="274">
                  <c:v>1359</c:v>
                </c:pt>
                <c:pt idx="275">
                  <c:v>1359</c:v>
                </c:pt>
                <c:pt idx="276">
                  <c:v>1359</c:v>
                </c:pt>
                <c:pt idx="277">
                  <c:v>1377</c:v>
                </c:pt>
                <c:pt idx="278">
                  <c:v>1377</c:v>
                </c:pt>
                <c:pt idx="279">
                  <c:v>1387</c:v>
                </c:pt>
                <c:pt idx="280">
                  <c:v>1391</c:v>
                </c:pt>
                <c:pt idx="281">
                  <c:v>1391</c:v>
                </c:pt>
                <c:pt idx="282">
                  <c:v>1391</c:v>
                </c:pt>
                <c:pt idx="283">
                  <c:v>1411</c:v>
                </c:pt>
                <c:pt idx="284">
                  <c:v>1411</c:v>
                </c:pt>
                <c:pt idx="285">
                  <c:v>1411</c:v>
                </c:pt>
                <c:pt idx="286">
                  <c:v>1411</c:v>
                </c:pt>
                <c:pt idx="287">
                  <c:v>1411</c:v>
                </c:pt>
                <c:pt idx="288">
                  <c:v>1411</c:v>
                </c:pt>
                <c:pt idx="289">
                  <c:v>1474</c:v>
                </c:pt>
                <c:pt idx="290">
                  <c:v>1474</c:v>
                </c:pt>
                <c:pt idx="291">
                  <c:v>1474</c:v>
                </c:pt>
                <c:pt idx="292">
                  <c:v>1487</c:v>
                </c:pt>
                <c:pt idx="293">
                  <c:v>1487</c:v>
                </c:pt>
                <c:pt idx="294">
                  <c:v>1487</c:v>
                </c:pt>
                <c:pt idx="295">
                  <c:v>1487</c:v>
                </c:pt>
                <c:pt idx="296">
                  <c:v>1510</c:v>
                </c:pt>
                <c:pt idx="297">
                  <c:v>1510</c:v>
                </c:pt>
                <c:pt idx="298">
                  <c:v>1510</c:v>
                </c:pt>
                <c:pt idx="299">
                  <c:v>1534</c:v>
                </c:pt>
                <c:pt idx="300">
                  <c:v>1534</c:v>
                </c:pt>
                <c:pt idx="301">
                  <c:v>1534</c:v>
                </c:pt>
                <c:pt idx="302">
                  <c:v>1534</c:v>
                </c:pt>
                <c:pt idx="303">
                  <c:v>1534</c:v>
                </c:pt>
                <c:pt idx="304">
                  <c:v>1534</c:v>
                </c:pt>
                <c:pt idx="305">
                  <c:v>1534</c:v>
                </c:pt>
              </c:numCache>
            </c:numRef>
          </c:val>
          <c:smooth val="0"/>
        </c:ser>
        <c:ser>
          <c:idx val="2"/>
          <c:order val="2"/>
          <c:tx>
            <c:v>누적 플레이 시간(라이트)</c:v>
          </c:tx>
          <c:marker>
            <c:symbol val="triangle"/>
            <c:size val="7"/>
          </c:marker>
          <c:cat>
            <c:numRef>
              <c:f>'밸런스 곡선'!$A$5:$A$310</c:f>
              <c:numCache>
                <c:formatCode>G/표준</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곡선'!$D$5:$D$310</c:f>
              <c:numCache>
                <c:formatCode>G/표준</c:formatCode>
                <c:ptCount val="306"/>
                <c:pt idx="0">
                  <c:v>0.000520833333333333</c:v>
                </c:pt>
                <c:pt idx="1">
                  <c:v>0.000810185185185185</c:v>
                </c:pt>
                <c:pt idx="2">
                  <c:v>0.00127314814814815</c:v>
                </c:pt>
                <c:pt idx="3">
                  <c:v>0.00185185185185185</c:v>
                </c:pt>
                <c:pt idx="4">
                  <c:v>0.00237268518518519</c:v>
                </c:pt>
                <c:pt idx="5">
                  <c:v>0.00277777777777778</c:v>
                </c:pt>
                <c:pt idx="6">
                  <c:v>0.00318287037037037</c:v>
                </c:pt>
                <c:pt idx="7">
                  <c:v>0.00358796296296296</c:v>
                </c:pt>
                <c:pt idx="8">
                  <c:v>0.00393518518518518</c:v>
                </c:pt>
                <c:pt idx="9">
                  <c:v>0.00474537037037037</c:v>
                </c:pt>
                <c:pt idx="10">
                  <c:v>0.0052662037037037</c:v>
                </c:pt>
                <c:pt idx="11">
                  <c:v>0.00578703703703704</c:v>
                </c:pt>
                <c:pt idx="12">
                  <c:v>0.00630787037037037</c:v>
                </c:pt>
                <c:pt idx="13">
                  <c:v>0.00659722222222222</c:v>
                </c:pt>
                <c:pt idx="14">
                  <c:v>0.00700231481481481</c:v>
                </c:pt>
                <c:pt idx="15">
                  <c:v>0.0072337962962963</c:v>
                </c:pt>
                <c:pt idx="16">
                  <c:v>0.00746527777777778</c:v>
                </c:pt>
                <c:pt idx="17">
                  <c:v>0.0078125</c:v>
                </c:pt>
                <c:pt idx="18">
                  <c:v>0.00862268518518518</c:v>
                </c:pt>
                <c:pt idx="19">
                  <c:v>0.00908564814814815</c:v>
                </c:pt>
                <c:pt idx="20">
                  <c:v>0.00954861111111111</c:v>
                </c:pt>
                <c:pt idx="21">
                  <c:v>0.0099537037037037</c:v>
                </c:pt>
                <c:pt idx="22">
                  <c:v>0.0107638888888889</c:v>
                </c:pt>
                <c:pt idx="23">
                  <c:v>0.0115740740740741</c:v>
                </c:pt>
                <c:pt idx="24">
                  <c:v>0.0122106481481481</c:v>
                </c:pt>
                <c:pt idx="25">
                  <c:v>0.0126736111111111</c:v>
                </c:pt>
                <c:pt idx="26">
                  <c:v>0.012962962962963</c:v>
                </c:pt>
                <c:pt idx="27">
                  <c:v>0.0135416666666667</c:v>
                </c:pt>
                <c:pt idx="28">
                  <c:v>0.0139467592592593</c:v>
                </c:pt>
                <c:pt idx="29">
                  <c:v>0.0142939814814815</c:v>
                </c:pt>
                <c:pt idx="30">
                  <c:v>0.0145833333333333</c:v>
                </c:pt>
                <c:pt idx="31">
                  <c:v>0.0149884259259259</c:v>
                </c:pt>
                <c:pt idx="32">
                  <c:v>0.0153356481481481</c:v>
                </c:pt>
                <c:pt idx="33">
                  <c:v>0.0157986111111111</c:v>
                </c:pt>
                <c:pt idx="34">
                  <c:v>0.016087962962963</c:v>
                </c:pt>
                <c:pt idx="35">
                  <c:v>0.016724537037037</c:v>
                </c:pt>
                <c:pt idx="36">
                  <c:v>0.0170717592592593</c:v>
                </c:pt>
                <c:pt idx="37">
                  <c:v>0.0173032407407407</c:v>
                </c:pt>
                <c:pt idx="38">
                  <c:v>0.0174189814814815</c:v>
                </c:pt>
                <c:pt idx="39">
                  <c:v>0.0175347222222222</c:v>
                </c:pt>
                <c:pt idx="40">
                  <c:v>0.0177662037037037</c:v>
                </c:pt>
                <c:pt idx="41">
                  <c:v>0.0179398148148148</c:v>
                </c:pt>
                <c:pt idx="42">
                  <c:v>0.0181134259259259</c:v>
                </c:pt>
                <c:pt idx="43">
                  <c:v>0.0185763888888889</c:v>
                </c:pt>
                <c:pt idx="44">
                  <c:v>0.0189814814814815</c:v>
                </c:pt>
                <c:pt idx="45">
                  <c:v>0.0193865740740741</c:v>
                </c:pt>
                <c:pt idx="46">
                  <c:v>0.0197916666666667</c:v>
                </c:pt>
                <c:pt idx="47">
                  <c:v>0.0201967592592593</c:v>
                </c:pt>
                <c:pt idx="48">
                  <c:v>0.0206018518518518</c:v>
                </c:pt>
                <c:pt idx="49">
                  <c:v>0.0208912037037037</c:v>
                </c:pt>
                <c:pt idx="50">
                  <c:v>0.0212384259259259</c:v>
                </c:pt>
                <c:pt idx="51">
                  <c:v>0.0217592592592593</c:v>
                </c:pt>
                <c:pt idx="52">
                  <c:v>0.0219907407407407</c:v>
                </c:pt>
                <c:pt idx="53">
                  <c:v>0.0222800925925926</c:v>
                </c:pt>
                <c:pt idx="54">
                  <c:v>0.0226851851851852</c:v>
                </c:pt>
                <c:pt idx="55">
                  <c:v>0.0228587962962963</c:v>
                </c:pt>
                <c:pt idx="56">
                  <c:v>0.0230902777777778</c:v>
                </c:pt>
                <c:pt idx="57">
                  <c:v>0.0232638888888889</c:v>
                </c:pt>
                <c:pt idx="58">
                  <c:v>0.0236689814814815</c:v>
                </c:pt>
                <c:pt idx="59">
                  <c:v>0.0241898148148148</c:v>
                </c:pt>
                <c:pt idx="60">
                  <c:v>0.0245949074074074</c:v>
                </c:pt>
                <c:pt idx="61">
                  <c:v>0.025</c:v>
                </c:pt>
                <c:pt idx="62">
                  <c:v>0.0251736111111111</c:v>
                </c:pt>
                <c:pt idx="63">
                  <c:v>0.0252893518518518</c:v>
                </c:pt>
                <c:pt idx="64">
                  <c:v>0.0255787037037037</c:v>
                </c:pt>
                <c:pt idx="65">
                  <c:v>0.0258680555555556</c:v>
                </c:pt>
                <c:pt idx="66">
                  <c:v>0.0262152777777778</c:v>
                </c:pt>
                <c:pt idx="67">
                  <c:v>0.0265046296296296</c:v>
                </c:pt>
                <c:pt idx="68">
                  <c:v>0.0268518518518519</c:v>
                </c:pt>
                <c:pt idx="69">
                  <c:v>0.0269675925925926</c:v>
                </c:pt>
                <c:pt idx="70">
                  <c:v>0.0271412037037037</c:v>
                </c:pt>
                <c:pt idx="71">
                  <c:v>0.0274884259259259</c:v>
                </c:pt>
                <c:pt idx="72">
                  <c:v>0.0278935185185185</c:v>
                </c:pt>
                <c:pt idx="73">
                  <c:v>0.028125</c:v>
                </c:pt>
                <c:pt idx="74">
                  <c:v>0.0286458333333333</c:v>
                </c:pt>
                <c:pt idx="75">
                  <c:v>0.0289351851851852</c:v>
                </c:pt>
                <c:pt idx="76">
                  <c:v>0.029224537037037</c:v>
                </c:pt>
                <c:pt idx="77">
                  <c:v>0.0298611111111111</c:v>
                </c:pt>
                <c:pt idx="78">
                  <c:v>0.030150462962963</c:v>
                </c:pt>
                <c:pt idx="79">
                  <c:v>0.0304398148148148</c:v>
                </c:pt>
                <c:pt idx="80">
                  <c:v>0.0307291666666667</c:v>
                </c:pt>
                <c:pt idx="81">
                  <c:v>0.0310763888888889</c:v>
                </c:pt>
                <c:pt idx="82">
                  <c:v>0.0313657407407407</c:v>
                </c:pt>
                <c:pt idx="83">
                  <c:v>0.0321759259259259</c:v>
                </c:pt>
                <c:pt idx="84">
                  <c:v>0.0324074074074074</c:v>
                </c:pt>
                <c:pt idx="85">
                  <c:v>0.0326967592592593</c:v>
                </c:pt>
                <c:pt idx="86">
                  <c:v>0.0330439814814815</c:v>
                </c:pt>
                <c:pt idx="87">
                  <c:v>0.0333912037037037</c:v>
                </c:pt>
                <c:pt idx="88">
                  <c:v>0.0337384259259259</c:v>
                </c:pt>
                <c:pt idx="89">
                  <c:v>0.0340277777777778</c:v>
                </c:pt>
                <c:pt idx="90">
                  <c:v>0.034375</c:v>
                </c:pt>
                <c:pt idx="91">
                  <c:v>0.0350115740740741</c:v>
                </c:pt>
                <c:pt idx="92">
                  <c:v>0.0353587962962963</c:v>
                </c:pt>
                <c:pt idx="93">
                  <c:v>0.0357060185185185</c:v>
                </c:pt>
                <c:pt idx="94">
                  <c:v>0.0360532407407407</c:v>
                </c:pt>
                <c:pt idx="95">
                  <c:v>0.036400462962963</c:v>
                </c:pt>
                <c:pt idx="96">
                  <c:v>0.0373263888888889</c:v>
                </c:pt>
                <c:pt idx="97">
                  <c:v>0.0377314814814815</c:v>
                </c:pt>
                <c:pt idx="98">
                  <c:v>0.0380787037037037</c:v>
                </c:pt>
                <c:pt idx="99">
                  <c:v>0.0390046296296296</c:v>
                </c:pt>
                <c:pt idx="100">
                  <c:v>0.0394097222222222</c:v>
                </c:pt>
                <c:pt idx="101">
                  <c:v>0.0398148148148148</c:v>
                </c:pt>
                <c:pt idx="102">
                  <c:v>0.0404513888888889</c:v>
                </c:pt>
                <c:pt idx="103">
                  <c:v>0.0408564814814815</c:v>
                </c:pt>
                <c:pt idx="104">
                  <c:v>0.0412037037037037</c:v>
                </c:pt>
                <c:pt idx="105">
                  <c:v>0.0415509259259259</c:v>
                </c:pt>
                <c:pt idx="106">
                  <c:v>0.0418402777777778</c:v>
                </c:pt>
                <c:pt idx="107">
                  <c:v>0.0424768518518518</c:v>
                </c:pt>
                <c:pt idx="108">
                  <c:v>0.0428240740740741</c:v>
                </c:pt>
                <c:pt idx="109">
                  <c:v>0.0431134259259259</c:v>
                </c:pt>
                <c:pt idx="110">
                  <c:v>0.0435763888888889</c:v>
                </c:pt>
                <c:pt idx="111">
                  <c:v>0.0439236111111111</c:v>
                </c:pt>
                <c:pt idx="112">
                  <c:v>0.0442708333333333</c:v>
                </c:pt>
                <c:pt idx="113">
                  <c:v>0.0446180555555556</c:v>
                </c:pt>
                <c:pt idx="114">
                  <c:v>0.044849537037037</c:v>
                </c:pt>
                <c:pt idx="115">
                  <c:v>0.0451967592592593</c:v>
                </c:pt>
                <c:pt idx="116">
                  <c:v>0.0458333333333333</c:v>
                </c:pt>
                <c:pt idx="117">
                  <c:v>0.0465277777777778</c:v>
                </c:pt>
                <c:pt idx="118">
                  <c:v>0.046875</c:v>
                </c:pt>
                <c:pt idx="119">
                  <c:v>0.0475115740740741</c:v>
                </c:pt>
                <c:pt idx="120">
                  <c:v>0.0478009259259259</c:v>
                </c:pt>
                <c:pt idx="121">
                  <c:v>0.0482060185185185</c:v>
                </c:pt>
                <c:pt idx="122">
                  <c:v>0.0488425925925926</c:v>
                </c:pt>
                <c:pt idx="123">
                  <c:v>0.0494212962962963</c:v>
                </c:pt>
                <c:pt idx="124">
                  <c:v>0.0498263888888889</c:v>
                </c:pt>
                <c:pt idx="125">
                  <c:v>0.0502893518518518</c:v>
                </c:pt>
                <c:pt idx="126">
                  <c:v>0.0505787037037037</c:v>
                </c:pt>
                <c:pt idx="127">
                  <c:v>0.0508680555555556</c:v>
                </c:pt>
                <c:pt idx="128">
                  <c:v>0.051099537037037</c:v>
                </c:pt>
                <c:pt idx="129">
                  <c:v>0.0516782407407407</c:v>
                </c:pt>
                <c:pt idx="130">
                  <c:v>0.0518518518518518</c:v>
                </c:pt>
                <c:pt idx="131">
                  <c:v>0.052025462962963</c:v>
                </c:pt>
                <c:pt idx="132">
                  <c:v>0.0522569444444444</c:v>
                </c:pt>
                <c:pt idx="133">
                  <c:v>0.0525462962962963</c:v>
                </c:pt>
                <c:pt idx="134">
                  <c:v>0.0529513888888889</c:v>
                </c:pt>
                <c:pt idx="135">
                  <c:v>0.0533564814814815</c:v>
                </c:pt>
                <c:pt idx="136">
                  <c:v>0.0537615740740741</c:v>
                </c:pt>
                <c:pt idx="137">
                  <c:v>0.0541666666666667</c:v>
                </c:pt>
                <c:pt idx="138">
                  <c:v>0.0542824074074074</c:v>
                </c:pt>
                <c:pt idx="139">
                  <c:v>0.0545717592592593</c:v>
                </c:pt>
                <c:pt idx="140">
                  <c:v>0.0549768518518518</c:v>
                </c:pt>
                <c:pt idx="141">
                  <c:v>0.055150462962963</c:v>
                </c:pt>
                <c:pt idx="142">
                  <c:v>0.0555555555555556</c:v>
                </c:pt>
                <c:pt idx="143">
                  <c:v>0.055787037037037</c:v>
                </c:pt>
                <c:pt idx="144">
                  <c:v>0.0561342592592593</c:v>
                </c:pt>
                <c:pt idx="145">
                  <c:v>0.0575231481481482</c:v>
                </c:pt>
                <c:pt idx="146">
                  <c:v>0.0587962962962963</c:v>
                </c:pt>
                <c:pt idx="147">
                  <c:v>0.0603009259259259</c:v>
                </c:pt>
                <c:pt idx="148">
                  <c:v>0.060474537037037</c:v>
                </c:pt>
                <c:pt idx="149">
                  <c:v>0.0612847222222222</c:v>
                </c:pt>
                <c:pt idx="150">
                  <c:v>0.0621527777777778</c:v>
                </c:pt>
                <c:pt idx="151">
                  <c:v>0.0625578703703704</c:v>
                </c:pt>
                <c:pt idx="152">
                  <c:v>0.0631365740740741</c:v>
                </c:pt>
                <c:pt idx="153">
                  <c:v>0.0638310185185185</c:v>
                </c:pt>
                <c:pt idx="154">
                  <c:v>0.0641782407407407</c:v>
                </c:pt>
                <c:pt idx="155">
                  <c:v>0.0648726851851852</c:v>
                </c:pt>
                <c:pt idx="156">
                  <c:v>0.0652199074074074</c:v>
                </c:pt>
                <c:pt idx="157">
                  <c:v>0.0658564814814815</c:v>
                </c:pt>
                <c:pt idx="158">
                  <c:v>0.0661458333333333</c:v>
                </c:pt>
                <c:pt idx="159">
                  <c:v>0.0664930555555556</c:v>
                </c:pt>
                <c:pt idx="160">
                  <c:v>0.0668981481481482</c:v>
                </c:pt>
                <c:pt idx="161">
                  <c:v>0.0670717592592593</c:v>
                </c:pt>
                <c:pt idx="162">
                  <c:v>0.067650462962963</c:v>
                </c:pt>
                <c:pt idx="163">
                  <c:v>0.0681712962962963</c:v>
                </c:pt>
                <c:pt idx="164">
                  <c:v>0.0686921296296296</c:v>
                </c:pt>
                <c:pt idx="165">
                  <c:v>0.0694444444444444</c:v>
                </c:pt>
                <c:pt idx="166">
                  <c:v>0.0701967592592593</c:v>
                </c:pt>
                <c:pt idx="167">
                  <c:v>0.0719328703703704</c:v>
                </c:pt>
                <c:pt idx="168">
                  <c:v>0.0722800925925926</c:v>
                </c:pt>
                <c:pt idx="169">
                  <c:v>0.0729166666666667</c:v>
                </c:pt>
                <c:pt idx="170">
                  <c:v>0.073900462962963</c:v>
                </c:pt>
                <c:pt idx="171">
                  <c:v>0.0746527777777778</c:v>
                </c:pt>
                <c:pt idx="172">
                  <c:v>0.075</c:v>
                </c:pt>
                <c:pt idx="173">
                  <c:v>0.0752314814814815</c:v>
                </c:pt>
                <c:pt idx="174">
                  <c:v>0.0755787037037037</c:v>
                </c:pt>
                <c:pt idx="175">
                  <c:v>0.0758101851851852</c:v>
                </c:pt>
                <c:pt idx="176">
                  <c:v>0.076099537037037</c:v>
                </c:pt>
                <c:pt idx="177">
                  <c:v>0.0771990740740741</c:v>
                </c:pt>
                <c:pt idx="178">
                  <c:v>0.0782986111111111</c:v>
                </c:pt>
                <c:pt idx="179">
                  <c:v>0.0795717592592593</c:v>
                </c:pt>
                <c:pt idx="180">
                  <c:v>0.0816550925925926</c:v>
                </c:pt>
                <c:pt idx="181">
                  <c:v>0.0820023148148148</c:v>
                </c:pt>
                <c:pt idx="182">
                  <c:v>0.0826967592592593</c:v>
                </c:pt>
                <c:pt idx="183">
                  <c:v>0.0831018518518519</c:v>
                </c:pt>
                <c:pt idx="184">
                  <c:v>0.0840277777777778</c:v>
                </c:pt>
                <c:pt idx="185">
                  <c:v>0.085474537037037</c:v>
                </c:pt>
                <c:pt idx="186">
                  <c:v>0.0860532407407407</c:v>
                </c:pt>
                <c:pt idx="187">
                  <c:v>0.0873842592592593</c:v>
                </c:pt>
                <c:pt idx="188">
                  <c:v>0.0885416666666667</c:v>
                </c:pt>
                <c:pt idx="189">
                  <c:v>0.0894675925925926</c:v>
                </c:pt>
                <c:pt idx="190">
                  <c:v>0.0901041666666667</c:v>
                </c:pt>
                <c:pt idx="191">
                  <c:v>0.0906828703703704</c:v>
                </c:pt>
                <c:pt idx="192">
                  <c:v>0.0913194444444444</c:v>
                </c:pt>
                <c:pt idx="193">
                  <c:v>0.091724537037037</c:v>
                </c:pt>
                <c:pt idx="194">
                  <c:v>0.0919560185185185</c:v>
                </c:pt>
                <c:pt idx="195">
                  <c:v>0.0925925925925926</c:v>
                </c:pt>
                <c:pt idx="196">
                  <c:v>0.0929398148148148</c:v>
                </c:pt>
                <c:pt idx="197">
                  <c:v>0.0936342592592593</c:v>
                </c:pt>
                <c:pt idx="198">
                  <c:v>0.0939236111111111</c:v>
                </c:pt>
                <c:pt idx="199">
                  <c:v>0.094212962962963</c:v>
                </c:pt>
                <c:pt idx="200">
                  <c:v>0.0945023148148148</c:v>
                </c:pt>
                <c:pt idx="201">
                  <c:v>0.0947916666666667</c:v>
                </c:pt>
                <c:pt idx="202">
                  <c:v>0.0954861111111111</c:v>
                </c:pt>
                <c:pt idx="203">
                  <c:v>0.095775462962963</c:v>
                </c:pt>
                <c:pt idx="204">
                  <c:v>0.096875</c:v>
                </c:pt>
                <c:pt idx="205">
                  <c:v>0.0971643518518518</c:v>
                </c:pt>
                <c:pt idx="206">
                  <c:v>0.0974537037037037</c:v>
                </c:pt>
                <c:pt idx="207">
                  <c:v>0.0981481481481482</c:v>
                </c:pt>
                <c:pt idx="208">
                  <c:v>0.0987847222222222</c:v>
                </c:pt>
                <c:pt idx="209">
                  <c:v>0.0997106481481481</c:v>
                </c:pt>
                <c:pt idx="210">
                  <c:v>0.1</c:v>
                </c:pt>
                <c:pt idx="211">
                  <c:v>0.100347222222222</c:v>
                </c:pt>
                <c:pt idx="212">
                  <c:v>0.100694444444444</c:v>
                </c:pt>
                <c:pt idx="213">
                  <c:v>0.101215277777778</c:v>
                </c:pt>
                <c:pt idx="214">
                  <c:v>0.102025462962963</c:v>
                </c:pt>
                <c:pt idx="215">
                  <c:v>0.102488425925926</c:v>
                </c:pt>
                <c:pt idx="216">
                  <c:v>0.102951388888889</c:v>
                </c:pt>
                <c:pt idx="217">
                  <c:v>0.10318287037037</c:v>
                </c:pt>
                <c:pt idx="218">
                  <c:v>0.103877314814815</c:v>
                </c:pt>
                <c:pt idx="219">
                  <c:v>0.104513888888889</c:v>
                </c:pt>
                <c:pt idx="220">
                  <c:v>0.104803240740741</c:v>
                </c:pt>
                <c:pt idx="221">
                  <c:v>0.105266203703704</c:v>
                </c:pt>
                <c:pt idx="222">
                  <c:v>0.105902777777778</c:v>
                </c:pt>
                <c:pt idx="223">
                  <c:v>0.10619212962963</c:v>
                </c:pt>
                <c:pt idx="224">
                  <c:v>0.106828703703704</c:v>
                </c:pt>
                <c:pt idx="225">
                  <c:v>0.107581018518519</c:v>
                </c:pt>
                <c:pt idx="226">
                  <c:v>0.10787037037037</c:v>
                </c:pt>
                <c:pt idx="227">
                  <c:v>0.108796296296296</c:v>
                </c:pt>
                <c:pt idx="228">
                  <c:v>0.10943287037037</c:v>
                </c:pt>
                <c:pt idx="229">
                  <c:v>0.109722222222222</c:v>
                </c:pt>
                <c:pt idx="230">
                  <c:v>0.110416666666667</c:v>
                </c:pt>
                <c:pt idx="231">
                  <c:v>0.111053240740741</c:v>
                </c:pt>
                <c:pt idx="232">
                  <c:v>0.111400462962963</c:v>
                </c:pt>
                <c:pt idx="233">
                  <c:v>0.112037037037037</c:v>
                </c:pt>
                <c:pt idx="234">
                  <c:v>0.11244212962963</c:v>
                </c:pt>
                <c:pt idx="235">
                  <c:v>0.112789351851852</c:v>
                </c:pt>
                <c:pt idx="236">
                  <c:v>0.113020833333333</c:v>
                </c:pt>
                <c:pt idx="237">
                  <c:v>0.113252314814815</c:v>
                </c:pt>
                <c:pt idx="238">
                  <c:v>0.115509259259259</c:v>
                </c:pt>
                <c:pt idx="239">
                  <c:v>0.119155092592593</c:v>
                </c:pt>
                <c:pt idx="240">
                  <c:v>0.119328703703704</c:v>
                </c:pt>
                <c:pt idx="241">
                  <c:v>0.119675925925926</c:v>
                </c:pt>
                <c:pt idx="242">
                  <c:v>0.119849537037037</c:v>
                </c:pt>
                <c:pt idx="243">
                  <c:v>0.120138888888889</c:v>
                </c:pt>
                <c:pt idx="244">
                  <c:v>0.120775462962963</c:v>
                </c:pt>
                <c:pt idx="245">
                  <c:v>0.122395833333333</c:v>
                </c:pt>
                <c:pt idx="246">
                  <c:v>0.123668981481481</c:v>
                </c:pt>
                <c:pt idx="247">
                  <c:v>0.124421296296296</c:v>
                </c:pt>
                <c:pt idx="248">
                  <c:v>0.125173611111111</c:v>
                </c:pt>
                <c:pt idx="249">
                  <c:v>0.12662037037037</c:v>
                </c:pt>
                <c:pt idx="250">
                  <c:v>0.127719907407407</c:v>
                </c:pt>
                <c:pt idx="251">
                  <c:v>0.127951388888889</c:v>
                </c:pt>
                <c:pt idx="252">
                  <c:v>0.128587962962963</c:v>
                </c:pt>
                <c:pt idx="253">
                  <c:v>0.129224537037037</c:v>
                </c:pt>
                <c:pt idx="254">
                  <c:v>0.130381944444444</c:v>
                </c:pt>
                <c:pt idx="255">
                  <c:v>0.130787037037037</c:v>
                </c:pt>
                <c:pt idx="256">
                  <c:v>0.131134259259259</c:v>
                </c:pt>
                <c:pt idx="257">
                  <c:v>0.131423611111111</c:v>
                </c:pt>
                <c:pt idx="258">
                  <c:v>0.131770833333333</c:v>
                </c:pt>
                <c:pt idx="259">
                  <c:v>0.132407407407407</c:v>
                </c:pt>
                <c:pt idx="260">
                  <c:v>0.132696759259259</c:v>
                </c:pt>
                <c:pt idx="261">
                  <c:v>0.133333333333333</c:v>
                </c:pt>
                <c:pt idx="262">
                  <c:v>0.133680555555556</c:v>
                </c:pt>
                <c:pt idx="263">
                  <c:v>0.134027777777778</c:v>
                </c:pt>
                <c:pt idx="264">
                  <c:v>0.135763888888889</c:v>
                </c:pt>
                <c:pt idx="265">
                  <c:v>0.136458333333333</c:v>
                </c:pt>
                <c:pt idx="266">
                  <c:v>0.137731481481481</c:v>
                </c:pt>
                <c:pt idx="267">
                  <c:v>0.138715277777778</c:v>
                </c:pt>
                <c:pt idx="268">
                  <c:v>0.139467592592593</c:v>
                </c:pt>
                <c:pt idx="269">
                  <c:v>0.140046296296296</c:v>
                </c:pt>
                <c:pt idx="270">
                  <c:v>0.140393518518519</c:v>
                </c:pt>
                <c:pt idx="271">
                  <c:v>0.140798611111111</c:v>
                </c:pt>
                <c:pt idx="272">
                  <c:v>0.141087962962963</c:v>
                </c:pt>
                <c:pt idx="273">
                  <c:v>0.141782407407407</c:v>
                </c:pt>
                <c:pt idx="274">
                  <c:v>0.142476851851852</c:v>
                </c:pt>
                <c:pt idx="275">
                  <c:v>0.144212962962963</c:v>
                </c:pt>
                <c:pt idx="276">
                  <c:v>0.144907407407407</c:v>
                </c:pt>
                <c:pt idx="277">
                  <c:v>0.145543981481481</c:v>
                </c:pt>
                <c:pt idx="278">
                  <c:v>0.146180555555556</c:v>
                </c:pt>
                <c:pt idx="279">
                  <c:v>0.146469907407407</c:v>
                </c:pt>
                <c:pt idx="280">
                  <c:v>0.147222222222222</c:v>
                </c:pt>
                <c:pt idx="281">
                  <c:v>0.147511574074074</c:v>
                </c:pt>
                <c:pt idx="282">
                  <c:v>0.154803240740741</c:v>
                </c:pt>
                <c:pt idx="283">
                  <c:v>0.155439814814815</c:v>
                </c:pt>
                <c:pt idx="284">
                  <c:v>0.157291666666667</c:v>
                </c:pt>
                <c:pt idx="285">
                  <c:v>0.159143518518519</c:v>
                </c:pt>
                <c:pt idx="286">
                  <c:v>0.161342592592593</c:v>
                </c:pt>
                <c:pt idx="287">
                  <c:v>0.16412037037037</c:v>
                </c:pt>
                <c:pt idx="288">
                  <c:v>0.164756944444444</c:v>
                </c:pt>
                <c:pt idx="289">
                  <c:v>0.165393518518519</c:v>
                </c:pt>
                <c:pt idx="290">
                  <c:v>0.165740740740741</c:v>
                </c:pt>
                <c:pt idx="291">
                  <c:v>0.166087962962963</c:v>
                </c:pt>
                <c:pt idx="292">
                  <c:v>0.167476851851852</c:v>
                </c:pt>
                <c:pt idx="293">
                  <c:v>0.168113425925926</c:v>
                </c:pt>
                <c:pt idx="294">
                  <c:v>0.16875</c:v>
                </c:pt>
                <c:pt idx="295">
                  <c:v>0.169386574074074</c:v>
                </c:pt>
                <c:pt idx="296">
                  <c:v>0.170775462962963</c:v>
                </c:pt>
                <c:pt idx="297">
                  <c:v>0.172164351851852</c:v>
                </c:pt>
                <c:pt idx="298">
                  <c:v>0.172511574074074</c:v>
                </c:pt>
                <c:pt idx="299">
                  <c:v>0.172916666666667</c:v>
                </c:pt>
                <c:pt idx="300">
                  <c:v>0.173726851851852</c:v>
                </c:pt>
                <c:pt idx="301">
                  <c:v>0.174710648148148</c:v>
                </c:pt>
                <c:pt idx="302">
                  <c:v>0.175347222222222</c:v>
                </c:pt>
                <c:pt idx="303">
                  <c:v>0.175983796296296</c:v>
                </c:pt>
                <c:pt idx="304">
                  <c:v>0.176793981481481</c:v>
                </c:pt>
                <c:pt idx="305">
                  <c:v>0.177546296296296</c:v>
                </c:pt>
              </c:numCache>
            </c:numRef>
          </c:val>
          <c:smooth val="0"/>
        </c:ser>
        <c:dLbls>
          <c:delete val="0"/>
          <c:dLblPos val="r"/>
          <c:showLegendKey val="0"/>
          <c:showVal val="0"/>
          <c:showCatName val="0"/>
          <c:showSerName val="0"/>
          <c:showPercent val="0"/>
          <c:showBubbleSize val="0"/>
          <c:showLeaderLines val="0"/>
        </c:dLbls>
        <c:marker val="1"/>
        <c:smooth val="0"/>
        <c:axId val="48650112"/>
        <c:axId val="48672768"/>
      </c:lineChart>
      <c:catAx>
        <c:axId val="48650112"/>
        <c:scaling>
          <c:orientation val="minMax"/>
        </c:scaling>
        <c:axPos val="b"/>
        <c:crossAx val="48672768"/>
        <c:delete val="0"/>
        <c:majorGridlines>
          <c:spPr>
            <a:ln w="9525">
              <a:solidFill>
                <a:srgbClr val="cccccc"/>
              </a:solidFill>
              <a:prstDash val="dash"/>
            </a:ln>
          </c:spPr>
        </c:majorGridlines>
        <c:numFmt formatCode="General" sourceLinked="1"/>
        <c:majorTickMark val="none"/>
        <c:minorTickMark val="none"/>
        <c:tickLblPos val="nextTo"/>
        <c:crosses val="autoZero"/>
        <c:auto val="1"/>
        <c:lblAlgn val="ctr"/>
        <c:lblOffset val="100"/>
        <c:tickMarkSkip val="1"/>
        <c:noMultiLvlLbl val="0"/>
      </c:catAx>
      <c:valAx>
        <c:axId val="48672768"/>
        <c:scaling>
          <c:orientation val="minMax"/>
        </c:scaling>
        <c:axPos val="l"/>
        <c:crossAx val="48650112"/>
        <c:delete val="0"/>
        <c:majorGridlines>
          <c:spPr>
            <a:ln w="9525">
              <a:solidFill>
                <a:srgbClr val="cccccc"/>
              </a:solidFill>
              <a:prstDash val="dash"/>
            </a:ln>
          </c:spPr>
        </c:majorGridlines>
        <c:numFmt formatCode="G/표준" sourceLinked="1"/>
        <c:majorTickMark val="none"/>
        <c:minorTickMark val="none"/>
        <c:tickLblPos val="nextTo"/>
        <c:crosses val="autoZero"/>
        <c:crossBetween val="between"/>
      </c:valAx>
      <c:spPr>
        <a:noFill/>
        <a:ln w="9525" cap="flat" cmpd="sng" algn="ctr">
          <a:noFill/>
          <a:prstDash val="solid"/>
          <a:round/>
          <a:headEnd w="med" len="med"/>
          <a:tailEnd w="med" len="med"/>
        </a:ln>
      </c:spPr>
    </c:plotArea>
    <c:legend>
      <c:legendPos val="b"/>
      <c:layout/>
      <c:overlay val="0"/>
    </c:legend>
    <c:plotVisOnly val="0"/>
    <c:dispBlanksAs val="gap"/>
  </c:chart>
  <c:spPr>
    <a:ln w="9525">
      <a:solidFill>
        <a:srgbClr val="d9d9d9"/>
      </a:solidFill>
      <a:prstDash val="solid"/>
    </a:ln>
  </c:spPr>
  <c:extLst>
    <c:ext uri="CC8EB2C9-7E31-499d-B8F2-F6CE61031016">
      <ho:hncChartStyle xmlns:ho="http://schemas.haansoft.com/office/8.0" layoutIndex="-1" colorIndex="-1" styleIndex="-1"/>
    </c:ext>
  </c:extLst>
</c:chartSpace>
</file>

<file path=xl/charts/chart2.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초기 수치</c:v>
          </c:tx>
          <c:invertIfNegative val="0"/>
          <c:cat>
            <c:strRef>
              <c:f>'밸런스 곡선'!$F$37:$F$42</c:f>
              <c:strCache>
                <c:ptCount val="6"/>
                <c:pt idx="0">
                  <c:v/>
                </c:pt>
                <c:pt idx="1">
                  <c:v>인연 대상</c:v>
                </c:pt>
                <c:pt idx="2">
                  <c:v>도시</c:v>
                </c:pt>
                <c:pt idx="3">
                  <c:v>예쁜 고양이</c:v>
                </c:pt>
                <c:pt idx="4">
                  <c:v>차우선</c:v>
                </c:pt>
                <c:pt idx="5">
                  <c:v>한도윤</c:v>
                </c:pt>
              </c:strCache>
            </c:strRef>
          </c:cat>
          <c:val>
            <c:numRef>
              <c:f>'밸런스 곡선'!$G$37:$G$42</c:f>
              <c:numCache>
                <c:formatCode>0.00</c:formatCode>
                <c:ptCount val="6"/>
                <c:pt idx="0">
                  <c:v/>
                </c:pt>
                <c:pt idx="1">
                  <c:v>0</c:v>
                </c:pt>
                <c:pt idx="2">
                  <c:v>0</c:v>
                </c:pt>
                <c:pt idx="3">
                  <c:v>0</c:v>
                </c:pt>
                <c:pt idx="4">
                  <c:v>45</c:v>
                </c:pt>
                <c:pt idx="5">
                  <c:v>75</c:v>
                </c:pt>
              </c:numCache>
            </c:numRef>
          </c:val>
        </c:ser>
        <c:ser>
          <c:idx val="1"/>
          <c:order val="1"/>
          <c:tx>
            <c:v>최종 수치</c:v>
          </c:tx>
          <c:invertIfNegative val="0"/>
          <c:cat>
            <c:strRef>
              <c:f>'밸런스 곡선'!$F$37:$F$42</c:f>
              <c:strCache>
                <c:ptCount val="6"/>
                <c:pt idx="0">
                  <c:v/>
                </c:pt>
                <c:pt idx="1">
                  <c:v>인연 대상</c:v>
                </c:pt>
                <c:pt idx="2">
                  <c:v>도시</c:v>
                </c:pt>
                <c:pt idx="3">
                  <c:v>예쁜 고양이</c:v>
                </c:pt>
                <c:pt idx="4">
                  <c:v>차우선</c:v>
                </c:pt>
                <c:pt idx="5">
                  <c:v>한도윤</c:v>
                </c:pt>
              </c:strCache>
            </c:strRef>
          </c:cat>
          <c:val>
            <c:numRef>
              <c:f>'밸런스 곡선'!$H$37:$H$42</c:f>
              <c:numCache>
                <c:formatCode>0.00</c:formatCode>
                <c:ptCount val="6"/>
                <c:pt idx="0">
                  <c:v/>
                </c:pt>
                <c:pt idx="1">
                  <c:v>0</c:v>
                </c:pt>
                <c:pt idx="2">
                  <c:v>0</c:v>
                </c:pt>
                <c:pt idx="3">
                  <c:v>0</c:v>
                </c:pt>
                <c:pt idx="4">
                  <c:v>0</c:v>
                </c:pt>
                <c:pt idx="5">
                  <c:v>0</c:v>
                </c:pt>
              </c:numCache>
            </c:numRef>
          </c:val>
        </c:ser>
        <c:dLbls>
          <c:delete val="0"/>
          <c:showLegendKey val="0"/>
          <c:showVal val="0"/>
          <c:showCatName val="0"/>
          <c:showSerName val="0"/>
          <c:showPercent val="0"/>
          <c:showBubbleSize val="0"/>
          <c:showLeaderLines val="0"/>
        </c:dLbls>
        <c:gapWidth val="150"/>
        <c:overlap val="0"/>
        <c:axId val="48650112"/>
        <c:axId val="48672768"/>
      </c:barChart>
      <c:catAx>
        <c:axId val="48650112"/>
        <c:scaling>
          <c:orientation val="minMax"/>
        </c:scaling>
        <c:axPos val="b"/>
        <c:crossAx val="48672768"/>
        <c:delete val="0"/>
        <c:majorGridlines>
          <c:spPr>
            <a:ln w="9525">
              <a:solidFill>
                <a:srgbClr val="cccccc"/>
              </a:solidFill>
              <a:prstDash val="dash"/>
            </a:ln>
          </c:spPr>
        </c:majorGridlines>
        <c:numFmt formatCode="General" sourceLinked="1"/>
        <c:majorTickMark val="none"/>
        <c:minorTickMark val="none"/>
        <c:tickLblPos val="nextTo"/>
        <c:crosses val="autoZero"/>
        <c:auto val="1"/>
        <c:lblAlgn val="ctr"/>
        <c:lblOffset val="100"/>
        <c:tickMarkSkip val="1"/>
        <c:noMultiLvlLbl val="0"/>
      </c:catAx>
      <c:valAx>
        <c:axId val="48672768"/>
        <c:scaling>
          <c:orientation val="minMax"/>
        </c:scaling>
        <c:axPos val="l"/>
        <c:crossAx val="48650112"/>
        <c:delete val="0"/>
        <c:majorGridlines>
          <c:spPr>
            <a:ln w="9525">
              <a:solidFill>
                <a:srgbClr val="cccccc"/>
              </a:solidFill>
              <a:prstDash val="dash"/>
            </a:ln>
          </c:spPr>
        </c:majorGridlines>
        <c:numFmt formatCode="0.00" sourceLinked="1"/>
        <c:majorTickMark val="none"/>
        <c:minorTickMark val="none"/>
        <c:tickLblPos val="nextTo"/>
        <c:crosses val="autoZero"/>
        <c:crossBetween val="between"/>
      </c:valAx>
      <c:spPr>
        <a:noFill/>
        <a:ln w="9525" cap="flat" cmpd="sng" algn="ctr">
          <a:noFill/>
          <a:prstDash val="solid"/>
          <a:round/>
          <a:headEnd w="med" len="med"/>
          <a:tailEnd w="med" len="med"/>
        </a:ln>
      </c:spPr>
    </c:plotArea>
    <c:legend>
      <c:legendPos val="b"/>
      <c:layout/>
      <c:overlay val="0"/>
    </c:legend>
    <c:plotVisOnly val="0"/>
    <c:dispBlanksAs val="gap"/>
  </c:chart>
  <c:spPr>
    <a:ln w="9525">
      <a:solidFill>
        <a:srgbClr val="d9d9d9"/>
      </a:solidFill>
      <a:prstDash val="solid"/>
    </a:ln>
  </c:spPr>
  <c:extLst>
    <c:ext uri="CC8EB2C9-7E31-499d-B8F2-F6CE61031016">
      <ho:hncChartStyle xmlns:ho="http://schemas.haansoft.com/office/8.0" layoutIndex="-1" colorIndex="-1" styleIndex="-1"/>
    </c:ext>
  </c:extLst>
</c:chartSpace>
</file>

<file path=xl/charts/chart3.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p>
            <a:pPr algn="l">
              <a:defRPr b="0" i="0" u="none"/>
            </a:pPr>
            <a:r>
              <a:rPr b="0" i="0" u="none"/>
              <a:t>보스별 예상 전투 시간 비교</a:t>
            </a:r>
            <a:endParaRPr/>
          </a:p>
        </c:rich>
      </c:tx>
      <c:layout/>
      <c:overlay val="0"/>
    </c:title>
    <c:autoTitleDeleted val="0"/>
    <c:plotArea>
      <c:layout/>
      <c:barChart>
        <c:barDir val="col"/>
        <c:grouping val="clustered"/>
        <c:varyColors val="0"/>
        <c:ser>
          <c:idx val="0"/>
          <c:order val="0"/>
          <c:tx>
            <c:v>라이트(분)</c:v>
          </c:tx>
          <c:invertIfNegative val="0"/>
          <c:cat>
            <c:strRef>
              <c:f>'보스 설계 요약'!$A$14:$A$19</c:f>
              <c:strCache>
                <c:ptCount val="6"/>
                <c:pt idx="0">
                  <c:v>나만 살아서 다행</c:v>
                </c:pt>
                <c:pt idx="1">
                  <c:v>합치면 강해진댔잖아</c:v>
                </c:pt>
                <c:pt idx="2">
                  <c:v>박수 없인 못 살아</c:v>
                </c:pt>
                <c:pt idx="3">
                  <c:v>그날의 오답노트</c:v>
                </c:pt>
                <c:pt idx="4">
                  <c:v>별을 삼킨 강당</c:v>
                </c:pt>
                <c:pt idx="5">
                  <c:v>너만 무한이잖아</c:v>
                </c:pt>
              </c:strCache>
            </c:strRef>
          </c:cat>
          <c:val>
            <c:numRef>
              <c:f>'보스 설계 요약'!$B$14:$B$19</c:f>
              <c:numCache>
                <c:formatCode>G/표준</c:formatCode>
                <c:ptCount val="6"/>
                <c:pt idx="0">
                  <c:v>6</c:v>
                </c:pt>
                <c:pt idx="1">
                  <c:v>7</c:v>
                </c:pt>
                <c:pt idx="2">
                  <c:v>8</c:v>
                </c:pt>
                <c:pt idx="3">
                  <c:v>8.5</c:v>
                </c:pt>
                <c:pt idx="4">
                  <c:v>10</c:v>
                </c:pt>
                <c:pt idx="5">
                  <c:v>12.5</c:v>
                </c:pt>
              </c:numCache>
            </c:numRef>
          </c:val>
        </c:ser>
        <c:ser>
          <c:idx val="1"/>
          <c:order val="1"/>
          <c:tx>
            <c:v>미들(분)</c:v>
          </c:tx>
          <c:invertIfNegative val="0"/>
          <c:cat>
            <c:strRef>
              <c:f>'보스 설계 요약'!$A$14:$A$19</c:f>
              <c:strCache>
                <c:ptCount val="6"/>
                <c:pt idx="0">
                  <c:v>나만 살아서 다행</c:v>
                </c:pt>
                <c:pt idx="1">
                  <c:v>합치면 강해진댔잖아</c:v>
                </c:pt>
                <c:pt idx="2">
                  <c:v>박수 없인 못 살아</c:v>
                </c:pt>
                <c:pt idx="3">
                  <c:v>그날의 오답노트</c:v>
                </c:pt>
                <c:pt idx="4">
                  <c:v>별을 삼킨 강당</c:v>
                </c:pt>
                <c:pt idx="5">
                  <c:v>너만 무한이잖아</c:v>
                </c:pt>
              </c:strCache>
            </c:strRef>
          </c:cat>
          <c:val>
            <c:numRef>
              <c:f>'보스 설계 요약'!$C$14:$C$19</c:f>
              <c:numCache>
                <c:formatCode>G/표준</c:formatCode>
                <c:ptCount val="6"/>
                <c:pt idx="0">
                  <c:v>5.5</c:v>
                </c:pt>
                <c:pt idx="1">
                  <c:v>6.5</c:v>
                </c:pt>
                <c:pt idx="2">
                  <c:v>7.5</c:v>
                </c:pt>
                <c:pt idx="3">
                  <c:v>8</c:v>
                </c:pt>
                <c:pt idx="4">
                  <c:v>9.5</c:v>
                </c:pt>
                <c:pt idx="5">
                  <c:v>12</c:v>
                </c:pt>
              </c:numCache>
            </c:numRef>
          </c:val>
        </c:ser>
        <c:ser>
          <c:idx val="2"/>
          <c:order val="2"/>
          <c:tx>
            <c:v>헤비(분)</c:v>
          </c:tx>
          <c:invertIfNegative val="0"/>
          <c:cat>
            <c:strRef>
              <c:f>'보스 설계 요약'!$A$14:$A$19</c:f>
              <c:strCache>
                <c:ptCount val="6"/>
                <c:pt idx="0">
                  <c:v>나만 살아서 다행</c:v>
                </c:pt>
                <c:pt idx="1">
                  <c:v>합치면 강해진댔잖아</c:v>
                </c:pt>
                <c:pt idx="2">
                  <c:v>박수 없인 못 살아</c:v>
                </c:pt>
                <c:pt idx="3">
                  <c:v>그날의 오답노트</c:v>
                </c:pt>
                <c:pt idx="4">
                  <c:v>별을 삼킨 강당</c:v>
                </c:pt>
                <c:pt idx="5">
                  <c:v>너만 무한이잖아</c:v>
                </c:pt>
              </c:strCache>
            </c:strRef>
          </c:cat>
          <c:val>
            <c:numRef>
              <c:f>'보스 설계 요약'!$D$14:$D$19</c:f>
              <c:numCache>
                <c:formatCode>G/표준</c:formatCode>
                <c:ptCount val="6"/>
                <c:pt idx="0">
                  <c:v>5</c:v>
                </c:pt>
                <c:pt idx="1">
                  <c:v>6</c:v>
                </c:pt>
                <c:pt idx="2">
                  <c:v>7</c:v>
                </c:pt>
                <c:pt idx="3">
                  <c:v>7.5</c:v>
                </c:pt>
                <c:pt idx="4">
                  <c:v>9</c:v>
                </c:pt>
                <c:pt idx="5">
                  <c:v>11.5</c:v>
                </c:pt>
              </c:numCache>
            </c:numRef>
          </c:val>
        </c:ser>
        <c:dLbls>
          <c:delete val="0"/>
          <c:showLegendKey val="0"/>
          <c:showVal val="0"/>
          <c:showCatName val="0"/>
          <c:showSerName val="0"/>
          <c:showPercent val="0"/>
          <c:showBubbleSize val="0"/>
          <c:showLeaderLines val="0"/>
        </c:dLbls>
        <c:gapWidth val="150"/>
        <c:overlap val="0"/>
        <c:axId val="48650112"/>
        <c:axId val="48672768"/>
      </c:barChart>
      <c:catAx>
        <c:axId val="48650112"/>
        <c:scaling>
          <c:orientation val="minMax"/>
        </c:scaling>
        <c:axPos val="b"/>
        <c:crossAx val="48672768"/>
        <c:delete val="0"/>
        <c:majorGridlines>
          <c:spPr>
            <a:ln w="9525">
              <a:solidFill>
                <a:srgbClr val="cccccc"/>
              </a:solidFill>
              <a:prstDash val="dash"/>
            </a:ln>
          </c:spPr>
        </c:majorGridlines>
        <c:numFmt formatCode="General" sourceLinked="1"/>
        <c:majorTickMark val="none"/>
        <c:minorTickMark val="none"/>
        <c:tickLblPos val="nextTo"/>
        <c:crosses val="autoZero"/>
        <c:auto val="1"/>
        <c:lblAlgn val="ctr"/>
        <c:lblOffset val="100"/>
        <c:tickMarkSkip val="1"/>
        <c:noMultiLvlLbl val="0"/>
      </c:catAx>
      <c:valAx>
        <c:axId val="48672768"/>
        <c:scaling>
          <c:orientation val="minMax"/>
        </c:scaling>
        <c:axPos val="l"/>
        <c:crossAx val="48650112"/>
        <c:delete val="0"/>
        <c:majorGridlines>
          <c:spPr>
            <a:ln w="9525">
              <a:solidFill>
                <a:srgbClr val="cccccc"/>
              </a:solidFill>
              <a:prstDash val="dash"/>
            </a:ln>
          </c:spPr>
        </c:majorGridlines>
        <c:numFmt formatCode="G/표준" sourceLinked="1"/>
        <c:majorTickMark val="none"/>
        <c:minorTickMark val="none"/>
        <c:tickLblPos val="nextTo"/>
        <c:crosses val="autoZero"/>
        <c:crossBetween val="between"/>
      </c:valAx>
      <c:spPr>
        <a:noFill/>
        <a:ln w="9525" cap="flat" cmpd="sng" algn="ctr">
          <a:noFill/>
          <a:prstDash val="solid"/>
          <a:round/>
          <a:headEnd w="med" len="med"/>
          <a:tailEnd w="med" len="med"/>
        </a:ln>
      </c:spPr>
    </c:plotArea>
    <c:legend>
      <c:legendPos val="b"/>
      <c:layout/>
      <c:overlay val="0"/>
    </c:legend>
    <c:plotVisOnly val="0"/>
    <c:dispBlanksAs val="gap"/>
  </c:chart>
  <c:spPr>
    <a:ln w="9525">
      <a:solidFill>
        <a:srgbClr val="d9d9d9"/>
      </a:solidFill>
      <a:prstDash val="solid"/>
    </a:ln>
  </c:spPr>
  <c:extLst>
    <c:ext uri="CC8EB2C9-7E31-499d-B8F2-F6CE61031016">
      <ho:hncChartStyle xmlns:ho="http://schemas.haansoft.com/office/8.0" layoutIndex="-1" colorIndex="-1" styleIndex="-1"/>
    </c:ext>
  </c:extLst>
</c:chartSpace>
</file>

<file path=xl/drawings/_rels/drawing1.xml.rels><?xml version="1.0" encoding="UTF-8" standalone="yes" ?><Relationships xmlns="http://schemas.openxmlformats.org/package/2006/relationships"><Relationship Id="rId1" Type="http://schemas.openxmlformats.org/officeDocument/2006/relationships/image" Target="../media/image0.png"  /><Relationship Id="rId10" Type="http://schemas.openxmlformats.org/officeDocument/2006/relationships/image" Target="../media/image0.png"  /><Relationship Id="rId100" Type="http://schemas.openxmlformats.org/officeDocument/2006/relationships/image" Target="../media/image0.png"  /><Relationship Id="rId101" Type="http://schemas.openxmlformats.org/officeDocument/2006/relationships/image" Target="../media/image0.png"  /><Relationship Id="rId102" Type="http://schemas.openxmlformats.org/officeDocument/2006/relationships/image" Target="../media/image0.png"  /><Relationship Id="rId103" Type="http://schemas.openxmlformats.org/officeDocument/2006/relationships/image" Target="../media/image0.png"  /><Relationship Id="rId104" Type="http://schemas.openxmlformats.org/officeDocument/2006/relationships/image" Target="../media/image0.png"  /><Relationship Id="rId105" Type="http://schemas.openxmlformats.org/officeDocument/2006/relationships/image" Target="../media/image0.png"  /><Relationship Id="rId106" Type="http://schemas.openxmlformats.org/officeDocument/2006/relationships/image" Target="../media/image0.png"  /><Relationship Id="rId107" Type="http://schemas.openxmlformats.org/officeDocument/2006/relationships/image" Target="../media/image0.png"  /><Relationship Id="rId108" Type="http://schemas.openxmlformats.org/officeDocument/2006/relationships/image" Target="../media/image0.png"  /><Relationship Id="rId109" Type="http://schemas.openxmlformats.org/officeDocument/2006/relationships/image" Target="../media/image0.png"  /><Relationship Id="rId11" Type="http://schemas.openxmlformats.org/officeDocument/2006/relationships/image" Target="../media/image0.png"  /><Relationship Id="rId110" Type="http://schemas.openxmlformats.org/officeDocument/2006/relationships/image" Target="../media/image0.png"  /><Relationship Id="rId111" Type="http://schemas.openxmlformats.org/officeDocument/2006/relationships/image" Target="../media/image0.png"  /><Relationship Id="rId112" Type="http://schemas.openxmlformats.org/officeDocument/2006/relationships/image" Target="../media/image0.png"  /><Relationship Id="rId113" Type="http://schemas.openxmlformats.org/officeDocument/2006/relationships/image" Target="../media/image0.png"  /><Relationship Id="rId114" Type="http://schemas.openxmlformats.org/officeDocument/2006/relationships/image" Target="../media/image0.png"  /><Relationship Id="rId115" Type="http://schemas.openxmlformats.org/officeDocument/2006/relationships/image" Target="../media/image0.png"  /><Relationship Id="rId116" Type="http://schemas.openxmlformats.org/officeDocument/2006/relationships/image" Target="../media/image0.png"  /><Relationship Id="rId117" Type="http://schemas.openxmlformats.org/officeDocument/2006/relationships/image" Target="../media/image0.png"  /><Relationship Id="rId118" Type="http://schemas.openxmlformats.org/officeDocument/2006/relationships/image" Target="../media/image0.png"  /><Relationship Id="rId119" Type="http://schemas.openxmlformats.org/officeDocument/2006/relationships/image" Target="../media/image0.png"  /><Relationship Id="rId12" Type="http://schemas.openxmlformats.org/officeDocument/2006/relationships/image" Target="../media/image0.png"  /><Relationship Id="rId120" Type="http://schemas.openxmlformats.org/officeDocument/2006/relationships/image" Target="../media/image0.png"  /><Relationship Id="rId121" Type="http://schemas.openxmlformats.org/officeDocument/2006/relationships/image" Target="../media/image0.png"  /><Relationship Id="rId122" Type="http://schemas.openxmlformats.org/officeDocument/2006/relationships/image" Target="../media/image0.png"  /><Relationship Id="rId123" Type="http://schemas.openxmlformats.org/officeDocument/2006/relationships/image" Target="../media/image0.png"  /><Relationship Id="rId124" Type="http://schemas.openxmlformats.org/officeDocument/2006/relationships/image" Target="../media/image0.png"  /><Relationship Id="rId125" Type="http://schemas.openxmlformats.org/officeDocument/2006/relationships/image" Target="../media/image0.png"  /><Relationship Id="rId126" Type="http://schemas.openxmlformats.org/officeDocument/2006/relationships/image" Target="../media/image0.png"  /><Relationship Id="rId127" Type="http://schemas.openxmlformats.org/officeDocument/2006/relationships/image" Target="../media/image0.png"  /><Relationship Id="rId128" Type="http://schemas.openxmlformats.org/officeDocument/2006/relationships/image" Target="../media/image0.png"  /><Relationship Id="rId129" Type="http://schemas.openxmlformats.org/officeDocument/2006/relationships/image" Target="../media/image0.png"  /><Relationship Id="rId13" Type="http://schemas.openxmlformats.org/officeDocument/2006/relationships/image" Target="../media/image0.png"  /><Relationship Id="rId130" Type="http://schemas.openxmlformats.org/officeDocument/2006/relationships/image" Target="../media/image0.png"  /><Relationship Id="rId131" Type="http://schemas.openxmlformats.org/officeDocument/2006/relationships/image" Target="../media/image0.png"  /><Relationship Id="rId132" Type="http://schemas.openxmlformats.org/officeDocument/2006/relationships/image" Target="../media/image0.png"  /><Relationship Id="rId133" Type="http://schemas.openxmlformats.org/officeDocument/2006/relationships/image" Target="../media/image0.png"  /><Relationship Id="rId134" Type="http://schemas.openxmlformats.org/officeDocument/2006/relationships/image" Target="../media/image0.png"  /><Relationship Id="rId135" Type="http://schemas.openxmlformats.org/officeDocument/2006/relationships/image" Target="../media/image0.png"  /><Relationship Id="rId136" Type="http://schemas.openxmlformats.org/officeDocument/2006/relationships/image" Target="../media/image0.png"  /><Relationship Id="rId137" Type="http://schemas.openxmlformats.org/officeDocument/2006/relationships/image" Target="../media/image0.png"  /><Relationship Id="rId138" Type="http://schemas.openxmlformats.org/officeDocument/2006/relationships/image" Target="../media/image0.png"  /><Relationship Id="rId139" Type="http://schemas.openxmlformats.org/officeDocument/2006/relationships/image" Target="../media/image0.png"  /><Relationship Id="rId14" Type="http://schemas.openxmlformats.org/officeDocument/2006/relationships/image" Target="../media/image0.png"  /><Relationship Id="rId140" Type="http://schemas.openxmlformats.org/officeDocument/2006/relationships/image" Target="../media/image0.png"  /><Relationship Id="rId141" Type="http://schemas.openxmlformats.org/officeDocument/2006/relationships/image" Target="../media/image0.png"  /><Relationship Id="rId142" Type="http://schemas.openxmlformats.org/officeDocument/2006/relationships/image" Target="../media/image0.png"  /><Relationship Id="rId143" Type="http://schemas.openxmlformats.org/officeDocument/2006/relationships/image" Target="../media/image0.png"  /><Relationship Id="rId144" Type="http://schemas.openxmlformats.org/officeDocument/2006/relationships/image" Target="../media/image0.png"  /><Relationship Id="rId145" Type="http://schemas.openxmlformats.org/officeDocument/2006/relationships/image" Target="../media/image0.png"  /><Relationship Id="rId146" Type="http://schemas.openxmlformats.org/officeDocument/2006/relationships/image" Target="../media/image0.png"  /><Relationship Id="rId147" Type="http://schemas.openxmlformats.org/officeDocument/2006/relationships/image" Target="../media/image0.png"  /><Relationship Id="rId148" Type="http://schemas.openxmlformats.org/officeDocument/2006/relationships/image" Target="../media/image0.png"  /><Relationship Id="rId149" Type="http://schemas.openxmlformats.org/officeDocument/2006/relationships/image" Target="../media/image0.png"  /><Relationship Id="rId15" Type="http://schemas.openxmlformats.org/officeDocument/2006/relationships/image" Target="../media/image0.png"  /><Relationship Id="rId150" Type="http://schemas.openxmlformats.org/officeDocument/2006/relationships/image" Target="../media/image0.png"  /><Relationship Id="rId151" Type="http://schemas.openxmlformats.org/officeDocument/2006/relationships/image" Target="../media/image0.png"  /><Relationship Id="rId152" Type="http://schemas.openxmlformats.org/officeDocument/2006/relationships/image" Target="../media/image0.png"  /><Relationship Id="rId153" Type="http://schemas.openxmlformats.org/officeDocument/2006/relationships/image" Target="../media/image0.png"  /><Relationship Id="rId154" Type="http://schemas.openxmlformats.org/officeDocument/2006/relationships/image" Target="../media/image0.png"  /><Relationship Id="rId155" Type="http://schemas.openxmlformats.org/officeDocument/2006/relationships/image" Target="../media/image0.png"  /><Relationship Id="rId156" Type="http://schemas.openxmlformats.org/officeDocument/2006/relationships/image" Target="../media/image0.png"  /><Relationship Id="rId157" Type="http://schemas.openxmlformats.org/officeDocument/2006/relationships/image" Target="../media/image0.png"  /><Relationship Id="rId158" Type="http://schemas.openxmlformats.org/officeDocument/2006/relationships/image" Target="../media/image0.png"  /><Relationship Id="rId159" Type="http://schemas.openxmlformats.org/officeDocument/2006/relationships/image" Target="../media/image0.png"  /><Relationship Id="rId16" Type="http://schemas.openxmlformats.org/officeDocument/2006/relationships/image" Target="../media/image0.png"  /><Relationship Id="rId160" Type="http://schemas.openxmlformats.org/officeDocument/2006/relationships/image" Target="../media/image0.png"  /><Relationship Id="rId161" Type="http://schemas.openxmlformats.org/officeDocument/2006/relationships/image" Target="../media/image0.png"  /><Relationship Id="rId162" Type="http://schemas.openxmlformats.org/officeDocument/2006/relationships/image" Target="../media/image0.png"  /><Relationship Id="rId163" Type="http://schemas.openxmlformats.org/officeDocument/2006/relationships/image" Target="../media/image0.png"  /><Relationship Id="rId164" Type="http://schemas.openxmlformats.org/officeDocument/2006/relationships/image" Target="../media/image0.png"  /><Relationship Id="rId165" Type="http://schemas.openxmlformats.org/officeDocument/2006/relationships/image" Target="../media/image0.png"  /><Relationship Id="rId166" Type="http://schemas.openxmlformats.org/officeDocument/2006/relationships/image" Target="../media/image0.png"  /><Relationship Id="rId167" Type="http://schemas.openxmlformats.org/officeDocument/2006/relationships/image" Target="../media/image0.png"  /><Relationship Id="rId168" Type="http://schemas.openxmlformats.org/officeDocument/2006/relationships/image" Target="../media/image0.png"  /><Relationship Id="rId169" Type="http://schemas.openxmlformats.org/officeDocument/2006/relationships/image" Target="../media/image0.png"  /><Relationship Id="rId17" Type="http://schemas.openxmlformats.org/officeDocument/2006/relationships/image" Target="../media/image0.png"  /><Relationship Id="rId170" Type="http://schemas.openxmlformats.org/officeDocument/2006/relationships/image" Target="../media/image0.png"  /><Relationship Id="rId171" Type="http://schemas.openxmlformats.org/officeDocument/2006/relationships/image" Target="../media/image0.png"  /><Relationship Id="rId172" Type="http://schemas.openxmlformats.org/officeDocument/2006/relationships/image" Target="../media/image0.png"  /><Relationship Id="rId173" Type="http://schemas.openxmlformats.org/officeDocument/2006/relationships/image" Target="../media/image0.png"  /><Relationship Id="rId174" Type="http://schemas.openxmlformats.org/officeDocument/2006/relationships/image" Target="../media/image0.png"  /><Relationship Id="rId175" Type="http://schemas.openxmlformats.org/officeDocument/2006/relationships/image" Target="../media/image0.png"  /><Relationship Id="rId176" Type="http://schemas.openxmlformats.org/officeDocument/2006/relationships/image" Target="../media/image0.png"  /><Relationship Id="rId177" Type="http://schemas.openxmlformats.org/officeDocument/2006/relationships/image" Target="../media/image0.png"  /><Relationship Id="rId178" Type="http://schemas.openxmlformats.org/officeDocument/2006/relationships/image" Target="../media/image0.png"  /><Relationship Id="rId179" Type="http://schemas.openxmlformats.org/officeDocument/2006/relationships/image" Target="../media/image0.png"  /><Relationship Id="rId18" Type="http://schemas.openxmlformats.org/officeDocument/2006/relationships/image" Target="../media/image0.png"  /><Relationship Id="rId180" Type="http://schemas.openxmlformats.org/officeDocument/2006/relationships/image" Target="../media/image0.png"  /><Relationship Id="rId181" Type="http://schemas.openxmlformats.org/officeDocument/2006/relationships/image" Target="../media/image0.png"  /><Relationship Id="rId182" Type="http://schemas.openxmlformats.org/officeDocument/2006/relationships/image" Target="../media/image0.png"  /><Relationship Id="rId183" Type="http://schemas.openxmlformats.org/officeDocument/2006/relationships/image" Target="../media/image0.png"  /><Relationship Id="rId184" Type="http://schemas.openxmlformats.org/officeDocument/2006/relationships/image" Target="../media/image0.png"  /><Relationship Id="rId185" Type="http://schemas.openxmlformats.org/officeDocument/2006/relationships/image" Target="../media/image0.png"  /><Relationship Id="rId186" Type="http://schemas.openxmlformats.org/officeDocument/2006/relationships/image" Target="../media/image0.png"  /><Relationship Id="rId187" Type="http://schemas.openxmlformats.org/officeDocument/2006/relationships/image" Target="../media/image0.png"  /><Relationship Id="rId188" Type="http://schemas.openxmlformats.org/officeDocument/2006/relationships/image" Target="../media/image0.png"  /><Relationship Id="rId189" Type="http://schemas.openxmlformats.org/officeDocument/2006/relationships/image" Target="../media/image0.png"  /><Relationship Id="rId19" Type="http://schemas.openxmlformats.org/officeDocument/2006/relationships/image" Target="../media/image0.png"  /><Relationship Id="rId190" Type="http://schemas.openxmlformats.org/officeDocument/2006/relationships/image" Target="../media/image0.png"  /><Relationship Id="rId191" Type="http://schemas.openxmlformats.org/officeDocument/2006/relationships/image" Target="../media/image0.png"  /><Relationship Id="rId192" Type="http://schemas.openxmlformats.org/officeDocument/2006/relationships/image" Target="../media/image0.png"  /><Relationship Id="rId193" Type="http://schemas.openxmlformats.org/officeDocument/2006/relationships/image" Target="../media/image0.png"  /><Relationship Id="rId194" Type="http://schemas.openxmlformats.org/officeDocument/2006/relationships/image" Target="../media/image0.png"  /><Relationship Id="rId195" Type="http://schemas.openxmlformats.org/officeDocument/2006/relationships/image" Target="../media/image0.png"  /><Relationship Id="rId196" Type="http://schemas.openxmlformats.org/officeDocument/2006/relationships/image" Target="../media/image0.png"  /><Relationship Id="rId197" Type="http://schemas.openxmlformats.org/officeDocument/2006/relationships/image" Target="../media/image0.png"  /><Relationship Id="rId198" Type="http://schemas.openxmlformats.org/officeDocument/2006/relationships/image" Target="../media/image0.png"  /><Relationship Id="rId199" Type="http://schemas.openxmlformats.org/officeDocument/2006/relationships/image" Target="../media/image0.png"  /><Relationship Id="rId2" Type="http://schemas.openxmlformats.org/officeDocument/2006/relationships/image" Target="../media/image0.png"  /><Relationship Id="rId20" Type="http://schemas.openxmlformats.org/officeDocument/2006/relationships/image" Target="../media/image0.png"  /><Relationship Id="rId200" Type="http://schemas.openxmlformats.org/officeDocument/2006/relationships/image" Target="../media/image0.png"  /><Relationship Id="rId201" Type="http://schemas.openxmlformats.org/officeDocument/2006/relationships/image" Target="../media/image0.png"  /><Relationship Id="rId202" Type="http://schemas.openxmlformats.org/officeDocument/2006/relationships/image" Target="../media/image0.png"  /><Relationship Id="rId203" Type="http://schemas.openxmlformats.org/officeDocument/2006/relationships/image" Target="../media/image0.png"  /><Relationship Id="rId204" Type="http://schemas.openxmlformats.org/officeDocument/2006/relationships/image" Target="../media/image0.png"  /><Relationship Id="rId205" Type="http://schemas.openxmlformats.org/officeDocument/2006/relationships/image" Target="../media/image0.png"  /><Relationship Id="rId206" Type="http://schemas.openxmlformats.org/officeDocument/2006/relationships/image" Target="../media/image0.png"  /><Relationship Id="rId207" Type="http://schemas.openxmlformats.org/officeDocument/2006/relationships/image" Target="../media/image0.png"  /><Relationship Id="rId208" Type="http://schemas.openxmlformats.org/officeDocument/2006/relationships/image" Target="../media/image0.png"  /><Relationship Id="rId209" Type="http://schemas.openxmlformats.org/officeDocument/2006/relationships/image" Target="../media/image0.png"  /><Relationship Id="rId21" Type="http://schemas.openxmlformats.org/officeDocument/2006/relationships/image" Target="../media/image0.png"  /><Relationship Id="rId210" Type="http://schemas.openxmlformats.org/officeDocument/2006/relationships/image" Target="../media/image0.png"  /><Relationship Id="rId211" Type="http://schemas.openxmlformats.org/officeDocument/2006/relationships/image" Target="../media/image0.png"  /><Relationship Id="rId212" Type="http://schemas.openxmlformats.org/officeDocument/2006/relationships/image" Target="../media/image0.png"  /><Relationship Id="rId213" Type="http://schemas.openxmlformats.org/officeDocument/2006/relationships/image" Target="../media/image0.png"  /><Relationship Id="rId214" Type="http://schemas.openxmlformats.org/officeDocument/2006/relationships/image" Target="../media/image0.png"  /><Relationship Id="rId215" Type="http://schemas.openxmlformats.org/officeDocument/2006/relationships/image" Target="../media/image0.png"  /><Relationship Id="rId216" Type="http://schemas.openxmlformats.org/officeDocument/2006/relationships/image" Target="../media/image0.png"  /><Relationship Id="rId217" Type="http://schemas.openxmlformats.org/officeDocument/2006/relationships/image" Target="../media/image0.png"  /><Relationship Id="rId218" Type="http://schemas.openxmlformats.org/officeDocument/2006/relationships/image" Target="../media/image0.png"  /><Relationship Id="rId219" Type="http://schemas.openxmlformats.org/officeDocument/2006/relationships/image" Target="../media/image0.png"  /><Relationship Id="rId22" Type="http://schemas.openxmlformats.org/officeDocument/2006/relationships/image" Target="../media/image0.png"  /><Relationship Id="rId220" Type="http://schemas.openxmlformats.org/officeDocument/2006/relationships/image" Target="../media/image0.png"  /><Relationship Id="rId221" Type="http://schemas.openxmlformats.org/officeDocument/2006/relationships/image" Target="../media/image0.png"  /><Relationship Id="rId222" Type="http://schemas.openxmlformats.org/officeDocument/2006/relationships/image" Target="../media/image0.png"  /><Relationship Id="rId223" Type="http://schemas.openxmlformats.org/officeDocument/2006/relationships/image" Target="../media/image0.png"  /><Relationship Id="rId224" Type="http://schemas.openxmlformats.org/officeDocument/2006/relationships/image" Target="../media/image0.png"  /><Relationship Id="rId225" Type="http://schemas.openxmlformats.org/officeDocument/2006/relationships/image" Target="../media/image0.png"  /><Relationship Id="rId226" Type="http://schemas.openxmlformats.org/officeDocument/2006/relationships/image" Target="../media/image0.png"  /><Relationship Id="rId227" Type="http://schemas.openxmlformats.org/officeDocument/2006/relationships/image" Target="../media/image0.png"  /><Relationship Id="rId228" Type="http://schemas.openxmlformats.org/officeDocument/2006/relationships/image" Target="../media/image0.png"  /><Relationship Id="rId229" Type="http://schemas.openxmlformats.org/officeDocument/2006/relationships/image" Target="../media/image0.png"  /><Relationship Id="rId23" Type="http://schemas.openxmlformats.org/officeDocument/2006/relationships/image" Target="../media/image0.png"  /><Relationship Id="rId230" Type="http://schemas.openxmlformats.org/officeDocument/2006/relationships/image" Target="../media/image0.png"  /><Relationship Id="rId231" Type="http://schemas.openxmlformats.org/officeDocument/2006/relationships/image" Target="../media/image0.png"  /><Relationship Id="rId232" Type="http://schemas.openxmlformats.org/officeDocument/2006/relationships/image" Target="../media/image0.png"  /><Relationship Id="rId233" Type="http://schemas.openxmlformats.org/officeDocument/2006/relationships/image" Target="../media/image0.png"  /><Relationship Id="rId234" Type="http://schemas.openxmlformats.org/officeDocument/2006/relationships/image" Target="../media/image0.png"  /><Relationship Id="rId235" Type="http://schemas.openxmlformats.org/officeDocument/2006/relationships/image" Target="../media/image0.png"  /><Relationship Id="rId236" Type="http://schemas.openxmlformats.org/officeDocument/2006/relationships/image" Target="../media/image0.png"  /><Relationship Id="rId237" Type="http://schemas.openxmlformats.org/officeDocument/2006/relationships/image" Target="../media/image0.png"  /><Relationship Id="rId238" Type="http://schemas.openxmlformats.org/officeDocument/2006/relationships/image" Target="../media/image0.png"  /><Relationship Id="rId239" Type="http://schemas.openxmlformats.org/officeDocument/2006/relationships/image" Target="../media/image0.png"  /><Relationship Id="rId24" Type="http://schemas.openxmlformats.org/officeDocument/2006/relationships/image" Target="../media/image0.png"  /><Relationship Id="rId240" Type="http://schemas.openxmlformats.org/officeDocument/2006/relationships/image" Target="../media/image0.png"  /><Relationship Id="rId241" Type="http://schemas.openxmlformats.org/officeDocument/2006/relationships/image" Target="../media/image0.png"  /><Relationship Id="rId242" Type="http://schemas.openxmlformats.org/officeDocument/2006/relationships/image" Target="../media/image0.png"  /><Relationship Id="rId243" Type="http://schemas.openxmlformats.org/officeDocument/2006/relationships/image" Target="../media/image0.png"  /><Relationship Id="rId244" Type="http://schemas.openxmlformats.org/officeDocument/2006/relationships/image" Target="../media/image0.png"  /><Relationship Id="rId245" Type="http://schemas.openxmlformats.org/officeDocument/2006/relationships/image" Target="../media/image0.png"  /><Relationship Id="rId246" Type="http://schemas.openxmlformats.org/officeDocument/2006/relationships/image" Target="../media/image0.png"  /><Relationship Id="rId247" Type="http://schemas.openxmlformats.org/officeDocument/2006/relationships/image" Target="../media/image0.png"  /><Relationship Id="rId248" Type="http://schemas.openxmlformats.org/officeDocument/2006/relationships/image" Target="../media/image0.png"  /><Relationship Id="rId249" Type="http://schemas.openxmlformats.org/officeDocument/2006/relationships/image" Target="../media/image0.png"  /><Relationship Id="rId25" Type="http://schemas.openxmlformats.org/officeDocument/2006/relationships/image" Target="../media/image0.png"  /><Relationship Id="rId250" Type="http://schemas.openxmlformats.org/officeDocument/2006/relationships/image" Target="../media/image0.png"  /><Relationship Id="rId251" Type="http://schemas.openxmlformats.org/officeDocument/2006/relationships/image" Target="../media/image0.png"  /><Relationship Id="rId252" Type="http://schemas.openxmlformats.org/officeDocument/2006/relationships/image" Target="../media/image0.png"  /><Relationship Id="rId253" Type="http://schemas.openxmlformats.org/officeDocument/2006/relationships/image" Target="../media/image0.png"  /><Relationship Id="rId254" Type="http://schemas.openxmlformats.org/officeDocument/2006/relationships/image" Target="../media/image0.png"  /><Relationship Id="rId255" Type="http://schemas.openxmlformats.org/officeDocument/2006/relationships/image" Target="../media/image0.png"  /><Relationship Id="rId256" Type="http://schemas.openxmlformats.org/officeDocument/2006/relationships/image" Target="../media/image0.png"  /><Relationship Id="rId257" Type="http://schemas.openxmlformats.org/officeDocument/2006/relationships/image" Target="../media/image0.png"  /><Relationship Id="rId258" Type="http://schemas.openxmlformats.org/officeDocument/2006/relationships/image" Target="../media/image0.png"  /><Relationship Id="rId259" Type="http://schemas.openxmlformats.org/officeDocument/2006/relationships/image" Target="../media/image0.png"  /><Relationship Id="rId26" Type="http://schemas.openxmlformats.org/officeDocument/2006/relationships/image" Target="../media/image0.png"  /><Relationship Id="rId260" Type="http://schemas.openxmlformats.org/officeDocument/2006/relationships/image" Target="../media/image0.png"  /><Relationship Id="rId261" Type="http://schemas.openxmlformats.org/officeDocument/2006/relationships/image" Target="../media/image0.png"  /><Relationship Id="rId262" Type="http://schemas.openxmlformats.org/officeDocument/2006/relationships/image" Target="../media/image0.png"  /><Relationship Id="rId263" Type="http://schemas.openxmlformats.org/officeDocument/2006/relationships/image" Target="../media/image0.png"  /><Relationship Id="rId264" Type="http://schemas.openxmlformats.org/officeDocument/2006/relationships/image" Target="../media/image0.png"  /><Relationship Id="rId265" Type="http://schemas.openxmlformats.org/officeDocument/2006/relationships/image" Target="../media/image0.png"  /><Relationship Id="rId266" Type="http://schemas.openxmlformats.org/officeDocument/2006/relationships/image" Target="../media/image0.png"  /><Relationship Id="rId267" Type="http://schemas.openxmlformats.org/officeDocument/2006/relationships/image" Target="../media/image0.png"  /><Relationship Id="rId268" Type="http://schemas.openxmlformats.org/officeDocument/2006/relationships/image" Target="../media/image0.png"  /><Relationship Id="rId269" Type="http://schemas.openxmlformats.org/officeDocument/2006/relationships/image" Target="../media/image0.png"  /><Relationship Id="rId27" Type="http://schemas.openxmlformats.org/officeDocument/2006/relationships/image" Target="../media/image0.png"  /><Relationship Id="rId270" Type="http://schemas.openxmlformats.org/officeDocument/2006/relationships/image" Target="../media/image0.png"  /><Relationship Id="rId271" Type="http://schemas.openxmlformats.org/officeDocument/2006/relationships/image" Target="../media/image0.png"  /><Relationship Id="rId272" Type="http://schemas.openxmlformats.org/officeDocument/2006/relationships/image" Target="../media/image0.png"  /><Relationship Id="rId273" Type="http://schemas.openxmlformats.org/officeDocument/2006/relationships/image" Target="../media/image0.png"  /><Relationship Id="rId274" Type="http://schemas.openxmlformats.org/officeDocument/2006/relationships/image" Target="../media/image0.png"  /><Relationship Id="rId275" Type="http://schemas.openxmlformats.org/officeDocument/2006/relationships/image" Target="../media/image0.png"  /><Relationship Id="rId276" Type="http://schemas.openxmlformats.org/officeDocument/2006/relationships/image" Target="../media/image0.png"  /><Relationship Id="rId277" Type="http://schemas.openxmlformats.org/officeDocument/2006/relationships/image" Target="../media/image0.png"  /><Relationship Id="rId278" Type="http://schemas.openxmlformats.org/officeDocument/2006/relationships/image" Target="../media/image0.png"  /><Relationship Id="rId279" Type="http://schemas.openxmlformats.org/officeDocument/2006/relationships/image" Target="../media/image0.png"  /><Relationship Id="rId28" Type="http://schemas.openxmlformats.org/officeDocument/2006/relationships/image" Target="../media/image0.png"  /><Relationship Id="rId280" Type="http://schemas.openxmlformats.org/officeDocument/2006/relationships/image" Target="../media/image0.png"  /><Relationship Id="rId281" Type="http://schemas.openxmlformats.org/officeDocument/2006/relationships/image" Target="../media/image0.png"  /><Relationship Id="rId282" Type="http://schemas.openxmlformats.org/officeDocument/2006/relationships/image" Target="../media/image0.png"  /><Relationship Id="rId283" Type="http://schemas.openxmlformats.org/officeDocument/2006/relationships/image" Target="../media/image0.png"  /><Relationship Id="rId284" Type="http://schemas.openxmlformats.org/officeDocument/2006/relationships/image" Target="../media/image0.png"  /><Relationship Id="rId285" Type="http://schemas.openxmlformats.org/officeDocument/2006/relationships/image" Target="../media/image0.png"  /><Relationship Id="rId286" Type="http://schemas.openxmlformats.org/officeDocument/2006/relationships/image" Target="../media/image0.png"  /><Relationship Id="rId287" Type="http://schemas.openxmlformats.org/officeDocument/2006/relationships/image" Target="../media/image0.png"  /><Relationship Id="rId288" Type="http://schemas.openxmlformats.org/officeDocument/2006/relationships/image" Target="../media/image0.png"  /><Relationship Id="rId289" Type="http://schemas.openxmlformats.org/officeDocument/2006/relationships/image" Target="../media/image0.png"  /><Relationship Id="rId29" Type="http://schemas.openxmlformats.org/officeDocument/2006/relationships/image" Target="../media/image0.png"  /><Relationship Id="rId290" Type="http://schemas.openxmlformats.org/officeDocument/2006/relationships/image" Target="../media/image0.png"  /><Relationship Id="rId291" Type="http://schemas.openxmlformats.org/officeDocument/2006/relationships/image" Target="../media/image0.png"  /><Relationship Id="rId292" Type="http://schemas.openxmlformats.org/officeDocument/2006/relationships/image" Target="../media/image0.png"  /><Relationship Id="rId293" Type="http://schemas.openxmlformats.org/officeDocument/2006/relationships/image" Target="../media/image0.png"  /><Relationship Id="rId294" Type="http://schemas.openxmlformats.org/officeDocument/2006/relationships/image" Target="../media/image0.png"  /><Relationship Id="rId295" Type="http://schemas.openxmlformats.org/officeDocument/2006/relationships/image" Target="../media/image0.png"  /><Relationship Id="rId296" Type="http://schemas.openxmlformats.org/officeDocument/2006/relationships/image" Target="../media/image0.png"  /><Relationship Id="rId297" Type="http://schemas.openxmlformats.org/officeDocument/2006/relationships/image" Target="../media/image0.png"  /><Relationship Id="rId298" Type="http://schemas.openxmlformats.org/officeDocument/2006/relationships/image" Target="../media/image0.png"  /><Relationship Id="rId299" Type="http://schemas.openxmlformats.org/officeDocument/2006/relationships/image" Target="../media/image0.png"  /><Relationship Id="rId3" Type="http://schemas.openxmlformats.org/officeDocument/2006/relationships/image" Target="../media/image0.png"  /><Relationship Id="rId30" Type="http://schemas.openxmlformats.org/officeDocument/2006/relationships/image" Target="../media/image0.png"  /><Relationship Id="rId300" Type="http://schemas.openxmlformats.org/officeDocument/2006/relationships/image" Target="../media/image0.png"  /><Relationship Id="rId301" Type="http://schemas.openxmlformats.org/officeDocument/2006/relationships/image" Target="../media/image0.png"  /><Relationship Id="rId302" Type="http://schemas.openxmlformats.org/officeDocument/2006/relationships/image" Target="../media/image0.png"  /><Relationship Id="rId303" Type="http://schemas.openxmlformats.org/officeDocument/2006/relationships/image" Target="../media/image0.png"  /><Relationship Id="rId304" Type="http://schemas.openxmlformats.org/officeDocument/2006/relationships/image" Target="../media/image0.png"  /><Relationship Id="rId305" Type="http://schemas.openxmlformats.org/officeDocument/2006/relationships/image" Target="../media/image0.png"  /><Relationship Id="rId306" Type="http://schemas.openxmlformats.org/officeDocument/2006/relationships/image" Target="../media/image0.png"  /><Relationship Id="rId31" Type="http://schemas.openxmlformats.org/officeDocument/2006/relationships/image" Target="../media/image0.png"  /><Relationship Id="rId32" Type="http://schemas.openxmlformats.org/officeDocument/2006/relationships/image" Target="../media/image0.png"  /><Relationship Id="rId33" Type="http://schemas.openxmlformats.org/officeDocument/2006/relationships/image" Target="../media/image0.png"  /><Relationship Id="rId34" Type="http://schemas.openxmlformats.org/officeDocument/2006/relationships/image" Target="../media/image0.png"  /><Relationship Id="rId35" Type="http://schemas.openxmlformats.org/officeDocument/2006/relationships/image" Target="../media/image0.png"  /><Relationship Id="rId36" Type="http://schemas.openxmlformats.org/officeDocument/2006/relationships/image" Target="../media/image0.png"  /><Relationship Id="rId37" Type="http://schemas.openxmlformats.org/officeDocument/2006/relationships/image" Target="../media/image0.png"  /><Relationship Id="rId38" Type="http://schemas.openxmlformats.org/officeDocument/2006/relationships/image" Target="../media/image0.png"  /><Relationship Id="rId39" Type="http://schemas.openxmlformats.org/officeDocument/2006/relationships/image" Target="../media/image0.png"  /><Relationship Id="rId4" Type="http://schemas.openxmlformats.org/officeDocument/2006/relationships/image" Target="../media/image0.png"  /><Relationship Id="rId40" Type="http://schemas.openxmlformats.org/officeDocument/2006/relationships/image" Target="../media/image0.png"  /><Relationship Id="rId41" Type="http://schemas.openxmlformats.org/officeDocument/2006/relationships/image" Target="../media/image0.png"  /><Relationship Id="rId42" Type="http://schemas.openxmlformats.org/officeDocument/2006/relationships/image" Target="../media/image0.png"  /><Relationship Id="rId43" Type="http://schemas.openxmlformats.org/officeDocument/2006/relationships/image" Target="../media/image0.png"  /><Relationship Id="rId44" Type="http://schemas.openxmlformats.org/officeDocument/2006/relationships/image" Target="../media/image0.png"  /><Relationship Id="rId45" Type="http://schemas.openxmlformats.org/officeDocument/2006/relationships/image" Target="../media/image0.png"  /><Relationship Id="rId46" Type="http://schemas.openxmlformats.org/officeDocument/2006/relationships/image" Target="../media/image0.png"  /><Relationship Id="rId47" Type="http://schemas.openxmlformats.org/officeDocument/2006/relationships/image" Target="../media/image0.png"  /><Relationship Id="rId48" Type="http://schemas.openxmlformats.org/officeDocument/2006/relationships/image" Target="../media/image0.png"  /><Relationship Id="rId49" Type="http://schemas.openxmlformats.org/officeDocument/2006/relationships/image" Target="../media/image0.png"  /><Relationship Id="rId5" Type="http://schemas.openxmlformats.org/officeDocument/2006/relationships/image" Target="../media/image0.png"  /><Relationship Id="rId50" Type="http://schemas.openxmlformats.org/officeDocument/2006/relationships/image" Target="../media/image0.png"  /><Relationship Id="rId51" Type="http://schemas.openxmlformats.org/officeDocument/2006/relationships/image" Target="../media/image0.png"  /><Relationship Id="rId52" Type="http://schemas.openxmlformats.org/officeDocument/2006/relationships/image" Target="../media/image0.png"  /><Relationship Id="rId53" Type="http://schemas.openxmlformats.org/officeDocument/2006/relationships/image" Target="../media/image0.png"  /><Relationship Id="rId54" Type="http://schemas.openxmlformats.org/officeDocument/2006/relationships/image" Target="../media/image0.png"  /><Relationship Id="rId55" Type="http://schemas.openxmlformats.org/officeDocument/2006/relationships/image" Target="../media/image0.png"  /><Relationship Id="rId56" Type="http://schemas.openxmlformats.org/officeDocument/2006/relationships/image" Target="../media/image0.png"  /><Relationship Id="rId57" Type="http://schemas.openxmlformats.org/officeDocument/2006/relationships/image" Target="../media/image0.png"  /><Relationship Id="rId58" Type="http://schemas.openxmlformats.org/officeDocument/2006/relationships/image" Target="../media/image0.png"  /><Relationship Id="rId59" Type="http://schemas.openxmlformats.org/officeDocument/2006/relationships/image" Target="../media/image0.png"  /><Relationship Id="rId6" Type="http://schemas.openxmlformats.org/officeDocument/2006/relationships/image" Target="../media/image0.png"  /><Relationship Id="rId60" Type="http://schemas.openxmlformats.org/officeDocument/2006/relationships/image" Target="../media/image0.png"  /><Relationship Id="rId61" Type="http://schemas.openxmlformats.org/officeDocument/2006/relationships/image" Target="../media/image0.png"  /><Relationship Id="rId62" Type="http://schemas.openxmlformats.org/officeDocument/2006/relationships/image" Target="../media/image0.png"  /><Relationship Id="rId63" Type="http://schemas.openxmlformats.org/officeDocument/2006/relationships/image" Target="../media/image0.png"  /><Relationship Id="rId64" Type="http://schemas.openxmlformats.org/officeDocument/2006/relationships/image" Target="../media/image0.png"  /><Relationship Id="rId65" Type="http://schemas.openxmlformats.org/officeDocument/2006/relationships/image" Target="../media/image0.png"  /><Relationship Id="rId66" Type="http://schemas.openxmlformats.org/officeDocument/2006/relationships/image" Target="../media/image0.png"  /><Relationship Id="rId67" Type="http://schemas.openxmlformats.org/officeDocument/2006/relationships/image" Target="../media/image0.png"  /><Relationship Id="rId68" Type="http://schemas.openxmlformats.org/officeDocument/2006/relationships/image" Target="../media/image0.png"  /><Relationship Id="rId69" Type="http://schemas.openxmlformats.org/officeDocument/2006/relationships/image" Target="../media/image0.png"  /><Relationship Id="rId7" Type="http://schemas.openxmlformats.org/officeDocument/2006/relationships/image" Target="../media/image0.png"  /><Relationship Id="rId70" Type="http://schemas.openxmlformats.org/officeDocument/2006/relationships/image" Target="../media/image0.png"  /><Relationship Id="rId71" Type="http://schemas.openxmlformats.org/officeDocument/2006/relationships/image" Target="../media/image0.png"  /><Relationship Id="rId72" Type="http://schemas.openxmlformats.org/officeDocument/2006/relationships/image" Target="../media/image0.png"  /><Relationship Id="rId73" Type="http://schemas.openxmlformats.org/officeDocument/2006/relationships/image" Target="../media/image0.png"  /><Relationship Id="rId74" Type="http://schemas.openxmlformats.org/officeDocument/2006/relationships/image" Target="../media/image0.png"  /><Relationship Id="rId75" Type="http://schemas.openxmlformats.org/officeDocument/2006/relationships/image" Target="../media/image0.png"  /><Relationship Id="rId76" Type="http://schemas.openxmlformats.org/officeDocument/2006/relationships/image" Target="../media/image0.png"  /><Relationship Id="rId77" Type="http://schemas.openxmlformats.org/officeDocument/2006/relationships/image" Target="../media/image0.png"  /><Relationship Id="rId78" Type="http://schemas.openxmlformats.org/officeDocument/2006/relationships/image" Target="../media/image0.png"  /><Relationship Id="rId79" Type="http://schemas.openxmlformats.org/officeDocument/2006/relationships/image" Target="../media/image0.png"  /><Relationship Id="rId8" Type="http://schemas.openxmlformats.org/officeDocument/2006/relationships/image" Target="../media/image0.png"  /><Relationship Id="rId80" Type="http://schemas.openxmlformats.org/officeDocument/2006/relationships/image" Target="../media/image0.png"  /><Relationship Id="rId81" Type="http://schemas.openxmlformats.org/officeDocument/2006/relationships/image" Target="../media/image0.png"  /><Relationship Id="rId82" Type="http://schemas.openxmlformats.org/officeDocument/2006/relationships/image" Target="../media/image0.png"  /><Relationship Id="rId83" Type="http://schemas.openxmlformats.org/officeDocument/2006/relationships/image" Target="../media/image0.png"  /><Relationship Id="rId84" Type="http://schemas.openxmlformats.org/officeDocument/2006/relationships/image" Target="../media/image0.png"  /><Relationship Id="rId85" Type="http://schemas.openxmlformats.org/officeDocument/2006/relationships/image" Target="../media/image0.png"  /><Relationship Id="rId86" Type="http://schemas.openxmlformats.org/officeDocument/2006/relationships/image" Target="../media/image0.png"  /><Relationship Id="rId87" Type="http://schemas.openxmlformats.org/officeDocument/2006/relationships/image" Target="../media/image0.png"  /><Relationship Id="rId88" Type="http://schemas.openxmlformats.org/officeDocument/2006/relationships/image" Target="../media/image0.png"  /><Relationship Id="rId89" Type="http://schemas.openxmlformats.org/officeDocument/2006/relationships/image" Target="../media/image0.png"  /><Relationship Id="rId9" Type="http://schemas.openxmlformats.org/officeDocument/2006/relationships/image" Target="../media/image0.png"  /><Relationship Id="rId90" Type="http://schemas.openxmlformats.org/officeDocument/2006/relationships/image" Target="../media/image0.png"  /><Relationship Id="rId91" Type="http://schemas.openxmlformats.org/officeDocument/2006/relationships/image" Target="../media/image0.png"  /><Relationship Id="rId92" Type="http://schemas.openxmlformats.org/officeDocument/2006/relationships/image" Target="../media/image0.png"  /><Relationship Id="rId93" Type="http://schemas.openxmlformats.org/officeDocument/2006/relationships/image" Target="../media/image0.png"  /><Relationship Id="rId94" Type="http://schemas.openxmlformats.org/officeDocument/2006/relationships/image" Target="../media/image0.png"  /><Relationship Id="rId95" Type="http://schemas.openxmlformats.org/officeDocument/2006/relationships/image" Target="../media/image0.png"  /><Relationship Id="rId96" Type="http://schemas.openxmlformats.org/officeDocument/2006/relationships/image" Target="../media/image0.png"  /><Relationship Id="rId97" Type="http://schemas.openxmlformats.org/officeDocument/2006/relationships/image" Target="../media/image0.png"  /><Relationship Id="rId98" Type="http://schemas.openxmlformats.org/officeDocument/2006/relationships/image" Target="../media/image0.png"  /><Relationship Id="rId99" Type="http://schemas.openxmlformats.org/officeDocument/2006/relationships/image" Target="../media/image0.png"  /></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  /><Relationship Id="rId10" Type="http://schemas.openxmlformats.org/officeDocument/2006/relationships/image" Target="../media/image1.jpeg"  /><Relationship Id="rId11" Type="http://schemas.openxmlformats.org/officeDocument/2006/relationships/image" Target="../media/image1.jpeg"  /><Relationship Id="rId12" Type="http://schemas.openxmlformats.org/officeDocument/2006/relationships/image" Target="../media/image1.jpeg"  /><Relationship Id="rId13" Type="http://schemas.openxmlformats.org/officeDocument/2006/relationships/image" Target="../media/image1.jpeg"  /><Relationship Id="rId14" Type="http://schemas.openxmlformats.org/officeDocument/2006/relationships/image" Target="../media/image1.jpeg"  /><Relationship Id="rId15" Type="http://schemas.openxmlformats.org/officeDocument/2006/relationships/image" Target="../media/image1.jpeg"  /><Relationship Id="rId16" Type="http://schemas.openxmlformats.org/officeDocument/2006/relationships/image" Target="../media/image1.jpeg"  /><Relationship Id="rId17" Type="http://schemas.openxmlformats.org/officeDocument/2006/relationships/image" Target="../media/image1.jpeg"  /><Relationship Id="rId18" Type="http://schemas.openxmlformats.org/officeDocument/2006/relationships/image" Target="../media/image1.jpeg"  /><Relationship Id="rId19" Type="http://schemas.openxmlformats.org/officeDocument/2006/relationships/image" Target="../media/image1.jpeg"  /><Relationship Id="rId2" Type="http://schemas.openxmlformats.org/officeDocument/2006/relationships/image" Target="../media/image2.jpeg"  /><Relationship Id="rId20" Type="http://schemas.openxmlformats.org/officeDocument/2006/relationships/image" Target="../media/image1.jpeg"  /><Relationship Id="rId21" Type="http://schemas.openxmlformats.org/officeDocument/2006/relationships/image" Target="../media/image1.jpeg"  /><Relationship Id="rId22" Type="http://schemas.openxmlformats.org/officeDocument/2006/relationships/image" Target="../media/image1.jpeg"  /><Relationship Id="rId23" Type="http://schemas.openxmlformats.org/officeDocument/2006/relationships/image" Target="../media/image1.jpeg"  /><Relationship Id="rId24" Type="http://schemas.openxmlformats.org/officeDocument/2006/relationships/image" Target="../media/image1.jpeg"  /><Relationship Id="rId25" Type="http://schemas.openxmlformats.org/officeDocument/2006/relationships/image" Target="../media/image1.jpeg"  /><Relationship Id="rId26" Type="http://schemas.openxmlformats.org/officeDocument/2006/relationships/image" Target="../media/image1.jpeg"  /><Relationship Id="rId27" Type="http://schemas.openxmlformats.org/officeDocument/2006/relationships/image" Target="../media/image1.jpeg"  /><Relationship Id="rId28" Type="http://schemas.openxmlformats.org/officeDocument/2006/relationships/image" Target="../media/image1.jpeg"  /><Relationship Id="rId29" Type="http://schemas.openxmlformats.org/officeDocument/2006/relationships/image" Target="../media/image1.jpeg"  /><Relationship Id="rId3" Type="http://schemas.openxmlformats.org/officeDocument/2006/relationships/image" Target="../media/image3.jpeg"  /><Relationship Id="rId30" Type="http://schemas.openxmlformats.org/officeDocument/2006/relationships/image" Target="../media/image4.png"  /><Relationship Id="rId31" Type="http://schemas.openxmlformats.org/officeDocument/2006/relationships/image" Target="../media/image4.png"  /><Relationship Id="rId32" Type="http://schemas.openxmlformats.org/officeDocument/2006/relationships/image" Target="../media/image5.png"  /><Relationship Id="rId33" Type="http://schemas.openxmlformats.org/officeDocument/2006/relationships/image" Target="../media/image6.png"  /><Relationship Id="rId34" Type="http://schemas.openxmlformats.org/officeDocument/2006/relationships/image" Target="../media/image7.png"  /><Relationship Id="rId35" Type="http://schemas.openxmlformats.org/officeDocument/2006/relationships/image" Target="../media/image8.png"  /><Relationship Id="rId36" Type="http://schemas.openxmlformats.org/officeDocument/2006/relationships/image" Target="../media/image9.png"  /><Relationship Id="rId37" Type="http://schemas.openxmlformats.org/officeDocument/2006/relationships/image" Target="../media/image10.png"  /><Relationship Id="rId38" Type="http://schemas.openxmlformats.org/officeDocument/2006/relationships/image" Target="../media/image10.png"  /><Relationship Id="rId39" Type="http://schemas.openxmlformats.org/officeDocument/2006/relationships/image" Target="../media/image9.png"  /><Relationship Id="rId4" Type="http://schemas.openxmlformats.org/officeDocument/2006/relationships/image" Target="../media/image1.jpeg"  /><Relationship Id="rId40" Type="http://schemas.openxmlformats.org/officeDocument/2006/relationships/image" Target="../media/image11.png"  /><Relationship Id="rId41" Type="http://schemas.openxmlformats.org/officeDocument/2006/relationships/image" Target="../media/image10.png"  /><Relationship Id="rId42" Type="http://schemas.openxmlformats.org/officeDocument/2006/relationships/image" Target="../media/image10.png"  /><Relationship Id="rId5" Type="http://schemas.openxmlformats.org/officeDocument/2006/relationships/image" Target="../media/image1.jpeg"  /><Relationship Id="rId6" Type="http://schemas.openxmlformats.org/officeDocument/2006/relationships/image" Target="../media/image1.jpeg"  /><Relationship Id="rId7" Type="http://schemas.openxmlformats.org/officeDocument/2006/relationships/image" Target="../media/image1.jpeg"  /><Relationship Id="rId8" Type="http://schemas.openxmlformats.org/officeDocument/2006/relationships/image" Target="../media/image1.jpeg"  /><Relationship Id="rId9" Type="http://schemas.openxmlformats.org/officeDocument/2006/relationships/image" Target="../media/image1.jpeg"  /></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  /><Relationship Id="rId10" Type="http://schemas.openxmlformats.org/officeDocument/2006/relationships/image" Target="../media/image21.png"  /><Relationship Id="rId11" Type="http://schemas.openxmlformats.org/officeDocument/2006/relationships/image" Target="../media/image22.png"  /><Relationship Id="rId12" Type="http://schemas.openxmlformats.org/officeDocument/2006/relationships/image" Target="../media/image23.png"  /><Relationship Id="rId13" Type="http://schemas.openxmlformats.org/officeDocument/2006/relationships/image" Target="../media/image24.png"  /><Relationship Id="rId14" Type="http://schemas.openxmlformats.org/officeDocument/2006/relationships/image" Target="../media/image25.png"  /><Relationship Id="rId15" Type="http://schemas.openxmlformats.org/officeDocument/2006/relationships/image" Target="../media/image26.png"  /><Relationship Id="rId16" Type="http://schemas.openxmlformats.org/officeDocument/2006/relationships/image" Target="../media/image27.png"  /><Relationship Id="rId17" Type="http://schemas.openxmlformats.org/officeDocument/2006/relationships/image" Target="../media/image28.png"  /><Relationship Id="rId18" Type="http://schemas.openxmlformats.org/officeDocument/2006/relationships/image" Target="../media/image29.png"  /><Relationship Id="rId19" Type="http://schemas.openxmlformats.org/officeDocument/2006/relationships/image" Target="../media/image30.png"  /><Relationship Id="rId2" Type="http://schemas.openxmlformats.org/officeDocument/2006/relationships/image" Target="../media/image13.png"  /><Relationship Id="rId20" Type="http://schemas.openxmlformats.org/officeDocument/2006/relationships/image" Target="../media/image31.png"  /><Relationship Id="rId21" Type="http://schemas.openxmlformats.org/officeDocument/2006/relationships/image" Target="../media/image32.png"  /><Relationship Id="rId22" Type="http://schemas.openxmlformats.org/officeDocument/2006/relationships/image" Target="../media/image33.png"  /><Relationship Id="rId23" Type="http://schemas.openxmlformats.org/officeDocument/2006/relationships/image" Target="../media/image34.png"  /><Relationship Id="rId24" Type="http://schemas.openxmlformats.org/officeDocument/2006/relationships/image" Target="../media/image35.png"  /><Relationship Id="rId25" Type="http://schemas.openxmlformats.org/officeDocument/2006/relationships/image" Target="../media/image36.png"  /><Relationship Id="rId26" Type="http://schemas.openxmlformats.org/officeDocument/2006/relationships/image" Target="../media/image37.png"  /><Relationship Id="rId27" Type="http://schemas.openxmlformats.org/officeDocument/2006/relationships/image" Target="../media/image38.png"  /><Relationship Id="rId28" Type="http://schemas.openxmlformats.org/officeDocument/2006/relationships/image" Target="../media/image39.png"  /><Relationship Id="rId29" Type="http://schemas.openxmlformats.org/officeDocument/2006/relationships/image" Target="../media/image40.png"  /><Relationship Id="rId3" Type="http://schemas.openxmlformats.org/officeDocument/2006/relationships/image" Target="../media/image14.png"  /><Relationship Id="rId30" Type="http://schemas.openxmlformats.org/officeDocument/2006/relationships/image" Target="../media/image41.png"  /><Relationship Id="rId31" Type="http://schemas.openxmlformats.org/officeDocument/2006/relationships/image" Target="../media/image42.png"  /><Relationship Id="rId32" Type="http://schemas.openxmlformats.org/officeDocument/2006/relationships/image" Target="../media/image43.png"  /><Relationship Id="rId33" Type="http://schemas.openxmlformats.org/officeDocument/2006/relationships/image" Target="../media/image44.png"  /><Relationship Id="rId34" Type="http://schemas.openxmlformats.org/officeDocument/2006/relationships/image" Target="../media/image45.png"  /><Relationship Id="rId35" Type="http://schemas.openxmlformats.org/officeDocument/2006/relationships/image" Target="../media/image46.png"  /><Relationship Id="rId36" Type="http://schemas.openxmlformats.org/officeDocument/2006/relationships/image" Target="../media/image47.png"  /><Relationship Id="rId37" Type="http://schemas.openxmlformats.org/officeDocument/2006/relationships/image" Target="../media/image48.png"  /><Relationship Id="rId38" Type="http://schemas.openxmlformats.org/officeDocument/2006/relationships/image" Target="../media/image49.png"  /><Relationship Id="rId39" Type="http://schemas.openxmlformats.org/officeDocument/2006/relationships/image" Target="../media/image50.png"  /><Relationship Id="rId4" Type="http://schemas.openxmlformats.org/officeDocument/2006/relationships/image" Target="../media/image15.png"  /><Relationship Id="rId40" Type="http://schemas.openxmlformats.org/officeDocument/2006/relationships/image" Target="../media/image51.png"  /><Relationship Id="rId41" Type="http://schemas.openxmlformats.org/officeDocument/2006/relationships/image" Target="../media/image52.png"  /><Relationship Id="rId42" Type="http://schemas.openxmlformats.org/officeDocument/2006/relationships/image" Target="../media/image53.png"  /><Relationship Id="rId43" Type="http://schemas.openxmlformats.org/officeDocument/2006/relationships/image" Target="../media/image54.png"  /><Relationship Id="rId5" Type="http://schemas.openxmlformats.org/officeDocument/2006/relationships/image" Target="../media/image16.png"  /><Relationship Id="rId6" Type="http://schemas.openxmlformats.org/officeDocument/2006/relationships/image" Target="../media/image17.png"  /><Relationship Id="rId7" Type="http://schemas.openxmlformats.org/officeDocument/2006/relationships/image" Target="../media/image18.png"  /><Relationship Id="rId8" Type="http://schemas.openxmlformats.org/officeDocument/2006/relationships/image" Target="../media/image19.png"  /><Relationship Id="rId9" Type="http://schemas.openxmlformats.org/officeDocument/2006/relationships/image" Target="../media/image20.png"  /></Relationships>
</file>

<file path=xl/drawings/_rels/drawing6.xml.rels><?xml version="1.0" encoding="UTF-8" standalone="yes" ?><Relationships xmlns="http://schemas.openxmlformats.org/package/2006/relationships"><Relationship Id="rId1" Type="http://schemas.openxmlformats.org/officeDocument/2006/relationships/chart" Target="../charts/chart0.xml"  /><Relationship Id="rId2" Type="http://schemas.openxmlformats.org/officeDocument/2006/relationships/image" Target="../media/image55.emf"  /></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  /><Relationship Id="rId2" Type="http://schemas.openxmlformats.org/officeDocument/2006/relationships/chart" Target="../charts/chart2.xml"  /></Relationships>
</file>

<file path=xl/drawings/_rels/drawing10.xml.rels><?xml version="1.0" encoding="UTF-8" standalone="yes" ?><Relationships xmlns="http://schemas.openxmlformats.org/package/2006/relationships"><Relationship Id="rId1" Type="http://schemas.openxmlformats.org/officeDocument/2006/relationships/chart" Target="../charts/chart3.xml"  /></Relationships>
</file>

<file path=xl/drawings/_rels/vmlDrawing1.vml.rels><?xml version="1.0" encoding="UTF-8" standalone="yes" ?><Relationships xmlns="http://schemas.openxmlformats.org/package/2006/relationships"><Relationship Id="rId1" Type="http://schemas.openxmlformats.org/officeDocument/2006/relationships/image" Target="../media/image56.emf"  /><Relationship Id="rId2" Type="http://schemas.openxmlformats.org/officeDocument/2006/relationships/image" Target="../media/image57.emf"  /><Relationship Id="rId3" Type="http://schemas.openxmlformats.org/officeDocument/2006/relationships/image" Target="../media/image58.emf"  /><Relationship Id="rId4" Type="http://schemas.openxmlformats.org/officeDocument/2006/relationships/image" Target="../media/image59.emf"  /><Relationship Id="rId5" Type="http://schemas.openxmlformats.org/officeDocument/2006/relationships/image" Target="../media/image60.emf"  /><Relationship Id="rId6" Type="http://schemas.openxmlformats.org/officeDocument/2006/relationships/image" Target="../media/image61.emf"  /></Relationships>
</file>

<file path=xl/drawings/drawing0.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0</xdr:col>
      <xdr:colOff>0</xdr:colOff>
      <xdr:row>0</xdr:row>
      <xdr:rowOff>0</xdr:rowOff>
    </xdr:from>
    <xdr:to>
      <xdr:col>5</xdr:col>
      <xdr:colOff>2124075</xdr:colOff>
      <xdr:row>18</xdr:row>
      <xdr:rowOff>381000</xdr:rowOff>
    </xdr:to>
    <xdr:sp fLocksText="1" fPublished="0">
      <xdr:nvSpPr>
        <xdr:cNvPr id="1028" name="Text Box 4" hidden="1"/>
        <xdr:cNvSpPr txBox="1">
          <a:spLocks noSelect="1" noChangeArrowheads="1"/>
        </xdr:cNvSpPr>
      </xdr:nvSpPr>
      <xdr:spPr>
        <a:xfrm>
          <a:off x="0" y="0"/>
          <a:ext cx="19973926" cy="19221450"/>
        </a:xfrm>
        <a:prstGeom prst="rect">
          <a:avLst/>
        </a:prstGeom>
        <a:solidFill>
          <a:srgbClr val="ffffff"/>
        </a:solidFill>
        <a:ln w="9525">
          <a:solidFill>
            <a:srgbClr val="000000"/>
          </a:solidFill>
          <a:miter/>
        </a:ln>
      </xdr:spPr>
      <xdr:txBody>
        <a:bodyPr vertOverflow="clip" horzOverflow="clip" wrap="square" lIns="5080" tIns="5080" rIns="5080" bIns="5080"/>
        <a:p>
          <a:pPr algn="l" eaLnBrk="0" latinLnBrk="0">
            <a:lnSpc>
              <a:spcPct val="100000"/>
            </a:lnSpc>
          </a:pPr>
        </a:p>
      </xdr:txBody>
    </xdr:sp>
    <xdr:clientData fLocksWithSheet="1" fPrintsWithSheet="1"/>
  </xdr:twoCellAnchor>
  <xdr:twoCellAnchor editAs="absolute">
    <xdr:from>
      <xdr:col>17</xdr:col>
      <xdr:colOff>142875</xdr:colOff>
      <xdr:row>1</xdr:row>
      <xdr:rowOff>19050</xdr:rowOff>
    </xdr:from>
    <xdr:to>
      <xdr:col>19</xdr:col>
      <xdr:colOff>142875</xdr:colOff>
      <xdr:row>3</xdr:row>
      <xdr:rowOff>19050</xdr:rowOff>
    </xdr:to>
    <xdr:sp fLocksText="1" fPublished="0">
      <xdr:nvSpPr>
        <xdr:cNvPr id="1027" name="Text Box 3" hidden="1"/>
        <xdr:cNvSpPr txBox="1">
          <a:spLocks noChangeArrowheads="1"/>
        </xdr:cNvSpPr>
      </xdr:nvSpPr>
      <xdr:spPr>
        <a:xfrm>
          <a:off x="77247752" y="762000"/>
          <a:ext cx="10906125" cy="2447925"/>
        </a:xfrm>
        <a:prstGeom prst="rect">
          <a:avLst/>
        </a:prstGeom>
        <a:solidFill>
          <a:srgbClr val="ffffe1"/>
        </a:solidFill>
        <a:ln w="9525">
          <a:solidFill>
            <a:srgbClr val="000000"/>
          </a:solidFill>
          <a:miter/>
        </a:ln>
        <a:effectLst>
          <a:outerShdw dist="35921" dir="2700000" algn="ctr" rotWithShape="0">
            <a:srgbClr val="000000"/>
          </a:outerShdw>
        </a:effectLst>
      </xdr:spPr>
      <xdr:txBody>
        <a:bodyPr vertOverflow="clip" horzOverflow="clip" wrap="square" lIns="5080" tIns="5080" rIns="5080" bIns="5080"/>
        <a:p>
          <a:pPr algn="l" eaLnBrk="0" latinLnBrk="0">
            <a:lnSpc>
              <a:spcPct val="100000"/>
            </a:lnSpc>
          </a:pPr>
        </a:p>
      </xdr:txBody>
    </xdr:sp>
    <xdr:clientData fLocksWithSheet="1" fPrintsWithSheet="1"/>
  </xdr:twoCellAnchor>
  <xdr:twoCellAnchor editAs="absolute">
    <xdr:from>
      <xdr:col>2</xdr:col>
      <xdr:colOff>142875</xdr:colOff>
      <xdr:row>1</xdr:row>
      <xdr:rowOff>19050</xdr:rowOff>
    </xdr:from>
    <xdr:to>
      <xdr:col>4</xdr:col>
      <xdr:colOff>142875</xdr:colOff>
      <xdr:row>3</xdr:row>
      <xdr:rowOff>19050</xdr:rowOff>
    </xdr:to>
    <xdr:sp fLocksText="1" fPublished="0">
      <xdr:nvSpPr>
        <xdr:cNvPr id="1026" name="Text Box 2" hidden="1"/>
        <xdr:cNvSpPr txBox="1">
          <a:spLocks noChangeArrowheads="1"/>
        </xdr:cNvSpPr>
      </xdr:nvSpPr>
      <xdr:spPr>
        <a:xfrm>
          <a:off x="4819650" y="762000"/>
          <a:ext cx="4286250" cy="2447925"/>
        </a:xfrm>
        <a:prstGeom prst="rect">
          <a:avLst/>
        </a:prstGeom>
        <a:solidFill>
          <a:srgbClr val="ffffe1"/>
        </a:solidFill>
        <a:ln w="9525">
          <a:solidFill>
            <a:srgbClr val="000000"/>
          </a:solidFill>
          <a:miter/>
        </a:ln>
        <a:effectLst>
          <a:outerShdw dist="35921" dir="2700000" algn="ctr" rotWithShape="0">
            <a:srgbClr val="000000"/>
          </a:outerShdw>
        </a:effectLst>
      </xdr:spPr>
      <xdr:txBody>
        <a:bodyPr vertOverflow="clip" horzOverflow="clip" wrap="square" lIns="5080" tIns="5080" rIns="5080" bIns="5080"/>
        <a:p>
          <a:pPr algn="l" eaLnBrk="0" latinLnBrk="0">
            <a:lnSpc>
              <a:spcPct val="100000"/>
            </a:lnSpc>
          </a:pPr>
        </a:p>
      </xdr:txBody>
    </xdr:sp>
    <xdr:clientData fLocksWithSheet="1" fPrintsWithSheet="1"/>
  </xdr:twoCellAnchor>
  <xdr:twoCellAnchor editAs="absolute">
    <xdr:from>
      <xdr:col>2</xdr:col>
      <xdr:colOff>142875</xdr:colOff>
      <xdr:row>1</xdr:row>
      <xdr:rowOff>19050</xdr:rowOff>
    </xdr:from>
    <xdr:to>
      <xdr:col>4</xdr:col>
      <xdr:colOff>142875</xdr:colOff>
      <xdr:row>3</xdr:row>
      <xdr:rowOff>19050</xdr:rowOff>
    </xdr:to>
    <xdr:sp fLocksText="1" fPublished="0">
      <xdr:nvSpPr>
        <xdr:cNvPr id="1025" name="Text Box 1" hidden="1"/>
        <xdr:cNvSpPr txBox="1">
          <a:spLocks noChangeArrowheads="1"/>
        </xdr:cNvSpPr>
      </xdr:nvSpPr>
      <xdr:spPr>
        <a:xfrm>
          <a:off x="4819650" y="762000"/>
          <a:ext cx="4286250" cy="2447925"/>
        </a:xfrm>
        <a:prstGeom prst="rect">
          <a:avLst/>
        </a:prstGeom>
        <a:solidFill>
          <a:srgbClr val="ffffe1"/>
        </a:solidFill>
        <a:ln w="9525">
          <a:solidFill>
            <a:srgbClr val="000000"/>
          </a:solidFill>
          <a:miter/>
        </a:ln>
        <a:effectLst>
          <a:outerShdw dist="35921" dir="2700000" algn="ctr" rotWithShape="0">
            <a:srgbClr val="000000"/>
          </a:outerShdw>
        </a:effectLst>
      </xdr:spPr>
      <xdr:txBody>
        <a:bodyPr vertOverflow="clip" horzOverflow="clip" wrap="square" lIns="5080" tIns="5080" rIns="5080" bIns="5080"/>
        <a:p>
          <a:pPr algn="l" eaLnBrk="0" latinLnBrk="0">
            <a:lnSpc>
              <a:spcPct val="100000"/>
            </a:lnSpc>
          </a:pPr>
        </a:p>
      </xdr:txBody>
    </xdr:sp>
    <xdr:clientData fLocksWithSheet="1" fPrintsWithSheet="1"/>
  </xdr:twoCellAnchor>
</xdr:wsDr>
</file>

<file path=xl/drawings/drawing1.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4</xdr:col>
      <xdr:colOff>285750</xdr:colOff>
      <xdr:row>2</xdr:row>
      <xdr:rowOff>95250</xdr:rowOff>
    </xdr:from>
    <xdr:to>
      <xdr:col>4</xdr:col>
      <xdr:colOff>466725</xdr:colOff>
      <xdr:row>2</xdr:row>
      <xdr:rowOff>466725</xdr:rowOff>
    </xdr:to>
    <xdr:pic macro="" fPublished="0">
      <xdr:nvPicPr>
        <xdr:cNvPr id="2" name="그림 1"/>
        <xdr:cNvPicPr>
          <a:picLocks noChangeAspect="1"/>
        </xdr:cNvPicPr>
      </xdr:nvPicPr>
      <xdr:blipFill rotWithShape="1">
        <a:blip r:embed="rId1"/>
        <a:srcRect l="10510" t="21640" r="13320" b="8160"/>
        <a:stretch>
          <a:fillRect/>
        </a:stretch>
      </xdr:blipFill>
      <xdr:spPr>
        <a:xfrm>
          <a:off x="11953875" y="2476500"/>
          <a:ext cx="361950" cy="742950"/>
        </a:xfrm>
        <a:prstGeom prst="rect">
          <a:avLst/>
        </a:prstGeom>
      </xdr:spPr>
    </xdr:pic>
    <xdr:clientData fLocksWithSheet="1" fPrintsWithSheet="1"/>
  </xdr:twoCellAnchor>
  <xdr:twoCellAnchor editAs="oneCell">
    <xdr:from>
      <xdr:col>4</xdr:col>
      <xdr:colOff>295275</xdr:colOff>
      <xdr:row>3</xdr:row>
      <xdr:rowOff>114300</xdr:rowOff>
    </xdr:from>
    <xdr:to>
      <xdr:col>4</xdr:col>
      <xdr:colOff>476250</xdr:colOff>
      <xdr:row>3</xdr:row>
      <xdr:rowOff>485775</xdr:rowOff>
    </xdr:to>
    <xdr:pic macro="" fPublished="0">
      <xdr:nvPicPr>
        <xdr:cNvPr id="311" name="그림 310"/>
        <xdr:cNvPicPr>
          <a:picLocks noChangeAspect="1"/>
        </xdr:cNvPicPr>
      </xdr:nvPicPr>
      <xdr:blipFill rotWithShape="1">
        <a:blip r:embed="rId2"/>
        <a:srcRect l="10510" t="21640" r="13320" b="8160"/>
        <a:stretch>
          <a:fillRect/>
        </a:stretch>
      </xdr:blipFill>
      <xdr:spPr>
        <a:xfrm>
          <a:off x="11972925" y="3657600"/>
          <a:ext cx="361950" cy="742950"/>
        </a:xfrm>
        <a:prstGeom prst="rect">
          <a:avLst/>
        </a:prstGeom>
      </xdr:spPr>
    </xdr:pic>
    <xdr:clientData fLocksWithSheet="1" fPrintsWithSheet="1"/>
  </xdr:twoCellAnchor>
  <xdr:twoCellAnchor editAs="oneCell">
    <xdr:from>
      <xdr:col>4</xdr:col>
      <xdr:colOff>295275</xdr:colOff>
      <xdr:row>4</xdr:row>
      <xdr:rowOff>114300</xdr:rowOff>
    </xdr:from>
    <xdr:to>
      <xdr:col>4</xdr:col>
      <xdr:colOff>476250</xdr:colOff>
      <xdr:row>4</xdr:row>
      <xdr:rowOff>485775</xdr:rowOff>
    </xdr:to>
    <xdr:pic macro="" fPublished="0">
      <xdr:nvPicPr>
        <xdr:cNvPr id="312" name="그림 311"/>
        <xdr:cNvPicPr>
          <a:picLocks noChangeAspect="1"/>
        </xdr:cNvPicPr>
      </xdr:nvPicPr>
      <xdr:blipFill rotWithShape="1">
        <a:blip r:embed="rId3"/>
        <a:srcRect l="10510" t="21640" r="13320" b="8160"/>
        <a:stretch>
          <a:fillRect/>
        </a:stretch>
      </xdr:blipFill>
      <xdr:spPr>
        <a:xfrm>
          <a:off x="11972925" y="4800600"/>
          <a:ext cx="361950" cy="742950"/>
        </a:xfrm>
        <a:prstGeom prst="rect">
          <a:avLst/>
        </a:prstGeom>
      </xdr:spPr>
    </xdr:pic>
    <xdr:clientData fLocksWithSheet="1" fPrintsWithSheet="1"/>
  </xdr:twoCellAnchor>
  <xdr:twoCellAnchor editAs="oneCell">
    <xdr:from>
      <xdr:col>4</xdr:col>
      <xdr:colOff>295275</xdr:colOff>
      <xdr:row>5</xdr:row>
      <xdr:rowOff>114300</xdr:rowOff>
    </xdr:from>
    <xdr:to>
      <xdr:col>4</xdr:col>
      <xdr:colOff>476250</xdr:colOff>
      <xdr:row>5</xdr:row>
      <xdr:rowOff>485775</xdr:rowOff>
    </xdr:to>
    <xdr:pic macro="" fPublished="0">
      <xdr:nvPicPr>
        <xdr:cNvPr id="313" name="그림 312"/>
        <xdr:cNvPicPr>
          <a:picLocks noChangeAspect="1"/>
        </xdr:cNvPicPr>
      </xdr:nvPicPr>
      <xdr:blipFill rotWithShape="1">
        <a:blip r:embed="rId4"/>
        <a:srcRect l="10510" t="21640" r="13320" b="8160"/>
        <a:stretch>
          <a:fillRect/>
        </a:stretch>
      </xdr:blipFill>
      <xdr:spPr>
        <a:xfrm>
          <a:off x="11972925" y="5943600"/>
          <a:ext cx="361950" cy="742950"/>
        </a:xfrm>
        <a:prstGeom prst="rect">
          <a:avLst/>
        </a:prstGeom>
      </xdr:spPr>
    </xdr:pic>
    <xdr:clientData fLocksWithSheet="1" fPrintsWithSheet="1"/>
  </xdr:twoCellAnchor>
  <xdr:twoCellAnchor editAs="oneCell">
    <xdr:from>
      <xdr:col>4</xdr:col>
      <xdr:colOff>295275</xdr:colOff>
      <xdr:row>6</xdr:row>
      <xdr:rowOff>114300</xdr:rowOff>
    </xdr:from>
    <xdr:to>
      <xdr:col>4</xdr:col>
      <xdr:colOff>476250</xdr:colOff>
      <xdr:row>6</xdr:row>
      <xdr:rowOff>485775</xdr:rowOff>
    </xdr:to>
    <xdr:pic macro="" fPublished="0">
      <xdr:nvPicPr>
        <xdr:cNvPr id="314" name="그림 313"/>
        <xdr:cNvPicPr>
          <a:picLocks noChangeAspect="1"/>
        </xdr:cNvPicPr>
      </xdr:nvPicPr>
      <xdr:blipFill rotWithShape="1">
        <a:blip r:embed="rId5"/>
        <a:srcRect l="10510" t="21640" r="13320" b="8160"/>
        <a:stretch>
          <a:fillRect/>
        </a:stretch>
      </xdr:blipFill>
      <xdr:spPr>
        <a:xfrm>
          <a:off x="11972925" y="7086600"/>
          <a:ext cx="361950" cy="742950"/>
        </a:xfrm>
        <a:prstGeom prst="rect">
          <a:avLst/>
        </a:prstGeom>
      </xdr:spPr>
    </xdr:pic>
    <xdr:clientData fLocksWithSheet="1" fPrintsWithSheet="1"/>
  </xdr:twoCellAnchor>
  <xdr:twoCellAnchor editAs="oneCell">
    <xdr:from>
      <xdr:col>4</xdr:col>
      <xdr:colOff>295275</xdr:colOff>
      <xdr:row>7</xdr:row>
      <xdr:rowOff>114300</xdr:rowOff>
    </xdr:from>
    <xdr:to>
      <xdr:col>4</xdr:col>
      <xdr:colOff>476250</xdr:colOff>
      <xdr:row>7</xdr:row>
      <xdr:rowOff>485775</xdr:rowOff>
    </xdr:to>
    <xdr:pic macro="" fPublished="0">
      <xdr:nvPicPr>
        <xdr:cNvPr id="315" name="그림 314"/>
        <xdr:cNvPicPr>
          <a:picLocks noChangeAspect="1"/>
        </xdr:cNvPicPr>
      </xdr:nvPicPr>
      <xdr:blipFill rotWithShape="1">
        <a:blip r:embed="rId6"/>
        <a:srcRect l="10510" t="21640" r="13320" b="8160"/>
        <a:stretch>
          <a:fillRect/>
        </a:stretch>
      </xdr:blipFill>
      <xdr:spPr>
        <a:xfrm>
          <a:off x="11972925" y="8229600"/>
          <a:ext cx="361950" cy="742950"/>
        </a:xfrm>
        <a:prstGeom prst="rect">
          <a:avLst/>
        </a:prstGeom>
      </xdr:spPr>
    </xdr:pic>
    <xdr:clientData fLocksWithSheet="1" fPrintsWithSheet="1"/>
  </xdr:twoCellAnchor>
  <xdr:twoCellAnchor editAs="oneCell">
    <xdr:from>
      <xdr:col>4</xdr:col>
      <xdr:colOff>295275</xdr:colOff>
      <xdr:row>8</xdr:row>
      <xdr:rowOff>114300</xdr:rowOff>
    </xdr:from>
    <xdr:to>
      <xdr:col>4</xdr:col>
      <xdr:colOff>476250</xdr:colOff>
      <xdr:row>8</xdr:row>
      <xdr:rowOff>485775</xdr:rowOff>
    </xdr:to>
    <xdr:pic macro="" fPublished="0">
      <xdr:nvPicPr>
        <xdr:cNvPr id="316" name="그림 315"/>
        <xdr:cNvPicPr>
          <a:picLocks noChangeAspect="1"/>
        </xdr:cNvPicPr>
      </xdr:nvPicPr>
      <xdr:blipFill rotWithShape="1">
        <a:blip r:embed="rId7"/>
        <a:srcRect l="10510" t="21640" r="13320" b="8160"/>
        <a:stretch>
          <a:fillRect/>
        </a:stretch>
      </xdr:blipFill>
      <xdr:spPr>
        <a:xfrm>
          <a:off x="11972925" y="9372600"/>
          <a:ext cx="361950" cy="742950"/>
        </a:xfrm>
        <a:prstGeom prst="rect">
          <a:avLst/>
        </a:prstGeom>
      </xdr:spPr>
    </xdr:pic>
    <xdr:clientData fLocksWithSheet="1" fPrintsWithSheet="1"/>
  </xdr:twoCellAnchor>
  <xdr:twoCellAnchor editAs="oneCell">
    <xdr:from>
      <xdr:col>4</xdr:col>
      <xdr:colOff>295275</xdr:colOff>
      <xdr:row>9</xdr:row>
      <xdr:rowOff>114300</xdr:rowOff>
    </xdr:from>
    <xdr:to>
      <xdr:col>4</xdr:col>
      <xdr:colOff>476250</xdr:colOff>
      <xdr:row>9</xdr:row>
      <xdr:rowOff>485775</xdr:rowOff>
    </xdr:to>
    <xdr:pic macro="" fPublished="0">
      <xdr:nvPicPr>
        <xdr:cNvPr id="317" name="그림 316"/>
        <xdr:cNvPicPr>
          <a:picLocks noChangeAspect="1"/>
        </xdr:cNvPicPr>
      </xdr:nvPicPr>
      <xdr:blipFill rotWithShape="1">
        <a:blip r:embed="rId8"/>
        <a:srcRect l="10510" t="21640" r="13320" b="8160"/>
        <a:stretch>
          <a:fillRect/>
        </a:stretch>
      </xdr:blipFill>
      <xdr:spPr>
        <a:xfrm>
          <a:off x="11972925" y="10515600"/>
          <a:ext cx="361950" cy="742950"/>
        </a:xfrm>
        <a:prstGeom prst="rect">
          <a:avLst/>
        </a:prstGeom>
      </xdr:spPr>
    </xdr:pic>
    <xdr:clientData fLocksWithSheet="1" fPrintsWithSheet="1"/>
  </xdr:twoCellAnchor>
  <xdr:twoCellAnchor editAs="oneCell">
    <xdr:from>
      <xdr:col>4</xdr:col>
      <xdr:colOff>295275</xdr:colOff>
      <xdr:row>10</xdr:row>
      <xdr:rowOff>114300</xdr:rowOff>
    </xdr:from>
    <xdr:to>
      <xdr:col>4</xdr:col>
      <xdr:colOff>476250</xdr:colOff>
      <xdr:row>10</xdr:row>
      <xdr:rowOff>485775</xdr:rowOff>
    </xdr:to>
    <xdr:pic macro="" fPublished="0">
      <xdr:nvPicPr>
        <xdr:cNvPr id="318" name="그림 317"/>
        <xdr:cNvPicPr>
          <a:picLocks noChangeAspect="1"/>
        </xdr:cNvPicPr>
      </xdr:nvPicPr>
      <xdr:blipFill rotWithShape="1">
        <a:blip r:embed="rId9"/>
        <a:srcRect l="10510" t="21640" r="13320" b="8160"/>
        <a:stretch>
          <a:fillRect/>
        </a:stretch>
      </xdr:blipFill>
      <xdr:spPr>
        <a:xfrm>
          <a:off x="11972925" y="11658600"/>
          <a:ext cx="361950" cy="742950"/>
        </a:xfrm>
        <a:prstGeom prst="rect">
          <a:avLst/>
        </a:prstGeom>
      </xdr:spPr>
    </xdr:pic>
    <xdr:clientData fLocksWithSheet="1" fPrintsWithSheet="1"/>
  </xdr:twoCellAnchor>
  <xdr:twoCellAnchor editAs="oneCell">
    <xdr:from>
      <xdr:col>4</xdr:col>
      <xdr:colOff>295275</xdr:colOff>
      <xdr:row>11</xdr:row>
      <xdr:rowOff>114300</xdr:rowOff>
    </xdr:from>
    <xdr:to>
      <xdr:col>4</xdr:col>
      <xdr:colOff>476250</xdr:colOff>
      <xdr:row>11</xdr:row>
      <xdr:rowOff>485775</xdr:rowOff>
    </xdr:to>
    <xdr:pic macro="" fPublished="0">
      <xdr:nvPicPr>
        <xdr:cNvPr id="319" name="그림 318"/>
        <xdr:cNvPicPr>
          <a:picLocks noChangeAspect="1"/>
        </xdr:cNvPicPr>
      </xdr:nvPicPr>
      <xdr:blipFill rotWithShape="1">
        <a:blip r:embed="rId10"/>
        <a:srcRect l="10510" t="21640" r="13320" b="8160"/>
        <a:stretch>
          <a:fillRect/>
        </a:stretch>
      </xdr:blipFill>
      <xdr:spPr>
        <a:xfrm>
          <a:off x="11972925" y="12801600"/>
          <a:ext cx="361950" cy="742950"/>
        </a:xfrm>
        <a:prstGeom prst="rect">
          <a:avLst/>
        </a:prstGeom>
      </xdr:spPr>
    </xdr:pic>
    <xdr:clientData fLocksWithSheet="1" fPrintsWithSheet="1"/>
  </xdr:twoCellAnchor>
  <xdr:twoCellAnchor editAs="oneCell">
    <xdr:from>
      <xdr:col>4</xdr:col>
      <xdr:colOff>295275</xdr:colOff>
      <xdr:row>12</xdr:row>
      <xdr:rowOff>114300</xdr:rowOff>
    </xdr:from>
    <xdr:to>
      <xdr:col>4</xdr:col>
      <xdr:colOff>476250</xdr:colOff>
      <xdr:row>12</xdr:row>
      <xdr:rowOff>485775</xdr:rowOff>
    </xdr:to>
    <xdr:pic macro="" fPublished="0">
      <xdr:nvPicPr>
        <xdr:cNvPr id="320" name="그림 319"/>
        <xdr:cNvPicPr>
          <a:picLocks noChangeAspect="1"/>
        </xdr:cNvPicPr>
      </xdr:nvPicPr>
      <xdr:blipFill rotWithShape="1">
        <a:blip r:embed="rId11"/>
        <a:srcRect l="10510" t="21640" r="13320" b="8160"/>
        <a:stretch>
          <a:fillRect/>
        </a:stretch>
      </xdr:blipFill>
      <xdr:spPr>
        <a:xfrm>
          <a:off x="11972925" y="13944600"/>
          <a:ext cx="361950" cy="742950"/>
        </a:xfrm>
        <a:prstGeom prst="rect">
          <a:avLst/>
        </a:prstGeom>
      </xdr:spPr>
    </xdr:pic>
    <xdr:clientData fLocksWithSheet="1" fPrintsWithSheet="1"/>
  </xdr:twoCellAnchor>
  <xdr:twoCellAnchor editAs="oneCell">
    <xdr:from>
      <xdr:col>4</xdr:col>
      <xdr:colOff>295275</xdr:colOff>
      <xdr:row>13</xdr:row>
      <xdr:rowOff>114300</xdr:rowOff>
    </xdr:from>
    <xdr:to>
      <xdr:col>4</xdr:col>
      <xdr:colOff>476250</xdr:colOff>
      <xdr:row>13</xdr:row>
      <xdr:rowOff>485775</xdr:rowOff>
    </xdr:to>
    <xdr:pic macro="" fPublished="0">
      <xdr:nvPicPr>
        <xdr:cNvPr id="321" name="그림 320"/>
        <xdr:cNvPicPr>
          <a:picLocks noChangeAspect="1"/>
        </xdr:cNvPicPr>
      </xdr:nvPicPr>
      <xdr:blipFill rotWithShape="1">
        <a:blip r:embed="rId12"/>
        <a:srcRect l="10510" t="21640" r="13320" b="8160"/>
        <a:stretch>
          <a:fillRect/>
        </a:stretch>
      </xdr:blipFill>
      <xdr:spPr>
        <a:xfrm>
          <a:off x="11972925" y="15087600"/>
          <a:ext cx="361950" cy="742950"/>
        </a:xfrm>
        <a:prstGeom prst="rect">
          <a:avLst/>
        </a:prstGeom>
      </xdr:spPr>
    </xdr:pic>
    <xdr:clientData fLocksWithSheet="1" fPrintsWithSheet="1"/>
  </xdr:twoCellAnchor>
  <xdr:twoCellAnchor editAs="oneCell">
    <xdr:from>
      <xdr:col>4</xdr:col>
      <xdr:colOff>295275</xdr:colOff>
      <xdr:row>14</xdr:row>
      <xdr:rowOff>114300</xdr:rowOff>
    </xdr:from>
    <xdr:to>
      <xdr:col>4</xdr:col>
      <xdr:colOff>476250</xdr:colOff>
      <xdr:row>14</xdr:row>
      <xdr:rowOff>485775</xdr:rowOff>
    </xdr:to>
    <xdr:pic macro="" fPublished="0">
      <xdr:nvPicPr>
        <xdr:cNvPr id="322" name="그림 321"/>
        <xdr:cNvPicPr>
          <a:picLocks noChangeAspect="1"/>
        </xdr:cNvPicPr>
      </xdr:nvPicPr>
      <xdr:blipFill rotWithShape="1">
        <a:blip r:embed="rId13"/>
        <a:srcRect l="10510" t="21640" r="13320" b="8160"/>
        <a:stretch>
          <a:fillRect/>
        </a:stretch>
      </xdr:blipFill>
      <xdr:spPr>
        <a:xfrm>
          <a:off x="11972925" y="16230600"/>
          <a:ext cx="361950" cy="742950"/>
        </a:xfrm>
        <a:prstGeom prst="rect">
          <a:avLst/>
        </a:prstGeom>
      </xdr:spPr>
    </xdr:pic>
    <xdr:clientData fLocksWithSheet="1" fPrintsWithSheet="1"/>
  </xdr:twoCellAnchor>
  <xdr:twoCellAnchor editAs="oneCell">
    <xdr:from>
      <xdr:col>4</xdr:col>
      <xdr:colOff>295275</xdr:colOff>
      <xdr:row>15</xdr:row>
      <xdr:rowOff>114300</xdr:rowOff>
    </xdr:from>
    <xdr:to>
      <xdr:col>4</xdr:col>
      <xdr:colOff>476250</xdr:colOff>
      <xdr:row>15</xdr:row>
      <xdr:rowOff>485775</xdr:rowOff>
    </xdr:to>
    <xdr:pic macro="" fPublished="0">
      <xdr:nvPicPr>
        <xdr:cNvPr id="323" name="그림 322"/>
        <xdr:cNvPicPr>
          <a:picLocks noChangeAspect="1"/>
        </xdr:cNvPicPr>
      </xdr:nvPicPr>
      <xdr:blipFill rotWithShape="1">
        <a:blip r:embed="rId14"/>
        <a:srcRect l="10510" t="21640" r="13320" b="8160"/>
        <a:stretch>
          <a:fillRect/>
        </a:stretch>
      </xdr:blipFill>
      <xdr:spPr>
        <a:xfrm>
          <a:off x="11972925" y="17373600"/>
          <a:ext cx="361950" cy="742950"/>
        </a:xfrm>
        <a:prstGeom prst="rect">
          <a:avLst/>
        </a:prstGeom>
      </xdr:spPr>
    </xdr:pic>
    <xdr:clientData fLocksWithSheet="1" fPrintsWithSheet="1"/>
  </xdr:twoCellAnchor>
  <xdr:twoCellAnchor editAs="oneCell">
    <xdr:from>
      <xdr:col>4</xdr:col>
      <xdr:colOff>295275</xdr:colOff>
      <xdr:row>16</xdr:row>
      <xdr:rowOff>114300</xdr:rowOff>
    </xdr:from>
    <xdr:to>
      <xdr:col>4</xdr:col>
      <xdr:colOff>476250</xdr:colOff>
      <xdr:row>16</xdr:row>
      <xdr:rowOff>485775</xdr:rowOff>
    </xdr:to>
    <xdr:pic macro="" fPublished="0">
      <xdr:nvPicPr>
        <xdr:cNvPr id="324" name="그림 323"/>
        <xdr:cNvPicPr>
          <a:picLocks noChangeAspect="1"/>
        </xdr:cNvPicPr>
      </xdr:nvPicPr>
      <xdr:blipFill rotWithShape="1">
        <a:blip r:embed="rId15"/>
        <a:srcRect l="10510" t="21640" r="13320" b="8160"/>
        <a:stretch>
          <a:fillRect/>
        </a:stretch>
      </xdr:blipFill>
      <xdr:spPr>
        <a:xfrm>
          <a:off x="11972925" y="18516600"/>
          <a:ext cx="361950" cy="742950"/>
        </a:xfrm>
        <a:prstGeom prst="rect">
          <a:avLst/>
        </a:prstGeom>
      </xdr:spPr>
    </xdr:pic>
    <xdr:clientData fLocksWithSheet="1" fPrintsWithSheet="1"/>
  </xdr:twoCellAnchor>
  <xdr:twoCellAnchor editAs="oneCell">
    <xdr:from>
      <xdr:col>4</xdr:col>
      <xdr:colOff>295275</xdr:colOff>
      <xdr:row>17</xdr:row>
      <xdr:rowOff>114300</xdr:rowOff>
    </xdr:from>
    <xdr:to>
      <xdr:col>4</xdr:col>
      <xdr:colOff>476250</xdr:colOff>
      <xdr:row>17</xdr:row>
      <xdr:rowOff>485775</xdr:rowOff>
    </xdr:to>
    <xdr:pic macro="" fPublished="0">
      <xdr:nvPicPr>
        <xdr:cNvPr id="325" name="그림 324"/>
        <xdr:cNvPicPr>
          <a:picLocks noChangeAspect="1"/>
        </xdr:cNvPicPr>
      </xdr:nvPicPr>
      <xdr:blipFill rotWithShape="1">
        <a:blip r:embed="rId16"/>
        <a:srcRect l="10510" t="21640" r="13320" b="8160"/>
        <a:stretch>
          <a:fillRect/>
        </a:stretch>
      </xdr:blipFill>
      <xdr:spPr>
        <a:xfrm>
          <a:off x="11972925" y="19659600"/>
          <a:ext cx="361950" cy="742950"/>
        </a:xfrm>
        <a:prstGeom prst="rect">
          <a:avLst/>
        </a:prstGeom>
      </xdr:spPr>
    </xdr:pic>
    <xdr:clientData fLocksWithSheet="1" fPrintsWithSheet="1"/>
  </xdr:twoCellAnchor>
  <xdr:twoCellAnchor editAs="oneCell">
    <xdr:from>
      <xdr:col>4</xdr:col>
      <xdr:colOff>295275</xdr:colOff>
      <xdr:row>18</xdr:row>
      <xdr:rowOff>114300</xdr:rowOff>
    </xdr:from>
    <xdr:to>
      <xdr:col>4</xdr:col>
      <xdr:colOff>476250</xdr:colOff>
      <xdr:row>18</xdr:row>
      <xdr:rowOff>485775</xdr:rowOff>
    </xdr:to>
    <xdr:pic macro="" fPublished="0">
      <xdr:nvPicPr>
        <xdr:cNvPr id="326" name="그림 325"/>
        <xdr:cNvPicPr>
          <a:picLocks noChangeAspect="1"/>
        </xdr:cNvPicPr>
      </xdr:nvPicPr>
      <xdr:blipFill rotWithShape="1">
        <a:blip r:embed="rId17"/>
        <a:srcRect l="10510" t="21640" r="13320" b="8160"/>
        <a:stretch>
          <a:fillRect/>
        </a:stretch>
      </xdr:blipFill>
      <xdr:spPr>
        <a:xfrm>
          <a:off x="11972925" y="20802600"/>
          <a:ext cx="361950" cy="742950"/>
        </a:xfrm>
        <a:prstGeom prst="rect">
          <a:avLst/>
        </a:prstGeom>
      </xdr:spPr>
    </xdr:pic>
    <xdr:clientData fLocksWithSheet="1" fPrintsWithSheet="1"/>
  </xdr:twoCellAnchor>
  <xdr:twoCellAnchor editAs="oneCell">
    <xdr:from>
      <xdr:col>4</xdr:col>
      <xdr:colOff>295275</xdr:colOff>
      <xdr:row>19</xdr:row>
      <xdr:rowOff>114300</xdr:rowOff>
    </xdr:from>
    <xdr:to>
      <xdr:col>4</xdr:col>
      <xdr:colOff>476250</xdr:colOff>
      <xdr:row>19</xdr:row>
      <xdr:rowOff>485775</xdr:rowOff>
    </xdr:to>
    <xdr:pic macro="" fPublished="0">
      <xdr:nvPicPr>
        <xdr:cNvPr id="327" name="그림 326"/>
        <xdr:cNvPicPr>
          <a:picLocks noChangeAspect="1"/>
        </xdr:cNvPicPr>
      </xdr:nvPicPr>
      <xdr:blipFill rotWithShape="1">
        <a:blip r:embed="rId18"/>
        <a:srcRect l="10510" t="21640" r="13320" b="8160"/>
        <a:stretch>
          <a:fillRect/>
        </a:stretch>
      </xdr:blipFill>
      <xdr:spPr>
        <a:xfrm>
          <a:off x="11972925" y="21945600"/>
          <a:ext cx="361950" cy="742950"/>
        </a:xfrm>
        <a:prstGeom prst="rect">
          <a:avLst/>
        </a:prstGeom>
      </xdr:spPr>
    </xdr:pic>
    <xdr:clientData fLocksWithSheet="1" fPrintsWithSheet="1"/>
  </xdr:twoCellAnchor>
  <xdr:twoCellAnchor editAs="oneCell">
    <xdr:from>
      <xdr:col>4</xdr:col>
      <xdr:colOff>295275</xdr:colOff>
      <xdr:row>20</xdr:row>
      <xdr:rowOff>114300</xdr:rowOff>
    </xdr:from>
    <xdr:to>
      <xdr:col>4</xdr:col>
      <xdr:colOff>476250</xdr:colOff>
      <xdr:row>20</xdr:row>
      <xdr:rowOff>485775</xdr:rowOff>
    </xdr:to>
    <xdr:pic macro="" fPublished="0">
      <xdr:nvPicPr>
        <xdr:cNvPr id="328" name="그림 327"/>
        <xdr:cNvPicPr>
          <a:picLocks noChangeAspect="1"/>
        </xdr:cNvPicPr>
      </xdr:nvPicPr>
      <xdr:blipFill rotWithShape="1">
        <a:blip r:embed="rId19"/>
        <a:srcRect l="10510" t="21640" r="13320" b="8160"/>
        <a:stretch>
          <a:fillRect/>
        </a:stretch>
      </xdr:blipFill>
      <xdr:spPr>
        <a:xfrm>
          <a:off x="11972925" y="23088600"/>
          <a:ext cx="361950" cy="742950"/>
        </a:xfrm>
        <a:prstGeom prst="rect">
          <a:avLst/>
        </a:prstGeom>
      </xdr:spPr>
    </xdr:pic>
    <xdr:clientData fLocksWithSheet="1" fPrintsWithSheet="1"/>
  </xdr:twoCellAnchor>
  <xdr:twoCellAnchor editAs="oneCell">
    <xdr:from>
      <xdr:col>4</xdr:col>
      <xdr:colOff>295275</xdr:colOff>
      <xdr:row>21</xdr:row>
      <xdr:rowOff>114300</xdr:rowOff>
    </xdr:from>
    <xdr:to>
      <xdr:col>4</xdr:col>
      <xdr:colOff>476250</xdr:colOff>
      <xdr:row>21</xdr:row>
      <xdr:rowOff>485775</xdr:rowOff>
    </xdr:to>
    <xdr:pic macro="" fPublished="0">
      <xdr:nvPicPr>
        <xdr:cNvPr id="329" name="그림 328"/>
        <xdr:cNvPicPr>
          <a:picLocks noChangeAspect="1"/>
        </xdr:cNvPicPr>
      </xdr:nvPicPr>
      <xdr:blipFill rotWithShape="1">
        <a:blip r:embed="rId20"/>
        <a:srcRect l="10510" t="21640" r="13320" b="8160"/>
        <a:stretch>
          <a:fillRect/>
        </a:stretch>
      </xdr:blipFill>
      <xdr:spPr>
        <a:xfrm>
          <a:off x="11972925" y="24231600"/>
          <a:ext cx="361950" cy="742950"/>
        </a:xfrm>
        <a:prstGeom prst="rect">
          <a:avLst/>
        </a:prstGeom>
      </xdr:spPr>
    </xdr:pic>
    <xdr:clientData fLocksWithSheet="1" fPrintsWithSheet="1"/>
  </xdr:twoCellAnchor>
  <xdr:twoCellAnchor editAs="oneCell">
    <xdr:from>
      <xdr:col>4</xdr:col>
      <xdr:colOff>295275</xdr:colOff>
      <xdr:row>22</xdr:row>
      <xdr:rowOff>114300</xdr:rowOff>
    </xdr:from>
    <xdr:to>
      <xdr:col>4</xdr:col>
      <xdr:colOff>476250</xdr:colOff>
      <xdr:row>22</xdr:row>
      <xdr:rowOff>485775</xdr:rowOff>
    </xdr:to>
    <xdr:pic macro="" fPublished="0">
      <xdr:nvPicPr>
        <xdr:cNvPr id="330" name="그림 329"/>
        <xdr:cNvPicPr>
          <a:picLocks noChangeAspect="1"/>
        </xdr:cNvPicPr>
      </xdr:nvPicPr>
      <xdr:blipFill rotWithShape="1">
        <a:blip r:embed="rId21"/>
        <a:srcRect l="10510" t="21640" r="13320" b="8160"/>
        <a:stretch>
          <a:fillRect/>
        </a:stretch>
      </xdr:blipFill>
      <xdr:spPr>
        <a:xfrm>
          <a:off x="11972925" y="25374600"/>
          <a:ext cx="361950" cy="742950"/>
        </a:xfrm>
        <a:prstGeom prst="rect">
          <a:avLst/>
        </a:prstGeom>
      </xdr:spPr>
    </xdr:pic>
    <xdr:clientData fLocksWithSheet="1" fPrintsWithSheet="1"/>
  </xdr:twoCellAnchor>
  <xdr:twoCellAnchor editAs="oneCell">
    <xdr:from>
      <xdr:col>4</xdr:col>
      <xdr:colOff>295275</xdr:colOff>
      <xdr:row>23</xdr:row>
      <xdr:rowOff>114300</xdr:rowOff>
    </xdr:from>
    <xdr:to>
      <xdr:col>4</xdr:col>
      <xdr:colOff>476250</xdr:colOff>
      <xdr:row>23</xdr:row>
      <xdr:rowOff>485775</xdr:rowOff>
    </xdr:to>
    <xdr:pic macro="" fPublished="0">
      <xdr:nvPicPr>
        <xdr:cNvPr id="331" name="그림 330"/>
        <xdr:cNvPicPr>
          <a:picLocks noChangeAspect="1"/>
        </xdr:cNvPicPr>
      </xdr:nvPicPr>
      <xdr:blipFill rotWithShape="1">
        <a:blip r:embed="rId22"/>
        <a:srcRect l="10510" t="21640" r="13320" b="8160"/>
        <a:stretch>
          <a:fillRect/>
        </a:stretch>
      </xdr:blipFill>
      <xdr:spPr>
        <a:xfrm>
          <a:off x="11972925" y="26517600"/>
          <a:ext cx="361950" cy="742950"/>
        </a:xfrm>
        <a:prstGeom prst="rect">
          <a:avLst/>
        </a:prstGeom>
      </xdr:spPr>
    </xdr:pic>
    <xdr:clientData fLocksWithSheet="1" fPrintsWithSheet="1"/>
  </xdr:twoCellAnchor>
  <xdr:twoCellAnchor editAs="oneCell">
    <xdr:from>
      <xdr:col>4</xdr:col>
      <xdr:colOff>295275</xdr:colOff>
      <xdr:row>24</xdr:row>
      <xdr:rowOff>114300</xdr:rowOff>
    </xdr:from>
    <xdr:to>
      <xdr:col>4</xdr:col>
      <xdr:colOff>476250</xdr:colOff>
      <xdr:row>24</xdr:row>
      <xdr:rowOff>485775</xdr:rowOff>
    </xdr:to>
    <xdr:pic macro="" fPublished="0">
      <xdr:nvPicPr>
        <xdr:cNvPr id="332" name="그림 331"/>
        <xdr:cNvPicPr>
          <a:picLocks noChangeAspect="1"/>
        </xdr:cNvPicPr>
      </xdr:nvPicPr>
      <xdr:blipFill rotWithShape="1">
        <a:blip r:embed="rId23"/>
        <a:srcRect l="10510" t="21640" r="13320" b="8160"/>
        <a:stretch>
          <a:fillRect/>
        </a:stretch>
      </xdr:blipFill>
      <xdr:spPr>
        <a:xfrm>
          <a:off x="11972925" y="27660600"/>
          <a:ext cx="361950" cy="742950"/>
        </a:xfrm>
        <a:prstGeom prst="rect">
          <a:avLst/>
        </a:prstGeom>
      </xdr:spPr>
    </xdr:pic>
    <xdr:clientData fLocksWithSheet="1" fPrintsWithSheet="1"/>
  </xdr:twoCellAnchor>
  <xdr:twoCellAnchor editAs="oneCell">
    <xdr:from>
      <xdr:col>4</xdr:col>
      <xdr:colOff>295275</xdr:colOff>
      <xdr:row>25</xdr:row>
      <xdr:rowOff>114300</xdr:rowOff>
    </xdr:from>
    <xdr:to>
      <xdr:col>4</xdr:col>
      <xdr:colOff>476250</xdr:colOff>
      <xdr:row>25</xdr:row>
      <xdr:rowOff>485775</xdr:rowOff>
    </xdr:to>
    <xdr:pic macro="" fPublished="0">
      <xdr:nvPicPr>
        <xdr:cNvPr id="333" name="그림 332"/>
        <xdr:cNvPicPr>
          <a:picLocks noChangeAspect="1"/>
        </xdr:cNvPicPr>
      </xdr:nvPicPr>
      <xdr:blipFill rotWithShape="1">
        <a:blip r:embed="rId24"/>
        <a:srcRect l="10510" t="21640" r="13320" b="8160"/>
        <a:stretch>
          <a:fillRect/>
        </a:stretch>
      </xdr:blipFill>
      <xdr:spPr>
        <a:xfrm>
          <a:off x="11972925" y="28803600"/>
          <a:ext cx="361950" cy="742950"/>
        </a:xfrm>
        <a:prstGeom prst="rect">
          <a:avLst/>
        </a:prstGeom>
      </xdr:spPr>
    </xdr:pic>
    <xdr:clientData fLocksWithSheet="1" fPrintsWithSheet="1"/>
  </xdr:twoCellAnchor>
  <xdr:twoCellAnchor editAs="oneCell">
    <xdr:from>
      <xdr:col>4</xdr:col>
      <xdr:colOff>295275</xdr:colOff>
      <xdr:row>26</xdr:row>
      <xdr:rowOff>114300</xdr:rowOff>
    </xdr:from>
    <xdr:to>
      <xdr:col>4</xdr:col>
      <xdr:colOff>476250</xdr:colOff>
      <xdr:row>26</xdr:row>
      <xdr:rowOff>485775</xdr:rowOff>
    </xdr:to>
    <xdr:pic macro="" fPublished="0">
      <xdr:nvPicPr>
        <xdr:cNvPr id="334" name="그림 333"/>
        <xdr:cNvPicPr>
          <a:picLocks noChangeAspect="1"/>
        </xdr:cNvPicPr>
      </xdr:nvPicPr>
      <xdr:blipFill rotWithShape="1">
        <a:blip r:embed="rId25"/>
        <a:srcRect l="10510" t="21640" r="13320" b="8160"/>
        <a:stretch>
          <a:fillRect/>
        </a:stretch>
      </xdr:blipFill>
      <xdr:spPr>
        <a:xfrm>
          <a:off x="11972925" y="29946600"/>
          <a:ext cx="361950" cy="742950"/>
        </a:xfrm>
        <a:prstGeom prst="rect">
          <a:avLst/>
        </a:prstGeom>
      </xdr:spPr>
    </xdr:pic>
    <xdr:clientData fLocksWithSheet="1" fPrintsWithSheet="1"/>
  </xdr:twoCellAnchor>
  <xdr:twoCellAnchor editAs="oneCell">
    <xdr:from>
      <xdr:col>4</xdr:col>
      <xdr:colOff>295275</xdr:colOff>
      <xdr:row>27</xdr:row>
      <xdr:rowOff>114300</xdr:rowOff>
    </xdr:from>
    <xdr:to>
      <xdr:col>4</xdr:col>
      <xdr:colOff>476250</xdr:colOff>
      <xdr:row>27</xdr:row>
      <xdr:rowOff>485775</xdr:rowOff>
    </xdr:to>
    <xdr:pic macro="" fPublished="0">
      <xdr:nvPicPr>
        <xdr:cNvPr id="335" name="그림 334"/>
        <xdr:cNvPicPr>
          <a:picLocks noChangeAspect="1"/>
        </xdr:cNvPicPr>
      </xdr:nvPicPr>
      <xdr:blipFill rotWithShape="1">
        <a:blip r:embed="rId26"/>
        <a:srcRect l="10510" t="21640" r="13320" b="8160"/>
        <a:stretch>
          <a:fillRect/>
        </a:stretch>
      </xdr:blipFill>
      <xdr:spPr>
        <a:xfrm>
          <a:off x="11972925" y="31089600"/>
          <a:ext cx="361950" cy="742950"/>
        </a:xfrm>
        <a:prstGeom prst="rect">
          <a:avLst/>
        </a:prstGeom>
      </xdr:spPr>
    </xdr:pic>
    <xdr:clientData fLocksWithSheet="1" fPrintsWithSheet="1"/>
  </xdr:twoCellAnchor>
  <xdr:twoCellAnchor editAs="oneCell">
    <xdr:from>
      <xdr:col>4</xdr:col>
      <xdr:colOff>295275</xdr:colOff>
      <xdr:row>28</xdr:row>
      <xdr:rowOff>114300</xdr:rowOff>
    </xdr:from>
    <xdr:to>
      <xdr:col>4</xdr:col>
      <xdr:colOff>476250</xdr:colOff>
      <xdr:row>28</xdr:row>
      <xdr:rowOff>485775</xdr:rowOff>
    </xdr:to>
    <xdr:pic macro="" fPublished="0">
      <xdr:nvPicPr>
        <xdr:cNvPr id="336" name="그림 335"/>
        <xdr:cNvPicPr>
          <a:picLocks noChangeAspect="1"/>
        </xdr:cNvPicPr>
      </xdr:nvPicPr>
      <xdr:blipFill rotWithShape="1">
        <a:blip r:embed="rId27"/>
        <a:srcRect l="10510" t="21640" r="13320" b="8160"/>
        <a:stretch>
          <a:fillRect/>
        </a:stretch>
      </xdr:blipFill>
      <xdr:spPr>
        <a:xfrm>
          <a:off x="11972925" y="32232600"/>
          <a:ext cx="361950" cy="742950"/>
        </a:xfrm>
        <a:prstGeom prst="rect">
          <a:avLst/>
        </a:prstGeom>
      </xdr:spPr>
    </xdr:pic>
    <xdr:clientData fLocksWithSheet="1" fPrintsWithSheet="1"/>
  </xdr:twoCellAnchor>
  <xdr:twoCellAnchor editAs="oneCell">
    <xdr:from>
      <xdr:col>4</xdr:col>
      <xdr:colOff>295275</xdr:colOff>
      <xdr:row>29</xdr:row>
      <xdr:rowOff>114300</xdr:rowOff>
    </xdr:from>
    <xdr:to>
      <xdr:col>4</xdr:col>
      <xdr:colOff>476250</xdr:colOff>
      <xdr:row>29</xdr:row>
      <xdr:rowOff>485775</xdr:rowOff>
    </xdr:to>
    <xdr:pic macro="" fPublished="0">
      <xdr:nvPicPr>
        <xdr:cNvPr id="337" name="그림 336"/>
        <xdr:cNvPicPr>
          <a:picLocks noChangeAspect="1"/>
        </xdr:cNvPicPr>
      </xdr:nvPicPr>
      <xdr:blipFill rotWithShape="1">
        <a:blip r:embed="rId28"/>
        <a:srcRect l="10510" t="21640" r="13320" b="8160"/>
        <a:stretch>
          <a:fillRect/>
        </a:stretch>
      </xdr:blipFill>
      <xdr:spPr>
        <a:xfrm>
          <a:off x="11972925" y="33375600"/>
          <a:ext cx="361950" cy="742950"/>
        </a:xfrm>
        <a:prstGeom prst="rect">
          <a:avLst/>
        </a:prstGeom>
      </xdr:spPr>
    </xdr:pic>
    <xdr:clientData fLocksWithSheet="1" fPrintsWithSheet="1"/>
  </xdr:twoCellAnchor>
  <xdr:twoCellAnchor editAs="oneCell">
    <xdr:from>
      <xdr:col>4</xdr:col>
      <xdr:colOff>295275</xdr:colOff>
      <xdr:row>30</xdr:row>
      <xdr:rowOff>114300</xdr:rowOff>
    </xdr:from>
    <xdr:to>
      <xdr:col>4</xdr:col>
      <xdr:colOff>476250</xdr:colOff>
      <xdr:row>30</xdr:row>
      <xdr:rowOff>485775</xdr:rowOff>
    </xdr:to>
    <xdr:pic macro="" fPublished="0">
      <xdr:nvPicPr>
        <xdr:cNvPr id="338" name="그림 337"/>
        <xdr:cNvPicPr>
          <a:picLocks noChangeAspect="1"/>
        </xdr:cNvPicPr>
      </xdr:nvPicPr>
      <xdr:blipFill rotWithShape="1">
        <a:blip r:embed="rId29"/>
        <a:srcRect l="10510" t="21640" r="13320" b="8160"/>
        <a:stretch>
          <a:fillRect/>
        </a:stretch>
      </xdr:blipFill>
      <xdr:spPr>
        <a:xfrm>
          <a:off x="11972925" y="34518600"/>
          <a:ext cx="361950" cy="742950"/>
        </a:xfrm>
        <a:prstGeom prst="rect">
          <a:avLst/>
        </a:prstGeom>
      </xdr:spPr>
    </xdr:pic>
    <xdr:clientData fLocksWithSheet="1" fPrintsWithSheet="1"/>
  </xdr:twoCellAnchor>
  <xdr:twoCellAnchor editAs="oneCell">
    <xdr:from>
      <xdr:col>4</xdr:col>
      <xdr:colOff>295275</xdr:colOff>
      <xdr:row>31</xdr:row>
      <xdr:rowOff>114300</xdr:rowOff>
    </xdr:from>
    <xdr:to>
      <xdr:col>4</xdr:col>
      <xdr:colOff>476250</xdr:colOff>
      <xdr:row>31</xdr:row>
      <xdr:rowOff>485775</xdr:rowOff>
    </xdr:to>
    <xdr:pic macro="" fPublished="0">
      <xdr:nvPicPr>
        <xdr:cNvPr id="339" name="그림 338"/>
        <xdr:cNvPicPr>
          <a:picLocks noChangeAspect="1"/>
        </xdr:cNvPicPr>
      </xdr:nvPicPr>
      <xdr:blipFill rotWithShape="1">
        <a:blip r:embed="rId30"/>
        <a:srcRect l="10510" t="21640" r="13320" b="8160"/>
        <a:stretch>
          <a:fillRect/>
        </a:stretch>
      </xdr:blipFill>
      <xdr:spPr>
        <a:xfrm>
          <a:off x="11972925" y="35661600"/>
          <a:ext cx="361950" cy="742950"/>
        </a:xfrm>
        <a:prstGeom prst="rect">
          <a:avLst/>
        </a:prstGeom>
      </xdr:spPr>
    </xdr:pic>
    <xdr:clientData fLocksWithSheet="1" fPrintsWithSheet="1"/>
  </xdr:twoCellAnchor>
  <xdr:twoCellAnchor editAs="oneCell">
    <xdr:from>
      <xdr:col>4</xdr:col>
      <xdr:colOff>295275</xdr:colOff>
      <xdr:row>32</xdr:row>
      <xdr:rowOff>114300</xdr:rowOff>
    </xdr:from>
    <xdr:to>
      <xdr:col>4</xdr:col>
      <xdr:colOff>476250</xdr:colOff>
      <xdr:row>32</xdr:row>
      <xdr:rowOff>485775</xdr:rowOff>
    </xdr:to>
    <xdr:pic macro="" fPublished="0">
      <xdr:nvPicPr>
        <xdr:cNvPr id="340" name="그림 339"/>
        <xdr:cNvPicPr>
          <a:picLocks noChangeAspect="1"/>
        </xdr:cNvPicPr>
      </xdr:nvPicPr>
      <xdr:blipFill rotWithShape="1">
        <a:blip r:embed="rId31"/>
        <a:srcRect l="10510" t="21640" r="13320" b="8160"/>
        <a:stretch>
          <a:fillRect/>
        </a:stretch>
      </xdr:blipFill>
      <xdr:spPr>
        <a:xfrm>
          <a:off x="11972925" y="36804600"/>
          <a:ext cx="361950" cy="742950"/>
        </a:xfrm>
        <a:prstGeom prst="rect">
          <a:avLst/>
        </a:prstGeom>
      </xdr:spPr>
    </xdr:pic>
    <xdr:clientData fLocksWithSheet="1" fPrintsWithSheet="1"/>
  </xdr:twoCellAnchor>
  <xdr:twoCellAnchor editAs="oneCell">
    <xdr:from>
      <xdr:col>4</xdr:col>
      <xdr:colOff>295275</xdr:colOff>
      <xdr:row>33</xdr:row>
      <xdr:rowOff>114300</xdr:rowOff>
    </xdr:from>
    <xdr:to>
      <xdr:col>4</xdr:col>
      <xdr:colOff>476250</xdr:colOff>
      <xdr:row>33</xdr:row>
      <xdr:rowOff>485775</xdr:rowOff>
    </xdr:to>
    <xdr:pic macro="" fPublished="0">
      <xdr:nvPicPr>
        <xdr:cNvPr id="341" name="그림 340"/>
        <xdr:cNvPicPr>
          <a:picLocks noChangeAspect="1"/>
        </xdr:cNvPicPr>
      </xdr:nvPicPr>
      <xdr:blipFill rotWithShape="1">
        <a:blip r:embed="rId32"/>
        <a:srcRect l="10510" t="21640" r="13320" b="8160"/>
        <a:stretch>
          <a:fillRect/>
        </a:stretch>
      </xdr:blipFill>
      <xdr:spPr>
        <a:xfrm>
          <a:off x="11972925" y="37947600"/>
          <a:ext cx="361950" cy="742950"/>
        </a:xfrm>
        <a:prstGeom prst="rect">
          <a:avLst/>
        </a:prstGeom>
      </xdr:spPr>
    </xdr:pic>
    <xdr:clientData fLocksWithSheet="1" fPrintsWithSheet="1"/>
  </xdr:twoCellAnchor>
  <xdr:twoCellAnchor editAs="oneCell">
    <xdr:from>
      <xdr:col>4</xdr:col>
      <xdr:colOff>295275</xdr:colOff>
      <xdr:row>34</xdr:row>
      <xdr:rowOff>114300</xdr:rowOff>
    </xdr:from>
    <xdr:to>
      <xdr:col>4</xdr:col>
      <xdr:colOff>476250</xdr:colOff>
      <xdr:row>34</xdr:row>
      <xdr:rowOff>485775</xdr:rowOff>
    </xdr:to>
    <xdr:pic macro="" fPublished="0">
      <xdr:nvPicPr>
        <xdr:cNvPr id="342" name="그림 341"/>
        <xdr:cNvPicPr>
          <a:picLocks noChangeAspect="1"/>
        </xdr:cNvPicPr>
      </xdr:nvPicPr>
      <xdr:blipFill rotWithShape="1">
        <a:blip r:embed="rId33"/>
        <a:srcRect l="10510" t="21640" r="13320" b="8160"/>
        <a:stretch>
          <a:fillRect/>
        </a:stretch>
      </xdr:blipFill>
      <xdr:spPr>
        <a:xfrm>
          <a:off x="11972925" y="39090600"/>
          <a:ext cx="361950" cy="742950"/>
        </a:xfrm>
        <a:prstGeom prst="rect">
          <a:avLst/>
        </a:prstGeom>
      </xdr:spPr>
    </xdr:pic>
    <xdr:clientData fLocksWithSheet="1" fPrintsWithSheet="1"/>
  </xdr:twoCellAnchor>
  <xdr:twoCellAnchor editAs="oneCell">
    <xdr:from>
      <xdr:col>4</xdr:col>
      <xdr:colOff>295275</xdr:colOff>
      <xdr:row>35</xdr:row>
      <xdr:rowOff>114300</xdr:rowOff>
    </xdr:from>
    <xdr:to>
      <xdr:col>4</xdr:col>
      <xdr:colOff>476250</xdr:colOff>
      <xdr:row>35</xdr:row>
      <xdr:rowOff>485775</xdr:rowOff>
    </xdr:to>
    <xdr:pic macro="" fPublished="0">
      <xdr:nvPicPr>
        <xdr:cNvPr id="343" name="그림 342"/>
        <xdr:cNvPicPr>
          <a:picLocks noChangeAspect="1"/>
        </xdr:cNvPicPr>
      </xdr:nvPicPr>
      <xdr:blipFill rotWithShape="1">
        <a:blip r:embed="rId34"/>
        <a:srcRect l="10510" t="21640" r="13320" b="8160"/>
        <a:stretch>
          <a:fillRect/>
        </a:stretch>
      </xdr:blipFill>
      <xdr:spPr>
        <a:xfrm>
          <a:off x="11972925" y="40233600"/>
          <a:ext cx="361950" cy="742950"/>
        </a:xfrm>
        <a:prstGeom prst="rect">
          <a:avLst/>
        </a:prstGeom>
      </xdr:spPr>
    </xdr:pic>
    <xdr:clientData fLocksWithSheet="1" fPrintsWithSheet="1"/>
  </xdr:twoCellAnchor>
  <xdr:twoCellAnchor editAs="oneCell">
    <xdr:from>
      <xdr:col>4</xdr:col>
      <xdr:colOff>295275</xdr:colOff>
      <xdr:row>36</xdr:row>
      <xdr:rowOff>114300</xdr:rowOff>
    </xdr:from>
    <xdr:to>
      <xdr:col>4</xdr:col>
      <xdr:colOff>476250</xdr:colOff>
      <xdr:row>36</xdr:row>
      <xdr:rowOff>485775</xdr:rowOff>
    </xdr:to>
    <xdr:pic macro="" fPublished="0">
      <xdr:nvPicPr>
        <xdr:cNvPr id="344" name="그림 343"/>
        <xdr:cNvPicPr>
          <a:picLocks noChangeAspect="1"/>
        </xdr:cNvPicPr>
      </xdr:nvPicPr>
      <xdr:blipFill rotWithShape="1">
        <a:blip r:embed="rId35"/>
        <a:srcRect l="10510" t="21640" r="13320" b="8160"/>
        <a:stretch>
          <a:fillRect/>
        </a:stretch>
      </xdr:blipFill>
      <xdr:spPr>
        <a:xfrm>
          <a:off x="11972925" y="41376600"/>
          <a:ext cx="361950" cy="742950"/>
        </a:xfrm>
        <a:prstGeom prst="rect">
          <a:avLst/>
        </a:prstGeom>
      </xdr:spPr>
    </xdr:pic>
    <xdr:clientData fLocksWithSheet="1" fPrintsWithSheet="1"/>
  </xdr:twoCellAnchor>
  <xdr:twoCellAnchor editAs="oneCell">
    <xdr:from>
      <xdr:col>4</xdr:col>
      <xdr:colOff>295275</xdr:colOff>
      <xdr:row>37</xdr:row>
      <xdr:rowOff>114300</xdr:rowOff>
    </xdr:from>
    <xdr:to>
      <xdr:col>4</xdr:col>
      <xdr:colOff>476250</xdr:colOff>
      <xdr:row>37</xdr:row>
      <xdr:rowOff>485775</xdr:rowOff>
    </xdr:to>
    <xdr:pic macro="" fPublished="0">
      <xdr:nvPicPr>
        <xdr:cNvPr id="345" name="그림 344"/>
        <xdr:cNvPicPr>
          <a:picLocks noChangeAspect="1"/>
        </xdr:cNvPicPr>
      </xdr:nvPicPr>
      <xdr:blipFill rotWithShape="1">
        <a:blip r:embed="rId36"/>
        <a:srcRect l="10510" t="21640" r="13320" b="8160"/>
        <a:stretch>
          <a:fillRect/>
        </a:stretch>
      </xdr:blipFill>
      <xdr:spPr>
        <a:xfrm>
          <a:off x="11972925" y="42519600"/>
          <a:ext cx="361950" cy="742950"/>
        </a:xfrm>
        <a:prstGeom prst="rect">
          <a:avLst/>
        </a:prstGeom>
      </xdr:spPr>
    </xdr:pic>
    <xdr:clientData fLocksWithSheet="1" fPrintsWithSheet="1"/>
  </xdr:twoCellAnchor>
  <xdr:twoCellAnchor editAs="oneCell">
    <xdr:from>
      <xdr:col>4</xdr:col>
      <xdr:colOff>295275</xdr:colOff>
      <xdr:row>38</xdr:row>
      <xdr:rowOff>114300</xdr:rowOff>
    </xdr:from>
    <xdr:to>
      <xdr:col>4</xdr:col>
      <xdr:colOff>476250</xdr:colOff>
      <xdr:row>38</xdr:row>
      <xdr:rowOff>485775</xdr:rowOff>
    </xdr:to>
    <xdr:pic macro="" fPublished="0">
      <xdr:nvPicPr>
        <xdr:cNvPr id="346" name="그림 345"/>
        <xdr:cNvPicPr>
          <a:picLocks noChangeAspect="1"/>
        </xdr:cNvPicPr>
      </xdr:nvPicPr>
      <xdr:blipFill rotWithShape="1">
        <a:blip r:embed="rId37"/>
        <a:srcRect l="10510" t="21640" r="13320" b="8160"/>
        <a:stretch>
          <a:fillRect/>
        </a:stretch>
      </xdr:blipFill>
      <xdr:spPr>
        <a:xfrm>
          <a:off x="11972925" y="43662600"/>
          <a:ext cx="361950" cy="742950"/>
        </a:xfrm>
        <a:prstGeom prst="rect">
          <a:avLst/>
        </a:prstGeom>
      </xdr:spPr>
    </xdr:pic>
    <xdr:clientData fLocksWithSheet="1" fPrintsWithSheet="1"/>
  </xdr:twoCellAnchor>
  <xdr:twoCellAnchor editAs="oneCell">
    <xdr:from>
      <xdr:col>4</xdr:col>
      <xdr:colOff>295275</xdr:colOff>
      <xdr:row>39</xdr:row>
      <xdr:rowOff>114300</xdr:rowOff>
    </xdr:from>
    <xdr:to>
      <xdr:col>4</xdr:col>
      <xdr:colOff>476250</xdr:colOff>
      <xdr:row>39</xdr:row>
      <xdr:rowOff>485775</xdr:rowOff>
    </xdr:to>
    <xdr:pic macro="" fPublished="0">
      <xdr:nvPicPr>
        <xdr:cNvPr id="347" name="그림 346"/>
        <xdr:cNvPicPr>
          <a:picLocks noChangeAspect="1"/>
        </xdr:cNvPicPr>
      </xdr:nvPicPr>
      <xdr:blipFill rotWithShape="1">
        <a:blip r:embed="rId38"/>
        <a:srcRect l="10510" t="21640" r="13320" b="8160"/>
        <a:stretch>
          <a:fillRect/>
        </a:stretch>
      </xdr:blipFill>
      <xdr:spPr>
        <a:xfrm>
          <a:off x="11972925" y="44805600"/>
          <a:ext cx="361950" cy="742950"/>
        </a:xfrm>
        <a:prstGeom prst="rect">
          <a:avLst/>
        </a:prstGeom>
      </xdr:spPr>
    </xdr:pic>
    <xdr:clientData fLocksWithSheet="1" fPrintsWithSheet="1"/>
  </xdr:twoCellAnchor>
  <xdr:twoCellAnchor editAs="oneCell">
    <xdr:from>
      <xdr:col>4</xdr:col>
      <xdr:colOff>295275</xdr:colOff>
      <xdr:row>40</xdr:row>
      <xdr:rowOff>114300</xdr:rowOff>
    </xdr:from>
    <xdr:to>
      <xdr:col>4</xdr:col>
      <xdr:colOff>476250</xdr:colOff>
      <xdr:row>40</xdr:row>
      <xdr:rowOff>485775</xdr:rowOff>
    </xdr:to>
    <xdr:pic macro="" fPublished="0">
      <xdr:nvPicPr>
        <xdr:cNvPr id="348" name="그림 347"/>
        <xdr:cNvPicPr>
          <a:picLocks noChangeAspect="1"/>
        </xdr:cNvPicPr>
      </xdr:nvPicPr>
      <xdr:blipFill rotWithShape="1">
        <a:blip r:embed="rId39"/>
        <a:srcRect l="10510" t="21640" r="13320" b="8160"/>
        <a:stretch>
          <a:fillRect/>
        </a:stretch>
      </xdr:blipFill>
      <xdr:spPr>
        <a:xfrm>
          <a:off x="11972925" y="45948596"/>
          <a:ext cx="361950" cy="742950"/>
        </a:xfrm>
        <a:prstGeom prst="rect">
          <a:avLst/>
        </a:prstGeom>
      </xdr:spPr>
    </xdr:pic>
    <xdr:clientData fLocksWithSheet="1" fPrintsWithSheet="1"/>
  </xdr:twoCellAnchor>
  <xdr:twoCellAnchor editAs="oneCell">
    <xdr:from>
      <xdr:col>4</xdr:col>
      <xdr:colOff>295275</xdr:colOff>
      <xdr:row>41</xdr:row>
      <xdr:rowOff>114300</xdr:rowOff>
    </xdr:from>
    <xdr:to>
      <xdr:col>4</xdr:col>
      <xdr:colOff>476250</xdr:colOff>
      <xdr:row>41</xdr:row>
      <xdr:rowOff>485775</xdr:rowOff>
    </xdr:to>
    <xdr:pic macro="" fPublished="0">
      <xdr:nvPicPr>
        <xdr:cNvPr id="349" name="그림 348"/>
        <xdr:cNvPicPr>
          <a:picLocks noChangeAspect="1"/>
        </xdr:cNvPicPr>
      </xdr:nvPicPr>
      <xdr:blipFill rotWithShape="1">
        <a:blip r:embed="rId40"/>
        <a:srcRect l="10510" t="21640" r="13320" b="8160"/>
        <a:stretch>
          <a:fillRect/>
        </a:stretch>
      </xdr:blipFill>
      <xdr:spPr>
        <a:xfrm>
          <a:off x="11972925" y="47091600"/>
          <a:ext cx="361950" cy="742950"/>
        </a:xfrm>
        <a:prstGeom prst="rect">
          <a:avLst/>
        </a:prstGeom>
      </xdr:spPr>
    </xdr:pic>
    <xdr:clientData fLocksWithSheet="1" fPrintsWithSheet="1"/>
  </xdr:twoCellAnchor>
  <xdr:twoCellAnchor editAs="oneCell">
    <xdr:from>
      <xdr:col>4</xdr:col>
      <xdr:colOff>295275</xdr:colOff>
      <xdr:row>42</xdr:row>
      <xdr:rowOff>114300</xdr:rowOff>
    </xdr:from>
    <xdr:to>
      <xdr:col>4</xdr:col>
      <xdr:colOff>476250</xdr:colOff>
      <xdr:row>42</xdr:row>
      <xdr:rowOff>485775</xdr:rowOff>
    </xdr:to>
    <xdr:pic macro="" fPublished="0">
      <xdr:nvPicPr>
        <xdr:cNvPr id="350" name="그림 349"/>
        <xdr:cNvPicPr>
          <a:picLocks noChangeAspect="1"/>
        </xdr:cNvPicPr>
      </xdr:nvPicPr>
      <xdr:blipFill rotWithShape="1">
        <a:blip r:embed="rId41"/>
        <a:srcRect l="10510" t="21640" r="13320" b="8160"/>
        <a:stretch>
          <a:fillRect/>
        </a:stretch>
      </xdr:blipFill>
      <xdr:spPr>
        <a:xfrm>
          <a:off x="11972925" y="48234604"/>
          <a:ext cx="361950" cy="742950"/>
        </a:xfrm>
        <a:prstGeom prst="rect">
          <a:avLst/>
        </a:prstGeom>
      </xdr:spPr>
    </xdr:pic>
    <xdr:clientData fLocksWithSheet="1" fPrintsWithSheet="1"/>
  </xdr:twoCellAnchor>
  <xdr:twoCellAnchor editAs="oneCell">
    <xdr:from>
      <xdr:col>4</xdr:col>
      <xdr:colOff>295275</xdr:colOff>
      <xdr:row>43</xdr:row>
      <xdr:rowOff>114300</xdr:rowOff>
    </xdr:from>
    <xdr:to>
      <xdr:col>4</xdr:col>
      <xdr:colOff>476250</xdr:colOff>
      <xdr:row>43</xdr:row>
      <xdr:rowOff>485775</xdr:rowOff>
    </xdr:to>
    <xdr:pic macro="" fPublished="0">
      <xdr:nvPicPr>
        <xdr:cNvPr id="351" name="그림 350"/>
        <xdr:cNvPicPr>
          <a:picLocks noChangeAspect="1"/>
        </xdr:cNvPicPr>
      </xdr:nvPicPr>
      <xdr:blipFill rotWithShape="1">
        <a:blip r:embed="rId42"/>
        <a:srcRect l="10510" t="21640" r="13320" b="8160"/>
        <a:stretch>
          <a:fillRect/>
        </a:stretch>
      </xdr:blipFill>
      <xdr:spPr>
        <a:xfrm>
          <a:off x="11972925" y="49377600"/>
          <a:ext cx="361950" cy="742950"/>
        </a:xfrm>
        <a:prstGeom prst="rect">
          <a:avLst/>
        </a:prstGeom>
      </xdr:spPr>
    </xdr:pic>
    <xdr:clientData fLocksWithSheet="1" fPrintsWithSheet="1"/>
  </xdr:twoCellAnchor>
  <xdr:twoCellAnchor editAs="oneCell">
    <xdr:from>
      <xdr:col>4</xdr:col>
      <xdr:colOff>295275</xdr:colOff>
      <xdr:row>44</xdr:row>
      <xdr:rowOff>114300</xdr:rowOff>
    </xdr:from>
    <xdr:to>
      <xdr:col>4</xdr:col>
      <xdr:colOff>476250</xdr:colOff>
      <xdr:row>44</xdr:row>
      <xdr:rowOff>485775</xdr:rowOff>
    </xdr:to>
    <xdr:pic macro="" fPublished="0">
      <xdr:nvPicPr>
        <xdr:cNvPr id="352" name="그림 351"/>
        <xdr:cNvPicPr>
          <a:picLocks noChangeAspect="1"/>
        </xdr:cNvPicPr>
      </xdr:nvPicPr>
      <xdr:blipFill rotWithShape="1">
        <a:blip r:embed="rId43"/>
        <a:srcRect l="10510" t="21640" r="13320" b="8160"/>
        <a:stretch>
          <a:fillRect/>
        </a:stretch>
      </xdr:blipFill>
      <xdr:spPr>
        <a:xfrm>
          <a:off x="11972925" y="50520596"/>
          <a:ext cx="361950" cy="742950"/>
        </a:xfrm>
        <a:prstGeom prst="rect">
          <a:avLst/>
        </a:prstGeom>
      </xdr:spPr>
    </xdr:pic>
    <xdr:clientData fLocksWithSheet="1" fPrintsWithSheet="1"/>
  </xdr:twoCellAnchor>
  <xdr:twoCellAnchor editAs="oneCell">
    <xdr:from>
      <xdr:col>4</xdr:col>
      <xdr:colOff>295275</xdr:colOff>
      <xdr:row>45</xdr:row>
      <xdr:rowOff>114300</xdr:rowOff>
    </xdr:from>
    <xdr:to>
      <xdr:col>4</xdr:col>
      <xdr:colOff>476250</xdr:colOff>
      <xdr:row>45</xdr:row>
      <xdr:rowOff>485775</xdr:rowOff>
    </xdr:to>
    <xdr:pic macro="" fPublished="0">
      <xdr:nvPicPr>
        <xdr:cNvPr id="353" name="그림 352"/>
        <xdr:cNvPicPr>
          <a:picLocks noChangeAspect="1"/>
        </xdr:cNvPicPr>
      </xdr:nvPicPr>
      <xdr:blipFill rotWithShape="1">
        <a:blip r:embed="rId44"/>
        <a:srcRect l="10510" t="21640" r="13320" b="8160"/>
        <a:stretch>
          <a:fillRect/>
        </a:stretch>
      </xdr:blipFill>
      <xdr:spPr>
        <a:xfrm>
          <a:off x="11972925" y="51663600"/>
          <a:ext cx="361950" cy="742950"/>
        </a:xfrm>
        <a:prstGeom prst="rect">
          <a:avLst/>
        </a:prstGeom>
      </xdr:spPr>
    </xdr:pic>
    <xdr:clientData fLocksWithSheet="1" fPrintsWithSheet="1"/>
  </xdr:twoCellAnchor>
  <xdr:twoCellAnchor editAs="oneCell">
    <xdr:from>
      <xdr:col>4</xdr:col>
      <xdr:colOff>295275</xdr:colOff>
      <xdr:row>46</xdr:row>
      <xdr:rowOff>114300</xdr:rowOff>
    </xdr:from>
    <xdr:to>
      <xdr:col>4</xdr:col>
      <xdr:colOff>476250</xdr:colOff>
      <xdr:row>46</xdr:row>
      <xdr:rowOff>485775</xdr:rowOff>
    </xdr:to>
    <xdr:pic macro="" fPublished="0">
      <xdr:nvPicPr>
        <xdr:cNvPr id="354" name="그림 353"/>
        <xdr:cNvPicPr>
          <a:picLocks noChangeAspect="1"/>
        </xdr:cNvPicPr>
      </xdr:nvPicPr>
      <xdr:blipFill rotWithShape="1">
        <a:blip r:embed="rId45"/>
        <a:srcRect l="10510" t="21640" r="13320" b="8160"/>
        <a:stretch>
          <a:fillRect/>
        </a:stretch>
      </xdr:blipFill>
      <xdr:spPr>
        <a:xfrm>
          <a:off x="11972925" y="52806604"/>
          <a:ext cx="361950" cy="742950"/>
        </a:xfrm>
        <a:prstGeom prst="rect">
          <a:avLst/>
        </a:prstGeom>
      </xdr:spPr>
    </xdr:pic>
    <xdr:clientData fLocksWithSheet="1" fPrintsWithSheet="1"/>
  </xdr:twoCellAnchor>
  <xdr:twoCellAnchor editAs="oneCell">
    <xdr:from>
      <xdr:col>4</xdr:col>
      <xdr:colOff>295275</xdr:colOff>
      <xdr:row>47</xdr:row>
      <xdr:rowOff>114300</xdr:rowOff>
    </xdr:from>
    <xdr:to>
      <xdr:col>4</xdr:col>
      <xdr:colOff>476250</xdr:colOff>
      <xdr:row>47</xdr:row>
      <xdr:rowOff>485775</xdr:rowOff>
    </xdr:to>
    <xdr:pic macro="" fPublished="0">
      <xdr:nvPicPr>
        <xdr:cNvPr id="355" name="그림 354"/>
        <xdr:cNvPicPr>
          <a:picLocks noChangeAspect="1"/>
        </xdr:cNvPicPr>
      </xdr:nvPicPr>
      <xdr:blipFill rotWithShape="1">
        <a:blip r:embed="rId46"/>
        <a:srcRect l="10510" t="21640" r="13320" b="8160"/>
        <a:stretch>
          <a:fillRect/>
        </a:stretch>
      </xdr:blipFill>
      <xdr:spPr>
        <a:xfrm>
          <a:off x="11972925" y="53949600"/>
          <a:ext cx="361950" cy="742950"/>
        </a:xfrm>
        <a:prstGeom prst="rect">
          <a:avLst/>
        </a:prstGeom>
      </xdr:spPr>
    </xdr:pic>
    <xdr:clientData fLocksWithSheet="1" fPrintsWithSheet="1"/>
  </xdr:twoCellAnchor>
  <xdr:twoCellAnchor editAs="oneCell">
    <xdr:from>
      <xdr:col>4</xdr:col>
      <xdr:colOff>295275</xdr:colOff>
      <xdr:row>48</xdr:row>
      <xdr:rowOff>114300</xdr:rowOff>
    </xdr:from>
    <xdr:to>
      <xdr:col>4</xdr:col>
      <xdr:colOff>476250</xdr:colOff>
      <xdr:row>48</xdr:row>
      <xdr:rowOff>485775</xdr:rowOff>
    </xdr:to>
    <xdr:pic macro="" fPublished="0">
      <xdr:nvPicPr>
        <xdr:cNvPr id="356" name="그림 355"/>
        <xdr:cNvPicPr>
          <a:picLocks noChangeAspect="1"/>
        </xdr:cNvPicPr>
      </xdr:nvPicPr>
      <xdr:blipFill rotWithShape="1">
        <a:blip r:embed="rId47"/>
        <a:srcRect l="10510" t="21640" r="13320" b="8160"/>
        <a:stretch>
          <a:fillRect/>
        </a:stretch>
      </xdr:blipFill>
      <xdr:spPr>
        <a:xfrm>
          <a:off x="11972925" y="55092596"/>
          <a:ext cx="361950" cy="742950"/>
        </a:xfrm>
        <a:prstGeom prst="rect">
          <a:avLst/>
        </a:prstGeom>
      </xdr:spPr>
    </xdr:pic>
    <xdr:clientData fLocksWithSheet="1" fPrintsWithSheet="1"/>
  </xdr:twoCellAnchor>
  <xdr:twoCellAnchor editAs="oneCell">
    <xdr:from>
      <xdr:col>4</xdr:col>
      <xdr:colOff>295275</xdr:colOff>
      <xdr:row>49</xdr:row>
      <xdr:rowOff>114300</xdr:rowOff>
    </xdr:from>
    <xdr:to>
      <xdr:col>4</xdr:col>
      <xdr:colOff>476250</xdr:colOff>
      <xdr:row>49</xdr:row>
      <xdr:rowOff>485775</xdr:rowOff>
    </xdr:to>
    <xdr:pic macro="" fPublished="0">
      <xdr:nvPicPr>
        <xdr:cNvPr id="357" name="그림 356"/>
        <xdr:cNvPicPr>
          <a:picLocks noChangeAspect="1"/>
        </xdr:cNvPicPr>
      </xdr:nvPicPr>
      <xdr:blipFill rotWithShape="1">
        <a:blip r:embed="rId48"/>
        <a:srcRect l="10510" t="21640" r="13320" b="8160"/>
        <a:stretch>
          <a:fillRect/>
        </a:stretch>
      </xdr:blipFill>
      <xdr:spPr>
        <a:xfrm>
          <a:off x="11972925" y="56235600"/>
          <a:ext cx="361950" cy="742950"/>
        </a:xfrm>
        <a:prstGeom prst="rect">
          <a:avLst/>
        </a:prstGeom>
      </xdr:spPr>
    </xdr:pic>
    <xdr:clientData fLocksWithSheet="1" fPrintsWithSheet="1"/>
  </xdr:twoCellAnchor>
  <xdr:twoCellAnchor editAs="oneCell">
    <xdr:from>
      <xdr:col>4</xdr:col>
      <xdr:colOff>295275</xdr:colOff>
      <xdr:row>50</xdr:row>
      <xdr:rowOff>114300</xdr:rowOff>
    </xdr:from>
    <xdr:to>
      <xdr:col>4</xdr:col>
      <xdr:colOff>476250</xdr:colOff>
      <xdr:row>50</xdr:row>
      <xdr:rowOff>485775</xdr:rowOff>
    </xdr:to>
    <xdr:pic macro="" fPublished="0">
      <xdr:nvPicPr>
        <xdr:cNvPr id="358" name="그림 357"/>
        <xdr:cNvPicPr>
          <a:picLocks noChangeAspect="1"/>
        </xdr:cNvPicPr>
      </xdr:nvPicPr>
      <xdr:blipFill rotWithShape="1">
        <a:blip r:embed="rId49"/>
        <a:srcRect l="10510" t="21640" r="13320" b="8160"/>
        <a:stretch>
          <a:fillRect/>
        </a:stretch>
      </xdr:blipFill>
      <xdr:spPr>
        <a:xfrm>
          <a:off x="11972925" y="57378604"/>
          <a:ext cx="361950" cy="742950"/>
        </a:xfrm>
        <a:prstGeom prst="rect">
          <a:avLst/>
        </a:prstGeom>
      </xdr:spPr>
    </xdr:pic>
    <xdr:clientData fLocksWithSheet="1" fPrintsWithSheet="1"/>
  </xdr:twoCellAnchor>
  <xdr:twoCellAnchor editAs="oneCell">
    <xdr:from>
      <xdr:col>4</xdr:col>
      <xdr:colOff>295275</xdr:colOff>
      <xdr:row>51</xdr:row>
      <xdr:rowOff>114300</xdr:rowOff>
    </xdr:from>
    <xdr:to>
      <xdr:col>4</xdr:col>
      <xdr:colOff>476250</xdr:colOff>
      <xdr:row>51</xdr:row>
      <xdr:rowOff>485775</xdr:rowOff>
    </xdr:to>
    <xdr:pic macro="" fPublished="0">
      <xdr:nvPicPr>
        <xdr:cNvPr id="359" name="그림 358"/>
        <xdr:cNvPicPr>
          <a:picLocks noChangeAspect="1"/>
        </xdr:cNvPicPr>
      </xdr:nvPicPr>
      <xdr:blipFill rotWithShape="1">
        <a:blip r:embed="rId50"/>
        <a:srcRect l="10510" t="21640" r="13320" b="8160"/>
        <a:stretch>
          <a:fillRect/>
        </a:stretch>
      </xdr:blipFill>
      <xdr:spPr>
        <a:xfrm>
          <a:off x="11972925" y="58521600"/>
          <a:ext cx="361950" cy="742950"/>
        </a:xfrm>
        <a:prstGeom prst="rect">
          <a:avLst/>
        </a:prstGeom>
      </xdr:spPr>
    </xdr:pic>
    <xdr:clientData fLocksWithSheet="1" fPrintsWithSheet="1"/>
  </xdr:twoCellAnchor>
  <xdr:twoCellAnchor editAs="oneCell">
    <xdr:from>
      <xdr:col>4</xdr:col>
      <xdr:colOff>295275</xdr:colOff>
      <xdr:row>52</xdr:row>
      <xdr:rowOff>114300</xdr:rowOff>
    </xdr:from>
    <xdr:to>
      <xdr:col>4</xdr:col>
      <xdr:colOff>476250</xdr:colOff>
      <xdr:row>52</xdr:row>
      <xdr:rowOff>485775</xdr:rowOff>
    </xdr:to>
    <xdr:pic macro="" fPublished="0">
      <xdr:nvPicPr>
        <xdr:cNvPr id="360" name="그림 359"/>
        <xdr:cNvPicPr>
          <a:picLocks noChangeAspect="1"/>
        </xdr:cNvPicPr>
      </xdr:nvPicPr>
      <xdr:blipFill rotWithShape="1">
        <a:blip r:embed="rId51"/>
        <a:srcRect l="10510" t="21640" r="13320" b="8160"/>
        <a:stretch>
          <a:fillRect/>
        </a:stretch>
      </xdr:blipFill>
      <xdr:spPr>
        <a:xfrm>
          <a:off x="11972925" y="59664596"/>
          <a:ext cx="361950" cy="742950"/>
        </a:xfrm>
        <a:prstGeom prst="rect">
          <a:avLst/>
        </a:prstGeom>
      </xdr:spPr>
    </xdr:pic>
    <xdr:clientData fLocksWithSheet="1" fPrintsWithSheet="1"/>
  </xdr:twoCellAnchor>
  <xdr:twoCellAnchor editAs="oneCell">
    <xdr:from>
      <xdr:col>4</xdr:col>
      <xdr:colOff>295275</xdr:colOff>
      <xdr:row>53</xdr:row>
      <xdr:rowOff>114300</xdr:rowOff>
    </xdr:from>
    <xdr:to>
      <xdr:col>4</xdr:col>
      <xdr:colOff>476250</xdr:colOff>
      <xdr:row>53</xdr:row>
      <xdr:rowOff>485775</xdr:rowOff>
    </xdr:to>
    <xdr:pic macro="" fPublished="0">
      <xdr:nvPicPr>
        <xdr:cNvPr id="361" name="그림 360"/>
        <xdr:cNvPicPr>
          <a:picLocks noChangeAspect="1"/>
        </xdr:cNvPicPr>
      </xdr:nvPicPr>
      <xdr:blipFill rotWithShape="1">
        <a:blip r:embed="rId52"/>
        <a:srcRect l="10510" t="21640" r="13320" b="8160"/>
        <a:stretch>
          <a:fillRect/>
        </a:stretch>
      </xdr:blipFill>
      <xdr:spPr>
        <a:xfrm>
          <a:off x="11972925" y="60807600"/>
          <a:ext cx="361950" cy="742950"/>
        </a:xfrm>
        <a:prstGeom prst="rect">
          <a:avLst/>
        </a:prstGeom>
      </xdr:spPr>
    </xdr:pic>
    <xdr:clientData fLocksWithSheet="1" fPrintsWithSheet="1"/>
  </xdr:twoCellAnchor>
  <xdr:twoCellAnchor editAs="oneCell">
    <xdr:from>
      <xdr:col>4</xdr:col>
      <xdr:colOff>295275</xdr:colOff>
      <xdr:row>54</xdr:row>
      <xdr:rowOff>114300</xdr:rowOff>
    </xdr:from>
    <xdr:to>
      <xdr:col>4</xdr:col>
      <xdr:colOff>476250</xdr:colOff>
      <xdr:row>54</xdr:row>
      <xdr:rowOff>485775</xdr:rowOff>
    </xdr:to>
    <xdr:pic macro="" fPublished="0">
      <xdr:nvPicPr>
        <xdr:cNvPr id="362" name="그림 361"/>
        <xdr:cNvPicPr>
          <a:picLocks noChangeAspect="1"/>
        </xdr:cNvPicPr>
      </xdr:nvPicPr>
      <xdr:blipFill rotWithShape="1">
        <a:blip r:embed="rId53"/>
        <a:srcRect l="10510" t="21640" r="13320" b="8160"/>
        <a:stretch>
          <a:fillRect/>
        </a:stretch>
      </xdr:blipFill>
      <xdr:spPr>
        <a:xfrm>
          <a:off x="11972925" y="61950604"/>
          <a:ext cx="361950" cy="742950"/>
        </a:xfrm>
        <a:prstGeom prst="rect">
          <a:avLst/>
        </a:prstGeom>
      </xdr:spPr>
    </xdr:pic>
    <xdr:clientData fLocksWithSheet="1" fPrintsWithSheet="1"/>
  </xdr:twoCellAnchor>
  <xdr:twoCellAnchor editAs="oneCell">
    <xdr:from>
      <xdr:col>4</xdr:col>
      <xdr:colOff>295275</xdr:colOff>
      <xdr:row>55</xdr:row>
      <xdr:rowOff>114300</xdr:rowOff>
    </xdr:from>
    <xdr:to>
      <xdr:col>4</xdr:col>
      <xdr:colOff>476250</xdr:colOff>
      <xdr:row>55</xdr:row>
      <xdr:rowOff>485775</xdr:rowOff>
    </xdr:to>
    <xdr:pic macro="" fPublished="0">
      <xdr:nvPicPr>
        <xdr:cNvPr id="363" name="그림 362"/>
        <xdr:cNvPicPr>
          <a:picLocks noChangeAspect="1"/>
        </xdr:cNvPicPr>
      </xdr:nvPicPr>
      <xdr:blipFill rotWithShape="1">
        <a:blip r:embed="rId54"/>
        <a:srcRect l="10510" t="21640" r="13320" b="8160"/>
        <a:stretch>
          <a:fillRect/>
        </a:stretch>
      </xdr:blipFill>
      <xdr:spPr>
        <a:xfrm>
          <a:off x="11972925" y="63093600"/>
          <a:ext cx="361950" cy="742950"/>
        </a:xfrm>
        <a:prstGeom prst="rect">
          <a:avLst/>
        </a:prstGeom>
      </xdr:spPr>
    </xdr:pic>
    <xdr:clientData fLocksWithSheet="1" fPrintsWithSheet="1"/>
  </xdr:twoCellAnchor>
  <xdr:twoCellAnchor editAs="oneCell">
    <xdr:from>
      <xdr:col>4</xdr:col>
      <xdr:colOff>295275</xdr:colOff>
      <xdr:row>56</xdr:row>
      <xdr:rowOff>114300</xdr:rowOff>
    </xdr:from>
    <xdr:to>
      <xdr:col>4</xdr:col>
      <xdr:colOff>476250</xdr:colOff>
      <xdr:row>56</xdr:row>
      <xdr:rowOff>485775</xdr:rowOff>
    </xdr:to>
    <xdr:pic macro="" fPublished="0">
      <xdr:nvPicPr>
        <xdr:cNvPr id="364" name="그림 363"/>
        <xdr:cNvPicPr>
          <a:picLocks noChangeAspect="1"/>
        </xdr:cNvPicPr>
      </xdr:nvPicPr>
      <xdr:blipFill rotWithShape="1">
        <a:blip r:embed="rId55"/>
        <a:srcRect l="10510" t="21640" r="13320" b="8160"/>
        <a:stretch>
          <a:fillRect/>
        </a:stretch>
      </xdr:blipFill>
      <xdr:spPr>
        <a:xfrm>
          <a:off x="11972925" y="64236596"/>
          <a:ext cx="361950" cy="742950"/>
        </a:xfrm>
        <a:prstGeom prst="rect">
          <a:avLst/>
        </a:prstGeom>
      </xdr:spPr>
    </xdr:pic>
    <xdr:clientData fLocksWithSheet="1" fPrintsWithSheet="1"/>
  </xdr:twoCellAnchor>
  <xdr:twoCellAnchor editAs="oneCell">
    <xdr:from>
      <xdr:col>4</xdr:col>
      <xdr:colOff>295275</xdr:colOff>
      <xdr:row>57</xdr:row>
      <xdr:rowOff>114300</xdr:rowOff>
    </xdr:from>
    <xdr:to>
      <xdr:col>4</xdr:col>
      <xdr:colOff>476250</xdr:colOff>
      <xdr:row>57</xdr:row>
      <xdr:rowOff>485775</xdr:rowOff>
    </xdr:to>
    <xdr:pic macro="" fPublished="0">
      <xdr:nvPicPr>
        <xdr:cNvPr id="365" name="그림 364"/>
        <xdr:cNvPicPr>
          <a:picLocks noChangeAspect="1"/>
        </xdr:cNvPicPr>
      </xdr:nvPicPr>
      <xdr:blipFill rotWithShape="1">
        <a:blip r:embed="rId56"/>
        <a:srcRect l="10510" t="21640" r="13320" b="8160"/>
        <a:stretch>
          <a:fillRect/>
        </a:stretch>
      </xdr:blipFill>
      <xdr:spPr>
        <a:xfrm>
          <a:off x="11972925" y="65379600"/>
          <a:ext cx="361950" cy="742950"/>
        </a:xfrm>
        <a:prstGeom prst="rect">
          <a:avLst/>
        </a:prstGeom>
      </xdr:spPr>
    </xdr:pic>
    <xdr:clientData fLocksWithSheet="1" fPrintsWithSheet="1"/>
  </xdr:twoCellAnchor>
  <xdr:twoCellAnchor editAs="oneCell">
    <xdr:from>
      <xdr:col>4</xdr:col>
      <xdr:colOff>295275</xdr:colOff>
      <xdr:row>58</xdr:row>
      <xdr:rowOff>114300</xdr:rowOff>
    </xdr:from>
    <xdr:to>
      <xdr:col>4</xdr:col>
      <xdr:colOff>476250</xdr:colOff>
      <xdr:row>58</xdr:row>
      <xdr:rowOff>485775</xdr:rowOff>
    </xdr:to>
    <xdr:pic macro="" fPublished="0">
      <xdr:nvPicPr>
        <xdr:cNvPr id="366" name="그림 365"/>
        <xdr:cNvPicPr>
          <a:picLocks noChangeAspect="1"/>
        </xdr:cNvPicPr>
      </xdr:nvPicPr>
      <xdr:blipFill rotWithShape="1">
        <a:blip r:embed="rId57"/>
        <a:srcRect l="10510" t="21640" r="13320" b="8160"/>
        <a:stretch>
          <a:fillRect/>
        </a:stretch>
      </xdr:blipFill>
      <xdr:spPr>
        <a:xfrm>
          <a:off x="11972925" y="66522604"/>
          <a:ext cx="361950" cy="742950"/>
        </a:xfrm>
        <a:prstGeom prst="rect">
          <a:avLst/>
        </a:prstGeom>
      </xdr:spPr>
    </xdr:pic>
    <xdr:clientData fLocksWithSheet="1" fPrintsWithSheet="1"/>
  </xdr:twoCellAnchor>
  <xdr:twoCellAnchor editAs="oneCell">
    <xdr:from>
      <xdr:col>4</xdr:col>
      <xdr:colOff>295275</xdr:colOff>
      <xdr:row>59</xdr:row>
      <xdr:rowOff>114300</xdr:rowOff>
    </xdr:from>
    <xdr:to>
      <xdr:col>4</xdr:col>
      <xdr:colOff>476250</xdr:colOff>
      <xdr:row>59</xdr:row>
      <xdr:rowOff>485775</xdr:rowOff>
    </xdr:to>
    <xdr:pic macro="" fPublished="0">
      <xdr:nvPicPr>
        <xdr:cNvPr id="367" name="그림 366"/>
        <xdr:cNvPicPr>
          <a:picLocks noChangeAspect="1"/>
        </xdr:cNvPicPr>
      </xdr:nvPicPr>
      <xdr:blipFill rotWithShape="1">
        <a:blip r:embed="rId58"/>
        <a:srcRect l="10510" t="21640" r="13320" b="8160"/>
        <a:stretch>
          <a:fillRect/>
        </a:stretch>
      </xdr:blipFill>
      <xdr:spPr>
        <a:xfrm>
          <a:off x="11972925" y="67665600"/>
          <a:ext cx="361950" cy="742950"/>
        </a:xfrm>
        <a:prstGeom prst="rect">
          <a:avLst/>
        </a:prstGeom>
      </xdr:spPr>
    </xdr:pic>
    <xdr:clientData fLocksWithSheet="1" fPrintsWithSheet="1"/>
  </xdr:twoCellAnchor>
  <xdr:twoCellAnchor editAs="oneCell">
    <xdr:from>
      <xdr:col>4</xdr:col>
      <xdr:colOff>295275</xdr:colOff>
      <xdr:row>60</xdr:row>
      <xdr:rowOff>114300</xdr:rowOff>
    </xdr:from>
    <xdr:to>
      <xdr:col>4</xdr:col>
      <xdr:colOff>476250</xdr:colOff>
      <xdr:row>60</xdr:row>
      <xdr:rowOff>485775</xdr:rowOff>
    </xdr:to>
    <xdr:pic macro="" fPublished="0">
      <xdr:nvPicPr>
        <xdr:cNvPr id="368" name="그림 367"/>
        <xdr:cNvPicPr>
          <a:picLocks noChangeAspect="1"/>
        </xdr:cNvPicPr>
      </xdr:nvPicPr>
      <xdr:blipFill rotWithShape="1">
        <a:blip r:embed="rId59"/>
        <a:srcRect l="10510" t="21640" r="13320" b="8160"/>
        <a:stretch>
          <a:fillRect/>
        </a:stretch>
      </xdr:blipFill>
      <xdr:spPr>
        <a:xfrm>
          <a:off x="11972925" y="68808600"/>
          <a:ext cx="361950" cy="742950"/>
        </a:xfrm>
        <a:prstGeom prst="rect">
          <a:avLst/>
        </a:prstGeom>
      </xdr:spPr>
    </xdr:pic>
    <xdr:clientData fLocksWithSheet="1" fPrintsWithSheet="1"/>
  </xdr:twoCellAnchor>
  <xdr:twoCellAnchor editAs="oneCell">
    <xdr:from>
      <xdr:col>4</xdr:col>
      <xdr:colOff>295275</xdr:colOff>
      <xdr:row>61</xdr:row>
      <xdr:rowOff>114300</xdr:rowOff>
    </xdr:from>
    <xdr:to>
      <xdr:col>4</xdr:col>
      <xdr:colOff>476250</xdr:colOff>
      <xdr:row>61</xdr:row>
      <xdr:rowOff>485775</xdr:rowOff>
    </xdr:to>
    <xdr:pic macro="" fPublished="0">
      <xdr:nvPicPr>
        <xdr:cNvPr id="369" name="그림 368"/>
        <xdr:cNvPicPr>
          <a:picLocks noChangeAspect="1"/>
        </xdr:cNvPicPr>
      </xdr:nvPicPr>
      <xdr:blipFill rotWithShape="1">
        <a:blip r:embed="rId60"/>
        <a:srcRect l="10510" t="21640" r="13320" b="8160"/>
        <a:stretch>
          <a:fillRect/>
        </a:stretch>
      </xdr:blipFill>
      <xdr:spPr>
        <a:xfrm>
          <a:off x="11972925" y="69951600"/>
          <a:ext cx="361950" cy="742950"/>
        </a:xfrm>
        <a:prstGeom prst="rect">
          <a:avLst/>
        </a:prstGeom>
      </xdr:spPr>
    </xdr:pic>
    <xdr:clientData fLocksWithSheet="1" fPrintsWithSheet="1"/>
  </xdr:twoCellAnchor>
  <xdr:twoCellAnchor editAs="oneCell">
    <xdr:from>
      <xdr:col>4</xdr:col>
      <xdr:colOff>295275</xdr:colOff>
      <xdr:row>62</xdr:row>
      <xdr:rowOff>114300</xdr:rowOff>
    </xdr:from>
    <xdr:to>
      <xdr:col>4</xdr:col>
      <xdr:colOff>476250</xdr:colOff>
      <xdr:row>62</xdr:row>
      <xdr:rowOff>485775</xdr:rowOff>
    </xdr:to>
    <xdr:pic macro="" fPublished="0">
      <xdr:nvPicPr>
        <xdr:cNvPr id="370" name="그림 369"/>
        <xdr:cNvPicPr>
          <a:picLocks noChangeAspect="1"/>
        </xdr:cNvPicPr>
      </xdr:nvPicPr>
      <xdr:blipFill rotWithShape="1">
        <a:blip r:embed="rId61"/>
        <a:srcRect l="10510" t="21640" r="13320" b="8160"/>
        <a:stretch>
          <a:fillRect/>
        </a:stretch>
      </xdr:blipFill>
      <xdr:spPr>
        <a:xfrm>
          <a:off x="11972925" y="71094600"/>
          <a:ext cx="361950" cy="742950"/>
        </a:xfrm>
        <a:prstGeom prst="rect">
          <a:avLst/>
        </a:prstGeom>
      </xdr:spPr>
    </xdr:pic>
    <xdr:clientData fLocksWithSheet="1" fPrintsWithSheet="1"/>
  </xdr:twoCellAnchor>
  <xdr:twoCellAnchor editAs="oneCell">
    <xdr:from>
      <xdr:col>4</xdr:col>
      <xdr:colOff>295275</xdr:colOff>
      <xdr:row>63</xdr:row>
      <xdr:rowOff>114300</xdr:rowOff>
    </xdr:from>
    <xdr:to>
      <xdr:col>4</xdr:col>
      <xdr:colOff>476250</xdr:colOff>
      <xdr:row>63</xdr:row>
      <xdr:rowOff>485775</xdr:rowOff>
    </xdr:to>
    <xdr:pic macro="" fPublished="0">
      <xdr:nvPicPr>
        <xdr:cNvPr id="371" name="그림 370"/>
        <xdr:cNvPicPr>
          <a:picLocks noChangeAspect="1"/>
        </xdr:cNvPicPr>
      </xdr:nvPicPr>
      <xdr:blipFill rotWithShape="1">
        <a:blip r:embed="rId62"/>
        <a:srcRect l="10510" t="21640" r="13320" b="8160"/>
        <a:stretch>
          <a:fillRect/>
        </a:stretch>
      </xdr:blipFill>
      <xdr:spPr>
        <a:xfrm>
          <a:off x="11972925" y="72237600"/>
          <a:ext cx="361950" cy="742950"/>
        </a:xfrm>
        <a:prstGeom prst="rect">
          <a:avLst/>
        </a:prstGeom>
      </xdr:spPr>
    </xdr:pic>
    <xdr:clientData fLocksWithSheet="1" fPrintsWithSheet="1"/>
  </xdr:twoCellAnchor>
  <xdr:twoCellAnchor editAs="oneCell">
    <xdr:from>
      <xdr:col>4</xdr:col>
      <xdr:colOff>295275</xdr:colOff>
      <xdr:row>64</xdr:row>
      <xdr:rowOff>114300</xdr:rowOff>
    </xdr:from>
    <xdr:to>
      <xdr:col>4</xdr:col>
      <xdr:colOff>476250</xdr:colOff>
      <xdr:row>64</xdr:row>
      <xdr:rowOff>485775</xdr:rowOff>
    </xdr:to>
    <xdr:pic macro="" fPublished="0">
      <xdr:nvPicPr>
        <xdr:cNvPr id="372" name="그림 371"/>
        <xdr:cNvPicPr>
          <a:picLocks noChangeAspect="1"/>
        </xdr:cNvPicPr>
      </xdr:nvPicPr>
      <xdr:blipFill rotWithShape="1">
        <a:blip r:embed="rId63"/>
        <a:srcRect l="10510" t="21640" r="13320" b="8160"/>
        <a:stretch>
          <a:fillRect/>
        </a:stretch>
      </xdr:blipFill>
      <xdr:spPr>
        <a:xfrm>
          <a:off x="11972925" y="73380600"/>
          <a:ext cx="361950" cy="742950"/>
        </a:xfrm>
        <a:prstGeom prst="rect">
          <a:avLst/>
        </a:prstGeom>
      </xdr:spPr>
    </xdr:pic>
    <xdr:clientData fLocksWithSheet="1" fPrintsWithSheet="1"/>
  </xdr:twoCellAnchor>
  <xdr:twoCellAnchor editAs="oneCell">
    <xdr:from>
      <xdr:col>4</xdr:col>
      <xdr:colOff>295275</xdr:colOff>
      <xdr:row>65</xdr:row>
      <xdr:rowOff>114300</xdr:rowOff>
    </xdr:from>
    <xdr:to>
      <xdr:col>4</xdr:col>
      <xdr:colOff>476250</xdr:colOff>
      <xdr:row>65</xdr:row>
      <xdr:rowOff>485775</xdr:rowOff>
    </xdr:to>
    <xdr:pic macro="" fPublished="0">
      <xdr:nvPicPr>
        <xdr:cNvPr id="373" name="그림 372"/>
        <xdr:cNvPicPr>
          <a:picLocks noChangeAspect="1"/>
        </xdr:cNvPicPr>
      </xdr:nvPicPr>
      <xdr:blipFill rotWithShape="1">
        <a:blip r:embed="rId64"/>
        <a:srcRect l="10510" t="21640" r="13320" b="8160"/>
        <a:stretch>
          <a:fillRect/>
        </a:stretch>
      </xdr:blipFill>
      <xdr:spPr>
        <a:xfrm>
          <a:off x="11972925" y="74523600"/>
          <a:ext cx="361950" cy="742950"/>
        </a:xfrm>
        <a:prstGeom prst="rect">
          <a:avLst/>
        </a:prstGeom>
      </xdr:spPr>
    </xdr:pic>
    <xdr:clientData fLocksWithSheet="1" fPrintsWithSheet="1"/>
  </xdr:twoCellAnchor>
  <xdr:twoCellAnchor editAs="oneCell">
    <xdr:from>
      <xdr:col>4</xdr:col>
      <xdr:colOff>295275</xdr:colOff>
      <xdr:row>66</xdr:row>
      <xdr:rowOff>114300</xdr:rowOff>
    </xdr:from>
    <xdr:to>
      <xdr:col>4</xdr:col>
      <xdr:colOff>476250</xdr:colOff>
      <xdr:row>66</xdr:row>
      <xdr:rowOff>485775</xdr:rowOff>
    </xdr:to>
    <xdr:pic macro="" fPublished="0">
      <xdr:nvPicPr>
        <xdr:cNvPr id="374" name="그림 373"/>
        <xdr:cNvPicPr>
          <a:picLocks noChangeAspect="1"/>
        </xdr:cNvPicPr>
      </xdr:nvPicPr>
      <xdr:blipFill rotWithShape="1">
        <a:blip r:embed="rId65"/>
        <a:srcRect l="10510" t="21640" r="13320" b="8160"/>
        <a:stretch>
          <a:fillRect/>
        </a:stretch>
      </xdr:blipFill>
      <xdr:spPr>
        <a:xfrm>
          <a:off x="11972925" y="75666600"/>
          <a:ext cx="361950" cy="742950"/>
        </a:xfrm>
        <a:prstGeom prst="rect">
          <a:avLst/>
        </a:prstGeom>
      </xdr:spPr>
    </xdr:pic>
    <xdr:clientData fLocksWithSheet="1" fPrintsWithSheet="1"/>
  </xdr:twoCellAnchor>
  <xdr:twoCellAnchor editAs="oneCell">
    <xdr:from>
      <xdr:col>4</xdr:col>
      <xdr:colOff>295275</xdr:colOff>
      <xdr:row>67</xdr:row>
      <xdr:rowOff>114300</xdr:rowOff>
    </xdr:from>
    <xdr:to>
      <xdr:col>4</xdr:col>
      <xdr:colOff>476250</xdr:colOff>
      <xdr:row>67</xdr:row>
      <xdr:rowOff>485775</xdr:rowOff>
    </xdr:to>
    <xdr:pic macro="" fPublished="0">
      <xdr:nvPicPr>
        <xdr:cNvPr id="375" name="그림 374"/>
        <xdr:cNvPicPr>
          <a:picLocks noChangeAspect="1"/>
        </xdr:cNvPicPr>
      </xdr:nvPicPr>
      <xdr:blipFill rotWithShape="1">
        <a:blip r:embed="rId66"/>
        <a:srcRect l="10510" t="21640" r="13320" b="8160"/>
        <a:stretch>
          <a:fillRect/>
        </a:stretch>
      </xdr:blipFill>
      <xdr:spPr>
        <a:xfrm>
          <a:off x="11972925" y="76809600"/>
          <a:ext cx="361950" cy="742950"/>
        </a:xfrm>
        <a:prstGeom prst="rect">
          <a:avLst/>
        </a:prstGeom>
      </xdr:spPr>
    </xdr:pic>
    <xdr:clientData fLocksWithSheet="1" fPrintsWithSheet="1"/>
  </xdr:twoCellAnchor>
  <xdr:twoCellAnchor editAs="oneCell">
    <xdr:from>
      <xdr:col>4</xdr:col>
      <xdr:colOff>295275</xdr:colOff>
      <xdr:row>68</xdr:row>
      <xdr:rowOff>114300</xdr:rowOff>
    </xdr:from>
    <xdr:to>
      <xdr:col>4</xdr:col>
      <xdr:colOff>476250</xdr:colOff>
      <xdr:row>68</xdr:row>
      <xdr:rowOff>485775</xdr:rowOff>
    </xdr:to>
    <xdr:pic macro="" fPublished="0">
      <xdr:nvPicPr>
        <xdr:cNvPr id="376" name="그림 375"/>
        <xdr:cNvPicPr>
          <a:picLocks noChangeAspect="1"/>
        </xdr:cNvPicPr>
      </xdr:nvPicPr>
      <xdr:blipFill rotWithShape="1">
        <a:blip r:embed="rId67"/>
        <a:srcRect l="10510" t="21640" r="13320" b="8160"/>
        <a:stretch>
          <a:fillRect/>
        </a:stretch>
      </xdr:blipFill>
      <xdr:spPr>
        <a:xfrm>
          <a:off x="11972925" y="77952600"/>
          <a:ext cx="361950" cy="742950"/>
        </a:xfrm>
        <a:prstGeom prst="rect">
          <a:avLst/>
        </a:prstGeom>
      </xdr:spPr>
    </xdr:pic>
    <xdr:clientData fLocksWithSheet="1" fPrintsWithSheet="1"/>
  </xdr:twoCellAnchor>
  <xdr:twoCellAnchor editAs="oneCell">
    <xdr:from>
      <xdr:col>4</xdr:col>
      <xdr:colOff>295275</xdr:colOff>
      <xdr:row>69</xdr:row>
      <xdr:rowOff>114300</xdr:rowOff>
    </xdr:from>
    <xdr:to>
      <xdr:col>4</xdr:col>
      <xdr:colOff>476250</xdr:colOff>
      <xdr:row>69</xdr:row>
      <xdr:rowOff>485775</xdr:rowOff>
    </xdr:to>
    <xdr:pic macro="" fPublished="0">
      <xdr:nvPicPr>
        <xdr:cNvPr id="377" name="그림 376"/>
        <xdr:cNvPicPr>
          <a:picLocks noChangeAspect="1"/>
        </xdr:cNvPicPr>
      </xdr:nvPicPr>
      <xdr:blipFill rotWithShape="1">
        <a:blip r:embed="rId68"/>
        <a:srcRect l="10510" t="21640" r="13320" b="8160"/>
        <a:stretch>
          <a:fillRect/>
        </a:stretch>
      </xdr:blipFill>
      <xdr:spPr>
        <a:xfrm>
          <a:off x="11972925" y="79095600"/>
          <a:ext cx="361950" cy="742950"/>
        </a:xfrm>
        <a:prstGeom prst="rect">
          <a:avLst/>
        </a:prstGeom>
      </xdr:spPr>
    </xdr:pic>
    <xdr:clientData fLocksWithSheet="1" fPrintsWithSheet="1"/>
  </xdr:twoCellAnchor>
  <xdr:twoCellAnchor editAs="oneCell">
    <xdr:from>
      <xdr:col>4</xdr:col>
      <xdr:colOff>295275</xdr:colOff>
      <xdr:row>70</xdr:row>
      <xdr:rowOff>114300</xdr:rowOff>
    </xdr:from>
    <xdr:to>
      <xdr:col>4</xdr:col>
      <xdr:colOff>476250</xdr:colOff>
      <xdr:row>70</xdr:row>
      <xdr:rowOff>485775</xdr:rowOff>
    </xdr:to>
    <xdr:pic macro="" fPublished="0">
      <xdr:nvPicPr>
        <xdr:cNvPr id="378" name="그림 377"/>
        <xdr:cNvPicPr>
          <a:picLocks noChangeAspect="1"/>
        </xdr:cNvPicPr>
      </xdr:nvPicPr>
      <xdr:blipFill rotWithShape="1">
        <a:blip r:embed="rId69"/>
        <a:srcRect l="10510" t="21640" r="13320" b="8160"/>
        <a:stretch>
          <a:fillRect/>
        </a:stretch>
      </xdr:blipFill>
      <xdr:spPr>
        <a:xfrm>
          <a:off x="11972925" y="80238600"/>
          <a:ext cx="361950" cy="742950"/>
        </a:xfrm>
        <a:prstGeom prst="rect">
          <a:avLst/>
        </a:prstGeom>
      </xdr:spPr>
    </xdr:pic>
    <xdr:clientData fLocksWithSheet="1" fPrintsWithSheet="1"/>
  </xdr:twoCellAnchor>
  <xdr:twoCellAnchor editAs="oneCell">
    <xdr:from>
      <xdr:col>4</xdr:col>
      <xdr:colOff>295275</xdr:colOff>
      <xdr:row>71</xdr:row>
      <xdr:rowOff>114300</xdr:rowOff>
    </xdr:from>
    <xdr:to>
      <xdr:col>4</xdr:col>
      <xdr:colOff>476250</xdr:colOff>
      <xdr:row>71</xdr:row>
      <xdr:rowOff>485775</xdr:rowOff>
    </xdr:to>
    <xdr:pic macro="" fPublished="0">
      <xdr:nvPicPr>
        <xdr:cNvPr id="379" name="그림 378"/>
        <xdr:cNvPicPr>
          <a:picLocks noChangeAspect="1"/>
        </xdr:cNvPicPr>
      </xdr:nvPicPr>
      <xdr:blipFill rotWithShape="1">
        <a:blip r:embed="rId70"/>
        <a:srcRect l="10510" t="21640" r="13320" b="8160"/>
        <a:stretch>
          <a:fillRect/>
        </a:stretch>
      </xdr:blipFill>
      <xdr:spPr>
        <a:xfrm>
          <a:off x="11972925" y="81381600"/>
          <a:ext cx="361950" cy="742950"/>
        </a:xfrm>
        <a:prstGeom prst="rect">
          <a:avLst/>
        </a:prstGeom>
      </xdr:spPr>
    </xdr:pic>
    <xdr:clientData fLocksWithSheet="1" fPrintsWithSheet="1"/>
  </xdr:twoCellAnchor>
  <xdr:twoCellAnchor editAs="oneCell">
    <xdr:from>
      <xdr:col>4</xdr:col>
      <xdr:colOff>295275</xdr:colOff>
      <xdr:row>72</xdr:row>
      <xdr:rowOff>114300</xdr:rowOff>
    </xdr:from>
    <xdr:to>
      <xdr:col>4</xdr:col>
      <xdr:colOff>476250</xdr:colOff>
      <xdr:row>72</xdr:row>
      <xdr:rowOff>485775</xdr:rowOff>
    </xdr:to>
    <xdr:pic macro="" fPublished="0">
      <xdr:nvPicPr>
        <xdr:cNvPr id="380" name="그림 379"/>
        <xdr:cNvPicPr>
          <a:picLocks noChangeAspect="1"/>
        </xdr:cNvPicPr>
      </xdr:nvPicPr>
      <xdr:blipFill rotWithShape="1">
        <a:blip r:embed="rId71"/>
        <a:srcRect l="10510" t="21640" r="13320" b="8160"/>
        <a:stretch>
          <a:fillRect/>
        </a:stretch>
      </xdr:blipFill>
      <xdr:spPr>
        <a:xfrm>
          <a:off x="11972925" y="82524600"/>
          <a:ext cx="361950" cy="742950"/>
        </a:xfrm>
        <a:prstGeom prst="rect">
          <a:avLst/>
        </a:prstGeom>
      </xdr:spPr>
    </xdr:pic>
    <xdr:clientData fLocksWithSheet="1" fPrintsWithSheet="1"/>
  </xdr:twoCellAnchor>
  <xdr:twoCellAnchor editAs="oneCell">
    <xdr:from>
      <xdr:col>4</xdr:col>
      <xdr:colOff>295275</xdr:colOff>
      <xdr:row>73</xdr:row>
      <xdr:rowOff>114300</xdr:rowOff>
    </xdr:from>
    <xdr:to>
      <xdr:col>4</xdr:col>
      <xdr:colOff>476250</xdr:colOff>
      <xdr:row>73</xdr:row>
      <xdr:rowOff>485775</xdr:rowOff>
    </xdr:to>
    <xdr:pic macro="" fPublished="0">
      <xdr:nvPicPr>
        <xdr:cNvPr id="381" name="그림 380"/>
        <xdr:cNvPicPr>
          <a:picLocks noChangeAspect="1"/>
        </xdr:cNvPicPr>
      </xdr:nvPicPr>
      <xdr:blipFill rotWithShape="1">
        <a:blip r:embed="rId72"/>
        <a:srcRect l="10510" t="21640" r="13320" b="8160"/>
        <a:stretch>
          <a:fillRect/>
        </a:stretch>
      </xdr:blipFill>
      <xdr:spPr>
        <a:xfrm>
          <a:off x="11972925" y="83667600"/>
          <a:ext cx="361950" cy="742950"/>
        </a:xfrm>
        <a:prstGeom prst="rect">
          <a:avLst/>
        </a:prstGeom>
      </xdr:spPr>
    </xdr:pic>
    <xdr:clientData fLocksWithSheet="1" fPrintsWithSheet="1"/>
  </xdr:twoCellAnchor>
  <xdr:twoCellAnchor editAs="oneCell">
    <xdr:from>
      <xdr:col>4</xdr:col>
      <xdr:colOff>295275</xdr:colOff>
      <xdr:row>74</xdr:row>
      <xdr:rowOff>114300</xdr:rowOff>
    </xdr:from>
    <xdr:to>
      <xdr:col>4</xdr:col>
      <xdr:colOff>476250</xdr:colOff>
      <xdr:row>74</xdr:row>
      <xdr:rowOff>485775</xdr:rowOff>
    </xdr:to>
    <xdr:pic macro="" fPublished="0">
      <xdr:nvPicPr>
        <xdr:cNvPr id="382" name="그림 381"/>
        <xdr:cNvPicPr>
          <a:picLocks noChangeAspect="1"/>
        </xdr:cNvPicPr>
      </xdr:nvPicPr>
      <xdr:blipFill rotWithShape="1">
        <a:blip r:embed="rId73"/>
        <a:srcRect l="10510" t="21640" r="13320" b="8160"/>
        <a:stretch>
          <a:fillRect/>
        </a:stretch>
      </xdr:blipFill>
      <xdr:spPr>
        <a:xfrm>
          <a:off x="11972925" y="84810600"/>
          <a:ext cx="361950" cy="742950"/>
        </a:xfrm>
        <a:prstGeom prst="rect">
          <a:avLst/>
        </a:prstGeom>
      </xdr:spPr>
    </xdr:pic>
    <xdr:clientData fLocksWithSheet="1" fPrintsWithSheet="1"/>
  </xdr:twoCellAnchor>
  <xdr:twoCellAnchor editAs="oneCell">
    <xdr:from>
      <xdr:col>4</xdr:col>
      <xdr:colOff>295275</xdr:colOff>
      <xdr:row>75</xdr:row>
      <xdr:rowOff>114300</xdr:rowOff>
    </xdr:from>
    <xdr:to>
      <xdr:col>4</xdr:col>
      <xdr:colOff>476250</xdr:colOff>
      <xdr:row>75</xdr:row>
      <xdr:rowOff>485775</xdr:rowOff>
    </xdr:to>
    <xdr:pic macro="" fPublished="0">
      <xdr:nvPicPr>
        <xdr:cNvPr id="383" name="그림 382"/>
        <xdr:cNvPicPr>
          <a:picLocks noChangeAspect="1"/>
        </xdr:cNvPicPr>
      </xdr:nvPicPr>
      <xdr:blipFill rotWithShape="1">
        <a:blip r:embed="rId74"/>
        <a:srcRect l="10510" t="21640" r="13320" b="8160"/>
        <a:stretch>
          <a:fillRect/>
        </a:stretch>
      </xdr:blipFill>
      <xdr:spPr>
        <a:xfrm>
          <a:off x="11972925" y="85953600"/>
          <a:ext cx="361950" cy="742950"/>
        </a:xfrm>
        <a:prstGeom prst="rect">
          <a:avLst/>
        </a:prstGeom>
      </xdr:spPr>
    </xdr:pic>
    <xdr:clientData fLocksWithSheet="1" fPrintsWithSheet="1"/>
  </xdr:twoCellAnchor>
  <xdr:twoCellAnchor editAs="oneCell">
    <xdr:from>
      <xdr:col>4</xdr:col>
      <xdr:colOff>295275</xdr:colOff>
      <xdr:row>76</xdr:row>
      <xdr:rowOff>114300</xdr:rowOff>
    </xdr:from>
    <xdr:to>
      <xdr:col>4</xdr:col>
      <xdr:colOff>476250</xdr:colOff>
      <xdr:row>76</xdr:row>
      <xdr:rowOff>485775</xdr:rowOff>
    </xdr:to>
    <xdr:pic macro="" fPublished="0">
      <xdr:nvPicPr>
        <xdr:cNvPr id="384" name="그림 383"/>
        <xdr:cNvPicPr>
          <a:picLocks noChangeAspect="1"/>
        </xdr:cNvPicPr>
      </xdr:nvPicPr>
      <xdr:blipFill rotWithShape="1">
        <a:blip r:embed="rId75"/>
        <a:srcRect l="10510" t="21640" r="13320" b="8160"/>
        <a:stretch>
          <a:fillRect/>
        </a:stretch>
      </xdr:blipFill>
      <xdr:spPr>
        <a:xfrm>
          <a:off x="11972925" y="87096600"/>
          <a:ext cx="361950" cy="742950"/>
        </a:xfrm>
        <a:prstGeom prst="rect">
          <a:avLst/>
        </a:prstGeom>
      </xdr:spPr>
    </xdr:pic>
    <xdr:clientData fLocksWithSheet="1" fPrintsWithSheet="1"/>
  </xdr:twoCellAnchor>
  <xdr:twoCellAnchor editAs="oneCell">
    <xdr:from>
      <xdr:col>4</xdr:col>
      <xdr:colOff>295275</xdr:colOff>
      <xdr:row>77</xdr:row>
      <xdr:rowOff>114300</xdr:rowOff>
    </xdr:from>
    <xdr:to>
      <xdr:col>4</xdr:col>
      <xdr:colOff>476250</xdr:colOff>
      <xdr:row>77</xdr:row>
      <xdr:rowOff>485775</xdr:rowOff>
    </xdr:to>
    <xdr:pic macro="" fPublished="0">
      <xdr:nvPicPr>
        <xdr:cNvPr id="385" name="그림 384"/>
        <xdr:cNvPicPr>
          <a:picLocks noChangeAspect="1"/>
        </xdr:cNvPicPr>
      </xdr:nvPicPr>
      <xdr:blipFill rotWithShape="1">
        <a:blip r:embed="rId76"/>
        <a:srcRect l="10510" t="21640" r="13320" b="8160"/>
        <a:stretch>
          <a:fillRect/>
        </a:stretch>
      </xdr:blipFill>
      <xdr:spPr>
        <a:xfrm>
          <a:off x="11972925" y="88239600"/>
          <a:ext cx="361950" cy="742950"/>
        </a:xfrm>
        <a:prstGeom prst="rect">
          <a:avLst/>
        </a:prstGeom>
      </xdr:spPr>
    </xdr:pic>
    <xdr:clientData fLocksWithSheet="1" fPrintsWithSheet="1"/>
  </xdr:twoCellAnchor>
  <xdr:twoCellAnchor editAs="oneCell">
    <xdr:from>
      <xdr:col>4</xdr:col>
      <xdr:colOff>295275</xdr:colOff>
      <xdr:row>78</xdr:row>
      <xdr:rowOff>114300</xdr:rowOff>
    </xdr:from>
    <xdr:to>
      <xdr:col>4</xdr:col>
      <xdr:colOff>476250</xdr:colOff>
      <xdr:row>78</xdr:row>
      <xdr:rowOff>485775</xdr:rowOff>
    </xdr:to>
    <xdr:pic macro="" fPublished="0">
      <xdr:nvPicPr>
        <xdr:cNvPr id="386" name="그림 385"/>
        <xdr:cNvPicPr>
          <a:picLocks noChangeAspect="1"/>
        </xdr:cNvPicPr>
      </xdr:nvPicPr>
      <xdr:blipFill rotWithShape="1">
        <a:blip r:embed="rId77"/>
        <a:srcRect l="10510" t="21640" r="13320" b="8160"/>
        <a:stretch>
          <a:fillRect/>
        </a:stretch>
      </xdr:blipFill>
      <xdr:spPr>
        <a:xfrm>
          <a:off x="11972925" y="89382600"/>
          <a:ext cx="361950" cy="742950"/>
        </a:xfrm>
        <a:prstGeom prst="rect">
          <a:avLst/>
        </a:prstGeom>
      </xdr:spPr>
    </xdr:pic>
    <xdr:clientData fLocksWithSheet="1" fPrintsWithSheet="1"/>
  </xdr:twoCellAnchor>
  <xdr:twoCellAnchor editAs="oneCell">
    <xdr:from>
      <xdr:col>4</xdr:col>
      <xdr:colOff>295275</xdr:colOff>
      <xdr:row>79</xdr:row>
      <xdr:rowOff>114300</xdr:rowOff>
    </xdr:from>
    <xdr:to>
      <xdr:col>4</xdr:col>
      <xdr:colOff>476250</xdr:colOff>
      <xdr:row>79</xdr:row>
      <xdr:rowOff>485775</xdr:rowOff>
    </xdr:to>
    <xdr:pic macro="" fPublished="0">
      <xdr:nvPicPr>
        <xdr:cNvPr id="387" name="그림 386"/>
        <xdr:cNvPicPr>
          <a:picLocks noChangeAspect="1"/>
        </xdr:cNvPicPr>
      </xdr:nvPicPr>
      <xdr:blipFill rotWithShape="1">
        <a:blip r:embed="rId78"/>
        <a:srcRect l="10510" t="21640" r="13320" b="8160"/>
        <a:stretch>
          <a:fillRect/>
        </a:stretch>
      </xdr:blipFill>
      <xdr:spPr>
        <a:xfrm>
          <a:off x="11972925" y="90525600"/>
          <a:ext cx="361950" cy="742950"/>
        </a:xfrm>
        <a:prstGeom prst="rect">
          <a:avLst/>
        </a:prstGeom>
      </xdr:spPr>
    </xdr:pic>
    <xdr:clientData fLocksWithSheet="1" fPrintsWithSheet="1"/>
  </xdr:twoCellAnchor>
  <xdr:twoCellAnchor editAs="oneCell">
    <xdr:from>
      <xdr:col>4</xdr:col>
      <xdr:colOff>295275</xdr:colOff>
      <xdr:row>80</xdr:row>
      <xdr:rowOff>114300</xdr:rowOff>
    </xdr:from>
    <xdr:to>
      <xdr:col>4</xdr:col>
      <xdr:colOff>476250</xdr:colOff>
      <xdr:row>80</xdr:row>
      <xdr:rowOff>485775</xdr:rowOff>
    </xdr:to>
    <xdr:pic macro="" fPublished="0">
      <xdr:nvPicPr>
        <xdr:cNvPr id="388" name="그림 387"/>
        <xdr:cNvPicPr>
          <a:picLocks noChangeAspect="1"/>
        </xdr:cNvPicPr>
      </xdr:nvPicPr>
      <xdr:blipFill rotWithShape="1">
        <a:blip r:embed="rId79"/>
        <a:srcRect l="10510" t="21640" r="13320" b="8160"/>
        <a:stretch>
          <a:fillRect/>
        </a:stretch>
      </xdr:blipFill>
      <xdr:spPr>
        <a:xfrm>
          <a:off x="11972925" y="91668600"/>
          <a:ext cx="361950" cy="742950"/>
        </a:xfrm>
        <a:prstGeom prst="rect">
          <a:avLst/>
        </a:prstGeom>
      </xdr:spPr>
    </xdr:pic>
    <xdr:clientData fLocksWithSheet="1" fPrintsWithSheet="1"/>
  </xdr:twoCellAnchor>
  <xdr:twoCellAnchor editAs="oneCell">
    <xdr:from>
      <xdr:col>4</xdr:col>
      <xdr:colOff>295275</xdr:colOff>
      <xdr:row>81</xdr:row>
      <xdr:rowOff>114300</xdr:rowOff>
    </xdr:from>
    <xdr:to>
      <xdr:col>4</xdr:col>
      <xdr:colOff>476250</xdr:colOff>
      <xdr:row>81</xdr:row>
      <xdr:rowOff>485775</xdr:rowOff>
    </xdr:to>
    <xdr:pic macro="" fPublished="0">
      <xdr:nvPicPr>
        <xdr:cNvPr id="389" name="그림 388"/>
        <xdr:cNvPicPr>
          <a:picLocks noChangeAspect="1"/>
        </xdr:cNvPicPr>
      </xdr:nvPicPr>
      <xdr:blipFill rotWithShape="1">
        <a:blip r:embed="rId80"/>
        <a:srcRect l="10510" t="21640" r="13320" b="8160"/>
        <a:stretch>
          <a:fillRect/>
        </a:stretch>
      </xdr:blipFill>
      <xdr:spPr>
        <a:xfrm>
          <a:off x="11972925" y="92811608"/>
          <a:ext cx="361950" cy="742950"/>
        </a:xfrm>
        <a:prstGeom prst="rect">
          <a:avLst/>
        </a:prstGeom>
      </xdr:spPr>
    </xdr:pic>
    <xdr:clientData fLocksWithSheet="1" fPrintsWithSheet="1"/>
  </xdr:twoCellAnchor>
  <xdr:twoCellAnchor editAs="oneCell">
    <xdr:from>
      <xdr:col>4</xdr:col>
      <xdr:colOff>295275</xdr:colOff>
      <xdr:row>82</xdr:row>
      <xdr:rowOff>114300</xdr:rowOff>
    </xdr:from>
    <xdr:to>
      <xdr:col>4</xdr:col>
      <xdr:colOff>476250</xdr:colOff>
      <xdr:row>82</xdr:row>
      <xdr:rowOff>485775</xdr:rowOff>
    </xdr:to>
    <xdr:pic macro="" fPublished="0">
      <xdr:nvPicPr>
        <xdr:cNvPr id="390" name="그림 389"/>
        <xdr:cNvPicPr>
          <a:picLocks noChangeAspect="1"/>
        </xdr:cNvPicPr>
      </xdr:nvPicPr>
      <xdr:blipFill rotWithShape="1">
        <a:blip r:embed="rId81"/>
        <a:srcRect l="10510" t="21640" r="13320" b="8160"/>
        <a:stretch>
          <a:fillRect/>
        </a:stretch>
      </xdr:blipFill>
      <xdr:spPr>
        <a:xfrm>
          <a:off x="11972925" y="93954600"/>
          <a:ext cx="361950" cy="742950"/>
        </a:xfrm>
        <a:prstGeom prst="rect">
          <a:avLst/>
        </a:prstGeom>
      </xdr:spPr>
    </xdr:pic>
    <xdr:clientData fLocksWithSheet="1" fPrintsWithSheet="1"/>
  </xdr:twoCellAnchor>
  <xdr:twoCellAnchor editAs="oneCell">
    <xdr:from>
      <xdr:col>4</xdr:col>
      <xdr:colOff>295275</xdr:colOff>
      <xdr:row>83</xdr:row>
      <xdr:rowOff>114300</xdr:rowOff>
    </xdr:from>
    <xdr:to>
      <xdr:col>4</xdr:col>
      <xdr:colOff>476250</xdr:colOff>
      <xdr:row>83</xdr:row>
      <xdr:rowOff>485775</xdr:rowOff>
    </xdr:to>
    <xdr:pic macro="" fPublished="0">
      <xdr:nvPicPr>
        <xdr:cNvPr id="391" name="그림 390"/>
        <xdr:cNvPicPr>
          <a:picLocks noChangeAspect="1"/>
        </xdr:cNvPicPr>
      </xdr:nvPicPr>
      <xdr:blipFill rotWithShape="1">
        <a:blip r:embed="rId82"/>
        <a:srcRect l="10510" t="21640" r="13320" b="8160"/>
        <a:stretch>
          <a:fillRect/>
        </a:stretch>
      </xdr:blipFill>
      <xdr:spPr>
        <a:xfrm>
          <a:off x="11972925" y="95097600"/>
          <a:ext cx="361950" cy="742950"/>
        </a:xfrm>
        <a:prstGeom prst="rect">
          <a:avLst/>
        </a:prstGeom>
      </xdr:spPr>
    </xdr:pic>
    <xdr:clientData fLocksWithSheet="1" fPrintsWithSheet="1"/>
  </xdr:twoCellAnchor>
  <xdr:twoCellAnchor editAs="oneCell">
    <xdr:from>
      <xdr:col>4</xdr:col>
      <xdr:colOff>295275</xdr:colOff>
      <xdr:row>84</xdr:row>
      <xdr:rowOff>114300</xdr:rowOff>
    </xdr:from>
    <xdr:to>
      <xdr:col>4</xdr:col>
      <xdr:colOff>476250</xdr:colOff>
      <xdr:row>84</xdr:row>
      <xdr:rowOff>485775</xdr:rowOff>
    </xdr:to>
    <xdr:pic macro="" fPublished="0">
      <xdr:nvPicPr>
        <xdr:cNvPr id="392" name="그림 391"/>
        <xdr:cNvPicPr>
          <a:picLocks noChangeAspect="1"/>
        </xdr:cNvPicPr>
      </xdr:nvPicPr>
      <xdr:blipFill rotWithShape="1">
        <a:blip r:embed="rId83"/>
        <a:srcRect l="10510" t="21640" r="13320" b="8160"/>
        <a:stretch>
          <a:fillRect/>
        </a:stretch>
      </xdr:blipFill>
      <xdr:spPr>
        <a:xfrm>
          <a:off x="11972925" y="96240600"/>
          <a:ext cx="361950" cy="742950"/>
        </a:xfrm>
        <a:prstGeom prst="rect">
          <a:avLst/>
        </a:prstGeom>
      </xdr:spPr>
    </xdr:pic>
    <xdr:clientData fLocksWithSheet="1" fPrintsWithSheet="1"/>
  </xdr:twoCellAnchor>
  <xdr:twoCellAnchor editAs="oneCell">
    <xdr:from>
      <xdr:col>4</xdr:col>
      <xdr:colOff>295275</xdr:colOff>
      <xdr:row>85</xdr:row>
      <xdr:rowOff>114300</xdr:rowOff>
    </xdr:from>
    <xdr:to>
      <xdr:col>4</xdr:col>
      <xdr:colOff>476250</xdr:colOff>
      <xdr:row>85</xdr:row>
      <xdr:rowOff>485775</xdr:rowOff>
    </xdr:to>
    <xdr:pic macro="" fPublished="0">
      <xdr:nvPicPr>
        <xdr:cNvPr id="393" name="그림 392"/>
        <xdr:cNvPicPr>
          <a:picLocks noChangeAspect="1"/>
        </xdr:cNvPicPr>
      </xdr:nvPicPr>
      <xdr:blipFill rotWithShape="1">
        <a:blip r:embed="rId84"/>
        <a:srcRect l="10510" t="21640" r="13320" b="8160"/>
        <a:stretch>
          <a:fillRect/>
        </a:stretch>
      </xdr:blipFill>
      <xdr:spPr>
        <a:xfrm>
          <a:off x="11972925" y="97383592"/>
          <a:ext cx="361950" cy="742950"/>
        </a:xfrm>
        <a:prstGeom prst="rect">
          <a:avLst/>
        </a:prstGeom>
      </xdr:spPr>
    </xdr:pic>
    <xdr:clientData fLocksWithSheet="1" fPrintsWithSheet="1"/>
  </xdr:twoCellAnchor>
  <xdr:twoCellAnchor editAs="oneCell">
    <xdr:from>
      <xdr:col>4</xdr:col>
      <xdr:colOff>295275</xdr:colOff>
      <xdr:row>86</xdr:row>
      <xdr:rowOff>114300</xdr:rowOff>
    </xdr:from>
    <xdr:to>
      <xdr:col>4</xdr:col>
      <xdr:colOff>476250</xdr:colOff>
      <xdr:row>86</xdr:row>
      <xdr:rowOff>485775</xdr:rowOff>
    </xdr:to>
    <xdr:pic macro="" fPublished="0">
      <xdr:nvPicPr>
        <xdr:cNvPr id="394" name="그림 393"/>
        <xdr:cNvPicPr>
          <a:picLocks noChangeAspect="1"/>
        </xdr:cNvPicPr>
      </xdr:nvPicPr>
      <xdr:blipFill rotWithShape="1">
        <a:blip r:embed="rId85"/>
        <a:srcRect l="10510" t="21640" r="13320" b="8160"/>
        <a:stretch>
          <a:fillRect/>
        </a:stretch>
      </xdr:blipFill>
      <xdr:spPr>
        <a:xfrm>
          <a:off x="11972925" y="98526600"/>
          <a:ext cx="361950" cy="742950"/>
        </a:xfrm>
        <a:prstGeom prst="rect">
          <a:avLst/>
        </a:prstGeom>
      </xdr:spPr>
    </xdr:pic>
    <xdr:clientData fLocksWithSheet="1" fPrintsWithSheet="1"/>
  </xdr:twoCellAnchor>
  <xdr:twoCellAnchor editAs="oneCell">
    <xdr:from>
      <xdr:col>4</xdr:col>
      <xdr:colOff>295275</xdr:colOff>
      <xdr:row>87</xdr:row>
      <xdr:rowOff>114300</xdr:rowOff>
    </xdr:from>
    <xdr:to>
      <xdr:col>4</xdr:col>
      <xdr:colOff>476250</xdr:colOff>
      <xdr:row>87</xdr:row>
      <xdr:rowOff>485775</xdr:rowOff>
    </xdr:to>
    <xdr:pic macro="" fPublished="0">
      <xdr:nvPicPr>
        <xdr:cNvPr id="395" name="그림 394"/>
        <xdr:cNvPicPr>
          <a:picLocks noChangeAspect="1"/>
        </xdr:cNvPicPr>
      </xdr:nvPicPr>
      <xdr:blipFill rotWithShape="1">
        <a:blip r:embed="rId86"/>
        <a:srcRect l="10510" t="21640" r="13320" b="8160"/>
        <a:stretch>
          <a:fillRect/>
        </a:stretch>
      </xdr:blipFill>
      <xdr:spPr>
        <a:xfrm>
          <a:off x="11972925" y="99669600"/>
          <a:ext cx="361950" cy="742950"/>
        </a:xfrm>
        <a:prstGeom prst="rect">
          <a:avLst/>
        </a:prstGeom>
      </xdr:spPr>
    </xdr:pic>
    <xdr:clientData fLocksWithSheet="1" fPrintsWithSheet="1"/>
  </xdr:twoCellAnchor>
  <xdr:twoCellAnchor editAs="oneCell">
    <xdr:from>
      <xdr:col>4</xdr:col>
      <xdr:colOff>295275</xdr:colOff>
      <xdr:row>88</xdr:row>
      <xdr:rowOff>114300</xdr:rowOff>
    </xdr:from>
    <xdr:to>
      <xdr:col>4</xdr:col>
      <xdr:colOff>476250</xdr:colOff>
      <xdr:row>88</xdr:row>
      <xdr:rowOff>485775</xdr:rowOff>
    </xdr:to>
    <xdr:pic macro="" fPublished="0">
      <xdr:nvPicPr>
        <xdr:cNvPr id="396" name="그림 395"/>
        <xdr:cNvPicPr>
          <a:picLocks noChangeAspect="1"/>
        </xdr:cNvPicPr>
      </xdr:nvPicPr>
      <xdr:blipFill rotWithShape="1">
        <a:blip r:embed="rId87"/>
        <a:srcRect l="10510" t="21640" r="13320" b="8160"/>
        <a:stretch>
          <a:fillRect/>
        </a:stretch>
      </xdr:blipFill>
      <xdr:spPr>
        <a:xfrm>
          <a:off x="11972925" y="100812600"/>
          <a:ext cx="361950" cy="742950"/>
        </a:xfrm>
        <a:prstGeom prst="rect">
          <a:avLst/>
        </a:prstGeom>
      </xdr:spPr>
    </xdr:pic>
    <xdr:clientData fLocksWithSheet="1" fPrintsWithSheet="1"/>
  </xdr:twoCellAnchor>
  <xdr:twoCellAnchor editAs="oneCell">
    <xdr:from>
      <xdr:col>4</xdr:col>
      <xdr:colOff>295275</xdr:colOff>
      <xdr:row>89</xdr:row>
      <xdr:rowOff>114300</xdr:rowOff>
    </xdr:from>
    <xdr:to>
      <xdr:col>4</xdr:col>
      <xdr:colOff>476250</xdr:colOff>
      <xdr:row>89</xdr:row>
      <xdr:rowOff>485775</xdr:rowOff>
    </xdr:to>
    <xdr:pic macro="" fPublished="0">
      <xdr:nvPicPr>
        <xdr:cNvPr id="397" name="그림 396"/>
        <xdr:cNvPicPr>
          <a:picLocks noChangeAspect="1"/>
        </xdr:cNvPicPr>
      </xdr:nvPicPr>
      <xdr:blipFill rotWithShape="1">
        <a:blip r:embed="rId88"/>
        <a:srcRect l="10510" t="21640" r="13320" b="8160"/>
        <a:stretch>
          <a:fillRect/>
        </a:stretch>
      </xdr:blipFill>
      <xdr:spPr>
        <a:xfrm>
          <a:off x="11972925" y="101955608"/>
          <a:ext cx="361950" cy="742950"/>
        </a:xfrm>
        <a:prstGeom prst="rect">
          <a:avLst/>
        </a:prstGeom>
      </xdr:spPr>
    </xdr:pic>
    <xdr:clientData fLocksWithSheet="1" fPrintsWithSheet="1"/>
  </xdr:twoCellAnchor>
  <xdr:twoCellAnchor editAs="oneCell">
    <xdr:from>
      <xdr:col>4</xdr:col>
      <xdr:colOff>295275</xdr:colOff>
      <xdr:row>90</xdr:row>
      <xdr:rowOff>114300</xdr:rowOff>
    </xdr:from>
    <xdr:to>
      <xdr:col>4</xdr:col>
      <xdr:colOff>476250</xdr:colOff>
      <xdr:row>90</xdr:row>
      <xdr:rowOff>485775</xdr:rowOff>
    </xdr:to>
    <xdr:pic macro="" fPublished="0">
      <xdr:nvPicPr>
        <xdr:cNvPr id="398" name="그림 397"/>
        <xdr:cNvPicPr>
          <a:picLocks noChangeAspect="1"/>
        </xdr:cNvPicPr>
      </xdr:nvPicPr>
      <xdr:blipFill rotWithShape="1">
        <a:blip r:embed="rId89"/>
        <a:srcRect l="10510" t="21640" r="13320" b="8160"/>
        <a:stretch>
          <a:fillRect/>
        </a:stretch>
      </xdr:blipFill>
      <xdr:spPr>
        <a:xfrm>
          <a:off x="11972925" y="103098600"/>
          <a:ext cx="361950" cy="742950"/>
        </a:xfrm>
        <a:prstGeom prst="rect">
          <a:avLst/>
        </a:prstGeom>
      </xdr:spPr>
    </xdr:pic>
    <xdr:clientData fLocksWithSheet="1" fPrintsWithSheet="1"/>
  </xdr:twoCellAnchor>
  <xdr:twoCellAnchor editAs="oneCell">
    <xdr:from>
      <xdr:col>4</xdr:col>
      <xdr:colOff>295275</xdr:colOff>
      <xdr:row>91</xdr:row>
      <xdr:rowOff>114300</xdr:rowOff>
    </xdr:from>
    <xdr:to>
      <xdr:col>4</xdr:col>
      <xdr:colOff>476250</xdr:colOff>
      <xdr:row>91</xdr:row>
      <xdr:rowOff>485775</xdr:rowOff>
    </xdr:to>
    <xdr:pic macro="" fPublished="0">
      <xdr:nvPicPr>
        <xdr:cNvPr id="399" name="그림 398"/>
        <xdr:cNvPicPr>
          <a:picLocks noChangeAspect="1"/>
        </xdr:cNvPicPr>
      </xdr:nvPicPr>
      <xdr:blipFill rotWithShape="1">
        <a:blip r:embed="rId90"/>
        <a:srcRect l="10510" t="21640" r="13320" b="8160"/>
        <a:stretch>
          <a:fillRect/>
        </a:stretch>
      </xdr:blipFill>
      <xdr:spPr>
        <a:xfrm>
          <a:off x="11972925" y="104241600"/>
          <a:ext cx="361950" cy="742950"/>
        </a:xfrm>
        <a:prstGeom prst="rect">
          <a:avLst/>
        </a:prstGeom>
      </xdr:spPr>
    </xdr:pic>
    <xdr:clientData fLocksWithSheet="1" fPrintsWithSheet="1"/>
  </xdr:twoCellAnchor>
  <xdr:twoCellAnchor editAs="oneCell">
    <xdr:from>
      <xdr:col>4</xdr:col>
      <xdr:colOff>295275</xdr:colOff>
      <xdr:row>92</xdr:row>
      <xdr:rowOff>114300</xdr:rowOff>
    </xdr:from>
    <xdr:to>
      <xdr:col>4</xdr:col>
      <xdr:colOff>476250</xdr:colOff>
      <xdr:row>92</xdr:row>
      <xdr:rowOff>485775</xdr:rowOff>
    </xdr:to>
    <xdr:pic macro="" fPublished="0">
      <xdr:nvPicPr>
        <xdr:cNvPr id="400" name="그림 399"/>
        <xdr:cNvPicPr>
          <a:picLocks noChangeAspect="1"/>
        </xdr:cNvPicPr>
      </xdr:nvPicPr>
      <xdr:blipFill rotWithShape="1">
        <a:blip r:embed="rId91"/>
        <a:srcRect l="10510" t="21640" r="13320" b="8160"/>
        <a:stretch>
          <a:fillRect/>
        </a:stretch>
      </xdr:blipFill>
      <xdr:spPr>
        <a:xfrm>
          <a:off x="11972925" y="105384600"/>
          <a:ext cx="361950" cy="742950"/>
        </a:xfrm>
        <a:prstGeom prst="rect">
          <a:avLst/>
        </a:prstGeom>
      </xdr:spPr>
    </xdr:pic>
    <xdr:clientData fLocksWithSheet="1" fPrintsWithSheet="1"/>
  </xdr:twoCellAnchor>
  <xdr:twoCellAnchor editAs="oneCell">
    <xdr:from>
      <xdr:col>4</xdr:col>
      <xdr:colOff>295275</xdr:colOff>
      <xdr:row>93</xdr:row>
      <xdr:rowOff>114300</xdr:rowOff>
    </xdr:from>
    <xdr:to>
      <xdr:col>4</xdr:col>
      <xdr:colOff>476250</xdr:colOff>
      <xdr:row>93</xdr:row>
      <xdr:rowOff>485775</xdr:rowOff>
    </xdr:to>
    <xdr:pic macro="" fPublished="0">
      <xdr:nvPicPr>
        <xdr:cNvPr id="401" name="그림 400"/>
        <xdr:cNvPicPr>
          <a:picLocks noChangeAspect="1"/>
        </xdr:cNvPicPr>
      </xdr:nvPicPr>
      <xdr:blipFill rotWithShape="1">
        <a:blip r:embed="rId92"/>
        <a:srcRect l="10510" t="21640" r="13320" b="8160"/>
        <a:stretch>
          <a:fillRect/>
        </a:stretch>
      </xdr:blipFill>
      <xdr:spPr>
        <a:xfrm>
          <a:off x="11972925" y="106527592"/>
          <a:ext cx="361950" cy="742950"/>
        </a:xfrm>
        <a:prstGeom prst="rect">
          <a:avLst/>
        </a:prstGeom>
      </xdr:spPr>
    </xdr:pic>
    <xdr:clientData fLocksWithSheet="1" fPrintsWithSheet="1"/>
  </xdr:twoCellAnchor>
  <xdr:twoCellAnchor editAs="oneCell">
    <xdr:from>
      <xdr:col>4</xdr:col>
      <xdr:colOff>295275</xdr:colOff>
      <xdr:row>94</xdr:row>
      <xdr:rowOff>114300</xdr:rowOff>
    </xdr:from>
    <xdr:to>
      <xdr:col>4</xdr:col>
      <xdr:colOff>476250</xdr:colOff>
      <xdr:row>94</xdr:row>
      <xdr:rowOff>485775</xdr:rowOff>
    </xdr:to>
    <xdr:pic macro="" fPublished="0">
      <xdr:nvPicPr>
        <xdr:cNvPr id="402" name="그림 401"/>
        <xdr:cNvPicPr>
          <a:picLocks noChangeAspect="1"/>
        </xdr:cNvPicPr>
      </xdr:nvPicPr>
      <xdr:blipFill rotWithShape="1">
        <a:blip r:embed="rId93"/>
        <a:srcRect l="10510" t="21640" r="13320" b="8160"/>
        <a:stretch>
          <a:fillRect/>
        </a:stretch>
      </xdr:blipFill>
      <xdr:spPr>
        <a:xfrm>
          <a:off x="11972925" y="107670600"/>
          <a:ext cx="361950" cy="742950"/>
        </a:xfrm>
        <a:prstGeom prst="rect">
          <a:avLst/>
        </a:prstGeom>
      </xdr:spPr>
    </xdr:pic>
    <xdr:clientData fLocksWithSheet="1" fPrintsWithSheet="1"/>
  </xdr:twoCellAnchor>
  <xdr:twoCellAnchor editAs="oneCell">
    <xdr:from>
      <xdr:col>4</xdr:col>
      <xdr:colOff>295275</xdr:colOff>
      <xdr:row>95</xdr:row>
      <xdr:rowOff>114300</xdr:rowOff>
    </xdr:from>
    <xdr:to>
      <xdr:col>4</xdr:col>
      <xdr:colOff>476250</xdr:colOff>
      <xdr:row>95</xdr:row>
      <xdr:rowOff>485775</xdr:rowOff>
    </xdr:to>
    <xdr:pic macro="" fPublished="0">
      <xdr:nvPicPr>
        <xdr:cNvPr id="403" name="그림 402"/>
        <xdr:cNvPicPr>
          <a:picLocks noChangeAspect="1"/>
        </xdr:cNvPicPr>
      </xdr:nvPicPr>
      <xdr:blipFill rotWithShape="1">
        <a:blip r:embed="rId94"/>
        <a:srcRect l="10510" t="21640" r="13320" b="8160"/>
        <a:stretch>
          <a:fillRect/>
        </a:stretch>
      </xdr:blipFill>
      <xdr:spPr>
        <a:xfrm>
          <a:off x="11972925" y="108813600"/>
          <a:ext cx="361950" cy="742950"/>
        </a:xfrm>
        <a:prstGeom prst="rect">
          <a:avLst/>
        </a:prstGeom>
      </xdr:spPr>
    </xdr:pic>
    <xdr:clientData fLocksWithSheet="1" fPrintsWithSheet="1"/>
  </xdr:twoCellAnchor>
  <xdr:twoCellAnchor editAs="oneCell">
    <xdr:from>
      <xdr:col>4</xdr:col>
      <xdr:colOff>295275</xdr:colOff>
      <xdr:row>96</xdr:row>
      <xdr:rowOff>114300</xdr:rowOff>
    </xdr:from>
    <xdr:to>
      <xdr:col>4</xdr:col>
      <xdr:colOff>476250</xdr:colOff>
      <xdr:row>96</xdr:row>
      <xdr:rowOff>485775</xdr:rowOff>
    </xdr:to>
    <xdr:pic macro="" fPublished="0">
      <xdr:nvPicPr>
        <xdr:cNvPr id="404" name="그림 403"/>
        <xdr:cNvPicPr>
          <a:picLocks noChangeAspect="1"/>
        </xdr:cNvPicPr>
      </xdr:nvPicPr>
      <xdr:blipFill rotWithShape="1">
        <a:blip r:embed="rId95"/>
        <a:srcRect l="10510" t="21640" r="13320" b="8160"/>
        <a:stretch>
          <a:fillRect/>
        </a:stretch>
      </xdr:blipFill>
      <xdr:spPr>
        <a:xfrm>
          <a:off x="11972925" y="109956600"/>
          <a:ext cx="361950" cy="742950"/>
        </a:xfrm>
        <a:prstGeom prst="rect">
          <a:avLst/>
        </a:prstGeom>
      </xdr:spPr>
    </xdr:pic>
    <xdr:clientData fLocksWithSheet="1" fPrintsWithSheet="1"/>
  </xdr:twoCellAnchor>
  <xdr:twoCellAnchor editAs="oneCell">
    <xdr:from>
      <xdr:col>4</xdr:col>
      <xdr:colOff>295275</xdr:colOff>
      <xdr:row>97</xdr:row>
      <xdr:rowOff>114300</xdr:rowOff>
    </xdr:from>
    <xdr:to>
      <xdr:col>4</xdr:col>
      <xdr:colOff>476250</xdr:colOff>
      <xdr:row>97</xdr:row>
      <xdr:rowOff>485775</xdr:rowOff>
    </xdr:to>
    <xdr:pic macro="" fPublished="0">
      <xdr:nvPicPr>
        <xdr:cNvPr id="405" name="그림 404"/>
        <xdr:cNvPicPr>
          <a:picLocks noChangeAspect="1"/>
        </xdr:cNvPicPr>
      </xdr:nvPicPr>
      <xdr:blipFill rotWithShape="1">
        <a:blip r:embed="rId96"/>
        <a:srcRect l="10510" t="21640" r="13320" b="8160"/>
        <a:stretch>
          <a:fillRect/>
        </a:stretch>
      </xdr:blipFill>
      <xdr:spPr>
        <a:xfrm>
          <a:off x="11972925" y="111099608"/>
          <a:ext cx="361950" cy="742950"/>
        </a:xfrm>
        <a:prstGeom prst="rect">
          <a:avLst/>
        </a:prstGeom>
      </xdr:spPr>
    </xdr:pic>
    <xdr:clientData fLocksWithSheet="1" fPrintsWithSheet="1"/>
  </xdr:twoCellAnchor>
  <xdr:twoCellAnchor editAs="oneCell">
    <xdr:from>
      <xdr:col>4</xdr:col>
      <xdr:colOff>295275</xdr:colOff>
      <xdr:row>98</xdr:row>
      <xdr:rowOff>114300</xdr:rowOff>
    </xdr:from>
    <xdr:to>
      <xdr:col>4</xdr:col>
      <xdr:colOff>476250</xdr:colOff>
      <xdr:row>98</xdr:row>
      <xdr:rowOff>485775</xdr:rowOff>
    </xdr:to>
    <xdr:pic macro="" fPublished="0">
      <xdr:nvPicPr>
        <xdr:cNvPr id="406" name="그림 405"/>
        <xdr:cNvPicPr>
          <a:picLocks noChangeAspect="1"/>
        </xdr:cNvPicPr>
      </xdr:nvPicPr>
      <xdr:blipFill rotWithShape="1">
        <a:blip r:embed="rId97"/>
        <a:srcRect l="10510" t="21640" r="13320" b="8160"/>
        <a:stretch>
          <a:fillRect/>
        </a:stretch>
      </xdr:blipFill>
      <xdr:spPr>
        <a:xfrm>
          <a:off x="11972925" y="112242600"/>
          <a:ext cx="361950" cy="742950"/>
        </a:xfrm>
        <a:prstGeom prst="rect">
          <a:avLst/>
        </a:prstGeom>
      </xdr:spPr>
    </xdr:pic>
    <xdr:clientData fLocksWithSheet="1" fPrintsWithSheet="1"/>
  </xdr:twoCellAnchor>
  <xdr:twoCellAnchor editAs="oneCell">
    <xdr:from>
      <xdr:col>4</xdr:col>
      <xdr:colOff>295275</xdr:colOff>
      <xdr:row>99</xdr:row>
      <xdr:rowOff>114300</xdr:rowOff>
    </xdr:from>
    <xdr:to>
      <xdr:col>4</xdr:col>
      <xdr:colOff>476250</xdr:colOff>
      <xdr:row>99</xdr:row>
      <xdr:rowOff>485775</xdr:rowOff>
    </xdr:to>
    <xdr:pic macro="" fPublished="0">
      <xdr:nvPicPr>
        <xdr:cNvPr id="407" name="그림 406"/>
        <xdr:cNvPicPr>
          <a:picLocks noChangeAspect="1"/>
        </xdr:cNvPicPr>
      </xdr:nvPicPr>
      <xdr:blipFill rotWithShape="1">
        <a:blip r:embed="rId98"/>
        <a:srcRect l="10510" t="21640" r="13320" b="8160"/>
        <a:stretch>
          <a:fillRect/>
        </a:stretch>
      </xdr:blipFill>
      <xdr:spPr>
        <a:xfrm>
          <a:off x="11972925" y="113385600"/>
          <a:ext cx="361950" cy="742950"/>
        </a:xfrm>
        <a:prstGeom prst="rect">
          <a:avLst/>
        </a:prstGeom>
      </xdr:spPr>
    </xdr:pic>
    <xdr:clientData fLocksWithSheet="1" fPrintsWithSheet="1"/>
  </xdr:twoCellAnchor>
  <xdr:twoCellAnchor editAs="oneCell">
    <xdr:from>
      <xdr:col>4</xdr:col>
      <xdr:colOff>295275</xdr:colOff>
      <xdr:row>100</xdr:row>
      <xdr:rowOff>114300</xdr:rowOff>
    </xdr:from>
    <xdr:to>
      <xdr:col>4</xdr:col>
      <xdr:colOff>476250</xdr:colOff>
      <xdr:row>100</xdr:row>
      <xdr:rowOff>485775</xdr:rowOff>
    </xdr:to>
    <xdr:pic macro="" fPublished="0">
      <xdr:nvPicPr>
        <xdr:cNvPr id="408" name="그림 407"/>
        <xdr:cNvPicPr>
          <a:picLocks noChangeAspect="1"/>
        </xdr:cNvPicPr>
      </xdr:nvPicPr>
      <xdr:blipFill rotWithShape="1">
        <a:blip r:embed="rId99"/>
        <a:srcRect l="10510" t="21640" r="13320" b="8160"/>
        <a:stretch>
          <a:fillRect/>
        </a:stretch>
      </xdr:blipFill>
      <xdr:spPr>
        <a:xfrm>
          <a:off x="11972925" y="114528600"/>
          <a:ext cx="361950" cy="742950"/>
        </a:xfrm>
        <a:prstGeom prst="rect">
          <a:avLst/>
        </a:prstGeom>
      </xdr:spPr>
    </xdr:pic>
    <xdr:clientData fLocksWithSheet="1" fPrintsWithSheet="1"/>
  </xdr:twoCellAnchor>
  <xdr:twoCellAnchor editAs="oneCell">
    <xdr:from>
      <xdr:col>4</xdr:col>
      <xdr:colOff>295275</xdr:colOff>
      <xdr:row>101</xdr:row>
      <xdr:rowOff>114300</xdr:rowOff>
    </xdr:from>
    <xdr:to>
      <xdr:col>4</xdr:col>
      <xdr:colOff>476250</xdr:colOff>
      <xdr:row>101</xdr:row>
      <xdr:rowOff>485775</xdr:rowOff>
    </xdr:to>
    <xdr:pic macro="" fPublished="0">
      <xdr:nvPicPr>
        <xdr:cNvPr id="409" name="그림 408"/>
        <xdr:cNvPicPr>
          <a:picLocks noChangeAspect="1"/>
        </xdr:cNvPicPr>
      </xdr:nvPicPr>
      <xdr:blipFill rotWithShape="1">
        <a:blip r:embed="rId100"/>
        <a:srcRect l="10510" t="21640" r="13320" b="8160"/>
        <a:stretch>
          <a:fillRect/>
        </a:stretch>
      </xdr:blipFill>
      <xdr:spPr>
        <a:xfrm>
          <a:off x="11972925" y="115671592"/>
          <a:ext cx="361950" cy="742950"/>
        </a:xfrm>
        <a:prstGeom prst="rect">
          <a:avLst/>
        </a:prstGeom>
      </xdr:spPr>
    </xdr:pic>
    <xdr:clientData fLocksWithSheet="1" fPrintsWithSheet="1"/>
  </xdr:twoCellAnchor>
  <xdr:twoCellAnchor editAs="oneCell">
    <xdr:from>
      <xdr:col>4</xdr:col>
      <xdr:colOff>295275</xdr:colOff>
      <xdr:row>102</xdr:row>
      <xdr:rowOff>114300</xdr:rowOff>
    </xdr:from>
    <xdr:to>
      <xdr:col>4</xdr:col>
      <xdr:colOff>476250</xdr:colOff>
      <xdr:row>102</xdr:row>
      <xdr:rowOff>485775</xdr:rowOff>
    </xdr:to>
    <xdr:pic macro="" fPublished="0">
      <xdr:nvPicPr>
        <xdr:cNvPr id="410" name="그림 409"/>
        <xdr:cNvPicPr>
          <a:picLocks noChangeAspect="1"/>
        </xdr:cNvPicPr>
      </xdr:nvPicPr>
      <xdr:blipFill rotWithShape="1">
        <a:blip r:embed="rId101"/>
        <a:srcRect l="10510" t="21640" r="13320" b="8160"/>
        <a:stretch>
          <a:fillRect/>
        </a:stretch>
      </xdr:blipFill>
      <xdr:spPr>
        <a:xfrm>
          <a:off x="11972925" y="116814600"/>
          <a:ext cx="361950" cy="742950"/>
        </a:xfrm>
        <a:prstGeom prst="rect">
          <a:avLst/>
        </a:prstGeom>
      </xdr:spPr>
    </xdr:pic>
    <xdr:clientData fLocksWithSheet="1" fPrintsWithSheet="1"/>
  </xdr:twoCellAnchor>
  <xdr:twoCellAnchor editAs="oneCell">
    <xdr:from>
      <xdr:col>4</xdr:col>
      <xdr:colOff>295275</xdr:colOff>
      <xdr:row>103</xdr:row>
      <xdr:rowOff>114300</xdr:rowOff>
    </xdr:from>
    <xdr:to>
      <xdr:col>4</xdr:col>
      <xdr:colOff>476250</xdr:colOff>
      <xdr:row>103</xdr:row>
      <xdr:rowOff>485775</xdr:rowOff>
    </xdr:to>
    <xdr:pic macro="" fPublished="0">
      <xdr:nvPicPr>
        <xdr:cNvPr id="411" name="그림 410"/>
        <xdr:cNvPicPr>
          <a:picLocks noChangeAspect="1"/>
        </xdr:cNvPicPr>
      </xdr:nvPicPr>
      <xdr:blipFill rotWithShape="1">
        <a:blip r:embed="rId102"/>
        <a:srcRect l="10510" t="21640" r="13320" b="8160"/>
        <a:stretch>
          <a:fillRect/>
        </a:stretch>
      </xdr:blipFill>
      <xdr:spPr>
        <a:xfrm>
          <a:off x="11972925" y="117957600"/>
          <a:ext cx="361950" cy="742950"/>
        </a:xfrm>
        <a:prstGeom prst="rect">
          <a:avLst/>
        </a:prstGeom>
      </xdr:spPr>
    </xdr:pic>
    <xdr:clientData fLocksWithSheet="1" fPrintsWithSheet="1"/>
  </xdr:twoCellAnchor>
  <xdr:twoCellAnchor editAs="oneCell">
    <xdr:from>
      <xdr:col>4</xdr:col>
      <xdr:colOff>295275</xdr:colOff>
      <xdr:row>104</xdr:row>
      <xdr:rowOff>114300</xdr:rowOff>
    </xdr:from>
    <xdr:to>
      <xdr:col>4</xdr:col>
      <xdr:colOff>476250</xdr:colOff>
      <xdr:row>104</xdr:row>
      <xdr:rowOff>485775</xdr:rowOff>
    </xdr:to>
    <xdr:pic macro="" fPublished="0">
      <xdr:nvPicPr>
        <xdr:cNvPr id="412" name="그림 411"/>
        <xdr:cNvPicPr>
          <a:picLocks noChangeAspect="1"/>
        </xdr:cNvPicPr>
      </xdr:nvPicPr>
      <xdr:blipFill rotWithShape="1">
        <a:blip r:embed="rId103"/>
        <a:srcRect l="10510" t="21640" r="13320" b="8160"/>
        <a:stretch>
          <a:fillRect/>
        </a:stretch>
      </xdr:blipFill>
      <xdr:spPr>
        <a:xfrm>
          <a:off x="11972925" y="119100600"/>
          <a:ext cx="361950" cy="742950"/>
        </a:xfrm>
        <a:prstGeom prst="rect">
          <a:avLst/>
        </a:prstGeom>
      </xdr:spPr>
    </xdr:pic>
    <xdr:clientData fLocksWithSheet="1" fPrintsWithSheet="1"/>
  </xdr:twoCellAnchor>
  <xdr:twoCellAnchor editAs="oneCell">
    <xdr:from>
      <xdr:col>4</xdr:col>
      <xdr:colOff>295275</xdr:colOff>
      <xdr:row>105</xdr:row>
      <xdr:rowOff>114300</xdr:rowOff>
    </xdr:from>
    <xdr:to>
      <xdr:col>4</xdr:col>
      <xdr:colOff>476250</xdr:colOff>
      <xdr:row>105</xdr:row>
      <xdr:rowOff>485775</xdr:rowOff>
    </xdr:to>
    <xdr:pic macro="" fPublished="0">
      <xdr:nvPicPr>
        <xdr:cNvPr id="413" name="그림 412"/>
        <xdr:cNvPicPr>
          <a:picLocks noChangeAspect="1"/>
        </xdr:cNvPicPr>
      </xdr:nvPicPr>
      <xdr:blipFill rotWithShape="1">
        <a:blip r:embed="rId104"/>
        <a:srcRect l="10510" t="21640" r="13320" b="8160"/>
        <a:stretch>
          <a:fillRect/>
        </a:stretch>
      </xdr:blipFill>
      <xdr:spPr>
        <a:xfrm>
          <a:off x="11972925" y="120243608"/>
          <a:ext cx="361950" cy="742950"/>
        </a:xfrm>
        <a:prstGeom prst="rect">
          <a:avLst/>
        </a:prstGeom>
      </xdr:spPr>
    </xdr:pic>
    <xdr:clientData fLocksWithSheet="1" fPrintsWithSheet="1"/>
  </xdr:twoCellAnchor>
  <xdr:twoCellAnchor editAs="oneCell">
    <xdr:from>
      <xdr:col>4</xdr:col>
      <xdr:colOff>295275</xdr:colOff>
      <xdr:row>106</xdr:row>
      <xdr:rowOff>114300</xdr:rowOff>
    </xdr:from>
    <xdr:to>
      <xdr:col>4</xdr:col>
      <xdr:colOff>476250</xdr:colOff>
      <xdr:row>106</xdr:row>
      <xdr:rowOff>485775</xdr:rowOff>
    </xdr:to>
    <xdr:pic macro="" fPublished="0">
      <xdr:nvPicPr>
        <xdr:cNvPr id="414" name="그림 413"/>
        <xdr:cNvPicPr>
          <a:picLocks noChangeAspect="1"/>
        </xdr:cNvPicPr>
      </xdr:nvPicPr>
      <xdr:blipFill rotWithShape="1">
        <a:blip r:embed="rId105"/>
        <a:srcRect l="10510" t="21640" r="13320" b="8160"/>
        <a:stretch>
          <a:fillRect/>
        </a:stretch>
      </xdr:blipFill>
      <xdr:spPr>
        <a:xfrm>
          <a:off x="11972925" y="121386600"/>
          <a:ext cx="361950" cy="742950"/>
        </a:xfrm>
        <a:prstGeom prst="rect">
          <a:avLst/>
        </a:prstGeom>
      </xdr:spPr>
    </xdr:pic>
    <xdr:clientData fLocksWithSheet="1" fPrintsWithSheet="1"/>
  </xdr:twoCellAnchor>
  <xdr:twoCellAnchor editAs="oneCell">
    <xdr:from>
      <xdr:col>4</xdr:col>
      <xdr:colOff>295275</xdr:colOff>
      <xdr:row>107</xdr:row>
      <xdr:rowOff>114300</xdr:rowOff>
    </xdr:from>
    <xdr:to>
      <xdr:col>4</xdr:col>
      <xdr:colOff>476250</xdr:colOff>
      <xdr:row>107</xdr:row>
      <xdr:rowOff>485775</xdr:rowOff>
    </xdr:to>
    <xdr:pic macro="" fPublished="0">
      <xdr:nvPicPr>
        <xdr:cNvPr id="415" name="그림 414"/>
        <xdr:cNvPicPr>
          <a:picLocks noChangeAspect="1"/>
        </xdr:cNvPicPr>
      </xdr:nvPicPr>
      <xdr:blipFill rotWithShape="1">
        <a:blip r:embed="rId106"/>
        <a:srcRect l="10510" t="21640" r="13320" b="8160"/>
        <a:stretch>
          <a:fillRect/>
        </a:stretch>
      </xdr:blipFill>
      <xdr:spPr>
        <a:xfrm>
          <a:off x="11972925" y="122529600"/>
          <a:ext cx="361950" cy="742950"/>
        </a:xfrm>
        <a:prstGeom prst="rect">
          <a:avLst/>
        </a:prstGeom>
      </xdr:spPr>
    </xdr:pic>
    <xdr:clientData fLocksWithSheet="1" fPrintsWithSheet="1"/>
  </xdr:twoCellAnchor>
  <xdr:twoCellAnchor editAs="oneCell">
    <xdr:from>
      <xdr:col>4</xdr:col>
      <xdr:colOff>295275</xdr:colOff>
      <xdr:row>108</xdr:row>
      <xdr:rowOff>114300</xdr:rowOff>
    </xdr:from>
    <xdr:to>
      <xdr:col>4</xdr:col>
      <xdr:colOff>476250</xdr:colOff>
      <xdr:row>108</xdr:row>
      <xdr:rowOff>485775</xdr:rowOff>
    </xdr:to>
    <xdr:pic macro="" fPublished="0">
      <xdr:nvPicPr>
        <xdr:cNvPr id="416" name="그림 415"/>
        <xdr:cNvPicPr>
          <a:picLocks noChangeAspect="1"/>
        </xdr:cNvPicPr>
      </xdr:nvPicPr>
      <xdr:blipFill rotWithShape="1">
        <a:blip r:embed="rId107"/>
        <a:srcRect l="10510" t="21640" r="13320" b="8160"/>
        <a:stretch>
          <a:fillRect/>
        </a:stretch>
      </xdr:blipFill>
      <xdr:spPr>
        <a:xfrm>
          <a:off x="11972925" y="123672600"/>
          <a:ext cx="361950" cy="742950"/>
        </a:xfrm>
        <a:prstGeom prst="rect">
          <a:avLst/>
        </a:prstGeom>
      </xdr:spPr>
    </xdr:pic>
    <xdr:clientData fLocksWithSheet="1" fPrintsWithSheet="1"/>
  </xdr:twoCellAnchor>
  <xdr:twoCellAnchor editAs="oneCell">
    <xdr:from>
      <xdr:col>4</xdr:col>
      <xdr:colOff>295275</xdr:colOff>
      <xdr:row>109</xdr:row>
      <xdr:rowOff>114300</xdr:rowOff>
    </xdr:from>
    <xdr:to>
      <xdr:col>4</xdr:col>
      <xdr:colOff>476250</xdr:colOff>
      <xdr:row>109</xdr:row>
      <xdr:rowOff>485775</xdr:rowOff>
    </xdr:to>
    <xdr:pic macro="" fPublished="0">
      <xdr:nvPicPr>
        <xdr:cNvPr id="417" name="그림 416"/>
        <xdr:cNvPicPr>
          <a:picLocks noChangeAspect="1"/>
        </xdr:cNvPicPr>
      </xdr:nvPicPr>
      <xdr:blipFill rotWithShape="1">
        <a:blip r:embed="rId108"/>
        <a:srcRect l="10510" t="21640" r="13320" b="8160"/>
        <a:stretch>
          <a:fillRect/>
        </a:stretch>
      </xdr:blipFill>
      <xdr:spPr>
        <a:xfrm>
          <a:off x="11972925" y="124815592"/>
          <a:ext cx="361950" cy="742950"/>
        </a:xfrm>
        <a:prstGeom prst="rect">
          <a:avLst/>
        </a:prstGeom>
      </xdr:spPr>
    </xdr:pic>
    <xdr:clientData fLocksWithSheet="1" fPrintsWithSheet="1"/>
  </xdr:twoCellAnchor>
  <xdr:twoCellAnchor editAs="oneCell">
    <xdr:from>
      <xdr:col>4</xdr:col>
      <xdr:colOff>295275</xdr:colOff>
      <xdr:row>110</xdr:row>
      <xdr:rowOff>114300</xdr:rowOff>
    </xdr:from>
    <xdr:to>
      <xdr:col>4</xdr:col>
      <xdr:colOff>476250</xdr:colOff>
      <xdr:row>110</xdr:row>
      <xdr:rowOff>485775</xdr:rowOff>
    </xdr:to>
    <xdr:pic macro="" fPublished="0">
      <xdr:nvPicPr>
        <xdr:cNvPr id="418" name="그림 417"/>
        <xdr:cNvPicPr>
          <a:picLocks noChangeAspect="1"/>
        </xdr:cNvPicPr>
      </xdr:nvPicPr>
      <xdr:blipFill rotWithShape="1">
        <a:blip r:embed="rId109"/>
        <a:srcRect l="10510" t="21640" r="13320" b="8160"/>
        <a:stretch>
          <a:fillRect/>
        </a:stretch>
      </xdr:blipFill>
      <xdr:spPr>
        <a:xfrm>
          <a:off x="11972925" y="125958600"/>
          <a:ext cx="361950" cy="742950"/>
        </a:xfrm>
        <a:prstGeom prst="rect">
          <a:avLst/>
        </a:prstGeom>
      </xdr:spPr>
    </xdr:pic>
    <xdr:clientData fLocksWithSheet="1" fPrintsWithSheet="1"/>
  </xdr:twoCellAnchor>
  <xdr:twoCellAnchor editAs="oneCell">
    <xdr:from>
      <xdr:col>4</xdr:col>
      <xdr:colOff>295275</xdr:colOff>
      <xdr:row>111</xdr:row>
      <xdr:rowOff>114300</xdr:rowOff>
    </xdr:from>
    <xdr:to>
      <xdr:col>4</xdr:col>
      <xdr:colOff>476250</xdr:colOff>
      <xdr:row>111</xdr:row>
      <xdr:rowOff>485775</xdr:rowOff>
    </xdr:to>
    <xdr:pic macro="" fPublished="0">
      <xdr:nvPicPr>
        <xdr:cNvPr id="419" name="그림 418"/>
        <xdr:cNvPicPr>
          <a:picLocks noChangeAspect="1"/>
        </xdr:cNvPicPr>
      </xdr:nvPicPr>
      <xdr:blipFill rotWithShape="1">
        <a:blip r:embed="rId110"/>
        <a:srcRect l="10510" t="21640" r="13320" b="8160"/>
        <a:stretch>
          <a:fillRect/>
        </a:stretch>
      </xdr:blipFill>
      <xdr:spPr>
        <a:xfrm>
          <a:off x="11972925" y="127101600"/>
          <a:ext cx="361950" cy="742950"/>
        </a:xfrm>
        <a:prstGeom prst="rect">
          <a:avLst/>
        </a:prstGeom>
      </xdr:spPr>
    </xdr:pic>
    <xdr:clientData fLocksWithSheet="1" fPrintsWithSheet="1"/>
  </xdr:twoCellAnchor>
  <xdr:twoCellAnchor editAs="oneCell">
    <xdr:from>
      <xdr:col>4</xdr:col>
      <xdr:colOff>295275</xdr:colOff>
      <xdr:row>112</xdr:row>
      <xdr:rowOff>114300</xdr:rowOff>
    </xdr:from>
    <xdr:to>
      <xdr:col>4</xdr:col>
      <xdr:colOff>476250</xdr:colOff>
      <xdr:row>112</xdr:row>
      <xdr:rowOff>485775</xdr:rowOff>
    </xdr:to>
    <xdr:pic macro="" fPublished="0">
      <xdr:nvPicPr>
        <xdr:cNvPr id="420" name="그림 419"/>
        <xdr:cNvPicPr>
          <a:picLocks noChangeAspect="1"/>
        </xdr:cNvPicPr>
      </xdr:nvPicPr>
      <xdr:blipFill rotWithShape="1">
        <a:blip r:embed="rId111"/>
        <a:srcRect l="10510" t="21640" r="13320" b="8160"/>
        <a:stretch>
          <a:fillRect/>
        </a:stretch>
      </xdr:blipFill>
      <xdr:spPr>
        <a:xfrm>
          <a:off x="11972925" y="128244600"/>
          <a:ext cx="361950" cy="742950"/>
        </a:xfrm>
        <a:prstGeom prst="rect">
          <a:avLst/>
        </a:prstGeom>
      </xdr:spPr>
    </xdr:pic>
    <xdr:clientData fLocksWithSheet="1" fPrintsWithSheet="1"/>
  </xdr:twoCellAnchor>
  <xdr:twoCellAnchor editAs="oneCell">
    <xdr:from>
      <xdr:col>4</xdr:col>
      <xdr:colOff>295275</xdr:colOff>
      <xdr:row>113</xdr:row>
      <xdr:rowOff>114300</xdr:rowOff>
    </xdr:from>
    <xdr:to>
      <xdr:col>4</xdr:col>
      <xdr:colOff>476250</xdr:colOff>
      <xdr:row>113</xdr:row>
      <xdr:rowOff>485775</xdr:rowOff>
    </xdr:to>
    <xdr:pic macro="" fPublished="0">
      <xdr:nvPicPr>
        <xdr:cNvPr id="421" name="그림 420"/>
        <xdr:cNvPicPr>
          <a:picLocks noChangeAspect="1"/>
        </xdr:cNvPicPr>
      </xdr:nvPicPr>
      <xdr:blipFill rotWithShape="1">
        <a:blip r:embed="rId112"/>
        <a:srcRect l="10510" t="21640" r="13320" b="8160"/>
        <a:stretch>
          <a:fillRect/>
        </a:stretch>
      </xdr:blipFill>
      <xdr:spPr>
        <a:xfrm>
          <a:off x="11972925" y="129387608"/>
          <a:ext cx="361950" cy="742950"/>
        </a:xfrm>
        <a:prstGeom prst="rect">
          <a:avLst/>
        </a:prstGeom>
      </xdr:spPr>
    </xdr:pic>
    <xdr:clientData fLocksWithSheet="1" fPrintsWithSheet="1"/>
  </xdr:twoCellAnchor>
  <xdr:twoCellAnchor editAs="oneCell">
    <xdr:from>
      <xdr:col>4</xdr:col>
      <xdr:colOff>295275</xdr:colOff>
      <xdr:row>114</xdr:row>
      <xdr:rowOff>114300</xdr:rowOff>
    </xdr:from>
    <xdr:to>
      <xdr:col>4</xdr:col>
      <xdr:colOff>476250</xdr:colOff>
      <xdr:row>114</xdr:row>
      <xdr:rowOff>485775</xdr:rowOff>
    </xdr:to>
    <xdr:pic macro="" fPublished="0">
      <xdr:nvPicPr>
        <xdr:cNvPr id="422" name="그림 421"/>
        <xdr:cNvPicPr>
          <a:picLocks noChangeAspect="1"/>
        </xdr:cNvPicPr>
      </xdr:nvPicPr>
      <xdr:blipFill rotWithShape="1">
        <a:blip r:embed="rId113"/>
        <a:srcRect l="10510" t="21640" r="13320" b="8160"/>
        <a:stretch>
          <a:fillRect/>
        </a:stretch>
      </xdr:blipFill>
      <xdr:spPr>
        <a:xfrm>
          <a:off x="11972925" y="130530600"/>
          <a:ext cx="361950" cy="742950"/>
        </a:xfrm>
        <a:prstGeom prst="rect">
          <a:avLst/>
        </a:prstGeom>
      </xdr:spPr>
    </xdr:pic>
    <xdr:clientData fLocksWithSheet="1" fPrintsWithSheet="1"/>
  </xdr:twoCellAnchor>
  <xdr:twoCellAnchor editAs="oneCell">
    <xdr:from>
      <xdr:col>4</xdr:col>
      <xdr:colOff>295275</xdr:colOff>
      <xdr:row>115</xdr:row>
      <xdr:rowOff>114300</xdr:rowOff>
    </xdr:from>
    <xdr:to>
      <xdr:col>4</xdr:col>
      <xdr:colOff>476250</xdr:colOff>
      <xdr:row>115</xdr:row>
      <xdr:rowOff>485775</xdr:rowOff>
    </xdr:to>
    <xdr:pic macro="" fPublished="0">
      <xdr:nvPicPr>
        <xdr:cNvPr id="423" name="그림 422"/>
        <xdr:cNvPicPr>
          <a:picLocks noChangeAspect="1"/>
        </xdr:cNvPicPr>
      </xdr:nvPicPr>
      <xdr:blipFill rotWithShape="1">
        <a:blip r:embed="rId114"/>
        <a:srcRect l="10510" t="21640" r="13320" b="8160"/>
        <a:stretch>
          <a:fillRect/>
        </a:stretch>
      </xdr:blipFill>
      <xdr:spPr>
        <a:xfrm>
          <a:off x="11972925" y="131673600"/>
          <a:ext cx="361950" cy="742950"/>
        </a:xfrm>
        <a:prstGeom prst="rect">
          <a:avLst/>
        </a:prstGeom>
      </xdr:spPr>
    </xdr:pic>
    <xdr:clientData fLocksWithSheet="1" fPrintsWithSheet="1"/>
  </xdr:twoCellAnchor>
  <xdr:twoCellAnchor editAs="oneCell">
    <xdr:from>
      <xdr:col>4</xdr:col>
      <xdr:colOff>295275</xdr:colOff>
      <xdr:row>116</xdr:row>
      <xdr:rowOff>114300</xdr:rowOff>
    </xdr:from>
    <xdr:to>
      <xdr:col>4</xdr:col>
      <xdr:colOff>476250</xdr:colOff>
      <xdr:row>116</xdr:row>
      <xdr:rowOff>485775</xdr:rowOff>
    </xdr:to>
    <xdr:pic macro="" fPublished="0">
      <xdr:nvPicPr>
        <xdr:cNvPr id="424" name="그림 423"/>
        <xdr:cNvPicPr>
          <a:picLocks noChangeAspect="1"/>
        </xdr:cNvPicPr>
      </xdr:nvPicPr>
      <xdr:blipFill rotWithShape="1">
        <a:blip r:embed="rId115"/>
        <a:srcRect l="10510" t="21640" r="13320" b="8160"/>
        <a:stretch>
          <a:fillRect/>
        </a:stretch>
      </xdr:blipFill>
      <xdr:spPr>
        <a:xfrm>
          <a:off x="11972925" y="132816600"/>
          <a:ext cx="361950" cy="742950"/>
        </a:xfrm>
        <a:prstGeom prst="rect">
          <a:avLst/>
        </a:prstGeom>
      </xdr:spPr>
    </xdr:pic>
    <xdr:clientData fLocksWithSheet="1" fPrintsWithSheet="1"/>
  </xdr:twoCellAnchor>
  <xdr:twoCellAnchor editAs="oneCell">
    <xdr:from>
      <xdr:col>4</xdr:col>
      <xdr:colOff>295275</xdr:colOff>
      <xdr:row>117</xdr:row>
      <xdr:rowOff>114300</xdr:rowOff>
    </xdr:from>
    <xdr:to>
      <xdr:col>4</xdr:col>
      <xdr:colOff>476250</xdr:colOff>
      <xdr:row>117</xdr:row>
      <xdr:rowOff>485775</xdr:rowOff>
    </xdr:to>
    <xdr:pic macro="" fPublished="0">
      <xdr:nvPicPr>
        <xdr:cNvPr id="425" name="그림 424"/>
        <xdr:cNvPicPr>
          <a:picLocks noChangeAspect="1"/>
        </xdr:cNvPicPr>
      </xdr:nvPicPr>
      <xdr:blipFill rotWithShape="1">
        <a:blip r:embed="rId116"/>
        <a:srcRect l="10510" t="21640" r="13320" b="8160"/>
        <a:stretch>
          <a:fillRect/>
        </a:stretch>
      </xdr:blipFill>
      <xdr:spPr>
        <a:xfrm>
          <a:off x="11972925" y="133959592"/>
          <a:ext cx="361950" cy="742950"/>
        </a:xfrm>
        <a:prstGeom prst="rect">
          <a:avLst/>
        </a:prstGeom>
      </xdr:spPr>
    </xdr:pic>
    <xdr:clientData fLocksWithSheet="1" fPrintsWithSheet="1"/>
  </xdr:twoCellAnchor>
  <xdr:twoCellAnchor editAs="oneCell">
    <xdr:from>
      <xdr:col>4</xdr:col>
      <xdr:colOff>295275</xdr:colOff>
      <xdr:row>118</xdr:row>
      <xdr:rowOff>114300</xdr:rowOff>
    </xdr:from>
    <xdr:to>
      <xdr:col>4</xdr:col>
      <xdr:colOff>476250</xdr:colOff>
      <xdr:row>118</xdr:row>
      <xdr:rowOff>485775</xdr:rowOff>
    </xdr:to>
    <xdr:pic macro="" fPublished="0">
      <xdr:nvPicPr>
        <xdr:cNvPr id="426" name="그림 425"/>
        <xdr:cNvPicPr>
          <a:picLocks noChangeAspect="1"/>
        </xdr:cNvPicPr>
      </xdr:nvPicPr>
      <xdr:blipFill rotWithShape="1">
        <a:blip r:embed="rId117"/>
        <a:srcRect l="10510" t="21640" r="13320" b="8160"/>
        <a:stretch>
          <a:fillRect/>
        </a:stretch>
      </xdr:blipFill>
      <xdr:spPr>
        <a:xfrm>
          <a:off x="11972925" y="135102608"/>
          <a:ext cx="361950" cy="742950"/>
        </a:xfrm>
        <a:prstGeom prst="rect">
          <a:avLst/>
        </a:prstGeom>
      </xdr:spPr>
    </xdr:pic>
    <xdr:clientData fLocksWithSheet="1" fPrintsWithSheet="1"/>
  </xdr:twoCellAnchor>
  <xdr:twoCellAnchor editAs="oneCell">
    <xdr:from>
      <xdr:col>4</xdr:col>
      <xdr:colOff>295275</xdr:colOff>
      <xdr:row>119</xdr:row>
      <xdr:rowOff>114300</xdr:rowOff>
    </xdr:from>
    <xdr:to>
      <xdr:col>4</xdr:col>
      <xdr:colOff>476250</xdr:colOff>
      <xdr:row>119</xdr:row>
      <xdr:rowOff>485775</xdr:rowOff>
    </xdr:to>
    <xdr:pic macro="" fPublished="0">
      <xdr:nvPicPr>
        <xdr:cNvPr id="427" name="그림 426"/>
        <xdr:cNvPicPr>
          <a:picLocks noChangeAspect="1"/>
        </xdr:cNvPicPr>
      </xdr:nvPicPr>
      <xdr:blipFill rotWithShape="1">
        <a:blip r:embed="rId118"/>
        <a:srcRect l="10510" t="21640" r="13320" b="8160"/>
        <a:stretch>
          <a:fillRect/>
        </a:stretch>
      </xdr:blipFill>
      <xdr:spPr>
        <a:xfrm>
          <a:off x="11972925" y="136245600"/>
          <a:ext cx="361950" cy="742950"/>
        </a:xfrm>
        <a:prstGeom prst="rect">
          <a:avLst/>
        </a:prstGeom>
      </xdr:spPr>
    </xdr:pic>
    <xdr:clientData fLocksWithSheet="1" fPrintsWithSheet="1"/>
  </xdr:twoCellAnchor>
  <xdr:twoCellAnchor editAs="oneCell">
    <xdr:from>
      <xdr:col>4</xdr:col>
      <xdr:colOff>295275</xdr:colOff>
      <xdr:row>120</xdr:row>
      <xdr:rowOff>114300</xdr:rowOff>
    </xdr:from>
    <xdr:to>
      <xdr:col>4</xdr:col>
      <xdr:colOff>476250</xdr:colOff>
      <xdr:row>120</xdr:row>
      <xdr:rowOff>485775</xdr:rowOff>
    </xdr:to>
    <xdr:pic macro="" fPublished="0">
      <xdr:nvPicPr>
        <xdr:cNvPr id="428" name="그림 427"/>
        <xdr:cNvPicPr>
          <a:picLocks noChangeAspect="1"/>
        </xdr:cNvPicPr>
      </xdr:nvPicPr>
      <xdr:blipFill rotWithShape="1">
        <a:blip r:embed="rId119"/>
        <a:srcRect l="10510" t="21640" r="13320" b="8160"/>
        <a:stretch>
          <a:fillRect/>
        </a:stretch>
      </xdr:blipFill>
      <xdr:spPr>
        <a:xfrm>
          <a:off x="11972925" y="137388592"/>
          <a:ext cx="361950" cy="742950"/>
        </a:xfrm>
        <a:prstGeom prst="rect">
          <a:avLst/>
        </a:prstGeom>
      </xdr:spPr>
    </xdr:pic>
    <xdr:clientData fLocksWithSheet="1" fPrintsWithSheet="1"/>
  </xdr:twoCellAnchor>
  <xdr:twoCellAnchor editAs="oneCell">
    <xdr:from>
      <xdr:col>4</xdr:col>
      <xdr:colOff>295275</xdr:colOff>
      <xdr:row>121</xdr:row>
      <xdr:rowOff>114300</xdr:rowOff>
    </xdr:from>
    <xdr:to>
      <xdr:col>4</xdr:col>
      <xdr:colOff>476250</xdr:colOff>
      <xdr:row>121</xdr:row>
      <xdr:rowOff>485775</xdr:rowOff>
    </xdr:to>
    <xdr:pic macro="" fPublished="0">
      <xdr:nvPicPr>
        <xdr:cNvPr id="429" name="그림 428"/>
        <xdr:cNvPicPr>
          <a:picLocks noChangeAspect="1"/>
        </xdr:cNvPicPr>
      </xdr:nvPicPr>
      <xdr:blipFill rotWithShape="1">
        <a:blip r:embed="rId120"/>
        <a:srcRect l="10510" t="21640" r="13320" b="8160"/>
        <a:stretch>
          <a:fillRect/>
        </a:stretch>
      </xdr:blipFill>
      <xdr:spPr>
        <a:xfrm>
          <a:off x="11972925" y="138531600"/>
          <a:ext cx="361950" cy="742950"/>
        </a:xfrm>
        <a:prstGeom prst="rect">
          <a:avLst/>
        </a:prstGeom>
      </xdr:spPr>
    </xdr:pic>
    <xdr:clientData fLocksWithSheet="1" fPrintsWithSheet="1"/>
  </xdr:twoCellAnchor>
  <xdr:twoCellAnchor editAs="oneCell">
    <xdr:from>
      <xdr:col>4</xdr:col>
      <xdr:colOff>295275</xdr:colOff>
      <xdr:row>122</xdr:row>
      <xdr:rowOff>114300</xdr:rowOff>
    </xdr:from>
    <xdr:to>
      <xdr:col>4</xdr:col>
      <xdr:colOff>476250</xdr:colOff>
      <xdr:row>122</xdr:row>
      <xdr:rowOff>485775</xdr:rowOff>
    </xdr:to>
    <xdr:pic macro="" fPublished="0">
      <xdr:nvPicPr>
        <xdr:cNvPr id="430" name="그림 429"/>
        <xdr:cNvPicPr>
          <a:picLocks noChangeAspect="1"/>
        </xdr:cNvPicPr>
      </xdr:nvPicPr>
      <xdr:blipFill rotWithShape="1">
        <a:blip r:embed="rId121"/>
        <a:srcRect l="10510" t="21640" r="13320" b="8160"/>
        <a:stretch>
          <a:fillRect/>
        </a:stretch>
      </xdr:blipFill>
      <xdr:spPr>
        <a:xfrm>
          <a:off x="11972925" y="139674608"/>
          <a:ext cx="361950" cy="742950"/>
        </a:xfrm>
        <a:prstGeom prst="rect">
          <a:avLst/>
        </a:prstGeom>
      </xdr:spPr>
    </xdr:pic>
    <xdr:clientData fLocksWithSheet="1" fPrintsWithSheet="1"/>
  </xdr:twoCellAnchor>
  <xdr:twoCellAnchor editAs="oneCell">
    <xdr:from>
      <xdr:col>4</xdr:col>
      <xdr:colOff>295275</xdr:colOff>
      <xdr:row>123</xdr:row>
      <xdr:rowOff>114300</xdr:rowOff>
    </xdr:from>
    <xdr:to>
      <xdr:col>4</xdr:col>
      <xdr:colOff>476250</xdr:colOff>
      <xdr:row>123</xdr:row>
      <xdr:rowOff>485775</xdr:rowOff>
    </xdr:to>
    <xdr:pic macro="" fPublished="0">
      <xdr:nvPicPr>
        <xdr:cNvPr id="431" name="그림 430"/>
        <xdr:cNvPicPr>
          <a:picLocks noChangeAspect="1"/>
        </xdr:cNvPicPr>
      </xdr:nvPicPr>
      <xdr:blipFill rotWithShape="1">
        <a:blip r:embed="rId122"/>
        <a:srcRect l="10510" t="21640" r="13320" b="8160"/>
        <a:stretch>
          <a:fillRect/>
        </a:stretch>
      </xdr:blipFill>
      <xdr:spPr>
        <a:xfrm>
          <a:off x="11972925" y="140817600"/>
          <a:ext cx="361950" cy="742950"/>
        </a:xfrm>
        <a:prstGeom prst="rect">
          <a:avLst/>
        </a:prstGeom>
      </xdr:spPr>
    </xdr:pic>
    <xdr:clientData fLocksWithSheet="1" fPrintsWithSheet="1"/>
  </xdr:twoCellAnchor>
  <xdr:twoCellAnchor editAs="oneCell">
    <xdr:from>
      <xdr:col>4</xdr:col>
      <xdr:colOff>295275</xdr:colOff>
      <xdr:row>124</xdr:row>
      <xdr:rowOff>114300</xdr:rowOff>
    </xdr:from>
    <xdr:to>
      <xdr:col>4</xdr:col>
      <xdr:colOff>476250</xdr:colOff>
      <xdr:row>124</xdr:row>
      <xdr:rowOff>485775</xdr:rowOff>
    </xdr:to>
    <xdr:pic macro="" fPublished="0">
      <xdr:nvPicPr>
        <xdr:cNvPr id="432" name="그림 431"/>
        <xdr:cNvPicPr>
          <a:picLocks noChangeAspect="1"/>
        </xdr:cNvPicPr>
      </xdr:nvPicPr>
      <xdr:blipFill rotWithShape="1">
        <a:blip r:embed="rId123"/>
        <a:srcRect l="10510" t="21640" r="13320" b="8160"/>
        <a:stretch>
          <a:fillRect/>
        </a:stretch>
      </xdr:blipFill>
      <xdr:spPr>
        <a:xfrm>
          <a:off x="11972925" y="141960592"/>
          <a:ext cx="361950" cy="742950"/>
        </a:xfrm>
        <a:prstGeom prst="rect">
          <a:avLst/>
        </a:prstGeom>
      </xdr:spPr>
    </xdr:pic>
    <xdr:clientData fLocksWithSheet="1" fPrintsWithSheet="1"/>
  </xdr:twoCellAnchor>
  <xdr:twoCellAnchor editAs="oneCell">
    <xdr:from>
      <xdr:col>4</xdr:col>
      <xdr:colOff>295275</xdr:colOff>
      <xdr:row>125</xdr:row>
      <xdr:rowOff>114300</xdr:rowOff>
    </xdr:from>
    <xdr:to>
      <xdr:col>4</xdr:col>
      <xdr:colOff>476250</xdr:colOff>
      <xdr:row>125</xdr:row>
      <xdr:rowOff>485775</xdr:rowOff>
    </xdr:to>
    <xdr:pic macro="" fPublished="0">
      <xdr:nvPicPr>
        <xdr:cNvPr id="433" name="그림 432"/>
        <xdr:cNvPicPr>
          <a:picLocks noChangeAspect="1"/>
        </xdr:cNvPicPr>
      </xdr:nvPicPr>
      <xdr:blipFill rotWithShape="1">
        <a:blip r:embed="rId124"/>
        <a:srcRect l="10510" t="21640" r="13320" b="8160"/>
        <a:stretch>
          <a:fillRect/>
        </a:stretch>
      </xdr:blipFill>
      <xdr:spPr>
        <a:xfrm>
          <a:off x="11972925" y="143103600"/>
          <a:ext cx="361950" cy="742950"/>
        </a:xfrm>
        <a:prstGeom prst="rect">
          <a:avLst/>
        </a:prstGeom>
      </xdr:spPr>
    </xdr:pic>
    <xdr:clientData fLocksWithSheet="1" fPrintsWithSheet="1"/>
  </xdr:twoCellAnchor>
  <xdr:twoCellAnchor editAs="oneCell">
    <xdr:from>
      <xdr:col>4</xdr:col>
      <xdr:colOff>295275</xdr:colOff>
      <xdr:row>126</xdr:row>
      <xdr:rowOff>114300</xdr:rowOff>
    </xdr:from>
    <xdr:to>
      <xdr:col>4</xdr:col>
      <xdr:colOff>476250</xdr:colOff>
      <xdr:row>126</xdr:row>
      <xdr:rowOff>485775</xdr:rowOff>
    </xdr:to>
    <xdr:pic macro="" fPublished="0">
      <xdr:nvPicPr>
        <xdr:cNvPr id="434" name="그림 433"/>
        <xdr:cNvPicPr>
          <a:picLocks noChangeAspect="1"/>
        </xdr:cNvPicPr>
      </xdr:nvPicPr>
      <xdr:blipFill rotWithShape="1">
        <a:blip r:embed="rId125"/>
        <a:srcRect l="10510" t="21640" r="13320" b="8160"/>
        <a:stretch>
          <a:fillRect/>
        </a:stretch>
      </xdr:blipFill>
      <xdr:spPr>
        <a:xfrm>
          <a:off x="11972925" y="144246608"/>
          <a:ext cx="361950" cy="742950"/>
        </a:xfrm>
        <a:prstGeom prst="rect">
          <a:avLst/>
        </a:prstGeom>
      </xdr:spPr>
    </xdr:pic>
    <xdr:clientData fLocksWithSheet="1" fPrintsWithSheet="1"/>
  </xdr:twoCellAnchor>
  <xdr:twoCellAnchor editAs="oneCell">
    <xdr:from>
      <xdr:col>4</xdr:col>
      <xdr:colOff>295275</xdr:colOff>
      <xdr:row>127</xdr:row>
      <xdr:rowOff>114300</xdr:rowOff>
    </xdr:from>
    <xdr:to>
      <xdr:col>4</xdr:col>
      <xdr:colOff>476250</xdr:colOff>
      <xdr:row>127</xdr:row>
      <xdr:rowOff>485775</xdr:rowOff>
    </xdr:to>
    <xdr:pic macro="" fPublished="0">
      <xdr:nvPicPr>
        <xdr:cNvPr id="435" name="그림 434"/>
        <xdr:cNvPicPr>
          <a:picLocks noChangeAspect="1"/>
        </xdr:cNvPicPr>
      </xdr:nvPicPr>
      <xdr:blipFill rotWithShape="1">
        <a:blip r:embed="rId126"/>
        <a:srcRect l="10510" t="21640" r="13320" b="8160"/>
        <a:stretch>
          <a:fillRect/>
        </a:stretch>
      </xdr:blipFill>
      <xdr:spPr>
        <a:xfrm>
          <a:off x="11972925" y="145389600"/>
          <a:ext cx="361950" cy="742950"/>
        </a:xfrm>
        <a:prstGeom prst="rect">
          <a:avLst/>
        </a:prstGeom>
      </xdr:spPr>
    </xdr:pic>
    <xdr:clientData fLocksWithSheet="1" fPrintsWithSheet="1"/>
  </xdr:twoCellAnchor>
  <xdr:twoCellAnchor editAs="oneCell">
    <xdr:from>
      <xdr:col>4</xdr:col>
      <xdr:colOff>295275</xdr:colOff>
      <xdr:row>128</xdr:row>
      <xdr:rowOff>114300</xdr:rowOff>
    </xdr:from>
    <xdr:to>
      <xdr:col>4</xdr:col>
      <xdr:colOff>476250</xdr:colOff>
      <xdr:row>128</xdr:row>
      <xdr:rowOff>485775</xdr:rowOff>
    </xdr:to>
    <xdr:pic macro="" fPublished="0">
      <xdr:nvPicPr>
        <xdr:cNvPr id="436" name="그림 435"/>
        <xdr:cNvPicPr>
          <a:picLocks noChangeAspect="1"/>
        </xdr:cNvPicPr>
      </xdr:nvPicPr>
      <xdr:blipFill rotWithShape="1">
        <a:blip r:embed="rId127"/>
        <a:srcRect l="10510" t="21640" r="13320" b="8160"/>
        <a:stretch>
          <a:fillRect/>
        </a:stretch>
      </xdr:blipFill>
      <xdr:spPr>
        <a:xfrm>
          <a:off x="11972925" y="146532592"/>
          <a:ext cx="361950" cy="742950"/>
        </a:xfrm>
        <a:prstGeom prst="rect">
          <a:avLst/>
        </a:prstGeom>
      </xdr:spPr>
    </xdr:pic>
    <xdr:clientData fLocksWithSheet="1" fPrintsWithSheet="1"/>
  </xdr:twoCellAnchor>
  <xdr:twoCellAnchor editAs="oneCell">
    <xdr:from>
      <xdr:col>4</xdr:col>
      <xdr:colOff>295275</xdr:colOff>
      <xdr:row>129</xdr:row>
      <xdr:rowOff>114300</xdr:rowOff>
    </xdr:from>
    <xdr:to>
      <xdr:col>4</xdr:col>
      <xdr:colOff>476250</xdr:colOff>
      <xdr:row>129</xdr:row>
      <xdr:rowOff>485775</xdr:rowOff>
    </xdr:to>
    <xdr:pic macro="" fPublished="0">
      <xdr:nvPicPr>
        <xdr:cNvPr id="437" name="그림 436"/>
        <xdr:cNvPicPr>
          <a:picLocks noChangeAspect="1"/>
        </xdr:cNvPicPr>
      </xdr:nvPicPr>
      <xdr:blipFill rotWithShape="1">
        <a:blip r:embed="rId128"/>
        <a:srcRect l="10510" t="21640" r="13320" b="8160"/>
        <a:stretch>
          <a:fillRect/>
        </a:stretch>
      </xdr:blipFill>
      <xdr:spPr>
        <a:xfrm>
          <a:off x="11972925" y="147675600"/>
          <a:ext cx="361950" cy="742950"/>
        </a:xfrm>
        <a:prstGeom prst="rect">
          <a:avLst/>
        </a:prstGeom>
      </xdr:spPr>
    </xdr:pic>
    <xdr:clientData fLocksWithSheet="1" fPrintsWithSheet="1"/>
  </xdr:twoCellAnchor>
  <xdr:twoCellAnchor editAs="oneCell">
    <xdr:from>
      <xdr:col>4</xdr:col>
      <xdr:colOff>295275</xdr:colOff>
      <xdr:row>130</xdr:row>
      <xdr:rowOff>114300</xdr:rowOff>
    </xdr:from>
    <xdr:to>
      <xdr:col>4</xdr:col>
      <xdr:colOff>476250</xdr:colOff>
      <xdr:row>130</xdr:row>
      <xdr:rowOff>485775</xdr:rowOff>
    </xdr:to>
    <xdr:pic macro="" fPublished="0">
      <xdr:nvPicPr>
        <xdr:cNvPr id="438" name="그림 437"/>
        <xdr:cNvPicPr>
          <a:picLocks noChangeAspect="1"/>
        </xdr:cNvPicPr>
      </xdr:nvPicPr>
      <xdr:blipFill rotWithShape="1">
        <a:blip r:embed="rId129"/>
        <a:srcRect l="10510" t="21640" r="13320" b="8160"/>
        <a:stretch>
          <a:fillRect/>
        </a:stretch>
      </xdr:blipFill>
      <xdr:spPr>
        <a:xfrm>
          <a:off x="11972925" y="148818608"/>
          <a:ext cx="361950" cy="742950"/>
        </a:xfrm>
        <a:prstGeom prst="rect">
          <a:avLst/>
        </a:prstGeom>
      </xdr:spPr>
    </xdr:pic>
    <xdr:clientData fLocksWithSheet="1" fPrintsWithSheet="1"/>
  </xdr:twoCellAnchor>
  <xdr:twoCellAnchor editAs="oneCell">
    <xdr:from>
      <xdr:col>4</xdr:col>
      <xdr:colOff>295275</xdr:colOff>
      <xdr:row>131</xdr:row>
      <xdr:rowOff>114300</xdr:rowOff>
    </xdr:from>
    <xdr:to>
      <xdr:col>4</xdr:col>
      <xdr:colOff>476250</xdr:colOff>
      <xdr:row>131</xdr:row>
      <xdr:rowOff>485775</xdr:rowOff>
    </xdr:to>
    <xdr:pic macro="" fPublished="0">
      <xdr:nvPicPr>
        <xdr:cNvPr id="439" name="그림 438"/>
        <xdr:cNvPicPr>
          <a:picLocks noChangeAspect="1"/>
        </xdr:cNvPicPr>
      </xdr:nvPicPr>
      <xdr:blipFill rotWithShape="1">
        <a:blip r:embed="rId130"/>
        <a:srcRect l="10510" t="21640" r="13320" b="8160"/>
        <a:stretch>
          <a:fillRect/>
        </a:stretch>
      </xdr:blipFill>
      <xdr:spPr>
        <a:xfrm>
          <a:off x="11972925" y="149961600"/>
          <a:ext cx="361950" cy="742950"/>
        </a:xfrm>
        <a:prstGeom prst="rect">
          <a:avLst/>
        </a:prstGeom>
      </xdr:spPr>
    </xdr:pic>
    <xdr:clientData fLocksWithSheet="1" fPrintsWithSheet="1"/>
  </xdr:twoCellAnchor>
  <xdr:twoCellAnchor editAs="oneCell">
    <xdr:from>
      <xdr:col>4</xdr:col>
      <xdr:colOff>295275</xdr:colOff>
      <xdr:row>132</xdr:row>
      <xdr:rowOff>114300</xdr:rowOff>
    </xdr:from>
    <xdr:to>
      <xdr:col>4</xdr:col>
      <xdr:colOff>476250</xdr:colOff>
      <xdr:row>132</xdr:row>
      <xdr:rowOff>485775</xdr:rowOff>
    </xdr:to>
    <xdr:pic macro="" fPublished="0">
      <xdr:nvPicPr>
        <xdr:cNvPr id="440" name="그림 439"/>
        <xdr:cNvPicPr>
          <a:picLocks noChangeAspect="1"/>
        </xdr:cNvPicPr>
      </xdr:nvPicPr>
      <xdr:blipFill rotWithShape="1">
        <a:blip r:embed="rId131"/>
        <a:srcRect l="10510" t="21640" r="13320" b="8160"/>
        <a:stretch>
          <a:fillRect/>
        </a:stretch>
      </xdr:blipFill>
      <xdr:spPr>
        <a:xfrm>
          <a:off x="11972925" y="151104592"/>
          <a:ext cx="361950" cy="742950"/>
        </a:xfrm>
        <a:prstGeom prst="rect">
          <a:avLst/>
        </a:prstGeom>
      </xdr:spPr>
    </xdr:pic>
    <xdr:clientData fLocksWithSheet="1" fPrintsWithSheet="1"/>
  </xdr:twoCellAnchor>
  <xdr:twoCellAnchor editAs="oneCell">
    <xdr:from>
      <xdr:col>4</xdr:col>
      <xdr:colOff>295275</xdr:colOff>
      <xdr:row>133</xdr:row>
      <xdr:rowOff>114300</xdr:rowOff>
    </xdr:from>
    <xdr:to>
      <xdr:col>4</xdr:col>
      <xdr:colOff>476250</xdr:colOff>
      <xdr:row>133</xdr:row>
      <xdr:rowOff>485775</xdr:rowOff>
    </xdr:to>
    <xdr:pic macro="" fPublished="0">
      <xdr:nvPicPr>
        <xdr:cNvPr id="441" name="그림 440"/>
        <xdr:cNvPicPr>
          <a:picLocks noChangeAspect="1"/>
        </xdr:cNvPicPr>
      </xdr:nvPicPr>
      <xdr:blipFill rotWithShape="1">
        <a:blip r:embed="rId132"/>
        <a:srcRect l="10510" t="21640" r="13320" b="8160"/>
        <a:stretch>
          <a:fillRect/>
        </a:stretch>
      </xdr:blipFill>
      <xdr:spPr>
        <a:xfrm>
          <a:off x="11972925" y="152247600"/>
          <a:ext cx="361950" cy="742950"/>
        </a:xfrm>
        <a:prstGeom prst="rect">
          <a:avLst/>
        </a:prstGeom>
      </xdr:spPr>
    </xdr:pic>
    <xdr:clientData fLocksWithSheet="1" fPrintsWithSheet="1"/>
  </xdr:twoCellAnchor>
  <xdr:twoCellAnchor editAs="oneCell">
    <xdr:from>
      <xdr:col>4</xdr:col>
      <xdr:colOff>295275</xdr:colOff>
      <xdr:row>134</xdr:row>
      <xdr:rowOff>114300</xdr:rowOff>
    </xdr:from>
    <xdr:to>
      <xdr:col>4</xdr:col>
      <xdr:colOff>476250</xdr:colOff>
      <xdr:row>134</xdr:row>
      <xdr:rowOff>485775</xdr:rowOff>
    </xdr:to>
    <xdr:pic macro="" fPublished="0">
      <xdr:nvPicPr>
        <xdr:cNvPr id="442" name="그림 441"/>
        <xdr:cNvPicPr>
          <a:picLocks noChangeAspect="1"/>
        </xdr:cNvPicPr>
      </xdr:nvPicPr>
      <xdr:blipFill rotWithShape="1">
        <a:blip r:embed="rId133"/>
        <a:srcRect l="10510" t="21640" r="13320" b="8160"/>
        <a:stretch>
          <a:fillRect/>
        </a:stretch>
      </xdr:blipFill>
      <xdr:spPr>
        <a:xfrm>
          <a:off x="11972925" y="153390608"/>
          <a:ext cx="361950" cy="742950"/>
        </a:xfrm>
        <a:prstGeom prst="rect">
          <a:avLst/>
        </a:prstGeom>
      </xdr:spPr>
    </xdr:pic>
    <xdr:clientData fLocksWithSheet="1" fPrintsWithSheet="1"/>
  </xdr:twoCellAnchor>
  <xdr:twoCellAnchor editAs="oneCell">
    <xdr:from>
      <xdr:col>4</xdr:col>
      <xdr:colOff>295275</xdr:colOff>
      <xdr:row>135</xdr:row>
      <xdr:rowOff>114300</xdr:rowOff>
    </xdr:from>
    <xdr:to>
      <xdr:col>4</xdr:col>
      <xdr:colOff>476250</xdr:colOff>
      <xdr:row>135</xdr:row>
      <xdr:rowOff>485775</xdr:rowOff>
    </xdr:to>
    <xdr:pic macro="" fPublished="0">
      <xdr:nvPicPr>
        <xdr:cNvPr id="443" name="그림 442"/>
        <xdr:cNvPicPr>
          <a:picLocks noChangeAspect="1"/>
        </xdr:cNvPicPr>
      </xdr:nvPicPr>
      <xdr:blipFill rotWithShape="1">
        <a:blip r:embed="rId134"/>
        <a:srcRect l="10510" t="21640" r="13320" b="8160"/>
        <a:stretch>
          <a:fillRect/>
        </a:stretch>
      </xdr:blipFill>
      <xdr:spPr>
        <a:xfrm>
          <a:off x="11972925" y="154533600"/>
          <a:ext cx="361950" cy="742950"/>
        </a:xfrm>
        <a:prstGeom prst="rect">
          <a:avLst/>
        </a:prstGeom>
      </xdr:spPr>
    </xdr:pic>
    <xdr:clientData fLocksWithSheet="1" fPrintsWithSheet="1"/>
  </xdr:twoCellAnchor>
  <xdr:twoCellAnchor editAs="oneCell">
    <xdr:from>
      <xdr:col>4</xdr:col>
      <xdr:colOff>295275</xdr:colOff>
      <xdr:row>136</xdr:row>
      <xdr:rowOff>114300</xdr:rowOff>
    </xdr:from>
    <xdr:to>
      <xdr:col>4</xdr:col>
      <xdr:colOff>476250</xdr:colOff>
      <xdr:row>136</xdr:row>
      <xdr:rowOff>485775</xdr:rowOff>
    </xdr:to>
    <xdr:pic macro="" fPublished="0">
      <xdr:nvPicPr>
        <xdr:cNvPr id="444" name="그림 443"/>
        <xdr:cNvPicPr>
          <a:picLocks noChangeAspect="1"/>
        </xdr:cNvPicPr>
      </xdr:nvPicPr>
      <xdr:blipFill rotWithShape="1">
        <a:blip r:embed="rId135"/>
        <a:srcRect l="10510" t="21640" r="13320" b="8160"/>
        <a:stretch>
          <a:fillRect/>
        </a:stretch>
      </xdr:blipFill>
      <xdr:spPr>
        <a:xfrm>
          <a:off x="11972925" y="155676592"/>
          <a:ext cx="361950" cy="742950"/>
        </a:xfrm>
        <a:prstGeom prst="rect">
          <a:avLst/>
        </a:prstGeom>
      </xdr:spPr>
    </xdr:pic>
    <xdr:clientData fLocksWithSheet="1" fPrintsWithSheet="1"/>
  </xdr:twoCellAnchor>
  <xdr:twoCellAnchor editAs="oneCell">
    <xdr:from>
      <xdr:col>4</xdr:col>
      <xdr:colOff>295275</xdr:colOff>
      <xdr:row>137</xdr:row>
      <xdr:rowOff>114300</xdr:rowOff>
    </xdr:from>
    <xdr:to>
      <xdr:col>4</xdr:col>
      <xdr:colOff>476250</xdr:colOff>
      <xdr:row>137</xdr:row>
      <xdr:rowOff>485775</xdr:rowOff>
    </xdr:to>
    <xdr:pic macro="" fPublished="0">
      <xdr:nvPicPr>
        <xdr:cNvPr id="445" name="그림 444"/>
        <xdr:cNvPicPr>
          <a:picLocks noChangeAspect="1"/>
        </xdr:cNvPicPr>
      </xdr:nvPicPr>
      <xdr:blipFill rotWithShape="1">
        <a:blip r:embed="rId136"/>
        <a:srcRect l="10510" t="21640" r="13320" b="8160"/>
        <a:stretch>
          <a:fillRect/>
        </a:stretch>
      </xdr:blipFill>
      <xdr:spPr>
        <a:xfrm>
          <a:off x="11972925" y="156819600"/>
          <a:ext cx="361950" cy="742950"/>
        </a:xfrm>
        <a:prstGeom prst="rect">
          <a:avLst/>
        </a:prstGeom>
      </xdr:spPr>
    </xdr:pic>
    <xdr:clientData fLocksWithSheet="1" fPrintsWithSheet="1"/>
  </xdr:twoCellAnchor>
  <xdr:twoCellAnchor editAs="oneCell">
    <xdr:from>
      <xdr:col>4</xdr:col>
      <xdr:colOff>295275</xdr:colOff>
      <xdr:row>138</xdr:row>
      <xdr:rowOff>114300</xdr:rowOff>
    </xdr:from>
    <xdr:to>
      <xdr:col>4</xdr:col>
      <xdr:colOff>476250</xdr:colOff>
      <xdr:row>138</xdr:row>
      <xdr:rowOff>485775</xdr:rowOff>
    </xdr:to>
    <xdr:pic macro="" fPublished="0">
      <xdr:nvPicPr>
        <xdr:cNvPr id="446" name="그림 445"/>
        <xdr:cNvPicPr>
          <a:picLocks noChangeAspect="1"/>
        </xdr:cNvPicPr>
      </xdr:nvPicPr>
      <xdr:blipFill rotWithShape="1">
        <a:blip r:embed="rId137"/>
        <a:srcRect l="10510" t="21640" r="13320" b="8160"/>
        <a:stretch>
          <a:fillRect/>
        </a:stretch>
      </xdr:blipFill>
      <xdr:spPr>
        <a:xfrm>
          <a:off x="11972925" y="157962608"/>
          <a:ext cx="361950" cy="742950"/>
        </a:xfrm>
        <a:prstGeom prst="rect">
          <a:avLst/>
        </a:prstGeom>
      </xdr:spPr>
    </xdr:pic>
    <xdr:clientData fLocksWithSheet="1" fPrintsWithSheet="1"/>
  </xdr:twoCellAnchor>
  <xdr:twoCellAnchor editAs="oneCell">
    <xdr:from>
      <xdr:col>4</xdr:col>
      <xdr:colOff>295275</xdr:colOff>
      <xdr:row>139</xdr:row>
      <xdr:rowOff>114300</xdr:rowOff>
    </xdr:from>
    <xdr:to>
      <xdr:col>4</xdr:col>
      <xdr:colOff>476250</xdr:colOff>
      <xdr:row>139</xdr:row>
      <xdr:rowOff>485775</xdr:rowOff>
    </xdr:to>
    <xdr:pic macro="" fPublished="0">
      <xdr:nvPicPr>
        <xdr:cNvPr id="447" name="그림 446"/>
        <xdr:cNvPicPr>
          <a:picLocks noChangeAspect="1"/>
        </xdr:cNvPicPr>
      </xdr:nvPicPr>
      <xdr:blipFill rotWithShape="1">
        <a:blip r:embed="rId138"/>
        <a:srcRect l="10510" t="21640" r="13320" b="8160"/>
        <a:stretch>
          <a:fillRect/>
        </a:stretch>
      </xdr:blipFill>
      <xdr:spPr>
        <a:xfrm>
          <a:off x="11972925" y="159105600"/>
          <a:ext cx="361950" cy="742950"/>
        </a:xfrm>
        <a:prstGeom prst="rect">
          <a:avLst/>
        </a:prstGeom>
      </xdr:spPr>
    </xdr:pic>
    <xdr:clientData fLocksWithSheet="1" fPrintsWithSheet="1"/>
  </xdr:twoCellAnchor>
  <xdr:twoCellAnchor editAs="oneCell">
    <xdr:from>
      <xdr:col>4</xdr:col>
      <xdr:colOff>295275</xdr:colOff>
      <xdr:row>140</xdr:row>
      <xdr:rowOff>114300</xdr:rowOff>
    </xdr:from>
    <xdr:to>
      <xdr:col>4</xdr:col>
      <xdr:colOff>476250</xdr:colOff>
      <xdr:row>140</xdr:row>
      <xdr:rowOff>485775</xdr:rowOff>
    </xdr:to>
    <xdr:pic macro="" fPublished="0">
      <xdr:nvPicPr>
        <xdr:cNvPr id="448" name="그림 447"/>
        <xdr:cNvPicPr>
          <a:picLocks noChangeAspect="1"/>
        </xdr:cNvPicPr>
      </xdr:nvPicPr>
      <xdr:blipFill rotWithShape="1">
        <a:blip r:embed="rId139"/>
        <a:srcRect l="10510" t="21640" r="13320" b="8160"/>
        <a:stretch>
          <a:fillRect/>
        </a:stretch>
      </xdr:blipFill>
      <xdr:spPr>
        <a:xfrm>
          <a:off x="11972925" y="160248592"/>
          <a:ext cx="361950" cy="742950"/>
        </a:xfrm>
        <a:prstGeom prst="rect">
          <a:avLst/>
        </a:prstGeom>
      </xdr:spPr>
    </xdr:pic>
    <xdr:clientData fLocksWithSheet="1" fPrintsWithSheet="1"/>
  </xdr:twoCellAnchor>
  <xdr:twoCellAnchor editAs="oneCell">
    <xdr:from>
      <xdr:col>4</xdr:col>
      <xdr:colOff>295275</xdr:colOff>
      <xdr:row>141</xdr:row>
      <xdr:rowOff>114300</xdr:rowOff>
    </xdr:from>
    <xdr:to>
      <xdr:col>4</xdr:col>
      <xdr:colOff>476250</xdr:colOff>
      <xdr:row>141</xdr:row>
      <xdr:rowOff>485775</xdr:rowOff>
    </xdr:to>
    <xdr:pic macro="" fPublished="0">
      <xdr:nvPicPr>
        <xdr:cNvPr id="449" name="그림 448"/>
        <xdr:cNvPicPr>
          <a:picLocks noChangeAspect="1"/>
        </xdr:cNvPicPr>
      </xdr:nvPicPr>
      <xdr:blipFill rotWithShape="1">
        <a:blip r:embed="rId140"/>
        <a:srcRect l="10510" t="21640" r="13320" b="8160"/>
        <a:stretch>
          <a:fillRect/>
        </a:stretch>
      </xdr:blipFill>
      <xdr:spPr>
        <a:xfrm>
          <a:off x="11972925" y="161391600"/>
          <a:ext cx="361950" cy="742950"/>
        </a:xfrm>
        <a:prstGeom prst="rect">
          <a:avLst/>
        </a:prstGeom>
      </xdr:spPr>
    </xdr:pic>
    <xdr:clientData fLocksWithSheet="1" fPrintsWithSheet="1"/>
  </xdr:twoCellAnchor>
  <xdr:twoCellAnchor editAs="oneCell">
    <xdr:from>
      <xdr:col>4</xdr:col>
      <xdr:colOff>295275</xdr:colOff>
      <xdr:row>142</xdr:row>
      <xdr:rowOff>114300</xdr:rowOff>
    </xdr:from>
    <xdr:to>
      <xdr:col>4</xdr:col>
      <xdr:colOff>476250</xdr:colOff>
      <xdr:row>142</xdr:row>
      <xdr:rowOff>485775</xdr:rowOff>
    </xdr:to>
    <xdr:pic macro="" fPublished="0">
      <xdr:nvPicPr>
        <xdr:cNvPr id="450" name="그림 449"/>
        <xdr:cNvPicPr>
          <a:picLocks noChangeAspect="1"/>
        </xdr:cNvPicPr>
      </xdr:nvPicPr>
      <xdr:blipFill rotWithShape="1">
        <a:blip r:embed="rId141"/>
        <a:srcRect l="10510" t="21640" r="13320" b="8160"/>
        <a:stretch>
          <a:fillRect/>
        </a:stretch>
      </xdr:blipFill>
      <xdr:spPr>
        <a:xfrm>
          <a:off x="11972925" y="162534608"/>
          <a:ext cx="361950" cy="742950"/>
        </a:xfrm>
        <a:prstGeom prst="rect">
          <a:avLst/>
        </a:prstGeom>
      </xdr:spPr>
    </xdr:pic>
    <xdr:clientData fLocksWithSheet="1" fPrintsWithSheet="1"/>
  </xdr:twoCellAnchor>
  <xdr:twoCellAnchor editAs="oneCell">
    <xdr:from>
      <xdr:col>4</xdr:col>
      <xdr:colOff>295275</xdr:colOff>
      <xdr:row>143</xdr:row>
      <xdr:rowOff>114300</xdr:rowOff>
    </xdr:from>
    <xdr:to>
      <xdr:col>4</xdr:col>
      <xdr:colOff>476250</xdr:colOff>
      <xdr:row>143</xdr:row>
      <xdr:rowOff>485775</xdr:rowOff>
    </xdr:to>
    <xdr:pic macro="" fPublished="0">
      <xdr:nvPicPr>
        <xdr:cNvPr id="451" name="그림 450"/>
        <xdr:cNvPicPr>
          <a:picLocks noChangeAspect="1"/>
        </xdr:cNvPicPr>
      </xdr:nvPicPr>
      <xdr:blipFill rotWithShape="1">
        <a:blip r:embed="rId142"/>
        <a:srcRect l="10510" t="21640" r="13320" b="8160"/>
        <a:stretch>
          <a:fillRect/>
        </a:stretch>
      </xdr:blipFill>
      <xdr:spPr>
        <a:xfrm>
          <a:off x="11972925" y="163677600"/>
          <a:ext cx="361950" cy="742950"/>
        </a:xfrm>
        <a:prstGeom prst="rect">
          <a:avLst/>
        </a:prstGeom>
      </xdr:spPr>
    </xdr:pic>
    <xdr:clientData fLocksWithSheet="1" fPrintsWithSheet="1"/>
  </xdr:twoCellAnchor>
  <xdr:twoCellAnchor editAs="oneCell">
    <xdr:from>
      <xdr:col>4</xdr:col>
      <xdr:colOff>295275</xdr:colOff>
      <xdr:row>144</xdr:row>
      <xdr:rowOff>114300</xdr:rowOff>
    </xdr:from>
    <xdr:to>
      <xdr:col>4</xdr:col>
      <xdr:colOff>476250</xdr:colOff>
      <xdr:row>144</xdr:row>
      <xdr:rowOff>485775</xdr:rowOff>
    </xdr:to>
    <xdr:pic macro="" fPublished="0">
      <xdr:nvPicPr>
        <xdr:cNvPr id="452" name="그림 451"/>
        <xdr:cNvPicPr>
          <a:picLocks noChangeAspect="1"/>
        </xdr:cNvPicPr>
      </xdr:nvPicPr>
      <xdr:blipFill rotWithShape="1">
        <a:blip r:embed="rId143"/>
        <a:srcRect l="10510" t="21640" r="13320" b="8160"/>
        <a:stretch>
          <a:fillRect/>
        </a:stretch>
      </xdr:blipFill>
      <xdr:spPr>
        <a:xfrm>
          <a:off x="11972925" y="164820592"/>
          <a:ext cx="361950" cy="742950"/>
        </a:xfrm>
        <a:prstGeom prst="rect">
          <a:avLst/>
        </a:prstGeom>
      </xdr:spPr>
    </xdr:pic>
    <xdr:clientData fLocksWithSheet="1" fPrintsWithSheet="1"/>
  </xdr:twoCellAnchor>
  <xdr:twoCellAnchor editAs="oneCell">
    <xdr:from>
      <xdr:col>4</xdr:col>
      <xdr:colOff>295275</xdr:colOff>
      <xdr:row>145</xdr:row>
      <xdr:rowOff>114300</xdr:rowOff>
    </xdr:from>
    <xdr:to>
      <xdr:col>4</xdr:col>
      <xdr:colOff>476250</xdr:colOff>
      <xdr:row>145</xdr:row>
      <xdr:rowOff>485775</xdr:rowOff>
    </xdr:to>
    <xdr:pic macro="" fPublished="0">
      <xdr:nvPicPr>
        <xdr:cNvPr id="453" name="그림 452"/>
        <xdr:cNvPicPr>
          <a:picLocks noChangeAspect="1"/>
        </xdr:cNvPicPr>
      </xdr:nvPicPr>
      <xdr:blipFill rotWithShape="1">
        <a:blip r:embed="rId144"/>
        <a:srcRect l="10510" t="21640" r="13320" b="8160"/>
        <a:stretch>
          <a:fillRect/>
        </a:stretch>
      </xdr:blipFill>
      <xdr:spPr>
        <a:xfrm>
          <a:off x="11972925" y="165963600"/>
          <a:ext cx="361950" cy="742950"/>
        </a:xfrm>
        <a:prstGeom prst="rect">
          <a:avLst/>
        </a:prstGeom>
      </xdr:spPr>
    </xdr:pic>
    <xdr:clientData fLocksWithSheet="1" fPrintsWithSheet="1"/>
  </xdr:twoCellAnchor>
  <xdr:twoCellAnchor editAs="oneCell">
    <xdr:from>
      <xdr:col>4</xdr:col>
      <xdr:colOff>295275</xdr:colOff>
      <xdr:row>146</xdr:row>
      <xdr:rowOff>114300</xdr:rowOff>
    </xdr:from>
    <xdr:to>
      <xdr:col>4</xdr:col>
      <xdr:colOff>476250</xdr:colOff>
      <xdr:row>146</xdr:row>
      <xdr:rowOff>485775</xdr:rowOff>
    </xdr:to>
    <xdr:pic macro="" fPublished="0">
      <xdr:nvPicPr>
        <xdr:cNvPr id="454" name="그림 453"/>
        <xdr:cNvPicPr>
          <a:picLocks noChangeAspect="1"/>
        </xdr:cNvPicPr>
      </xdr:nvPicPr>
      <xdr:blipFill rotWithShape="1">
        <a:blip r:embed="rId145"/>
        <a:srcRect l="10510" t="21640" r="13320" b="8160"/>
        <a:stretch>
          <a:fillRect/>
        </a:stretch>
      </xdr:blipFill>
      <xdr:spPr>
        <a:xfrm>
          <a:off x="11972925" y="167106608"/>
          <a:ext cx="361950" cy="742950"/>
        </a:xfrm>
        <a:prstGeom prst="rect">
          <a:avLst/>
        </a:prstGeom>
      </xdr:spPr>
    </xdr:pic>
    <xdr:clientData fLocksWithSheet="1" fPrintsWithSheet="1"/>
  </xdr:twoCellAnchor>
  <xdr:twoCellAnchor editAs="oneCell">
    <xdr:from>
      <xdr:col>4</xdr:col>
      <xdr:colOff>295275</xdr:colOff>
      <xdr:row>147</xdr:row>
      <xdr:rowOff>114300</xdr:rowOff>
    </xdr:from>
    <xdr:to>
      <xdr:col>4</xdr:col>
      <xdr:colOff>476250</xdr:colOff>
      <xdr:row>147</xdr:row>
      <xdr:rowOff>485775</xdr:rowOff>
    </xdr:to>
    <xdr:pic macro="" fPublished="0">
      <xdr:nvPicPr>
        <xdr:cNvPr id="455" name="그림 454"/>
        <xdr:cNvPicPr>
          <a:picLocks noChangeAspect="1"/>
        </xdr:cNvPicPr>
      </xdr:nvPicPr>
      <xdr:blipFill rotWithShape="1">
        <a:blip r:embed="rId146"/>
        <a:srcRect l="10510" t="21640" r="13320" b="8160"/>
        <a:stretch>
          <a:fillRect/>
        </a:stretch>
      </xdr:blipFill>
      <xdr:spPr>
        <a:xfrm>
          <a:off x="11972925" y="168249600"/>
          <a:ext cx="361950" cy="742950"/>
        </a:xfrm>
        <a:prstGeom prst="rect">
          <a:avLst/>
        </a:prstGeom>
      </xdr:spPr>
    </xdr:pic>
    <xdr:clientData fLocksWithSheet="1" fPrintsWithSheet="1"/>
  </xdr:twoCellAnchor>
  <xdr:twoCellAnchor editAs="oneCell">
    <xdr:from>
      <xdr:col>4</xdr:col>
      <xdr:colOff>295275</xdr:colOff>
      <xdr:row>148</xdr:row>
      <xdr:rowOff>114300</xdr:rowOff>
    </xdr:from>
    <xdr:to>
      <xdr:col>4</xdr:col>
      <xdr:colOff>476250</xdr:colOff>
      <xdr:row>148</xdr:row>
      <xdr:rowOff>485775</xdr:rowOff>
    </xdr:to>
    <xdr:pic macro="" fPublished="0">
      <xdr:nvPicPr>
        <xdr:cNvPr id="456" name="그림 455"/>
        <xdr:cNvPicPr>
          <a:picLocks noChangeAspect="1"/>
        </xdr:cNvPicPr>
      </xdr:nvPicPr>
      <xdr:blipFill rotWithShape="1">
        <a:blip r:embed="rId147"/>
        <a:srcRect l="10510" t="21640" r="13320" b="8160"/>
        <a:stretch>
          <a:fillRect/>
        </a:stretch>
      </xdr:blipFill>
      <xdr:spPr>
        <a:xfrm>
          <a:off x="11972925" y="169392592"/>
          <a:ext cx="361950" cy="742950"/>
        </a:xfrm>
        <a:prstGeom prst="rect">
          <a:avLst/>
        </a:prstGeom>
      </xdr:spPr>
    </xdr:pic>
    <xdr:clientData fLocksWithSheet="1" fPrintsWithSheet="1"/>
  </xdr:twoCellAnchor>
  <xdr:twoCellAnchor editAs="oneCell">
    <xdr:from>
      <xdr:col>4</xdr:col>
      <xdr:colOff>295275</xdr:colOff>
      <xdr:row>149</xdr:row>
      <xdr:rowOff>114300</xdr:rowOff>
    </xdr:from>
    <xdr:to>
      <xdr:col>4</xdr:col>
      <xdr:colOff>476250</xdr:colOff>
      <xdr:row>149</xdr:row>
      <xdr:rowOff>485775</xdr:rowOff>
    </xdr:to>
    <xdr:pic macro="" fPublished="0">
      <xdr:nvPicPr>
        <xdr:cNvPr id="457" name="그림 456"/>
        <xdr:cNvPicPr>
          <a:picLocks noChangeAspect="1"/>
        </xdr:cNvPicPr>
      </xdr:nvPicPr>
      <xdr:blipFill rotWithShape="1">
        <a:blip r:embed="rId148"/>
        <a:srcRect l="10510" t="21640" r="13320" b="8160"/>
        <a:stretch>
          <a:fillRect/>
        </a:stretch>
      </xdr:blipFill>
      <xdr:spPr>
        <a:xfrm>
          <a:off x="11972925" y="170535600"/>
          <a:ext cx="361950" cy="742950"/>
        </a:xfrm>
        <a:prstGeom prst="rect">
          <a:avLst/>
        </a:prstGeom>
      </xdr:spPr>
    </xdr:pic>
    <xdr:clientData fLocksWithSheet="1" fPrintsWithSheet="1"/>
  </xdr:twoCellAnchor>
  <xdr:twoCellAnchor editAs="oneCell">
    <xdr:from>
      <xdr:col>4</xdr:col>
      <xdr:colOff>295275</xdr:colOff>
      <xdr:row>150</xdr:row>
      <xdr:rowOff>114300</xdr:rowOff>
    </xdr:from>
    <xdr:to>
      <xdr:col>4</xdr:col>
      <xdr:colOff>476250</xdr:colOff>
      <xdr:row>150</xdr:row>
      <xdr:rowOff>485775</xdr:rowOff>
    </xdr:to>
    <xdr:pic macro="" fPublished="0">
      <xdr:nvPicPr>
        <xdr:cNvPr id="458" name="그림 457"/>
        <xdr:cNvPicPr>
          <a:picLocks noChangeAspect="1"/>
        </xdr:cNvPicPr>
      </xdr:nvPicPr>
      <xdr:blipFill rotWithShape="1">
        <a:blip r:embed="rId149"/>
        <a:srcRect l="10510" t="21640" r="13320" b="8160"/>
        <a:stretch>
          <a:fillRect/>
        </a:stretch>
      </xdr:blipFill>
      <xdr:spPr>
        <a:xfrm>
          <a:off x="11972925" y="171678608"/>
          <a:ext cx="361950" cy="742950"/>
        </a:xfrm>
        <a:prstGeom prst="rect">
          <a:avLst/>
        </a:prstGeom>
      </xdr:spPr>
    </xdr:pic>
    <xdr:clientData fLocksWithSheet="1" fPrintsWithSheet="1"/>
  </xdr:twoCellAnchor>
  <xdr:twoCellAnchor editAs="oneCell">
    <xdr:from>
      <xdr:col>4</xdr:col>
      <xdr:colOff>295275</xdr:colOff>
      <xdr:row>151</xdr:row>
      <xdr:rowOff>114300</xdr:rowOff>
    </xdr:from>
    <xdr:to>
      <xdr:col>4</xdr:col>
      <xdr:colOff>476250</xdr:colOff>
      <xdr:row>151</xdr:row>
      <xdr:rowOff>485775</xdr:rowOff>
    </xdr:to>
    <xdr:pic macro="" fPublished="0">
      <xdr:nvPicPr>
        <xdr:cNvPr id="459" name="그림 458"/>
        <xdr:cNvPicPr>
          <a:picLocks noChangeAspect="1"/>
        </xdr:cNvPicPr>
      </xdr:nvPicPr>
      <xdr:blipFill rotWithShape="1">
        <a:blip r:embed="rId150"/>
        <a:srcRect l="10510" t="21640" r="13320" b="8160"/>
        <a:stretch>
          <a:fillRect/>
        </a:stretch>
      </xdr:blipFill>
      <xdr:spPr>
        <a:xfrm>
          <a:off x="11972925" y="172821600"/>
          <a:ext cx="361950" cy="742950"/>
        </a:xfrm>
        <a:prstGeom prst="rect">
          <a:avLst/>
        </a:prstGeom>
      </xdr:spPr>
    </xdr:pic>
    <xdr:clientData fLocksWithSheet="1" fPrintsWithSheet="1"/>
  </xdr:twoCellAnchor>
  <xdr:twoCellAnchor editAs="oneCell">
    <xdr:from>
      <xdr:col>4</xdr:col>
      <xdr:colOff>295275</xdr:colOff>
      <xdr:row>152</xdr:row>
      <xdr:rowOff>114300</xdr:rowOff>
    </xdr:from>
    <xdr:to>
      <xdr:col>4</xdr:col>
      <xdr:colOff>476250</xdr:colOff>
      <xdr:row>152</xdr:row>
      <xdr:rowOff>485775</xdr:rowOff>
    </xdr:to>
    <xdr:pic macro="" fPublished="0">
      <xdr:nvPicPr>
        <xdr:cNvPr id="460" name="그림 459"/>
        <xdr:cNvPicPr>
          <a:picLocks noChangeAspect="1"/>
        </xdr:cNvPicPr>
      </xdr:nvPicPr>
      <xdr:blipFill rotWithShape="1">
        <a:blip r:embed="rId151"/>
        <a:srcRect l="10510" t="21640" r="13320" b="8160"/>
        <a:stretch>
          <a:fillRect/>
        </a:stretch>
      </xdr:blipFill>
      <xdr:spPr>
        <a:xfrm>
          <a:off x="11972925" y="173964592"/>
          <a:ext cx="361950" cy="742950"/>
        </a:xfrm>
        <a:prstGeom prst="rect">
          <a:avLst/>
        </a:prstGeom>
      </xdr:spPr>
    </xdr:pic>
    <xdr:clientData fLocksWithSheet="1" fPrintsWithSheet="1"/>
  </xdr:twoCellAnchor>
  <xdr:twoCellAnchor editAs="oneCell">
    <xdr:from>
      <xdr:col>4</xdr:col>
      <xdr:colOff>295275</xdr:colOff>
      <xdr:row>153</xdr:row>
      <xdr:rowOff>114300</xdr:rowOff>
    </xdr:from>
    <xdr:to>
      <xdr:col>4</xdr:col>
      <xdr:colOff>476250</xdr:colOff>
      <xdr:row>153</xdr:row>
      <xdr:rowOff>485775</xdr:rowOff>
    </xdr:to>
    <xdr:pic macro="" fPublished="0">
      <xdr:nvPicPr>
        <xdr:cNvPr id="461" name="그림 460"/>
        <xdr:cNvPicPr>
          <a:picLocks noChangeAspect="1"/>
        </xdr:cNvPicPr>
      </xdr:nvPicPr>
      <xdr:blipFill rotWithShape="1">
        <a:blip r:embed="rId152"/>
        <a:srcRect l="10510" t="21640" r="13320" b="8160"/>
        <a:stretch>
          <a:fillRect/>
        </a:stretch>
      </xdr:blipFill>
      <xdr:spPr>
        <a:xfrm>
          <a:off x="11972925" y="175107600"/>
          <a:ext cx="361950" cy="742950"/>
        </a:xfrm>
        <a:prstGeom prst="rect">
          <a:avLst/>
        </a:prstGeom>
      </xdr:spPr>
    </xdr:pic>
    <xdr:clientData fLocksWithSheet="1" fPrintsWithSheet="1"/>
  </xdr:twoCellAnchor>
  <xdr:twoCellAnchor editAs="oneCell">
    <xdr:from>
      <xdr:col>4</xdr:col>
      <xdr:colOff>295275</xdr:colOff>
      <xdr:row>154</xdr:row>
      <xdr:rowOff>114300</xdr:rowOff>
    </xdr:from>
    <xdr:to>
      <xdr:col>4</xdr:col>
      <xdr:colOff>476250</xdr:colOff>
      <xdr:row>154</xdr:row>
      <xdr:rowOff>485775</xdr:rowOff>
    </xdr:to>
    <xdr:pic macro="" fPublished="0">
      <xdr:nvPicPr>
        <xdr:cNvPr id="462" name="그림 461"/>
        <xdr:cNvPicPr>
          <a:picLocks noChangeAspect="1"/>
        </xdr:cNvPicPr>
      </xdr:nvPicPr>
      <xdr:blipFill rotWithShape="1">
        <a:blip r:embed="rId153"/>
        <a:srcRect l="10510" t="21640" r="13320" b="8160"/>
        <a:stretch>
          <a:fillRect/>
        </a:stretch>
      </xdr:blipFill>
      <xdr:spPr>
        <a:xfrm>
          <a:off x="11972925" y="176250608"/>
          <a:ext cx="361950" cy="742950"/>
        </a:xfrm>
        <a:prstGeom prst="rect">
          <a:avLst/>
        </a:prstGeom>
      </xdr:spPr>
    </xdr:pic>
    <xdr:clientData fLocksWithSheet="1" fPrintsWithSheet="1"/>
  </xdr:twoCellAnchor>
  <xdr:twoCellAnchor editAs="oneCell">
    <xdr:from>
      <xdr:col>4</xdr:col>
      <xdr:colOff>295275</xdr:colOff>
      <xdr:row>155</xdr:row>
      <xdr:rowOff>114300</xdr:rowOff>
    </xdr:from>
    <xdr:to>
      <xdr:col>4</xdr:col>
      <xdr:colOff>476250</xdr:colOff>
      <xdr:row>155</xdr:row>
      <xdr:rowOff>485775</xdr:rowOff>
    </xdr:to>
    <xdr:pic macro="" fPublished="0">
      <xdr:nvPicPr>
        <xdr:cNvPr id="463" name="그림 462"/>
        <xdr:cNvPicPr>
          <a:picLocks noChangeAspect="1"/>
        </xdr:cNvPicPr>
      </xdr:nvPicPr>
      <xdr:blipFill rotWithShape="1">
        <a:blip r:embed="rId154"/>
        <a:srcRect l="10510" t="21640" r="13320" b="8160"/>
        <a:stretch>
          <a:fillRect/>
        </a:stretch>
      </xdr:blipFill>
      <xdr:spPr>
        <a:xfrm>
          <a:off x="11972925" y="177393600"/>
          <a:ext cx="361950" cy="742950"/>
        </a:xfrm>
        <a:prstGeom prst="rect">
          <a:avLst/>
        </a:prstGeom>
      </xdr:spPr>
    </xdr:pic>
    <xdr:clientData fLocksWithSheet="1" fPrintsWithSheet="1"/>
  </xdr:twoCellAnchor>
  <xdr:twoCellAnchor editAs="oneCell">
    <xdr:from>
      <xdr:col>4</xdr:col>
      <xdr:colOff>295275</xdr:colOff>
      <xdr:row>156</xdr:row>
      <xdr:rowOff>114300</xdr:rowOff>
    </xdr:from>
    <xdr:to>
      <xdr:col>4</xdr:col>
      <xdr:colOff>476250</xdr:colOff>
      <xdr:row>156</xdr:row>
      <xdr:rowOff>485775</xdr:rowOff>
    </xdr:to>
    <xdr:pic macro="" fPublished="0">
      <xdr:nvPicPr>
        <xdr:cNvPr id="464" name="그림 463"/>
        <xdr:cNvPicPr>
          <a:picLocks noChangeAspect="1"/>
        </xdr:cNvPicPr>
      </xdr:nvPicPr>
      <xdr:blipFill rotWithShape="1">
        <a:blip r:embed="rId155"/>
        <a:srcRect l="10510" t="21640" r="13320" b="8160"/>
        <a:stretch>
          <a:fillRect/>
        </a:stretch>
      </xdr:blipFill>
      <xdr:spPr>
        <a:xfrm>
          <a:off x="11972925" y="178536592"/>
          <a:ext cx="361950" cy="742950"/>
        </a:xfrm>
        <a:prstGeom prst="rect">
          <a:avLst/>
        </a:prstGeom>
      </xdr:spPr>
    </xdr:pic>
    <xdr:clientData fLocksWithSheet="1" fPrintsWithSheet="1"/>
  </xdr:twoCellAnchor>
  <xdr:twoCellAnchor editAs="oneCell">
    <xdr:from>
      <xdr:col>4</xdr:col>
      <xdr:colOff>295275</xdr:colOff>
      <xdr:row>157</xdr:row>
      <xdr:rowOff>114300</xdr:rowOff>
    </xdr:from>
    <xdr:to>
      <xdr:col>4</xdr:col>
      <xdr:colOff>476250</xdr:colOff>
      <xdr:row>157</xdr:row>
      <xdr:rowOff>485775</xdr:rowOff>
    </xdr:to>
    <xdr:pic macro="" fPublished="0">
      <xdr:nvPicPr>
        <xdr:cNvPr id="465" name="그림 464"/>
        <xdr:cNvPicPr>
          <a:picLocks noChangeAspect="1"/>
        </xdr:cNvPicPr>
      </xdr:nvPicPr>
      <xdr:blipFill rotWithShape="1">
        <a:blip r:embed="rId156"/>
        <a:srcRect l="10510" t="21640" r="13320" b="8160"/>
        <a:stretch>
          <a:fillRect/>
        </a:stretch>
      </xdr:blipFill>
      <xdr:spPr>
        <a:xfrm>
          <a:off x="11972925" y="179679600"/>
          <a:ext cx="361950" cy="742950"/>
        </a:xfrm>
        <a:prstGeom prst="rect">
          <a:avLst/>
        </a:prstGeom>
      </xdr:spPr>
    </xdr:pic>
    <xdr:clientData fLocksWithSheet="1" fPrintsWithSheet="1"/>
  </xdr:twoCellAnchor>
  <xdr:twoCellAnchor editAs="oneCell">
    <xdr:from>
      <xdr:col>4</xdr:col>
      <xdr:colOff>295275</xdr:colOff>
      <xdr:row>158</xdr:row>
      <xdr:rowOff>114300</xdr:rowOff>
    </xdr:from>
    <xdr:to>
      <xdr:col>4</xdr:col>
      <xdr:colOff>476250</xdr:colOff>
      <xdr:row>158</xdr:row>
      <xdr:rowOff>485775</xdr:rowOff>
    </xdr:to>
    <xdr:pic macro="" fPublished="0">
      <xdr:nvPicPr>
        <xdr:cNvPr id="466" name="그림 465"/>
        <xdr:cNvPicPr>
          <a:picLocks noChangeAspect="1"/>
        </xdr:cNvPicPr>
      </xdr:nvPicPr>
      <xdr:blipFill rotWithShape="1">
        <a:blip r:embed="rId157"/>
        <a:srcRect l="10510" t="21640" r="13320" b="8160"/>
        <a:stretch>
          <a:fillRect/>
        </a:stretch>
      </xdr:blipFill>
      <xdr:spPr>
        <a:xfrm>
          <a:off x="11972925" y="180822592"/>
          <a:ext cx="361950" cy="742950"/>
        </a:xfrm>
        <a:prstGeom prst="rect">
          <a:avLst/>
        </a:prstGeom>
      </xdr:spPr>
    </xdr:pic>
    <xdr:clientData fLocksWithSheet="1" fPrintsWithSheet="1"/>
  </xdr:twoCellAnchor>
  <xdr:twoCellAnchor editAs="oneCell">
    <xdr:from>
      <xdr:col>4</xdr:col>
      <xdr:colOff>295275</xdr:colOff>
      <xdr:row>159</xdr:row>
      <xdr:rowOff>114300</xdr:rowOff>
    </xdr:from>
    <xdr:to>
      <xdr:col>4</xdr:col>
      <xdr:colOff>476250</xdr:colOff>
      <xdr:row>159</xdr:row>
      <xdr:rowOff>485775</xdr:rowOff>
    </xdr:to>
    <xdr:pic macro="" fPublished="0">
      <xdr:nvPicPr>
        <xdr:cNvPr id="467" name="그림 466"/>
        <xdr:cNvPicPr>
          <a:picLocks noChangeAspect="1"/>
        </xdr:cNvPicPr>
      </xdr:nvPicPr>
      <xdr:blipFill rotWithShape="1">
        <a:blip r:embed="rId158"/>
        <a:srcRect l="10510" t="21640" r="13320" b="8160"/>
        <a:stretch>
          <a:fillRect/>
        </a:stretch>
      </xdr:blipFill>
      <xdr:spPr>
        <a:xfrm>
          <a:off x="11972925" y="181965616"/>
          <a:ext cx="361950" cy="742950"/>
        </a:xfrm>
        <a:prstGeom prst="rect">
          <a:avLst/>
        </a:prstGeom>
      </xdr:spPr>
    </xdr:pic>
    <xdr:clientData fLocksWithSheet="1" fPrintsWithSheet="1"/>
  </xdr:twoCellAnchor>
  <xdr:twoCellAnchor editAs="oneCell">
    <xdr:from>
      <xdr:col>4</xdr:col>
      <xdr:colOff>295275</xdr:colOff>
      <xdr:row>160</xdr:row>
      <xdr:rowOff>114300</xdr:rowOff>
    </xdr:from>
    <xdr:to>
      <xdr:col>4</xdr:col>
      <xdr:colOff>476250</xdr:colOff>
      <xdr:row>160</xdr:row>
      <xdr:rowOff>485775</xdr:rowOff>
    </xdr:to>
    <xdr:pic macro="" fPublished="0">
      <xdr:nvPicPr>
        <xdr:cNvPr id="468" name="그림 467"/>
        <xdr:cNvPicPr>
          <a:picLocks noChangeAspect="1"/>
        </xdr:cNvPicPr>
      </xdr:nvPicPr>
      <xdr:blipFill rotWithShape="1">
        <a:blip r:embed="rId159"/>
        <a:srcRect l="10510" t="21640" r="13320" b="8160"/>
        <a:stretch>
          <a:fillRect/>
        </a:stretch>
      </xdr:blipFill>
      <xdr:spPr>
        <a:xfrm>
          <a:off x="11972925" y="183108608"/>
          <a:ext cx="361950" cy="742950"/>
        </a:xfrm>
        <a:prstGeom prst="rect">
          <a:avLst/>
        </a:prstGeom>
      </xdr:spPr>
    </xdr:pic>
    <xdr:clientData fLocksWithSheet="1" fPrintsWithSheet="1"/>
  </xdr:twoCellAnchor>
  <xdr:twoCellAnchor editAs="oneCell">
    <xdr:from>
      <xdr:col>4</xdr:col>
      <xdr:colOff>295275</xdr:colOff>
      <xdr:row>161</xdr:row>
      <xdr:rowOff>114300</xdr:rowOff>
    </xdr:from>
    <xdr:to>
      <xdr:col>4</xdr:col>
      <xdr:colOff>476250</xdr:colOff>
      <xdr:row>161</xdr:row>
      <xdr:rowOff>485775</xdr:rowOff>
    </xdr:to>
    <xdr:pic macro="" fPublished="0">
      <xdr:nvPicPr>
        <xdr:cNvPr id="469" name="그림 468"/>
        <xdr:cNvPicPr>
          <a:picLocks noChangeAspect="1"/>
        </xdr:cNvPicPr>
      </xdr:nvPicPr>
      <xdr:blipFill rotWithShape="1">
        <a:blip r:embed="rId160"/>
        <a:srcRect l="10510" t="21640" r="13320" b="8160"/>
        <a:stretch>
          <a:fillRect/>
        </a:stretch>
      </xdr:blipFill>
      <xdr:spPr>
        <a:xfrm>
          <a:off x="11972925" y="184251600"/>
          <a:ext cx="361950" cy="742950"/>
        </a:xfrm>
        <a:prstGeom prst="rect">
          <a:avLst/>
        </a:prstGeom>
      </xdr:spPr>
    </xdr:pic>
    <xdr:clientData fLocksWithSheet="1" fPrintsWithSheet="1"/>
  </xdr:twoCellAnchor>
  <xdr:twoCellAnchor editAs="oneCell">
    <xdr:from>
      <xdr:col>4</xdr:col>
      <xdr:colOff>295275</xdr:colOff>
      <xdr:row>162</xdr:row>
      <xdr:rowOff>114300</xdr:rowOff>
    </xdr:from>
    <xdr:to>
      <xdr:col>4</xdr:col>
      <xdr:colOff>476250</xdr:colOff>
      <xdr:row>162</xdr:row>
      <xdr:rowOff>485775</xdr:rowOff>
    </xdr:to>
    <xdr:pic macro="" fPublished="0">
      <xdr:nvPicPr>
        <xdr:cNvPr id="470" name="그림 469"/>
        <xdr:cNvPicPr>
          <a:picLocks noChangeAspect="1"/>
        </xdr:cNvPicPr>
      </xdr:nvPicPr>
      <xdr:blipFill rotWithShape="1">
        <a:blip r:embed="rId161"/>
        <a:srcRect l="10510" t="21640" r="13320" b="8160"/>
        <a:stretch>
          <a:fillRect/>
        </a:stretch>
      </xdr:blipFill>
      <xdr:spPr>
        <a:xfrm>
          <a:off x="11972925" y="185394608"/>
          <a:ext cx="361950" cy="742950"/>
        </a:xfrm>
        <a:prstGeom prst="rect">
          <a:avLst/>
        </a:prstGeom>
      </xdr:spPr>
    </xdr:pic>
    <xdr:clientData fLocksWithSheet="1" fPrintsWithSheet="1"/>
  </xdr:twoCellAnchor>
  <xdr:twoCellAnchor editAs="oneCell">
    <xdr:from>
      <xdr:col>4</xdr:col>
      <xdr:colOff>295275</xdr:colOff>
      <xdr:row>163</xdr:row>
      <xdr:rowOff>114300</xdr:rowOff>
    </xdr:from>
    <xdr:to>
      <xdr:col>4</xdr:col>
      <xdr:colOff>476250</xdr:colOff>
      <xdr:row>163</xdr:row>
      <xdr:rowOff>485775</xdr:rowOff>
    </xdr:to>
    <xdr:pic macro="" fPublished="0">
      <xdr:nvPicPr>
        <xdr:cNvPr id="471" name="그림 470"/>
        <xdr:cNvPicPr>
          <a:picLocks noChangeAspect="1"/>
        </xdr:cNvPicPr>
      </xdr:nvPicPr>
      <xdr:blipFill rotWithShape="1">
        <a:blip r:embed="rId162"/>
        <a:srcRect l="10510" t="21640" r="13320" b="8160"/>
        <a:stretch>
          <a:fillRect/>
        </a:stretch>
      </xdr:blipFill>
      <xdr:spPr>
        <a:xfrm>
          <a:off x="11972925" y="186537600"/>
          <a:ext cx="361950" cy="742950"/>
        </a:xfrm>
        <a:prstGeom prst="rect">
          <a:avLst/>
        </a:prstGeom>
      </xdr:spPr>
    </xdr:pic>
    <xdr:clientData fLocksWithSheet="1" fPrintsWithSheet="1"/>
  </xdr:twoCellAnchor>
  <xdr:twoCellAnchor editAs="oneCell">
    <xdr:from>
      <xdr:col>4</xdr:col>
      <xdr:colOff>295275</xdr:colOff>
      <xdr:row>164</xdr:row>
      <xdr:rowOff>114300</xdr:rowOff>
    </xdr:from>
    <xdr:to>
      <xdr:col>4</xdr:col>
      <xdr:colOff>476250</xdr:colOff>
      <xdr:row>164</xdr:row>
      <xdr:rowOff>485775</xdr:rowOff>
    </xdr:to>
    <xdr:pic macro="" fPublished="0">
      <xdr:nvPicPr>
        <xdr:cNvPr id="472" name="그림 471"/>
        <xdr:cNvPicPr>
          <a:picLocks noChangeAspect="1"/>
        </xdr:cNvPicPr>
      </xdr:nvPicPr>
      <xdr:blipFill rotWithShape="1">
        <a:blip r:embed="rId163"/>
        <a:srcRect l="10510" t="21640" r="13320" b="8160"/>
        <a:stretch>
          <a:fillRect/>
        </a:stretch>
      </xdr:blipFill>
      <xdr:spPr>
        <a:xfrm>
          <a:off x="11972925" y="187680592"/>
          <a:ext cx="361950" cy="742950"/>
        </a:xfrm>
        <a:prstGeom prst="rect">
          <a:avLst/>
        </a:prstGeom>
      </xdr:spPr>
    </xdr:pic>
    <xdr:clientData fLocksWithSheet="1" fPrintsWithSheet="1"/>
  </xdr:twoCellAnchor>
  <xdr:twoCellAnchor editAs="oneCell">
    <xdr:from>
      <xdr:col>4</xdr:col>
      <xdr:colOff>295275</xdr:colOff>
      <xdr:row>165</xdr:row>
      <xdr:rowOff>114300</xdr:rowOff>
    </xdr:from>
    <xdr:to>
      <xdr:col>4</xdr:col>
      <xdr:colOff>476250</xdr:colOff>
      <xdr:row>165</xdr:row>
      <xdr:rowOff>485775</xdr:rowOff>
    </xdr:to>
    <xdr:pic macro="" fPublished="0">
      <xdr:nvPicPr>
        <xdr:cNvPr id="473" name="그림 472"/>
        <xdr:cNvPicPr>
          <a:picLocks noChangeAspect="1"/>
        </xdr:cNvPicPr>
      </xdr:nvPicPr>
      <xdr:blipFill rotWithShape="1">
        <a:blip r:embed="rId164"/>
        <a:srcRect l="10510" t="21640" r="13320" b="8160"/>
        <a:stretch>
          <a:fillRect/>
        </a:stretch>
      </xdr:blipFill>
      <xdr:spPr>
        <a:xfrm>
          <a:off x="11972925" y="188823600"/>
          <a:ext cx="361950" cy="742950"/>
        </a:xfrm>
        <a:prstGeom prst="rect">
          <a:avLst/>
        </a:prstGeom>
      </xdr:spPr>
    </xdr:pic>
    <xdr:clientData fLocksWithSheet="1" fPrintsWithSheet="1"/>
  </xdr:twoCellAnchor>
  <xdr:twoCellAnchor editAs="oneCell">
    <xdr:from>
      <xdr:col>4</xdr:col>
      <xdr:colOff>295275</xdr:colOff>
      <xdr:row>166</xdr:row>
      <xdr:rowOff>114300</xdr:rowOff>
    </xdr:from>
    <xdr:to>
      <xdr:col>4</xdr:col>
      <xdr:colOff>476250</xdr:colOff>
      <xdr:row>166</xdr:row>
      <xdr:rowOff>485775</xdr:rowOff>
    </xdr:to>
    <xdr:pic macro="" fPublished="0">
      <xdr:nvPicPr>
        <xdr:cNvPr id="474" name="그림 473"/>
        <xdr:cNvPicPr>
          <a:picLocks noChangeAspect="1"/>
        </xdr:cNvPicPr>
      </xdr:nvPicPr>
      <xdr:blipFill rotWithShape="1">
        <a:blip r:embed="rId165"/>
        <a:srcRect l="10510" t="21640" r="13320" b="8160"/>
        <a:stretch>
          <a:fillRect/>
        </a:stretch>
      </xdr:blipFill>
      <xdr:spPr>
        <a:xfrm>
          <a:off x="11972925" y="189966592"/>
          <a:ext cx="361950" cy="742950"/>
        </a:xfrm>
        <a:prstGeom prst="rect">
          <a:avLst/>
        </a:prstGeom>
      </xdr:spPr>
    </xdr:pic>
    <xdr:clientData fLocksWithSheet="1" fPrintsWithSheet="1"/>
  </xdr:twoCellAnchor>
  <xdr:twoCellAnchor editAs="oneCell">
    <xdr:from>
      <xdr:col>4</xdr:col>
      <xdr:colOff>295275</xdr:colOff>
      <xdr:row>167</xdr:row>
      <xdr:rowOff>114300</xdr:rowOff>
    </xdr:from>
    <xdr:to>
      <xdr:col>4</xdr:col>
      <xdr:colOff>476250</xdr:colOff>
      <xdr:row>167</xdr:row>
      <xdr:rowOff>485775</xdr:rowOff>
    </xdr:to>
    <xdr:pic macro="" fPublished="0">
      <xdr:nvPicPr>
        <xdr:cNvPr id="475" name="그림 474"/>
        <xdr:cNvPicPr>
          <a:picLocks noChangeAspect="1"/>
        </xdr:cNvPicPr>
      </xdr:nvPicPr>
      <xdr:blipFill rotWithShape="1">
        <a:blip r:embed="rId166"/>
        <a:srcRect l="10510" t="21640" r="13320" b="8160"/>
        <a:stretch>
          <a:fillRect/>
        </a:stretch>
      </xdr:blipFill>
      <xdr:spPr>
        <a:xfrm>
          <a:off x="11972925" y="191109584"/>
          <a:ext cx="361950" cy="742950"/>
        </a:xfrm>
        <a:prstGeom prst="rect">
          <a:avLst/>
        </a:prstGeom>
      </xdr:spPr>
    </xdr:pic>
    <xdr:clientData fLocksWithSheet="1" fPrintsWithSheet="1"/>
  </xdr:twoCellAnchor>
  <xdr:twoCellAnchor editAs="oneCell">
    <xdr:from>
      <xdr:col>4</xdr:col>
      <xdr:colOff>295275</xdr:colOff>
      <xdr:row>168</xdr:row>
      <xdr:rowOff>114300</xdr:rowOff>
    </xdr:from>
    <xdr:to>
      <xdr:col>4</xdr:col>
      <xdr:colOff>476250</xdr:colOff>
      <xdr:row>168</xdr:row>
      <xdr:rowOff>485775</xdr:rowOff>
    </xdr:to>
    <xdr:pic macro="" fPublished="0">
      <xdr:nvPicPr>
        <xdr:cNvPr id="476" name="그림 475"/>
        <xdr:cNvPicPr>
          <a:picLocks noChangeAspect="1"/>
        </xdr:cNvPicPr>
      </xdr:nvPicPr>
      <xdr:blipFill rotWithShape="1">
        <a:blip r:embed="rId167"/>
        <a:srcRect l="10510" t="21640" r="13320" b="8160"/>
        <a:stretch>
          <a:fillRect/>
        </a:stretch>
      </xdr:blipFill>
      <xdr:spPr>
        <a:xfrm>
          <a:off x="11972925" y="192252608"/>
          <a:ext cx="361950" cy="742950"/>
        </a:xfrm>
        <a:prstGeom prst="rect">
          <a:avLst/>
        </a:prstGeom>
      </xdr:spPr>
    </xdr:pic>
    <xdr:clientData fLocksWithSheet="1" fPrintsWithSheet="1"/>
  </xdr:twoCellAnchor>
  <xdr:twoCellAnchor editAs="oneCell">
    <xdr:from>
      <xdr:col>4</xdr:col>
      <xdr:colOff>295275</xdr:colOff>
      <xdr:row>169</xdr:row>
      <xdr:rowOff>114300</xdr:rowOff>
    </xdr:from>
    <xdr:to>
      <xdr:col>4</xdr:col>
      <xdr:colOff>476250</xdr:colOff>
      <xdr:row>169</xdr:row>
      <xdr:rowOff>485775</xdr:rowOff>
    </xdr:to>
    <xdr:pic macro="" fPublished="0">
      <xdr:nvPicPr>
        <xdr:cNvPr id="477" name="그림 476"/>
        <xdr:cNvPicPr>
          <a:picLocks noChangeAspect="1"/>
        </xdr:cNvPicPr>
      </xdr:nvPicPr>
      <xdr:blipFill rotWithShape="1">
        <a:blip r:embed="rId168"/>
        <a:srcRect l="10510" t="21640" r="13320" b="8160"/>
        <a:stretch>
          <a:fillRect/>
        </a:stretch>
      </xdr:blipFill>
      <xdr:spPr>
        <a:xfrm>
          <a:off x="11972925" y="193395600"/>
          <a:ext cx="361950" cy="742950"/>
        </a:xfrm>
        <a:prstGeom prst="rect">
          <a:avLst/>
        </a:prstGeom>
      </xdr:spPr>
    </xdr:pic>
    <xdr:clientData fLocksWithSheet="1" fPrintsWithSheet="1"/>
  </xdr:twoCellAnchor>
  <xdr:twoCellAnchor editAs="oneCell">
    <xdr:from>
      <xdr:col>4</xdr:col>
      <xdr:colOff>295275</xdr:colOff>
      <xdr:row>170</xdr:row>
      <xdr:rowOff>114300</xdr:rowOff>
    </xdr:from>
    <xdr:to>
      <xdr:col>4</xdr:col>
      <xdr:colOff>476250</xdr:colOff>
      <xdr:row>170</xdr:row>
      <xdr:rowOff>485775</xdr:rowOff>
    </xdr:to>
    <xdr:pic macro="" fPublished="0">
      <xdr:nvPicPr>
        <xdr:cNvPr id="478" name="그림 477"/>
        <xdr:cNvPicPr>
          <a:picLocks noChangeAspect="1"/>
        </xdr:cNvPicPr>
      </xdr:nvPicPr>
      <xdr:blipFill rotWithShape="1">
        <a:blip r:embed="rId169"/>
        <a:srcRect l="10510" t="21640" r="13320" b="8160"/>
        <a:stretch>
          <a:fillRect/>
        </a:stretch>
      </xdr:blipFill>
      <xdr:spPr>
        <a:xfrm>
          <a:off x="11972925" y="194538608"/>
          <a:ext cx="361950" cy="742950"/>
        </a:xfrm>
        <a:prstGeom prst="rect">
          <a:avLst/>
        </a:prstGeom>
      </xdr:spPr>
    </xdr:pic>
    <xdr:clientData fLocksWithSheet="1" fPrintsWithSheet="1"/>
  </xdr:twoCellAnchor>
  <xdr:twoCellAnchor editAs="oneCell">
    <xdr:from>
      <xdr:col>4</xdr:col>
      <xdr:colOff>295275</xdr:colOff>
      <xdr:row>171</xdr:row>
      <xdr:rowOff>114300</xdr:rowOff>
    </xdr:from>
    <xdr:to>
      <xdr:col>4</xdr:col>
      <xdr:colOff>476250</xdr:colOff>
      <xdr:row>171</xdr:row>
      <xdr:rowOff>485775</xdr:rowOff>
    </xdr:to>
    <xdr:pic macro="" fPublished="0">
      <xdr:nvPicPr>
        <xdr:cNvPr id="479" name="그림 478"/>
        <xdr:cNvPicPr>
          <a:picLocks noChangeAspect="1"/>
        </xdr:cNvPicPr>
      </xdr:nvPicPr>
      <xdr:blipFill rotWithShape="1">
        <a:blip r:embed="rId170"/>
        <a:srcRect l="10510" t="21640" r="13320" b="8160"/>
        <a:stretch>
          <a:fillRect/>
        </a:stretch>
      </xdr:blipFill>
      <xdr:spPr>
        <a:xfrm>
          <a:off x="11972925" y="195681600"/>
          <a:ext cx="361950" cy="742950"/>
        </a:xfrm>
        <a:prstGeom prst="rect">
          <a:avLst/>
        </a:prstGeom>
      </xdr:spPr>
    </xdr:pic>
    <xdr:clientData fLocksWithSheet="1" fPrintsWithSheet="1"/>
  </xdr:twoCellAnchor>
  <xdr:twoCellAnchor editAs="oneCell">
    <xdr:from>
      <xdr:col>4</xdr:col>
      <xdr:colOff>295275</xdr:colOff>
      <xdr:row>172</xdr:row>
      <xdr:rowOff>114300</xdr:rowOff>
    </xdr:from>
    <xdr:to>
      <xdr:col>4</xdr:col>
      <xdr:colOff>476250</xdr:colOff>
      <xdr:row>172</xdr:row>
      <xdr:rowOff>485775</xdr:rowOff>
    </xdr:to>
    <xdr:pic macro="" fPublished="0">
      <xdr:nvPicPr>
        <xdr:cNvPr id="480" name="그림 479"/>
        <xdr:cNvPicPr>
          <a:picLocks noChangeAspect="1"/>
        </xdr:cNvPicPr>
      </xdr:nvPicPr>
      <xdr:blipFill rotWithShape="1">
        <a:blip r:embed="rId171"/>
        <a:srcRect l="10510" t="21640" r="13320" b="8160"/>
        <a:stretch>
          <a:fillRect/>
        </a:stretch>
      </xdr:blipFill>
      <xdr:spPr>
        <a:xfrm>
          <a:off x="11972925" y="196824592"/>
          <a:ext cx="361950" cy="742950"/>
        </a:xfrm>
        <a:prstGeom prst="rect">
          <a:avLst/>
        </a:prstGeom>
      </xdr:spPr>
    </xdr:pic>
    <xdr:clientData fLocksWithSheet="1" fPrintsWithSheet="1"/>
  </xdr:twoCellAnchor>
  <xdr:twoCellAnchor editAs="oneCell">
    <xdr:from>
      <xdr:col>4</xdr:col>
      <xdr:colOff>295275</xdr:colOff>
      <xdr:row>173</xdr:row>
      <xdr:rowOff>114300</xdr:rowOff>
    </xdr:from>
    <xdr:to>
      <xdr:col>4</xdr:col>
      <xdr:colOff>476250</xdr:colOff>
      <xdr:row>173</xdr:row>
      <xdr:rowOff>485775</xdr:rowOff>
    </xdr:to>
    <xdr:pic macro="" fPublished="0">
      <xdr:nvPicPr>
        <xdr:cNvPr id="481" name="그림 480"/>
        <xdr:cNvPicPr>
          <a:picLocks noChangeAspect="1"/>
        </xdr:cNvPicPr>
      </xdr:nvPicPr>
      <xdr:blipFill rotWithShape="1">
        <a:blip r:embed="rId172"/>
        <a:srcRect l="10510" t="21640" r="13320" b="8160"/>
        <a:stretch>
          <a:fillRect/>
        </a:stretch>
      </xdr:blipFill>
      <xdr:spPr>
        <a:xfrm>
          <a:off x="11972925" y="197967600"/>
          <a:ext cx="361950" cy="742950"/>
        </a:xfrm>
        <a:prstGeom prst="rect">
          <a:avLst/>
        </a:prstGeom>
      </xdr:spPr>
    </xdr:pic>
    <xdr:clientData fLocksWithSheet="1" fPrintsWithSheet="1"/>
  </xdr:twoCellAnchor>
  <xdr:twoCellAnchor editAs="oneCell">
    <xdr:from>
      <xdr:col>4</xdr:col>
      <xdr:colOff>295275</xdr:colOff>
      <xdr:row>174</xdr:row>
      <xdr:rowOff>114300</xdr:rowOff>
    </xdr:from>
    <xdr:to>
      <xdr:col>4</xdr:col>
      <xdr:colOff>476250</xdr:colOff>
      <xdr:row>174</xdr:row>
      <xdr:rowOff>485775</xdr:rowOff>
    </xdr:to>
    <xdr:pic macro="" fPublished="0">
      <xdr:nvPicPr>
        <xdr:cNvPr id="482" name="그림 481"/>
        <xdr:cNvPicPr>
          <a:picLocks noChangeAspect="1"/>
        </xdr:cNvPicPr>
      </xdr:nvPicPr>
      <xdr:blipFill rotWithShape="1">
        <a:blip r:embed="rId173"/>
        <a:srcRect l="10510" t="21640" r="13320" b="8160"/>
        <a:stretch>
          <a:fillRect/>
        </a:stretch>
      </xdr:blipFill>
      <xdr:spPr>
        <a:xfrm>
          <a:off x="11972925" y="199110592"/>
          <a:ext cx="361950" cy="742950"/>
        </a:xfrm>
        <a:prstGeom prst="rect">
          <a:avLst/>
        </a:prstGeom>
      </xdr:spPr>
    </xdr:pic>
    <xdr:clientData fLocksWithSheet="1" fPrintsWithSheet="1"/>
  </xdr:twoCellAnchor>
  <xdr:twoCellAnchor editAs="oneCell">
    <xdr:from>
      <xdr:col>4</xdr:col>
      <xdr:colOff>295275</xdr:colOff>
      <xdr:row>175</xdr:row>
      <xdr:rowOff>114300</xdr:rowOff>
    </xdr:from>
    <xdr:to>
      <xdr:col>4</xdr:col>
      <xdr:colOff>476250</xdr:colOff>
      <xdr:row>175</xdr:row>
      <xdr:rowOff>485775</xdr:rowOff>
    </xdr:to>
    <xdr:pic macro="" fPublished="0">
      <xdr:nvPicPr>
        <xdr:cNvPr id="483" name="그림 482"/>
        <xdr:cNvPicPr>
          <a:picLocks noChangeAspect="1"/>
        </xdr:cNvPicPr>
      </xdr:nvPicPr>
      <xdr:blipFill rotWithShape="1">
        <a:blip r:embed="rId174"/>
        <a:srcRect l="10510" t="21640" r="13320" b="8160"/>
        <a:stretch>
          <a:fillRect/>
        </a:stretch>
      </xdr:blipFill>
      <xdr:spPr>
        <a:xfrm>
          <a:off x="11972925" y="200253616"/>
          <a:ext cx="361950" cy="742950"/>
        </a:xfrm>
        <a:prstGeom prst="rect">
          <a:avLst/>
        </a:prstGeom>
      </xdr:spPr>
    </xdr:pic>
    <xdr:clientData fLocksWithSheet="1" fPrintsWithSheet="1"/>
  </xdr:twoCellAnchor>
  <xdr:twoCellAnchor editAs="oneCell">
    <xdr:from>
      <xdr:col>4</xdr:col>
      <xdr:colOff>295275</xdr:colOff>
      <xdr:row>176</xdr:row>
      <xdr:rowOff>114300</xdr:rowOff>
    </xdr:from>
    <xdr:to>
      <xdr:col>4</xdr:col>
      <xdr:colOff>476250</xdr:colOff>
      <xdr:row>176</xdr:row>
      <xdr:rowOff>485775</xdr:rowOff>
    </xdr:to>
    <xdr:pic macro="" fPublished="0">
      <xdr:nvPicPr>
        <xdr:cNvPr id="484" name="그림 483"/>
        <xdr:cNvPicPr>
          <a:picLocks noChangeAspect="1"/>
        </xdr:cNvPicPr>
      </xdr:nvPicPr>
      <xdr:blipFill rotWithShape="1">
        <a:blip r:embed="rId175"/>
        <a:srcRect l="10510" t="21640" r="13320" b="8160"/>
        <a:stretch>
          <a:fillRect/>
        </a:stretch>
      </xdr:blipFill>
      <xdr:spPr>
        <a:xfrm>
          <a:off x="11972925" y="201396608"/>
          <a:ext cx="361950" cy="742950"/>
        </a:xfrm>
        <a:prstGeom prst="rect">
          <a:avLst/>
        </a:prstGeom>
      </xdr:spPr>
    </xdr:pic>
    <xdr:clientData fLocksWithSheet="1" fPrintsWithSheet="1"/>
  </xdr:twoCellAnchor>
  <xdr:twoCellAnchor editAs="oneCell">
    <xdr:from>
      <xdr:col>4</xdr:col>
      <xdr:colOff>295275</xdr:colOff>
      <xdr:row>177</xdr:row>
      <xdr:rowOff>114300</xdr:rowOff>
    </xdr:from>
    <xdr:to>
      <xdr:col>4</xdr:col>
      <xdr:colOff>476250</xdr:colOff>
      <xdr:row>177</xdr:row>
      <xdr:rowOff>485775</xdr:rowOff>
    </xdr:to>
    <xdr:pic macro="" fPublished="0">
      <xdr:nvPicPr>
        <xdr:cNvPr id="485" name="그림 484"/>
        <xdr:cNvPicPr>
          <a:picLocks noChangeAspect="1"/>
        </xdr:cNvPicPr>
      </xdr:nvPicPr>
      <xdr:blipFill rotWithShape="1">
        <a:blip r:embed="rId176"/>
        <a:srcRect l="10510" t="21640" r="13320" b="8160"/>
        <a:stretch>
          <a:fillRect/>
        </a:stretch>
      </xdr:blipFill>
      <xdr:spPr>
        <a:xfrm>
          <a:off x="11972925" y="202539600"/>
          <a:ext cx="361950" cy="742950"/>
        </a:xfrm>
        <a:prstGeom prst="rect">
          <a:avLst/>
        </a:prstGeom>
      </xdr:spPr>
    </xdr:pic>
    <xdr:clientData fLocksWithSheet="1" fPrintsWithSheet="1"/>
  </xdr:twoCellAnchor>
  <xdr:twoCellAnchor editAs="oneCell">
    <xdr:from>
      <xdr:col>4</xdr:col>
      <xdr:colOff>295275</xdr:colOff>
      <xdr:row>178</xdr:row>
      <xdr:rowOff>114300</xdr:rowOff>
    </xdr:from>
    <xdr:to>
      <xdr:col>4</xdr:col>
      <xdr:colOff>476250</xdr:colOff>
      <xdr:row>178</xdr:row>
      <xdr:rowOff>485775</xdr:rowOff>
    </xdr:to>
    <xdr:pic macro="" fPublished="0">
      <xdr:nvPicPr>
        <xdr:cNvPr id="486" name="그림 485"/>
        <xdr:cNvPicPr>
          <a:picLocks noChangeAspect="1"/>
        </xdr:cNvPicPr>
      </xdr:nvPicPr>
      <xdr:blipFill rotWithShape="1">
        <a:blip r:embed="rId177"/>
        <a:srcRect l="10510" t="21640" r="13320" b="8160"/>
        <a:stretch>
          <a:fillRect/>
        </a:stretch>
      </xdr:blipFill>
      <xdr:spPr>
        <a:xfrm>
          <a:off x="11972925" y="203682608"/>
          <a:ext cx="361950" cy="742950"/>
        </a:xfrm>
        <a:prstGeom prst="rect">
          <a:avLst/>
        </a:prstGeom>
      </xdr:spPr>
    </xdr:pic>
    <xdr:clientData fLocksWithSheet="1" fPrintsWithSheet="1"/>
  </xdr:twoCellAnchor>
  <xdr:twoCellAnchor editAs="oneCell">
    <xdr:from>
      <xdr:col>4</xdr:col>
      <xdr:colOff>295275</xdr:colOff>
      <xdr:row>179</xdr:row>
      <xdr:rowOff>114300</xdr:rowOff>
    </xdr:from>
    <xdr:to>
      <xdr:col>4</xdr:col>
      <xdr:colOff>476250</xdr:colOff>
      <xdr:row>179</xdr:row>
      <xdr:rowOff>485775</xdr:rowOff>
    </xdr:to>
    <xdr:pic macro="" fPublished="0">
      <xdr:nvPicPr>
        <xdr:cNvPr id="487" name="그림 486"/>
        <xdr:cNvPicPr>
          <a:picLocks noChangeAspect="1"/>
        </xdr:cNvPicPr>
      </xdr:nvPicPr>
      <xdr:blipFill rotWithShape="1">
        <a:blip r:embed="rId178"/>
        <a:srcRect l="10510" t="21640" r="13320" b="8160"/>
        <a:stretch>
          <a:fillRect/>
        </a:stretch>
      </xdr:blipFill>
      <xdr:spPr>
        <a:xfrm>
          <a:off x="11972925" y="204825600"/>
          <a:ext cx="361950" cy="742950"/>
        </a:xfrm>
        <a:prstGeom prst="rect">
          <a:avLst/>
        </a:prstGeom>
      </xdr:spPr>
    </xdr:pic>
    <xdr:clientData fLocksWithSheet="1" fPrintsWithSheet="1"/>
  </xdr:twoCellAnchor>
  <xdr:twoCellAnchor editAs="oneCell">
    <xdr:from>
      <xdr:col>4</xdr:col>
      <xdr:colOff>295275</xdr:colOff>
      <xdr:row>180</xdr:row>
      <xdr:rowOff>114300</xdr:rowOff>
    </xdr:from>
    <xdr:to>
      <xdr:col>4</xdr:col>
      <xdr:colOff>476250</xdr:colOff>
      <xdr:row>180</xdr:row>
      <xdr:rowOff>485775</xdr:rowOff>
    </xdr:to>
    <xdr:pic macro="" fPublished="0">
      <xdr:nvPicPr>
        <xdr:cNvPr id="488" name="그림 487"/>
        <xdr:cNvPicPr>
          <a:picLocks noChangeAspect="1"/>
        </xdr:cNvPicPr>
      </xdr:nvPicPr>
      <xdr:blipFill rotWithShape="1">
        <a:blip r:embed="rId179"/>
        <a:srcRect l="10510" t="21640" r="13320" b="8160"/>
        <a:stretch>
          <a:fillRect/>
        </a:stretch>
      </xdr:blipFill>
      <xdr:spPr>
        <a:xfrm>
          <a:off x="11972925" y="205968592"/>
          <a:ext cx="361950" cy="742950"/>
        </a:xfrm>
        <a:prstGeom prst="rect">
          <a:avLst/>
        </a:prstGeom>
      </xdr:spPr>
    </xdr:pic>
    <xdr:clientData fLocksWithSheet="1" fPrintsWithSheet="1"/>
  </xdr:twoCellAnchor>
  <xdr:twoCellAnchor editAs="oneCell">
    <xdr:from>
      <xdr:col>4</xdr:col>
      <xdr:colOff>295275</xdr:colOff>
      <xdr:row>181</xdr:row>
      <xdr:rowOff>114300</xdr:rowOff>
    </xdr:from>
    <xdr:to>
      <xdr:col>4</xdr:col>
      <xdr:colOff>476250</xdr:colOff>
      <xdr:row>181</xdr:row>
      <xdr:rowOff>485775</xdr:rowOff>
    </xdr:to>
    <xdr:pic macro="" fPublished="0">
      <xdr:nvPicPr>
        <xdr:cNvPr id="489" name="그림 488"/>
        <xdr:cNvPicPr>
          <a:picLocks noChangeAspect="1"/>
        </xdr:cNvPicPr>
      </xdr:nvPicPr>
      <xdr:blipFill rotWithShape="1">
        <a:blip r:embed="rId180"/>
        <a:srcRect l="10510" t="21640" r="13320" b="8160"/>
        <a:stretch>
          <a:fillRect/>
        </a:stretch>
      </xdr:blipFill>
      <xdr:spPr>
        <a:xfrm>
          <a:off x="11972925" y="207111600"/>
          <a:ext cx="361950" cy="742950"/>
        </a:xfrm>
        <a:prstGeom prst="rect">
          <a:avLst/>
        </a:prstGeom>
      </xdr:spPr>
    </xdr:pic>
    <xdr:clientData fLocksWithSheet="1" fPrintsWithSheet="1"/>
  </xdr:twoCellAnchor>
  <xdr:twoCellAnchor editAs="oneCell">
    <xdr:from>
      <xdr:col>4</xdr:col>
      <xdr:colOff>295275</xdr:colOff>
      <xdr:row>182</xdr:row>
      <xdr:rowOff>114300</xdr:rowOff>
    </xdr:from>
    <xdr:to>
      <xdr:col>4</xdr:col>
      <xdr:colOff>476250</xdr:colOff>
      <xdr:row>182</xdr:row>
      <xdr:rowOff>485775</xdr:rowOff>
    </xdr:to>
    <xdr:pic macro="" fPublished="0">
      <xdr:nvPicPr>
        <xdr:cNvPr id="490" name="그림 489"/>
        <xdr:cNvPicPr>
          <a:picLocks noChangeAspect="1"/>
        </xdr:cNvPicPr>
      </xdr:nvPicPr>
      <xdr:blipFill rotWithShape="1">
        <a:blip r:embed="rId181"/>
        <a:srcRect l="10510" t="21640" r="13320" b="8160"/>
        <a:stretch>
          <a:fillRect/>
        </a:stretch>
      </xdr:blipFill>
      <xdr:spPr>
        <a:xfrm>
          <a:off x="11972925" y="208254592"/>
          <a:ext cx="361950" cy="742950"/>
        </a:xfrm>
        <a:prstGeom prst="rect">
          <a:avLst/>
        </a:prstGeom>
      </xdr:spPr>
    </xdr:pic>
    <xdr:clientData fLocksWithSheet="1" fPrintsWithSheet="1"/>
  </xdr:twoCellAnchor>
  <xdr:twoCellAnchor editAs="oneCell">
    <xdr:from>
      <xdr:col>4</xdr:col>
      <xdr:colOff>295275</xdr:colOff>
      <xdr:row>183</xdr:row>
      <xdr:rowOff>114300</xdr:rowOff>
    </xdr:from>
    <xdr:to>
      <xdr:col>4</xdr:col>
      <xdr:colOff>476250</xdr:colOff>
      <xdr:row>183</xdr:row>
      <xdr:rowOff>485775</xdr:rowOff>
    </xdr:to>
    <xdr:pic macro="" fPublished="0">
      <xdr:nvPicPr>
        <xdr:cNvPr id="491" name="그림 490"/>
        <xdr:cNvPicPr>
          <a:picLocks noChangeAspect="1"/>
        </xdr:cNvPicPr>
      </xdr:nvPicPr>
      <xdr:blipFill rotWithShape="1">
        <a:blip r:embed="rId182"/>
        <a:srcRect l="10510" t="21640" r="13320" b="8160"/>
        <a:stretch>
          <a:fillRect/>
        </a:stretch>
      </xdr:blipFill>
      <xdr:spPr>
        <a:xfrm>
          <a:off x="11972925" y="209397584"/>
          <a:ext cx="361950" cy="742950"/>
        </a:xfrm>
        <a:prstGeom prst="rect">
          <a:avLst/>
        </a:prstGeom>
      </xdr:spPr>
    </xdr:pic>
    <xdr:clientData fLocksWithSheet="1" fPrintsWithSheet="1"/>
  </xdr:twoCellAnchor>
  <xdr:twoCellAnchor editAs="oneCell">
    <xdr:from>
      <xdr:col>4</xdr:col>
      <xdr:colOff>295275</xdr:colOff>
      <xdr:row>184</xdr:row>
      <xdr:rowOff>114300</xdr:rowOff>
    </xdr:from>
    <xdr:to>
      <xdr:col>4</xdr:col>
      <xdr:colOff>476250</xdr:colOff>
      <xdr:row>184</xdr:row>
      <xdr:rowOff>485775</xdr:rowOff>
    </xdr:to>
    <xdr:pic macro="" fPublished="0">
      <xdr:nvPicPr>
        <xdr:cNvPr id="492" name="그림 491"/>
        <xdr:cNvPicPr>
          <a:picLocks noChangeAspect="1"/>
        </xdr:cNvPicPr>
      </xdr:nvPicPr>
      <xdr:blipFill rotWithShape="1">
        <a:blip r:embed="rId183"/>
        <a:srcRect l="10510" t="21640" r="13320" b="8160"/>
        <a:stretch>
          <a:fillRect/>
        </a:stretch>
      </xdr:blipFill>
      <xdr:spPr>
        <a:xfrm>
          <a:off x="11972925" y="210540608"/>
          <a:ext cx="361950" cy="742950"/>
        </a:xfrm>
        <a:prstGeom prst="rect">
          <a:avLst/>
        </a:prstGeom>
      </xdr:spPr>
    </xdr:pic>
    <xdr:clientData fLocksWithSheet="1" fPrintsWithSheet="1"/>
  </xdr:twoCellAnchor>
  <xdr:twoCellAnchor editAs="oneCell">
    <xdr:from>
      <xdr:col>4</xdr:col>
      <xdr:colOff>295275</xdr:colOff>
      <xdr:row>185</xdr:row>
      <xdr:rowOff>114300</xdr:rowOff>
    </xdr:from>
    <xdr:to>
      <xdr:col>4</xdr:col>
      <xdr:colOff>476250</xdr:colOff>
      <xdr:row>185</xdr:row>
      <xdr:rowOff>485775</xdr:rowOff>
    </xdr:to>
    <xdr:pic macro="" fPublished="0">
      <xdr:nvPicPr>
        <xdr:cNvPr id="493" name="그림 492"/>
        <xdr:cNvPicPr>
          <a:picLocks noChangeAspect="1"/>
        </xdr:cNvPicPr>
      </xdr:nvPicPr>
      <xdr:blipFill rotWithShape="1">
        <a:blip r:embed="rId184"/>
        <a:srcRect l="10510" t="21640" r="13320" b="8160"/>
        <a:stretch>
          <a:fillRect/>
        </a:stretch>
      </xdr:blipFill>
      <xdr:spPr>
        <a:xfrm>
          <a:off x="11972925" y="211683600"/>
          <a:ext cx="361950" cy="742950"/>
        </a:xfrm>
        <a:prstGeom prst="rect">
          <a:avLst/>
        </a:prstGeom>
      </xdr:spPr>
    </xdr:pic>
    <xdr:clientData fLocksWithSheet="1" fPrintsWithSheet="1"/>
  </xdr:twoCellAnchor>
  <xdr:twoCellAnchor editAs="oneCell">
    <xdr:from>
      <xdr:col>4</xdr:col>
      <xdr:colOff>295275</xdr:colOff>
      <xdr:row>186</xdr:row>
      <xdr:rowOff>114300</xdr:rowOff>
    </xdr:from>
    <xdr:to>
      <xdr:col>4</xdr:col>
      <xdr:colOff>476250</xdr:colOff>
      <xdr:row>186</xdr:row>
      <xdr:rowOff>485775</xdr:rowOff>
    </xdr:to>
    <xdr:pic macro="" fPublished="0">
      <xdr:nvPicPr>
        <xdr:cNvPr id="494" name="그림 493"/>
        <xdr:cNvPicPr>
          <a:picLocks noChangeAspect="1"/>
        </xdr:cNvPicPr>
      </xdr:nvPicPr>
      <xdr:blipFill rotWithShape="1">
        <a:blip r:embed="rId185"/>
        <a:srcRect l="10510" t="21640" r="13320" b="8160"/>
        <a:stretch>
          <a:fillRect/>
        </a:stretch>
      </xdr:blipFill>
      <xdr:spPr>
        <a:xfrm>
          <a:off x="11972925" y="212826608"/>
          <a:ext cx="361950" cy="742950"/>
        </a:xfrm>
        <a:prstGeom prst="rect">
          <a:avLst/>
        </a:prstGeom>
      </xdr:spPr>
    </xdr:pic>
    <xdr:clientData fLocksWithSheet="1" fPrintsWithSheet="1"/>
  </xdr:twoCellAnchor>
  <xdr:twoCellAnchor editAs="oneCell">
    <xdr:from>
      <xdr:col>4</xdr:col>
      <xdr:colOff>295275</xdr:colOff>
      <xdr:row>187</xdr:row>
      <xdr:rowOff>114300</xdr:rowOff>
    </xdr:from>
    <xdr:to>
      <xdr:col>4</xdr:col>
      <xdr:colOff>476250</xdr:colOff>
      <xdr:row>187</xdr:row>
      <xdr:rowOff>485775</xdr:rowOff>
    </xdr:to>
    <xdr:pic macro="" fPublished="0">
      <xdr:nvPicPr>
        <xdr:cNvPr id="495" name="그림 494"/>
        <xdr:cNvPicPr>
          <a:picLocks noChangeAspect="1"/>
        </xdr:cNvPicPr>
      </xdr:nvPicPr>
      <xdr:blipFill rotWithShape="1">
        <a:blip r:embed="rId186"/>
        <a:srcRect l="10510" t="21640" r="13320" b="8160"/>
        <a:stretch>
          <a:fillRect/>
        </a:stretch>
      </xdr:blipFill>
      <xdr:spPr>
        <a:xfrm>
          <a:off x="11972925" y="213969600"/>
          <a:ext cx="361950" cy="742950"/>
        </a:xfrm>
        <a:prstGeom prst="rect">
          <a:avLst/>
        </a:prstGeom>
      </xdr:spPr>
    </xdr:pic>
    <xdr:clientData fLocksWithSheet="1" fPrintsWithSheet="1"/>
  </xdr:twoCellAnchor>
  <xdr:twoCellAnchor editAs="oneCell">
    <xdr:from>
      <xdr:col>4</xdr:col>
      <xdr:colOff>295275</xdr:colOff>
      <xdr:row>188</xdr:row>
      <xdr:rowOff>114300</xdr:rowOff>
    </xdr:from>
    <xdr:to>
      <xdr:col>4</xdr:col>
      <xdr:colOff>476250</xdr:colOff>
      <xdr:row>188</xdr:row>
      <xdr:rowOff>485775</xdr:rowOff>
    </xdr:to>
    <xdr:pic macro="" fPublished="0">
      <xdr:nvPicPr>
        <xdr:cNvPr id="496" name="그림 495"/>
        <xdr:cNvPicPr>
          <a:picLocks noChangeAspect="1"/>
        </xdr:cNvPicPr>
      </xdr:nvPicPr>
      <xdr:blipFill rotWithShape="1">
        <a:blip r:embed="rId187"/>
        <a:srcRect l="10510" t="21640" r="13320" b="8160"/>
        <a:stretch>
          <a:fillRect/>
        </a:stretch>
      </xdr:blipFill>
      <xdr:spPr>
        <a:xfrm>
          <a:off x="11972925" y="215112592"/>
          <a:ext cx="361950" cy="742950"/>
        </a:xfrm>
        <a:prstGeom prst="rect">
          <a:avLst/>
        </a:prstGeom>
      </xdr:spPr>
    </xdr:pic>
    <xdr:clientData fLocksWithSheet="1" fPrintsWithSheet="1"/>
  </xdr:twoCellAnchor>
  <xdr:twoCellAnchor editAs="oneCell">
    <xdr:from>
      <xdr:col>4</xdr:col>
      <xdr:colOff>295275</xdr:colOff>
      <xdr:row>189</xdr:row>
      <xdr:rowOff>114300</xdr:rowOff>
    </xdr:from>
    <xdr:to>
      <xdr:col>4</xdr:col>
      <xdr:colOff>476250</xdr:colOff>
      <xdr:row>189</xdr:row>
      <xdr:rowOff>485775</xdr:rowOff>
    </xdr:to>
    <xdr:pic macro="" fPublished="0">
      <xdr:nvPicPr>
        <xdr:cNvPr id="497" name="그림 496"/>
        <xdr:cNvPicPr>
          <a:picLocks noChangeAspect="1"/>
        </xdr:cNvPicPr>
      </xdr:nvPicPr>
      <xdr:blipFill rotWithShape="1">
        <a:blip r:embed="rId188"/>
        <a:srcRect l="10510" t="21640" r="13320" b="8160"/>
        <a:stretch>
          <a:fillRect/>
        </a:stretch>
      </xdr:blipFill>
      <xdr:spPr>
        <a:xfrm>
          <a:off x="11972925" y="216255600"/>
          <a:ext cx="361950" cy="742950"/>
        </a:xfrm>
        <a:prstGeom prst="rect">
          <a:avLst/>
        </a:prstGeom>
      </xdr:spPr>
    </xdr:pic>
    <xdr:clientData fLocksWithSheet="1" fPrintsWithSheet="1"/>
  </xdr:twoCellAnchor>
  <xdr:twoCellAnchor editAs="oneCell">
    <xdr:from>
      <xdr:col>4</xdr:col>
      <xdr:colOff>295275</xdr:colOff>
      <xdr:row>190</xdr:row>
      <xdr:rowOff>114300</xdr:rowOff>
    </xdr:from>
    <xdr:to>
      <xdr:col>4</xdr:col>
      <xdr:colOff>476250</xdr:colOff>
      <xdr:row>190</xdr:row>
      <xdr:rowOff>485775</xdr:rowOff>
    </xdr:to>
    <xdr:pic macro="" fPublished="0">
      <xdr:nvPicPr>
        <xdr:cNvPr id="498" name="그림 497"/>
        <xdr:cNvPicPr>
          <a:picLocks noChangeAspect="1"/>
        </xdr:cNvPicPr>
      </xdr:nvPicPr>
      <xdr:blipFill rotWithShape="1">
        <a:blip r:embed="rId189"/>
        <a:srcRect l="10510" t="21640" r="13320" b="8160"/>
        <a:stretch>
          <a:fillRect/>
        </a:stretch>
      </xdr:blipFill>
      <xdr:spPr>
        <a:xfrm>
          <a:off x="11972925" y="217398592"/>
          <a:ext cx="361950" cy="742950"/>
        </a:xfrm>
        <a:prstGeom prst="rect">
          <a:avLst/>
        </a:prstGeom>
      </xdr:spPr>
    </xdr:pic>
    <xdr:clientData fLocksWithSheet="1" fPrintsWithSheet="1"/>
  </xdr:twoCellAnchor>
  <xdr:twoCellAnchor editAs="oneCell">
    <xdr:from>
      <xdr:col>4</xdr:col>
      <xdr:colOff>295275</xdr:colOff>
      <xdr:row>191</xdr:row>
      <xdr:rowOff>114300</xdr:rowOff>
    </xdr:from>
    <xdr:to>
      <xdr:col>4</xdr:col>
      <xdr:colOff>476250</xdr:colOff>
      <xdr:row>191</xdr:row>
      <xdr:rowOff>485775</xdr:rowOff>
    </xdr:to>
    <xdr:pic macro="" fPublished="0">
      <xdr:nvPicPr>
        <xdr:cNvPr id="499" name="그림 498"/>
        <xdr:cNvPicPr>
          <a:picLocks noChangeAspect="1"/>
        </xdr:cNvPicPr>
      </xdr:nvPicPr>
      <xdr:blipFill rotWithShape="1">
        <a:blip r:embed="rId190"/>
        <a:srcRect l="10510" t="21640" r="13320" b="8160"/>
        <a:stretch>
          <a:fillRect/>
        </a:stretch>
      </xdr:blipFill>
      <xdr:spPr>
        <a:xfrm>
          <a:off x="11972925" y="218541616"/>
          <a:ext cx="361950" cy="742950"/>
        </a:xfrm>
        <a:prstGeom prst="rect">
          <a:avLst/>
        </a:prstGeom>
      </xdr:spPr>
    </xdr:pic>
    <xdr:clientData fLocksWithSheet="1" fPrintsWithSheet="1"/>
  </xdr:twoCellAnchor>
  <xdr:twoCellAnchor editAs="oneCell">
    <xdr:from>
      <xdr:col>4</xdr:col>
      <xdr:colOff>295275</xdr:colOff>
      <xdr:row>192</xdr:row>
      <xdr:rowOff>114300</xdr:rowOff>
    </xdr:from>
    <xdr:to>
      <xdr:col>4</xdr:col>
      <xdr:colOff>476250</xdr:colOff>
      <xdr:row>192</xdr:row>
      <xdr:rowOff>485775</xdr:rowOff>
    </xdr:to>
    <xdr:pic macro="" fPublished="0">
      <xdr:nvPicPr>
        <xdr:cNvPr id="500" name="그림 499"/>
        <xdr:cNvPicPr>
          <a:picLocks noChangeAspect="1"/>
        </xdr:cNvPicPr>
      </xdr:nvPicPr>
      <xdr:blipFill rotWithShape="1">
        <a:blip r:embed="rId191"/>
        <a:srcRect l="10510" t="21640" r="13320" b="8160"/>
        <a:stretch>
          <a:fillRect/>
        </a:stretch>
      </xdr:blipFill>
      <xdr:spPr>
        <a:xfrm>
          <a:off x="11972925" y="219684608"/>
          <a:ext cx="361950" cy="742950"/>
        </a:xfrm>
        <a:prstGeom prst="rect">
          <a:avLst/>
        </a:prstGeom>
      </xdr:spPr>
    </xdr:pic>
    <xdr:clientData fLocksWithSheet="1" fPrintsWithSheet="1"/>
  </xdr:twoCellAnchor>
  <xdr:twoCellAnchor editAs="oneCell">
    <xdr:from>
      <xdr:col>4</xdr:col>
      <xdr:colOff>295275</xdr:colOff>
      <xdr:row>193</xdr:row>
      <xdr:rowOff>114300</xdr:rowOff>
    </xdr:from>
    <xdr:to>
      <xdr:col>4</xdr:col>
      <xdr:colOff>476250</xdr:colOff>
      <xdr:row>193</xdr:row>
      <xdr:rowOff>485775</xdr:rowOff>
    </xdr:to>
    <xdr:pic macro="" fPublished="0">
      <xdr:nvPicPr>
        <xdr:cNvPr id="501" name="그림 500"/>
        <xdr:cNvPicPr>
          <a:picLocks noChangeAspect="1"/>
        </xdr:cNvPicPr>
      </xdr:nvPicPr>
      <xdr:blipFill rotWithShape="1">
        <a:blip r:embed="rId192"/>
        <a:srcRect l="10510" t="21640" r="13320" b="8160"/>
        <a:stretch>
          <a:fillRect/>
        </a:stretch>
      </xdr:blipFill>
      <xdr:spPr>
        <a:xfrm>
          <a:off x="11972925" y="220827600"/>
          <a:ext cx="361950" cy="742950"/>
        </a:xfrm>
        <a:prstGeom prst="rect">
          <a:avLst/>
        </a:prstGeom>
      </xdr:spPr>
    </xdr:pic>
    <xdr:clientData fLocksWithSheet="1" fPrintsWithSheet="1"/>
  </xdr:twoCellAnchor>
  <xdr:twoCellAnchor editAs="oneCell">
    <xdr:from>
      <xdr:col>4</xdr:col>
      <xdr:colOff>295275</xdr:colOff>
      <xdr:row>194</xdr:row>
      <xdr:rowOff>114300</xdr:rowOff>
    </xdr:from>
    <xdr:to>
      <xdr:col>4</xdr:col>
      <xdr:colOff>476250</xdr:colOff>
      <xdr:row>194</xdr:row>
      <xdr:rowOff>485775</xdr:rowOff>
    </xdr:to>
    <xdr:pic macro="" fPublished="0">
      <xdr:nvPicPr>
        <xdr:cNvPr id="502" name="그림 501"/>
        <xdr:cNvPicPr>
          <a:picLocks noChangeAspect="1"/>
        </xdr:cNvPicPr>
      </xdr:nvPicPr>
      <xdr:blipFill rotWithShape="1">
        <a:blip r:embed="rId193"/>
        <a:srcRect l="10510" t="21640" r="13320" b="8160"/>
        <a:stretch>
          <a:fillRect/>
        </a:stretch>
      </xdr:blipFill>
      <xdr:spPr>
        <a:xfrm>
          <a:off x="11972925" y="221970608"/>
          <a:ext cx="361950" cy="742950"/>
        </a:xfrm>
        <a:prstGeom prst="rect">
          <a:avLst/>
        </a:prstGeom>
      </xdr:spPr>
    </xdr:pic>
    <xdr:clientData fLocksWithSheet="1" fPrintsWithSheet="1"/>
  </xdr:twoCellAnchor>
  <xdr:twoCellAnchor editAs="oneCell">
    <xdr:from>
      <xdr:col>4</xdr:col>
      <xdr:colOff>295275</xdr:colOff>
      <xdr:row>195</xdr:row>
      <xdr:rowOff>114300</xdr:rowOff>
    </xdr:from>
    <xdr:to>
      <xdr:col>4</xdr:col>
      <xdr:colOff>476250</xdr:colOff>
      <xdr:row>195</xdr:row>
      <xdr:rowOff>485775</xdr:rowOff>
    </xdr:to>
    <xdr:pic macro="" fPublished="0">
      <xdr:nvPicPr>
        <xdr:cNvPr id="503" name="그림 502"/>
        <xdr:cNvPicPr>
          <a:picLocks noChangeAspect="1"/>
        </xdr:cNvPicPr>
      </xdr:nvPicPr>
      <xdr:blipFill rotWithShape="1">
        <a:blip r:embed="rId194"/>
        <a:srcRect l="10510" t="21640" r="13320" b="8160"/>
        <a:stretch>
          <a:fillRect/>
        </a:stretch>
      </xdr:blipFill>
      <xdr:spPr>
        <a:xfrm>
          <a:off x="11972925" y="223113600"/>
          <a:ext cx="361950" cy="742950"/>
        </a:xfrm>
        <a:prstGeom prst="rect">
          <a:avLst/>
        </a:prstGeom>
      </xdr:spPr>
    </xdr:pic>
    <xdr:clientData fLocksWithSheet="1" fPrintsWithSheet="1"/>
  </xdr:twoCellAnchor>
  <xdr:twoCellAnchor editAs="oneCell">
    <xdr:from>
      <xdr:col>4</xdr:col>
      <xdr:colOff>295275</xdr:colOff>
      <xdr:row>196</xdr:row>
      <xdr:rowOff>114300</xdr:rowOff>
    </xdr:from>
    <xdr:to>
      <xdr:col>4</xdr:col>
      <xdr:colOff>476250</xdr:colOff>
      <xdr:row>196</xdr:row>
      <xdr:rowOff>485775</xdr:rowOff>
    </xdr:to>
    <xdr:pic macro="" fPublished="0">
      <xdr:nvPicPr>
        <xdr:cNvPr id="504" name="그림 503"/>
        <xdr:cNvPicPr>
          <a:picLocks noChangeAspect="1"/>
        </xdr:cNvPicPr>
      </xdr:nvPicPr>
      <xdr:blipFill rotWithShape="1">
        <a:blip r:embed="rId195"/>
        <a:srcRect l="10510" t="21640" r="13320" b="8160"/>
        <a:stretch>
          <a:fillRect/>
        </a:stretch>
      </xdr:blipFill>
      <xdr:spPr>
        <a:xfrm>
          <a:off x="11972925" y="224256592"/>
          <a:ext cx="361950" cy="742950"/>
        </a:xfrm>
        <a:prstGeom prst="rect">
          <a:avLst/>
        </a:prstGeom>
      </xdr:spPr>
    </xdr:pic>
    <xdr:clientData fLocksWithSheet="1" fPrintsWithSheet="1"/>
  </xdr:twoCellAnchor>
  <xdr:twoCellAnchor editAs="oneCell">
    <xdr:from>
      <xdr:col>4</xdr:col>
      <xdr:colOff>295275</xdr:colOff>
      <xdr:row>197</xdr:row>
      <xdr:rowOff>114300</xdr:rowOff>
    </xdr:from>
    <xdr:to>
      <xdr:col>4</xdr:col>
      <xdr:colOff>476250</xdr:colOff>
      <xdr:row>197</xdr:row>
      <xdr:rowOff>485775</xdr:rowOff>
    </xdr:to>
    <xdr:pic macro="" fPublished="0">
      <xdr:nvPicPr>
        <xdr:cNvPr id="505" name="그림 504"/>
        <xdr:cNvPicPr>
          <a:picLocks noChangeAspect="1"/>
        </xdr:cNvPicPr>
      </xdr:nvPicPr>
      <xdr:blipFill rotWithShape="1">
        <a:blip r:embed="rId196"/>
        <a:srcRect l="10510" t="21640" r="13320" b="8160"/>
        <a:stretch>
          <a:fillRect/>
        </a:stretch>
      </xdr:blipFill>
      <xdr:spPr>
        <a:xfrm>
          <a:off x="11972925" y="225399600"/>
          <a:ext cx="361950" cy="742950"/>
        </a:xfrm>
        <a:prstGeom prst="rect">
          <a:avLst/>
        </a:prstGeom>
      </xdr:spPr>
    </xdr:pic>
    <xdr:clientData fLocksWithSheet="1" fPrintsWithSheet="1"/>
  </xdr:twoCellAnchor>
  <xdr:twoCellAnchor editAs="oneCell">
    <xdr:from>
      <xdr:col>4</xdr:col>
      <xdr:colOff>295275</xdr:colOff>
      <xdr:row>198</xdr:row>
      <xdr:rowOff>114300</xdr:rowOff>
    </xdr:from>
    <xdr:to>
      <xdr:col>4</xdr:col>
      <xdr:colOff>476250</xdr:colOff>
      <xdr:row>198</xdr:row>
      <xdr:rowOff>485775</xdr:rowOff>
    </xdr:to>
    <xdr:pic macro="" fPublished="0">
      <xdr:nvPicPr>
        <xdr:cNvPr id="506" name="그림 505"/>
        <xdr:cNvPicPr>
          <a:picLocks noChangeAspect="1"/>
        </xdr:cNvPicPr>
      </xdr:nvPicPr>
      <xdr:blipFill rotWithShape="1">
        <a:blip r:embed="rId197"/>
        <a:srcRect l="10510" t="21640" r="13320" b="8160"/>
        <a:stretch>
          <a:fillRect/>
        </a:stretch>
      </xdr:blipFill>
      <xdr:spPr>
        <a:xfrm>
          <a:off x="11972925" y="226542592"/>
          <a:ext cx="361950" cy="742950"/>
        </a:xfrm>
        <a:prstGeom prst="rect">
          <a:avLst/>
        </a:prstGeom>
      </xdr:spPr>
    </xdr:pic>
    <xdr:clientData fLocksWithSheet="1" fPrintsWithSheet="1"/>
  </xdr:twoCellAnchor>
  <xdr:twoCellAnchor editAs="oneCell">
    <xdr:from>
      <xdr:col>4</xdr:col>
      <xdr:colOff>295275</xdr:colOff>
      <xdr:row>199</xdr:row>
      <xdr:rowOff>114300</xdr:rowOff>
    </xdr:from>
    <xdr:to>
      <xdr:col>4</xdr:col>
      <xdr:colOff>476250</xdr:colOff>
      <xdr:row>199</xdr:row>
      <xdr:rowOff>485775</xdr:rowOff>
    </xdr:to>
    <xdr:pic macro="" fPublished="0">
      <xdr:nvPicPr>
        <xdr:cNvPr id="507" name="그림 506"/>
        <xdr:cNvPicPr>
          <a:picLocks noChangeAspect="1"/>
        </xdr:cNvPicPr>
      </xdr:nvPicPr>
      <xdr:blipFill rotWithShape="1">
        <a:blip r:embed="rId198"/>
        <a:srcRect l="10510" t="21640" r="13320" b="8160"/>
        <a:stretch>
          <a:fillRect/>
        </a:stretch>
      </xdr:blipFill>
      <xdr:spPr>
        <a:xfrm>
          <a:off x="11972925" y="227685584"/>
          <a:ext cx="361950" cy="742950"/>
        </a:xfrm>
        <a:prstGeom prst="rect">
          <a:avLst/>
        </a:prstGeom>
      </xdr:spPr>
    </xdr:pic>
    <xdr:clientData fLocksWithSheet="1" fPrintsWithSheet="1"/>
  </xdr:twoCellAnchor>
  <xdr:twoCellAnchor editAs="oneCell">
    <xdr:from>
      <xdr:col>4</xdr:col>
      <xdr:colOff>295275</xdr:colOff>
      <xdr:row>200</xdr:row>
      <xdr:rowOff>114300</xdr:rowOff>
    </xdr:from>
    <xdr:to>
      <xdr:col>4</xdr:col>
      <xdr:colOff>476250</xdr:colOff>
      <xdr:row>200</xdr:row>
      <xdr:rowOff>485775</xdr:rowOff>
    </xdr:to>
    <xdr:pic macro="" fPublished="0">
      <xdr:nvPicPr>
        <xdr:cNvPr id="508" name="그림 507"/>
        <xdr:cNvPicPr>
          <a:picLocks noChangeAspect="1"/>
        </xdr:cNvPicPr>
      </xdr:nvPicPr>
      <xdr:blipFill rotWithShape="1">
        <a:blip r:embed="rId199"/>
        <a:srcRect l="10510" t="21640" r="13320" b="8160"/>
        <a:stretch>
          <a:fillRect/>
        </a:stretch>
      </xdr:blipFill>
      <xdr:spPr>
        <a:xfrm>
          <a:off x="11972925" y="228828608"/>
          <a:ext cx="361950" cy="742950"/>
        </a:xfrm>
        <a:prstGeom prst="rect">
          <a:avLst/>
        </a:prstGeom>
      </xdr:spPr>
    </xdr:pic>
    <xdr:clientData fLocksWithSheet="1" fPrintsWithSheet="1"/>
  </xdr:twoCellAnchor>
  <xdr:twoCellAnchor editAs="oneCell">
    <xdr:from>
      <xdr:col>4</xdr:col>
      <xdr:colOff>295275</xdr:colOff>
      <xdr:row>201</xdr:row>
      <xdr:rowOff>114300</xdr:rowOff>
    </xdr:from>
    <xdr:to>
      <xdr:col>4</xdr:col>
      <xdr:colOff>476250</xdr:colOff>
      <xdr:row>201</xdr:row>
      <xdr:rowOff>485775</xdr:rowOff>
    </xdr:to>
    <xdr:pic macro="" fPublished="0">
      <xdr:nvPicPr>
        <xdr:cNvPr id="509" name="그림 508"/>
        <xdr:cNvPicPr>
          <a:picLocks noChangeAspect="1"/>
        </xdr:cNvPicPr>
      </xdr:nvPicPr>
      <xdr:blipFill rotWithShape="1">
        <a:blip r:embed="rId200"/>
        <a:srcRect l="10510" t="21640" r="13320" b="8160"/>
        <a:stretch>
          <a:fillRect/>
        </a:stretch>
      </xdr:blipFill>
      <xdr:spPr>
        <a:xfrm>
          <a:off x="11972925" y="229971600"/>
          <a:ext cx="361950" cy="742950"/>
        </a:xfrm>
        <a:prstGeom prst="rect">
          <a:avLst/>
        </a:prstGeom>
      </xdr:spPr>
    </xdr:pic>
    <xdr:clientData fLocksWithSheet="1" fPrintsWithSheet="1"/>
  </xdr:twoCellAnchor>
  <xdr:twoCellAnchor editAs="oneCell">
    <xdr:from>
      <xdr:col>4</xdr:col>
      <xdr:colOff>295275</xdr:colOff>
      <xdr:row>202</xdr:row>
      <xdr:rowOff>114300</xdr:rowOff>
    </xdr:from>
    <xdr:to>
      <xdr:col>4</xdr:col>
      <xdr:colOff>476250</xdr:colOff>
      <xdr:row>202</xdr:row>
      <xdr:rowOff>485775</xdr:rowOff>
    </xdr:to>
    <xdr:pic macro="" fPublished="0">
      <xdr:nvPicPr>
        <xdr:cNvPr id="510" name="그림 509"/>
        <xdr:cNvPicPr>
          <a:picLocks noChangeAspect="1"/>
        </xdr:cNvPicPr>
      </xdr:nvPicPr>
      <xdr:blipFill rotWithShape="1">
        <a:blip r:embed="rId201"/>
        <a:srcRect l="10510" t="21640" r="13320" b="8160"/>
        <a:stretch>
          <a:fillRect/>
        </a:stretch>
      </xdr:blipFill>
      <xdr:spPr>
        <a:xfrm>
          <a:off x="11972925" y="231114608"/>
          <a:ext cx="361950" cy="742950"/>
        </a:xfrm>
        <a:prstGeom prst="rect">
          <a:avLst/>
        </a:prstGeom>
      </xdr:spPr>
    </xdr:pic>
    <xdr:clientData fLocksWithSheet="1" fPrintsWithSheet="1"/>
  </xdr:twoCellAnchor>
  <xdr:twoCellAnchor editAs="oneCell">
    <xdr:from>
      <xdr:col>4</xdr:col>
      <xdr:colOff>295275</xdr:colOff>
      <xdr:row>203</xdr:row>
      <xdr:rowOff>114300</xdr:rowOff>
    </xdr:from>
    <xdr:to>
      <xdr:col>4</xdr:col>
      <xdr:colOff>476250</xdr:colOff>
      <xdr:row>203</xdr:row>
      <xdr:rowOff>485775</xdr:rowOff>
    </xdr:to>
    <xdr:pic macro="" fPublished="0">
      <xdr:nvPicPr>
        <xdr:cNvPr id="511" name="그림 510"/>
        <xdr:cNvPicPr>
          <a:picLocks noChangeAspect="1"/>
        </xdr:cNvPicPr>
      </xdr:nvPicPr>
      <xdr:blipFill rotWithShape="1">
        <a:blip r:embed="rId202"/>
        <a:srcRect l="10510" t="21640" r="13320" b="8160"/>
        <a:stretch>
          <a:fillRect/>
        </a:stretch>
      </xdr:blipFill>
      <xdr:spPr>
        <a:xfrm>
          <a:off x="11972925" y="232257600"/>
          <a:ext cx="361950" cy="742950"/>
        </a:xfrm>
        <a:prstGeom prst="rect">
          <a:avLst/>
        </a:prstGeom>
      </xdr:spPr>
    </xdr:pic>
    <xdr:clientData fLocksWithSheet="1" fPrintsWithSheet="1"/>
  </xdr:twoCellAnchor>
  <xdr:twoCellAnchor editAs="oneCell">
    <xdr:from>
      <xdr:col>4</xdr:col>
      <xdr:colOff>295275</xdr:colOff>
      <xdr:row>204</xdr:row>
      <xdr:rowOff>114300</xdr:rowOff>
    </xdr:from>
    <xdr:to>
      <xdr:col>4</xdr:col>
      <xdr:colOff>476250</xdr:colOff>
      <xdr:row>204</xdr:row>
      <xdr:rowOff>485775</xdr:rowOff>
    </xdr:to>
    <xdr:pic macro="" fPublished="0">
      <xdr:nvPicPr>
        <xdr:cNvPr id="512" name="그림 511"/>
        <xdr:cNvPicPr>
          <a:picLocks noChangeAspect="1"/>
        </xdr:cNvPicPr>
      </xdr:nvPicPr>
      <xdr:blipFill rotWithShape="1">
        <a:blip r:embed="rId203"/>
        <a:srcRect l="10510" t="21640" r="13320" b="8160"/>
        <a:stretch>
          <a:fillRect/>
        </a:stretch>
      </xdr:blipFill>
      <xdr:spPr>
        <a:xfrm>
          <a:off x="11972925" y="233400592"/>
          <a:ext cx="361950" cy="742950"/>
        </a:xfrm>
        <a:prstGeom prst="rect">
          <a:avLst/>
        </a:prstGeom>
      </xdr:spPr>
    </xdr:pic>
    <xdr:clientData fLocksWithSheet="1" fPrintsWithSheet="1"/>
  </xdr:twoCellAnchor>
  <xdr:twoCellAnchor editAs="oneCell">
    <xdr:from>
      <xdr:col>4</xdr:col>
      <xdr:colOff>295275</xdr:colOff>
      <xdr:row>205</xdr:row>
      <xdr:rowOff>114300</xdr:rowOff>
    </xdr:from>
    <xdr:to>
      <xdr:col>4</xdr:col>
      <xdr:colOff>476250</xdr:colOff>
      <xdr:row>205</xdr:row>
      <xdr:rowOff>485775</xdr:rowOff>
    </xdr:to>
    <xdr:pic macro="" fPublished="0">
      <xdr:nvPicPr>
        <xdr:cNvPr id="513" name="그림 512"/>
        <xdr:cNvPicPr>
          <a:picLocks noChangeAspect="1"/>
        </xdr:cNvPicPr>
      </xdr:nvPicPr>
      <xdr:blipFill rotWithShape="1">
        <a:blip r:embed="rId204"/>
        <a:srcRect l="10510" t="21640" r="13320" b="8160"/>
        <a:stretch>
          <a:fillRect/>
        </a:stretch>
      </xdr:blipFill>
      <xdr:spPr>
        <a:xfrm>
          <a:off x="11972925" y="234543600"/>
          <a:ext cx="361950" cy="742950"/>
        </a:xfrm>
        <a:prstGeom prst="rect">
          <a:avLst/>
        </a:prstGeom>
      </xdr:spPr>
    </xdr:pic>
    <xdr:clientData fLocksWithSheet="1" fPrintsWithSheet="1"/>
  </xdr:twoCellAnchor>
  <xdr:twoCellAnchor editAs="oneCell">
    <xdr:from>
      <xdr:col>4</xdr:col>
      <xdr:colOff>295275</xdr:colOff>
      <xdr:row>206</xdr:row>
      <xdr:rowOff>114300</xdr:rowOff>
    </xdr:from>
    <xdr:to>
      <xdr:col>4</xdr:col>
      <xdr:colOff>476250</xdr:colOff>
      <xdr:row>206</xdr:row>
      <xdr:rowOff>485775</xdr:rowOff>
    </xdr:to>
    <xdr:pic macro="" fPublished="0">
      <xdr:nvPicPr>
        <xdr:cNvPr id="514" name="그림 513"/>
        <xdr:cNvPicPr>
          <a:picLocks noChangeAspect="1"/>
        </xdr:cNvPicPr>
      </xdr:nvPicPr>
      <xdr:blipFill rotWithShape="1">
        <a:blip r:embed="rId205"/>
        <a:srcRect l="10510" t="21640" r="13320" b="8160"/>
        <a:stretch>
          <a:fillRect/>
        </a:stretch>
      </xdr:blipFill>
      <xdr:spPr>
        <a:xfrm>
          <a:off x="11972925" y="235686592"/>
          <a:ext cx="361950" cy="742950"/>
        </a:xfrm>
        <a:prstGeom prst="rect">
          <a:avLst/>
        </a:prstGeom>
      </xdr:spPr>
    </xdr:pic>
    <xdr:clientData fLocksWithSheet="1" fPrintsWithSheet="1"/>
  </xdr:twoCellAnchor>
  <xdr:twoCellAnchor editAs="oneCell">
    <xdr:from>
      <xdr:col>4</xdr:col>
      <xdr:colOff>295275</xdr:colOff>
      <xdr:row>207</xdr:row>
      <xdr:rowOff>114300</xdr:rowOff>
    </xdr:from>
    <xdr:to>
      <xdr:col>4</xdr:col>
      <xdr:colOff>476250</xdr:colOff>
      <xdr:row>207</xdr:row>
      <xdr:rowOff>485775</xdr:rowOff>
    </xdr:to>
    <xdr:pic macro="" fPublished="0">
      <xdr:nvPicPr>
        <xdr:cNvPr id="515" name="그림 514"/>
        <xdr:cNvPicPr>
          <a:picLocks noChangeAspect="1"/>
        </xdr:cNvPicPr>
      </xdr:nvPicPr>
      <xdr:blipFill rotWithShape="1">
        <a:blip r:embed="rId206"/>
        <a:srcRect l="10510" t="21640" r="13320" b="8160"/>
        <a:stretch>
          <a:fillRect/>
        </a:stretch>
      </xdr:blipFill>
      <xdr:spPr>
        <a:xfrm>
          <a:off x="11972925" y="236829616"/>
          <a:ext cx="361950" cy="742950"/>
        </a:xfrm>
        <a:prstGeom prst="rect">
          <a:avLst/>
        </a:prstGeom>
      </xdr:spPr>
    </xdr:pic>
    <xdr:clientData fLocksWithSheet="1" fPrintsWithSheet="1"/>
  </xdr:twoCellAnchor>
  <xdr:twoCellAnchor editAs="oneCell">
    <xdr:from>
      <xdr:col>4</xdr:col>
      <xdr:colOff>295275</xdr:colOff>
      <xdr:row>208</xdr:row>
      <xdr:rowOff>114300</xdr:rowOff>
    </xdr:from>
    <xdr:to>
      <xdr:col>4</xdr:col>
      <xdr:colOff>476250</xdr:colOff>
      <xdr:row>208</xdr:row>
      <xdr:rowOff>485775</xdr:rowOff>
    </xdr:to>
    <xdr:pic macro="" fPublished="0">
      <xdr:nvPicPr>
        <xdr:cNvPr id="516" name="그림 515"/>
        <xdr:cNvPicPr>
          <a:picLocks noChangeAspect="1"/>
        </xdr:cNvPicPr>
      </xdr:nvPicPr>
      <xdr:blipFill rotWithShape="1">
        <a:blip r:embed="rId207"/>
        <a:srcRect l="10510" t="21640" r="13320" b="8160"/>
        <a:stretch>
          <a:fillRect/>
        </a:stretch>
      </xdr:blipFill>
      <xdr:spPr>
        <a:xfrm>
          <a:off x="11972925" y="237972608"/>
          <a:ext cx="361950" cy="742950"/>
        </a:xfrm>
        <a:prstGeom prst="rect">
          <a:avLst/>
        </a:prstGeom>
      </xdr:spPr>
    </xdr:pic>
    <xdr:clientData fLocksWithSheet="1" fPrintsWithSheet="1"/>
  </xdr:twoCellAnchor>
  <xdr:twoCellAnchor editAs="oneCell">
    <xdr:from>
      <xdr:col>4</xdr:col>
      <xdr:colOff>295275</xdr:colOff>
      <xdr:row>209</xdr:row>
      <xdr:rowOff>114300</xdr:rowOff>
    </xdr:from>
    <xdr:to>
      <xdr:col>4</xdr:col>
      <xdr:colOff>476250</xdr:colOff>
      <xdr:row>209</xdr:row>
      <xdr:rowOff>485775</xdr:rowOff>
    </xdr:to>
    <xdr:pic macro="" fPublished="0">
      <xdr:nvPicPr>
        <xdr:cNvPr id="517" name="그림 516"/>
        <xdr:cNvPicPr>
          <a:picLocks noChangeAspect="1"/>
        </xdr:cNvPicPr>
      </xdr:nvPicPr>
      <xdr:blipFill rotWithShape="1">
        <a:blip r:embed="rId208"/>
        <a:srcRect l="10510" t="21640" r="13320" b="8160"/>
        <a:stretch>
          <a:fillRect/>
        </a:stretch>
      </xdr:blipFill>
      <xdr:spPr>
        <a:xfrm>
          <a:off x="11972925" y="239115600"/>
          <a:ext cx="361950" cy="742950"/>
        </a:xfrm>
        <a:prstGeom prst="rect">
          <a:avLst/>
        </a:prstGeom>
      </xdr:spPr>
    </xdr:pic>
    <xdr:clientData fLocksWithSheet="1" fPrintsWithSheet="1"/>
  </xdr:twoCellAnchor>
  <xdr:twoCellAnchor editAs="oneCell">
    <xdr:from>
      <xdr:col>4</xdr:col>
      <xdr:colOff>295275</xdr:colOff>
      <xdr:row>210</xdr:row>
      <xdr:rowOff>114300</xdr:rowOff>
    </xdr:from>
    <xdr:to>
      <xdr:col>4</xdr:col>
      <xdr:colOff>476250</xdr:colOff>
      <xdr:row>210</xdr:row>
      <xdr:rowOff>485775</xdr:rowOff>
    </xdr:to>
    <xdr:pic macro="" fPublished="0">
      <xdr:nvPicPr>
        <xdr:cNvPr id="518" name="그림 517"/>
        <xdr:cNvPicPr>
          <a:picLocks noChangeAspect="1"/>
        </xdr:cNvPicPr>
      </xdr:nvPicPr>
      <xdr:blipFill rotWithShape="1">
        <a:blip r:embed="rId209"/>
        <a:srcRect l="10510" t="21640" r="13320" b="8160"/>
        <a:stretch>
          <a:fillRect/>
        </a:stretch>
      </xdr:blipFill>
      <xdr:spPr>
        <a:xfrm>
          <a:off x="11972925" y="240258608"/>
          <a:ext cx="361950" cy="742950"/>
        </a:xfrm>
        <a:prstGeom prst="rect">
          <a:avLst/>
        </a:prstGeom>
      </xdr:spPr>
    </xdr:pic>
    <xdr:clientData fLocksWithSheet="1" fPrintsWithSheet="1"/>
  </xdr:twoCellAnchor>
  <xdr:twoCellAnchor editAs="oneCell">
    <xdr:from>
      <xdr:col>4</xdr:col>
      <xdr:colOff>295275</xdr:colOff>
      <xdr:row>211</xdr:row>
      <xdr:rowOff>114300</xdr:rowOff>
    </xdr:from>
    <xdr:to>
      <xdr:col>4</xdr:col>
      <xdr:colOff>476250</xdr:colOff>
      <xdr:row>211</xdr:row>
      <xdr:rowOff>485775</xdr:rowOff>
    </xdr:to>
    <xdr:pic macro="" fPublished="0">
      <xdr:nvPicPr>
        <xdr:cNvPr id="519" name="그림 518"/>
        <xdr:cNvPicPr>
          <a:picLocks noChangeAspect="1"/>
        </xdr:cNvPicPr>
      </xdr:nvPicPr>
      <xdr:blipFill rotWithShape="1">
        <a:blip r:embed="rId210"/>
        <a:srcRect l="10510" t="21640" r="13320" b="8160"/>
        <a:stretch>
          <a:fillRect/>
        </a:stretch>
      </xdr:blipFill>
      <xdr:spPr>
        <a:xfrm>
          <a:off x="11972925" y="241401600"/>
          <a:ext cx="361950" cy="742950"/>
        </a:xfrm>
        <a:prstGeom prst="rect">
          <a:avLst/>
        </a:prstGeom>
      </xdr:spPr>
    </xdr:pic>
    <xdr:clientData fLocksWithSheet="1" fPrintsWithSheet="1"/>
  </xdr:twoCellAnchor>
  <xdr:twoCellAnchor editAs="oneCell">
    <xdr:from>
      <xdr:col>4</xdr:col>
      <xdr:colOff>295275</xdr:colOff>
      <xdr:row>212</xdr:row>
      <xdr:rowOff>114300</xdr:rowOff>
    </xdr:from>
    <xdr:to>
      <xdr:col>4</xdr:col>
      <xdr:colOff>476250</xdr:colOff>
      <xdr:row>212</xdr:row>
      <xdr:rowOff>485775</xdr:rowOff>
    </xdr:to>
    <xdr:pic macro="" fPublished="0">
      <xdr:nvPicPr>
        <xdr:cNvPr id="520" name="그림 519"/>
        <xdr:cNvPicPr>
          <a:picLocks noChangeAspect="1"/>
        </xdr:cNvPicPr>
      </xdr:nvPicPr>
      <xdr:blipFill rotWithShape="1">
        <a:blip r:embed="rId211"/>
        <a:srcRect l="10510" t="21640" r="13320" b="8160"/>
        <a:stretch>
          <a:fillRect/>
        </a:stretch>
      </xdr:blipFill>
      <xdr:spPr>
        <a:xfrm>
          <a:off x="11972925" y="242544592"/>
          <a:ext cx="361950" cy="742950"/>
        </a:xfrm>
        <a:prstGeom prst="rect">
          <a:avLst/>
        </a:prstGeom>
      </xdr:spPr>
    </xdr:pic>
    <xdr:clientData fLocksWithSheet="1" fPrintsWithSheet="1"/>
  </xdr:twoCellAnchor>
  <xdr:twoCellAnchor editAs="oneCell">
    <xdr:from>
      <xdr:col>4</xdr:col>
      <xdr:colOff>295275</xdr:colOff>
      <xdr:row>213</xdr:row>
      <xdr:rowOff>114300</xdr:rowOff>
    </xdr:from>
    <xdr:to>
      <xdr:col>4</xdr:col>
      <xdr:colOff>476250</xdr:colOff>
      <xdr:row>213</xdr:row>
      <xdr:rowOff>485775</xdr:rowOff>
    </xdr:to>
    <xdr:pic macro="" fPublished="0">
      <xdr:nvPicPr>
        <xdr:cNvPr id="521" name="그림 520"/>
        <xdr:cNvPicPr>
          <a:picLocks noChangeAspect="1"/>
        </xdr:cNvPicPr>
      </xdr:nvPicPr>
      <xdr:blipFill rotWithShape="1">
        <a:blip r:embed="rId212"/>
        <a:srcRect l="10510" t="21640" r="13320" b="8160"/>
        <a:stretch>
          <a:fillRect/>
        </a:stretch>
      </xdr:blipFill>
      <xdr:spPr>
        <a:xfrm>
          <a:off x="11972925" y="243687600"/>
          <a:ext cx="361950" cy="742950"/>
        </a:xfrm>
        <a:prstGeom prst="rect">
          <a:avLst/>
        </a:prstGeom>
      </xdr:spPr>
    </xdr:pic>
    <xdr:clientData fLocksWithSheet="1" fPrintsWithSheet="1"/>
  </xdr:twoCellAnchor>
  <xdr:twoCellAnchor editAs="oneCell">
    <xdr:from>
      <xdr:col>4</xdr:col>
      <xdr:colOff>295275</xdr:colOff>
      <xdr:row>214</xdr:row>
      <xdr:rowOff>114300</xdr:rowOff>
    </xdr:from>
    <xdr:to>
      <xdr:col>4</xdr:col>
      <xdr:colOff>476250</xdr:colOff>
      <xdr:row>214</xdr:row>
      <xdr:rowOff>485775</xdr:rowOff>
    </xdr:to>
    <xdr:pic macro="" fPublished="0">
      <xdr:nvPicPr>
        <xdr:cNvPr id="522" name="그림 521"/>
        <xdr:cNvPicPr>
          <a:picLocks noChangeAspect="1"/>
        </xdr:cNvPicPr>
      </xdr:nvPicPr>
      <xdr:blipFill rotWithShape="1">
        <a:blip r:embed="rId213"/>
        <a:srcRect l="10510" t="21640" r="13320" b="8160"/>
        <a:stretch>
          <a:fillRect/>
        </a:stretch>
      </xdr:blipFill>
      <xdr:spPr>
        <a:xfrm>
          <a:off x="11972925" y="244830592"/>
          <a:ext cx="361950" cy="742950"/>
        </a:xfrm>
        <a:prstGeom prst="rect">
          <a:avLst/>
        </a:prstGeom>
      </xdr:spPr>
    </xdr:pic>
    <xdr:clientData fLocksWithSheet="1" fPrintsWithSheet="1"/>
  </xdr:twoCellAnchor>
  <xdr:twoCellAnchor editAs="oneCell">
    <xdr:from>
      <xdr:col>4</xdr:col>
      <xdr:colOff>295275</xdr:colOff>
      <xdr:row>215</xdr:row>
      <xdr:rowOff>114300</xdr:rowOff>
    </xdr:from>
    <xdr:to>
      <xdr:col>4</xdr:col>
      <xdr:colOff>476250</xdr:colOff>
      <xdr:row>215</xdr:row>
      <xdr:rowOff>485775</xdr:rowOff>
    </xdr:to>
    <xdr:pic macro="" fPublished="0">
      <xdr:nvPicPr>
        <xdr:cNvPr id="523" name="그림 522"/>
        <xdr:cNvPicPr>
          <a:picLocks noChangeAspect="1"/>
        </xdr:cNvPicPr>
      </xdr:nvPicPr>
      <xdr:blipFill rotWithShape="1">
        <a:blip r:embed="rId214"/>
        <a:srcRect l="10510" t="21640" r="13320" b="8160"/>
        <a:stretch>
          <a:fillRect/>
        </a:stretch>
      </xdr:blipFill>
      <xdr:spPr>
        <a:xfrm>
          <a:off x="11972925" y="245973584"/>
          <a:ext cx="361950" cy="742950"/>
        </a:xfrm>
        <a:prstGeom prst="rect">
          <a:avLst/>
        </a:prstGeom>
      </xdr:spPr>
    </xdr:pic>
    <xdr:clientData fLocksWithSheet="1" fPrintsWithSheet="1"/>
  </xdr:twoCellAnchor>
  <xdr:twoCellAnchor editAs="oneCell">
    <xdr:from>
      <xdr:col>4</xdr:col>
      <xdr:colOff>295275</xdr:colOff>
      <xdr:row>216</xdr:row>
      <xdr:rowOff>114300</xdr:rowOff>
    </xdr:from>
    <xdr:to>
      <xdr:col>4</xdr:col>
      <xdr:colOff>476250</xdr:colOff>
      <xdr:row>216</xdr:row>
      <xdr:rowOff>485775</xdr:rowOff>
    </xdr:to>
    <xdr:pic macro="" fPublished="0">
      <xdr:nvPicPr>
        <xdr:cNvPr id="524" name="그림 523"/>
        <xdr:cNvPicPr>
          <a:picLocks noChangeAspect="1"/>
        </xdr:cNvPicPr>
      </xdr:nvPicPr>
      <xdr:blipFill rotWithShape="1">
        <a:blip r:embed="rId215"/>
        <a:srcRect l="10510" t="21640" r="13320" b="8160"/>
        <a:stretch>
          <a:fillRect/>
        </a:stretch>
      </xdr:blipFill>
      <xdr:spPr>
        <a:xfrm>
          <a:off x="11972925" y="247116608"/>
          <a:ext cx="361950" cy="742950"/>
        </a:xfrm>
        <a:prstGeom prst="rect">
          <a:avLst/>
        </a:prstGeom>
      </xdr:spPr>
    </xdr:pic>
    <xdr:clientData fLocksWithSheet="1" fPrintsWithSheet="1"/>
  </xdr:twoCellAnchor>
  <xdr:twoCellAnchor editAs="oneCell">
    <xdr:from>
      <xdr:col>4</xdr:col>
      <xdr:colOff>295275</xdr:colOff>
      <xdr:row>217</xdr:row>
      <xdr:rowOff>114300</xdr:rowOff>
    </xdr:from>
    <xdr:to>
      <xdr:col>4</xdr:col>
      <xdr:colOff>476250</xdr:colOff>
      <xdr:row>217</xdr:row>
      <xdr:rowOff>485775</xdr:rowOff>
    </xdr:to>
    <xdr:pic macro="" fPublished="0">
      <xdr:nvPicPr>
        <xdr:cNvPr id="525" name="그림 524"/>
        <xdr:cNvPicPr>
          <a:picLocks noChangeAspect="1"/>
        </xdr:cNvPicPr>
      </xdr:nvPicPr>
      <xdr:blipFill rotWithShape="1">
        <a:blip r:embed="rId216"/>
        <a:srcRect l="10510" t="21640" r="13320" b="8160"/>
        <a:stretch>
          <a:fillRect/>
        </a:stretch>
      </xdr:blipFill>
      <xdr:spPr>
        <a:xfrm>
          <a:off x="11972925" y="248259600"/>
          <a:ext cx="361950" cy="742950"/>
        </a:xfrm>
        <a:prstGeom prst="rect">
          <a:avLst/>
        </a:prstGeom>
      </xdr:spPr>
    </xdr:pic>
    <xdr:clientData fLocksWithSheet="1" fPrintsWithSheet="1"/>
  </xdr:twoCellAnchor>
  <xdr:twoCellAnchor editAs="oneCell">
    <xdr:from>
      <xdr:col>4</xdr:col>
      <xdr:colOff>295275</xdr:colOff>
      <xdr:row>218</xdr:row>
      <xdr:rowOff>114300</xdr:rowOff>
    </xdr:from>
    <xdr:to>
      <xdr:col>4</xdr:col>
      <xdr:colOff>476250</xdr:colOff>
      <xdr:row>218</xdr:row>
      <xdr:rowOff>485775</xdr:rowOff>
    </xdr:to>
    <xdr:pic macro="" fPublished="0">
      <xdr:nvPicPr>
        <xdr:cNvPr id="526" name="그림 525"/>
        <xdr:cNvPicPr>
          <a:picLocks noChangeAspect="1"/>
        </xdr:cNvPicPr>
      </xdr:nvPicPr>
      <xdr:blipFill rotWithShape="1">
        <a:blip r:embed="rId217"/>
        <a:srcRect l="10510" t="21640" r="13320" b="8160"/>
        <a:stretch>
          <a:fillRect/>
        </a:stretch>
      </xdr:blipFill>
      <xdr:spPr>
        <a:xfrm>
          <a:off x="11972925" y="249402608"/>
          <a:ext cx="361950" cy="742950"/>
        </a:xfrm>
        <a:prstGeom prst="rect">
          <a:avLst/>
        </a:prstGeom>
      </xdr:spPr>
    </xdr:pic>
    <xdr:clientData fLocksWithSheet="1" fPrintsWithSheet="1"/>
  </xdr:twoCellAnchor>
  <xdr:twoCellAnchor editAs="oneCell">
    <xdr:from>
      <xdr:col>4</xdr:col>
      <xdr:colOff>295275</xdr:colOff>
      <xdr:row>219</xdr:row>
      <xdr:rowOff>114300</xdr:rowOff>
    </xdr:from>
    <xdr:to>
      <xdr:col>4</xdr:col>
      <xdr:colOff>476250</xdr:colOff>
      <xdr:row>219</xdr:row>
      <xdr:rowOff>485775</xdr:rowOff>
    </xdr:to>
    <xdr:pic macro="" fPublished="0">
      <xdr:nvPicPr>
        <xdr:cNvPr id="527" name="그림 526"/>
        <xdr:cNvPicPr>
          <a:picLocks noChangeAspect="1"/>
        </xdr:cNvPicPr>
      </xdr:nvPicPr>
      <xdr:blipFill rotWithShape="1">
        <a:blip r:embed="rId218"/>
        <a:srcRect l="10510" t="21640" r="13320" b="8160"/>
        <a:stretch>
          <a:fillRect/>
        </a:stretch>
      </xdr:blipFill>
      <xdr:spPr>
        <a:xfrm>
          <a:off x="11972925" y="250545600"/>
          <a:ext cx="361950" cy="742950"/>
        </a:xfrm>
        <a:prstGeom prst="rect">
          <a:avLst/>
        </a:prstGeom>
      </xdr:spPr>
    </xdr:pic>
    <xdr:clientData fLocksWithSheet="1" fPrintsWithSheet="1"/>
  </xdr:twoCellAnchor>
  <xdr:twoCellAnchor editAs="oneCell">
    <xdr:from>
      <xdr:col>4</xdr:col>
      <xdr:colOff>295275</xdr:colOff>
      <xdr:row>220</xdr:row>
      <xdr:rowOff>114300</xdr:rowOff>
    </xdr:from>
    <xdr:to>
      <xdr:col>4</xdr:col>
      <xdr:colOff>476250</xdr:colOff>
      <xdr:row>220</xdr:row>
      <xdr:rowOff>485775</xdr:rowOff>
    </xdr:to>
    <xdr:pic macro="" fPublished="0">
      <xdr:nvPicPr>
        <xdr:cNvPr id="528" name="그림 527"/>
        <xdr:cNvPicPr>
          <a:picLocks noChangeAspect="1"/>
        </xdr:cNvPicPr>
      </xdr:nvPicPr>
      <xdr:blipFill rotWithShape="1">
        <a:blip r:embed="rId219"/>
        <a:srcRect l="10510" t="21640" r="13320" b="8160"/>
        <a:stretch>
          <a:fillRect/>
        </a:stretch>
      </xdr:blipFill>
      <xdr:spPr>
        <a:xfrm>
          <a:off x="11972925" y="251688592"/>
          <a:ext cx="361950" cy="742950"/>
        </a:xfrm>
        <a:prstGeom prst="rect">
          <a:avLst/>
        </a:prstGeom>
      </xdr:spPr>
    </xdr:pic>
    <xdr:clientData fLocksWithSheet="1" fPrintsWithSheet="1"/>
  </xdr:twoCellAnchor>
  <xdr:twoCellAnchor editAs="oneCell">
    <xdr:from>
      <xdr:col>4</xdr:col>
      <xdr:colOff>295275</xdr:colOff>
      <xdr:row>221</xdr:row>
      <xdr:rowOff>114300</xdr:rowOff>
    </xdr:from>
    <xdr:to>
      <xdr:col>4</xdr:col>
      <xdr:colOff>476250</xdr:colOff>
      <xdr:row>221</xdr:row>
      <xdr:rowOff>485775</xdr:rowOff>
    </xdr:to>
    <xdr:pic macro="" fPublished="0">
      <xdr:nvPicPr>
        <xdr:cNvPr id="529" name="그림 528"/>
        <xdr:cNvPicPr>
          <a:picLocks noChangeAspect="1"/>
        </xdr:cNvPicPr>
      </xdr:nvPicPr>
      <xdr:blipFill rotWithShape="1">
        <a:blip r:embed="rId220"/>
        <a:srcRect l="10510" t="21640" r="13320" b="8160"/>
        <a:stretch>
          <a:fillRect/>
        </a:stretch>
      </xdr:blipFill>
      <xdr:spPr>
        <a:xfrm>
          <a:off x="11972925" y="252831600"/>
          <a:ext cx="361950" cy="742950"/>
        </a:xfrm>
        <a:prstGeom prst="rect">
          <a:avLst/>
        </a:prstGeom>
      </xdr:spPr>
    </xdr:pic>
    <xdr:clientData fLocksWithSheet="1" fPrintsWithSheet="1"/>
  </xdr:twoCellAnchor>
  <xdr:twoCellAnchor editAs="oneCell">
    <xdr:from>
      <xdr:col>4</xdr:col>
      <xdr:colOff>295275</xdr:colOff>
      <xdr:row>222</xdr:row>
      <xdr:rowOff>114300</xdr:rowOff>
    </xdr:from>
    <xdr:to>
      <xdr:col>4</xdr:col>
      <xdr:colOff>476250</xdr:colOff>
      <xdr:row>222</xdr:row>
      <xdr:rowOff>485775</xdr:rowOff>
    </xdr:to>
    <xdr:pic macro="" fPublished="0">
      <xdr:nvPicPr>
        <xdr:cNvPr id="530" name="그림 529"/>
        <xdr:cNvPicPr>
          <a:picLocks noChangeAspect="1"/>
        </xdr:cNvPicPr>
      </xdr:nvPicPr>
      <xdr:blipFill rotWithShape="1">
        <a:blip r:embed="rId221"/>
        <a:srcRect l="10510" t="21640" r="13320" b="8160"/>
        <a:stretch>
          <a:fillRect/>
        </a:stretch>
      </xdr:blipFill>
      <xdr:spPr>
        <a:xfrm>
          <a:off x="11972925" y="253974592"/>
          <a:ext cx="361950" cy="742950"/>
        </a:xfrm>
        <a:prstGeom prst="rect">
          <a:avLst/>
        </a:prstGeom>
      </xdr:spPr>
    </xdr:pic>
    <xdr:clientData fLocksWithSheet="1" fPrintsWithSheet="1"/>
  </xdr:twoCellAnchor>
  <xdr:twoCellAnchor editAs="oneCell">
    <xdr:from>
      <xdr:col>4</xdr:col>
      <xdr:colOff>295275</xdr:colOff>
      <xdr:row>223</xdr:row>
      <xdr:rowOff>114300</xdr:rowOff>
    </xdr:from>
    <xdr:to>
      <xdr:col>4</xdr:col>
      <xdr:colOff>476250</xdr:colOff>
      <xdr:row>223</xdr:row>
      <xdr:rowOff>485775</xdr:rowOff>
    </xdr:to>
    <xdr:pic macro="" fPublished="0">
      <xdr:nvPicPr>
        <xdr:cNvPr id="531" name="그림 530"/>
        <xdr:cNvPicPr>
          <a:picLocks noChangeAspect="1"/>
        </xdr:cNvPicPr>
      </xdr:nvPicPr>
      <xdr:blipFill rotWithShape="1">
        <a:blip r:embed="rId222"/>
        <a:srcRect l="10510" t="21640" r="13320" b="8160"/>
        <a:stretch>
          <a:fillRect/>
        </a:stretch>
      </xdr:blipFill>
      <xdr:spPr>
        <a:xfrm>
          <a:off x="11972925" y="255117616"/>
          <a:ext cx="361950" cy="742950"/>
        </a:xfrm>
        <a:prstGeom prst="rect">
          <a:avLst/>
        </a:prstGeom>
      </xdr:spPr>
    </xdr:pic>
    <xdr:clientData fLocksWithSheet="1" fPrintsWithSheet="1"/>
  </xdr:twoCellAnchor>
  <xdr:twoCellAnchor editAs="oneCell">
    <xdr:from>
      <xdr:col>4</xdr:col>
      <xdr:colOff>295275</xdr:colOff>
      <xdr:row>224</xdr:row>
      <xdr:rowOff>114300</xdr:rowOff>
    </xdr:from>
    <xdr:to>
      <xdr:col>4</xdr:col>
      <xdr:colOff>476250</xdr:colOff>
      <xdr:row>224</xdr:row>
      <xdr:rowOff>485775</xdr:rowOff>
    </xdr:to>
    <xdr:pic macro="" fPublished="0">
      <xdr:nvPicPr>
        <xdr:cNvPr id="532" name="그림 531"/>
        <xdr:cNvPicPr>
          <a:picLocks noChangeAspect="1"/>
        </xdr:cNvPicPr>
      </xdr:nvPicPr>
      <xdr:blipFill rotWithShape="1">
        <a:blip r:embed="rId223"/>
        <a:srcRect l="10510" t="21640" r="13320" b="8160"/>
        <a:stretch>
          <a:fillRect/>
        </a:stretch>
      </xdr:blipFill>
      <xdr:spPr>
        <a:xfrm>
          <a:off x="11972925" y="256260608"/>
          <a:ext cx="361950" cy="742950"/>
        </a:xfrm>
        <a:prstGeom prst="rect">
          <a:avLst/>
        </a:prstGeom>
      </xdr:spPr>
    </xdr:pic>
    <xdr:clientData fLocksWithSheet="1" fPrintsWithSheet="1"/>
  </xdr:twoCellAnchor>
  <xdr:twoCellAnchor editAs="oneCell">
    <xdr:from>
      <xdr:col>4</xdr:col>
      <xdr:colOff>295275</xdr:colOff>
      <xdr:row>225</xdr:row>
      <xdr:rowOff>114300</xdr:rowOff>
    </xdr:from>
    <xdr:to>
      <xdr:col>4</xdr:col>
      <xdr:colOff>476250</xdr:colOff>
      <xdr:row>225</xdr:row>
      <xdr:rowOff>485775</xdr:rowOff>
    </xdr:to>
    <xdr:pic macro="" fPublished="0">
      <xdr:nvPicPr>
        <xdr:cNvPr id="533" name="그림 532"/>
        <xdr:cNvPicPr>
          <a:picLocks noChangeAspect="1"/>
        </xdr:cNvPicPr>
      </xdr:nvPicPr>
      <xdr:blipFill rotWithShape="1">
        <a:blip r:embed="rId224"/>
        <a:srcRect l="10510" t="21640" r="13320" b="8160"/>
        <a:stretch>
          <a:fillRect/>
        </a:stretch>
      </xdr:blipFill>
      <xdr:spPr>
        <a:xfrm>
          <a:off x="11972925" y="257403600"/>
          <a:ext cx="361950" cy="742950"/>
        </a:xfrm>
        <a:prstGeom prst="rect">
          <a:avLst/>
        </a:prstGeom>
      </xdr:spPr>
    </xdr:pic>
    <xdr:clientData fLocksWithSheet="1" fPrintsWithSheet="1"/>
  </xdr:twoCellAnchor>
  <xdr:twoCellAnchor editAs="oneCell">
    <xdr:from>
      <xdr:col>4</xdr:col>
      <xdr:colOff>295275</xdr:colOff>
      <xdr:row>226</xdr:row>
      <xdr:rowOff>114300</xdr:rowOff>
    </xdr:from>
    <xdr:to>
      <xdr:col>4</xdr:col>
      <xdr:colOff>476250</xdr:colOff>
      <xdr:row>226</xdr:row>
      <xdr:rowOff>485775</xdr:rowOff>
    </xdr:to>
    <xdr:pic macro="" fPublished="0">
      <xdr:nvPicPr>
        <xdr:cNvPr id="534" name="그림 533"/>
        <xdr:cNvPicPr>
          <a:picLocks noChangeAspect="1"/>
        </xdr:cNvPicPr>
      </xdr:nvPicPr>
      <xdr:blipFill rotWithShape="1">
        <a:blip r:embed="rId225"/>
        <a:srcRect l="10510" t="21640" r="13320" b="8160"/>
        <a:stretch>
          <a:fillRect/>
        </a:stretch>
      </xdr:blipFill>
      <xdr:spPr>
        <a:xfrm>
          <a:off x="11972925" y="258546608"/>
          <a:ext cx="361950" cy="742950"/>
        </a:xfrm>
        <a:prstGeom prst="rect">
          <a:avLst/>
        </a:prstGeom>
      </xdr:spPr>
    </xdr:pic>
    <xdr:clientData fLocksWithSheet="1" fPrintsWithSheet="1"/>
  </xdr:twoCellAnchor>
  <xdr:twoCellAnchor editAs="oneCell">
    <xdr:from>
      <xdr:col>4</xdr:col>
      <xdr:colOff>295275</xdr:colOff>
      <xdr:row>227</xdr:row>
      <xdr:rowOff>114300</xdr:rowOff>
    </xdr:from>
    <xdr:to>
      <xdr:col>4</xdr:col>
      <xdr:colOff>476250</xdr:colOff>
      <xdr:row>227</xdr:row>
      <xdr:rowOff>485775</xdr:rowOff>
    </xdr:to>
    <xdr:pic macro="" fPublished="0">
      <xdr:nvPicPr>
        <xdr:cNvPr id="535" name="그림 534"/>
        <xdr:cNvPicPr>
          <a:picLocks noChangeAspect="1"/>
        </xdr:cNvPicPr>
      </xdr:nvPicPr>
      <xdr:blipFill rotWithShape="1">
        <a:blip r:embed="rId226"/>
        <a:srcRect l="10510" t="21640" r="13320" b="8160"/>
        <a:stretch>
          <a:fillRect/>
        </a:stretch>
      </xdr:blipFill>
      <xdr:spPr>
        <a:xfrm>
          <a:off x="11972925" y="259689600"/>
          <a:ext cx="361950" cy="742950"/>
        </a:xfrm>
        <a:prstGeom prst="rect">
          <a:avLst/>
        </a:prstGeom>
      </xdr:spPr>
    </xdr:pic>
    <xdr:clientData fLocksWithSheet="1" fPrintsWithSheet="1"/>
  </xdr:twoCellAnchor>
  <xdr:twoCellAnchor editAs="oneCell">
    <xdr:from>
      <xdr:col>4</xdr:col>
      <xdr:colOff>295275</xdr:colOff>
      <xdr:row>228</xdr:row>
      <xdr:rowOff>114300</xdr:rowOff>
    </xdr:from>
    <xdr:to>
      <xdr:col>4</xdr:col>
      <xdr:colOff>476250</xdr:colOff>
      <xdr:row>228</xdr:row>
      <xdr:rowOff>485775</xdr:rowOff>
    </xdr:to>
    <xdr:pic macro="" fPublished="0">
      <xdr:nvPicPr>
        <xdr:cNvPr id="536" name="그림 535"/>
        <xdr:cNvPicPr>
          <a:picLocks noChangeAspect="1"/>
        </xdr:cNvPicPr>
      </xdr:nvPicPr>
      <xdr:blipFill rotWithShape="1">
        <a:blip r:embed="rId227"/>
        <a:srcRect l="10510" t="21640" r="13320" b="8160"/>
        <a:stretch>
          <a:fillRect/>
        </a:stretch>
      </xdr:blipFill>
      <xdr:spPr>
        <a:xfrm>
          <a:off x="11972925" y="260832592"/>
          <a:ext cx="361950" cy="742950"/>
        </a:xfrm>
        <a:prstGeom prst="rect">
          <a:avLst/>
        </a:prstGeom>
      </xdr:spPr>
    </xdr:pic>
    <xdr:clientData fLocksWithSheet="1" fPrintsWithSheet="1"/>
  </xdr:twoCellAnchor>
  <xdr:twoCellAnchor editAs="oneCell">
    <xdr:from>
      <xdr:col>4</xdr:col>
      <xdr:colOff>295275</xdr:colOff>
      <xdr:row>229</xdr:row>
      <xdr:rowOff>114300</xdr:rowOff>
    </xdr:from>
    <xdr:to>
      <xdr:col>4</xdr:col>
      <xdr:colOff>476250</xdr:colOff>
      <xdr:row>229</xdr:row>
      <xdr:rowOff>485775</xdr:rowOff>
    </xdr:to>
    <xdr:pic macro="" fPublished="0">
      <xdr:nvPicPr>
        <xdr:cNvPr id="537" name="그림 536"/>
        <xdr:cNvPicPr>
          <a:picLocks noChangeAspect="1"/>
        </xdr:cNvPicPr>
      </xdr:nvPicPr>
      <xdr:blipFill rotWithShape="1">
        <a:blip r:embed="rId228"/>
        <a:srcRect l="10510" t="21640" r="13320" b="8160"/>
        <a:stretch>
          <a:fillRect/>
        </a:stretch>
      </xdr:blipFill>
      <xdr:spPr>
        <a:xfrm>
          <a:off x="11972925" y="261975600"/>
          <a:ext cx="361950" cy="742950"/>
        </a:xfrm>
        <a:prstGeom prst="rect">
          <a:avLst/>
        </a:prstGeom>
      </xdr:spPr>
    </xdr:pic>
    <xdr:clientData fLocksWithSheet="1" fPrintsWithSheet="1"/>
  </xdr:twoCellAnchor>
  <xdr:twoCellAnchor editAs="oneCell">
    <xdr:from>
      <xdr:col>4</xdr:col>
      <xdr:colOff>295275</xdr:colOff>
      <xdr:row>230</xdr:row>
      <xdr:rowOff>114300</xdr:rowOff>
    </xdr:from>
    <xdr:to>
      <xdr:col>4</xdr:col>
      <xdr:colOff>476250</xdr:colOff>
      <xdr:row>230</xdr:row>
      <xdr:rowOff>485775</xdr:rowOff>
    </xdr:to>
    <xdr:pic macro="" fPublished="0">
      <xdr:nvPicPr>
        <xdr:cNvPr id="538" name="그림 537"/>
        <xdr:cNvPicPr>
          <a:picLocks noChangeAspect="1"/>
        </xdr:cNvPicPr>
      </xdr:nvPicPr>
      <xdr:blipFill rotWithShape="1">
        <a:blip r:embed="rId229"/>
        <a:srcRect l="10510" t="21640" r="13320" b="8160"/>
        <a:stretch>
          <a:fillRect/>
        </a:stretch>
      </xdr:blipFill>
      <xdr:spPr>
        <a:xfrm>
          <a:off x="11972925" y="263118592"/>
          <a:ext cx="361950" cy="742950"/>
        </a:xfrm>
        <a:prstGeom prst="rect">
          <a:avLst/>
        </a:prstGeom>
      </xdr:spPr>
    </xdr:pic>
    <xdr:clientData fLocksWithSheet="1" fPrintsWithSheet="1"/>
  </xdr:twoCellAnchor>
  <xdr:twoCellAnchor editAs="oneCell">
    <xdr:from>
      <xdr:col>4</xdr:col>
      <xdr:colOff>295275</xdr:colOff>
      <xdr:row>231</xdr:row>
      <xdr:rowOff>114300</xdr:rowOff>
    </xdr:from>
    <xdr:to>
      <xdr:col>4</xdr:col>
      <xdr:colOff>476250</xdr:colOff>
      <xdr:row>231</xdr:row>
      <xdr:rowOff>485775</xdr:rowOff>
    </xdr:to>
    <xdr:pic macro="" fPublished="0">
      <xdr:nvPicPr>
        <xdr:cNvPr id="539" name="그림 538"/>
        <xdr:cNvPicPr>
          <a:picLocks noChangeAspect="1"/>
        </xdr:cNvPicPr>
      </xdr:nvPicPr>
      <xdr:blipFill rotWithShape="1">
        <a:blip r:embed="rId230"/>
        <a:srcRect l="10510" t="21640" r="13320" b="8160"/>
        <a:stretch>
          <a:fillRect/>
        </a:stretch>
      </xdr:blipFill>
      <xdr:spPr>
        <a:xfrm>
          <a:off x="11972925" y="264261584"/>
          <a:ext cx="361950" cy="742950"/>
        </a:xfrm>
        <a:prstGeom prst="rect">
          <a:avLst/>
        </a:prstGeom>
      </xdr:spPr>
    </xdr:pic>
    <xdr:clientData fLocksWithSheet="1" fPrintsWithSheet="1"/>
  </xdr:twoCellAnchor>
  <xdr:twoCellAnchor editAs="oneCell">
    <xdr:from>
      <xdr:col>4</xdr:col>
      <xdr:colOff>295275</xdr:colOff>
      <xdr:row>232</xdr:row>
      <xdr:rowOff>114300</xdr:rowOff>
    </xdr:from>
    <xdr:to>
      <xdr:col>4</xdr:col>
      <xdr:colOff>476250</xdr:colOff>
      <xdr:row>232</xdr:row>
      <xdr:rowOff>485775</xdr:rowOff>
    </xdr:to>
    <xdr:pic macro="" fPublished="0">
      <xdr:nvPicPr>
        <xdr:cNvPr id="540" name="그림 539"/>
        <xdr:cNvPicPr>
          <a:picLocks noChangeAspect="1"/>
        </xdr:cNvPicPr>
      </xdr:nvPicPr>
      <xdr:blipFill rotWithShape="1">
        <a:blip r:embed="rId231"/>
        <a:srcRect l="10510" t="21640" r="13320" b="8160"/>
        <a:stretch>
          <a:fillRect/>
        </a:stretch>
      </xdr:blipFill>
      <xdr:spPr>
        <a:xfrm>
          <a:off x="11972925" y="265404608"/>
          <a:ext cx="361950" cy="742950"/>
        </a:xfrm>
        <a:prstGeom prst="rect">
          <a:avLst/>
        </a:prstGeom>
      </xdr:spPr>
    </xdr:pic>
    <xdr:clientData fLocksWithSheet="1" fPrintsWithSheet="1"/>
  </xdr:twoCellAnchor>
  <xdr:twoCellAnchor editAs="oneCell">
    <xdr:from>
      <xdr:col>4</xdr:col>
      <xdr:colOff>295275</xdr:colOff>
      <xdr:row>233</xdr:row>
      <xdr:rowOff>114300</xdr:rowOff>
    </xdr:from>
    <xdr:to>
      <xdr:col>4</xdr:col>
      <xdr:colOff>476250</xdr:colOff>
      <xdr:row>233</xdr:row>
      <xdr:rowOff>485775</xdr:rowOff>
    </xdr:to>
    <xdr:pic macro="" fPublished="0">
      <xdr:nvPicPr>
        <xdr:cNvPr id="541" name="그림 540"/>
        <xdr:cNvPicPr>
          <a:picLocks noChangeAspect="1"/>
        </xdr:cNvPicPr>
      </xdr:nvPicPr>
      <xdr:blipFill rotWithShape="1">
        <a:blip r:embed="rId232"/>
        <a:srcRect l="10510" t="21640" r="13320" b="8160"/>
        <a:stretch>
          <a:fillRect/>
        </a:stretch>
      </xdr:blipFill>
      <xdr:spPr>
        <a:xfrm>
          <a:off x="11972925" y="266547600"/>
          <a:ext cx="361950" cy="742950"/>
        </a:xfrm>
        <a:prstGeom prst="rect">
          <a:avLst/>
        </a:prstGeom>
      </xdr:spPr>
    </xdr:pic>
    <xdr:clientData fLocksWithSheet="1" fPrintsWithSheet="1"/>
  </xdr:twoCellAnchor>
  <xdr:twoCellAnchor editAs="oneCell">
    <xdr:from>
      <xdr:col>4</xdr:col>
      <xdr:colOff>295275</xdr:colOff>
      <xdr:row>234</xdr:row>
      <xdr:rowOff>114300</xdr:rowOff>
    </xdr:from>
    <xdr:to>
      <xdr:col>4</xdr:col>
      <xdr:colOff>476250</xdr:colOff>
      <xdr:row>234</xdr:row>
      <xdr:rowOff>485775</xdr:rowOff>
    </xdr:to>
    <xdr:pic macro="" fPublished="0">
      <xdr:nvPicPr>
        <xdr:cNvPr id="542" name="그림 541"/>
        <xdr:cNvPicPr>
          <a:picLocks noChangeAspect="1"/>
        </xdr:cNvPicPr>
      </xdr:nvPicPr>
      <xdr:blipFill rotWithShape="1">
        <a:blip r:embed="rId233"/>
        <a:srcRect l="10510" t="21640" r="13320" b="8160"/>
        <a:stretch>
          <a:fillRect/>
        </a:stretch>
      </xdr:blipFill>
      <xdr:spPr>
        <a:xfrm>
          <a:off x="11972925" y="267690608"/>
          <a:ext cx="361950" cy="742950"/>
        </a:xfrm>
        <a:prstGeom prst="rect">
          <a:avLst/>
        </a:prstGeom>
      </xdr:spPr>
    </xdr:pic>
    <xdr:clientData fLocksWithSheet="1" fPrintsWithSheet="1"/>
  </xdr:twoCellAnchor>
  <xdr:twoCellAnchor editAs="oneCell">
    <xdr:from>
      <xdr:col>4</xdr:col>
      <xdr:colOff>295275</xdr:colOff>
      <xdr:row>235</xdr:row>
      <xdr:rowOff>114300</xdr:rowOff>
    </xdr:from>
    <xdr:to>
      <xdr:col>4</xdr:col>
      <xdr:colOff>476250</xdr:colOff>
      <xdr:row>235</xdr:row>
      <xdr:rowOff>485775</xdr:rowOff>
    </xdr:to>
    <xdr:pic macro="" fPublished="0">
      <xdr:nvPicPr>
        <xdr:cNvPr id="543" name="그림 542"/>
        <xdr:cNvPicPr>
          <a:picLocks noChangeAspect="1"/>
        </xdr:cNvPicPr>
      </xdr:nvPicPr>
      <xdr:blipFill rotWithShape="1">
        <a:blip r:embed="rId234"/>
        <a:srcRect l="10510" t="21640" r="13320" b="8160"/>
        <a:stretch>
          <a:fillRect/>
        </a:stretch>
      </xdr:blipFill>
      <xdr:spPr>
        <a:xfrm>
          <a:off x="11972925" y="268833600"/>
          <a:ext cx="361950" cy="742950"/>
        </a:xfrm>
        <a:prstGeom prst="rect">
          <a:avLst/>
        </a:prstGeom>
      </xdr:spPr>
    </xdr:pic>
    <xdr:clientData fLocksWithSheet="1" fPrintsWithSheet="1"/>
  </xdr:twoCellAnchor>
  <xdr:twoCellAnchor editAs="oneCell">
    <xdr:from>
      <xdr:col>4</xdr:col>
      <xdr:colOff>295275</xdr:colOff>
      <xdr:row>236</xdr:row>
      <xdr:rowOff>114300</xdr:rowOff>
    </xdr:from>
    <xdr:to>
      <xdr:col>4</xdr:col>
      <xdr:colOff>476250</xdr:colOff>
      <xdr:row>236</xdr:row>
      <xdr:rowOff>485775</xdr:rowOff>
    </xdr:to>
    <xdr:pic macro="" fPublished="0">
      <xdr:nvPicPr>
        <xdr:cNvPr id="544" name="그림 543"/>
        <xdr:cNvPicPr>
          <a:picLocks noChangeAspect="1"/>
        </xdr:cNvPicPr>
      </xdr:nvPicPr>
      <xdr:blipFill rotWithShape="1">
        <a:blip r:embed="rId235"/>
        <a:srcRect l="10510" t="21640" r="13320" b="8160"/>
        <a:stretch>
          <a:fillRect/>
        </a:stretch>
      </xdr:blipFill>
      <xdr:spPr>
        <a:xfrm>
          <a:off x="11972925" y="269976608"/>
          <a:ext cx="361950" cy="742950"/>
        </a:xfrm>
        <a:prstGeom prst="rect">
          <a:avLst/>
        </a:prstGeom>
      </xdr:spPr>
    </xdr:pic>
    <xdr:clientData fLocksWithSheet="1" fPrintsWithSheet="1"/>
  </xdr:twoCellAnchor>
  <xdr:twoCellAnchor editAs="oneCell">
    <xdr:from>
      <xdr:col>4</xdr:col>
      <xdr:colOff>295275</xdr:colOff>
      <xdr:row>237</xdr:row>
      <xdr:rowOff>114300</xdr:rowOff>
    </xdr:from>
    <xdr:to>
      <xdr:col>4</xdr:col>
      <xdr:colOff>476250</xdr:colOff>
      <xdr:row>237</xdr:row>
      <xdr:rowOff>485775</xdr:rowOff>
    </xdr:to>
    <xdr:pic macro="" fPublished="0">
      <xdr:nvPicPr>
        <xdr:cNvPr id="545" name="그림 544"/>
        <xdr:cNvPicPr>
          <a:picLocks noChangeAspect="1"/>
        </xdr:cNvPicPr>
      </xdr:nvPicPr>
      <xdr:blipFill rotWithShape="1">
        <a:blip r:embed="rId236"/>
        <a:srcRect l="10510" t="21640" r="13320" b="8160"/>
        <a:stretch>
          <a:fillRect/>
        </a:stretch>
      </xdr:blipFill>
      <xdr:spPr>
        <a:xfrm>
          <a:off x="11972925" y="271119584"/>
          <a:ext cx="361950" cy="742950"/>
        </a:xfrm>
        <a:prstGeom prst="rect">
          <a:avLst/>
        </a:prstGeom>
      </xdr:spPr>
    </xdr:pic>
    <xdr:clientData fLocksWithSheet="1" fPrintsWithSheet="1"/>
  </xdr:twoCellAnchor>
  <xdr:twoCellAnchor editAs="oneCell">
    <xdr:from>
      <xdr:col>4</xdr:col>
      <xdr:colOff>295275</xdr:colOff>
      <xdr:row>238</xdr:row>
      <xdr:rowOff>114300</xdr:rowOff>
    </xdr:from>
    <xdr:to>
      <xdr:col>4</xdr:col>
      <xdr:colOff>476250</xdr:colOff>
      <xdr:row>238</xdr:row>
      <xdr:rowOff>485775</xdr:rowOff>
    </xdr:to>
    <xdr:pic macro="" fPublished="0">
      <xdr:nvPicPr>
        <xdr:cNvPr id="546" name="그림 545"/>
        <xdr:cNvPicPr>
          <a:picLocks noChangeAspect="1"/>
        </xdr:cNvPicPr>
      </xdr:nvPicPr>
      <xdr:blipFill rotWithShape="1">
        <a:blip r:embed="rId237"/>
        <a:srcRect l="10510" t="21640" r="13320" b="8160"/>
        <a:stretch>
          <a:fillRect/>
        </a:stretch>
      </xdr:blipFill>
      <xdr:spPr>
        <a:xfrm>
          <a:off x="11972925" y="272262592"/>
          <a:ext cx="361950" cy="742950"/>
        </a:xfrm>
        <a:prstGeom prst="rect">
          <a:avLst/>
        </a:prstGeom>
      </xdr:spPr>
    </xdr:pic>
    <xdr:clientData fLocksWithSheet="1" fPrintsWithSheet="1"/>
  </xdr:twoCellAnchor>
  <xdr:twoCellAnchor editAs="oneCell">
    <xdr:from>
      <xdr:col>4</xdr:col>
      <xdr:colOff>295275</xdr:colOff>
      <xdr:row>239</xdr:row>
      <xdr:rowOff>114300</xdr:rowOff>
    </xdr:from>
    <xdr:to>
      <xdr:col>4</xdr:col>
      <xdr:colOff>476250</xdr:colOff>
      <xdr:row>239</xdr:row>
      <xdr:rowOff>485775</xdr:rowOff>
    </xdr:to>
    <xdr:pic macro="" fPublished="0">
      <xdr:nvPicPr>
        <xdr:cNvPr id="547" name="그림 546"/>
        <xdr:cNvPicPr>
          <a:picLocks noChangeAspect="1"/>
        </xdr:cNvPicPr>
      </xdr:nvPicPr>
      <xdr:blipFill rotWithShape="1">
        <a:blip r:embed="rId238"/>
        <a:srcRect l="10510" t="21640" r="13320" b="8160"/>
        <a:stretch>
          <a:fillRect/>
        </a:stretch>
      </xdr:blipFill>
      <xdr:spPr>
        <a:xfrm>
          <a:off x="11972925" y="273405600"/>
          <a:ext cx="361950" cy="742950"/>
        </a:xfrm>
        <a:prstGeom prst="rect">
          <a:avLst/>
        </a:prstGeom>
      </xdr:spPr>
    </xdr:pic>
    <xdr:clientData fLocksWithSheet="1" fPrintsWithSheet="1"/>
  </xdr:twoCellAnchor>
  <xdr:twoCellAnchor editAs="oneCell">
    <xdr:from>
      <xdr:col>4</xdr:col>
      <xdr:colOff>295275</xdr:colOff>
      <xdr:row>240</xdr:row>
      <xdr:rowOff>114300</xdr:rowOff>
    </xdr:from>
    <xdr:to>
      <xdr:col>4</xdr:col>
      <xdr:colOff>476250</xdr:colOff>
      <xdr:row>240</xdr:row>
      <xdr:rowOff>485775</xdr:rowOff>
    </xdr:to>
    <xdr:pic macro="" fPublished="0">
      <xdr:nvPicPr>
        <xdr:cNvPr id="548" name="그림 547"/>
        <xdr:cNvPicPr>
          <a:picLocks noChangeAspect="1"/>
        </xdr:cNvPicPr>
      </xdr:nvPicPr>
      <xdr:blipFill rotWithShape="1">
        <a:blip r:embed="rId239"/>
        <a:srcRect l="10510" t="21640" r="13320" b="8160"/>
        <a:stretch>
          <a:fillRect/>
        </a:stretch>
      </xdr:blipFill>
      <xdr:spPr>
        <a:xfrm>
          <a:off x="11972925" y="274548608"/>
          <a:ext cx="361950" cy="742950"/>
        </a:xfrm>
        <a:prstGeom prst="rect">
          <a:avLst/>
        </a:prstGeom>
      </xdr:spPr>
    </xdr:pic>
    <xdr:clientData fLocksWithSheet="1" fPrintsWithSheet="1"/>
  </xdr:twoCellAnchor>
  <xdr:twoCellAnchor editAs="oneCell">
    <xdr:from>
      <xdr:col>4</xdr:col>
      <xdr:colOff>295275</xdr:colOff>
      <xdr:row>241</xdr:row>
      <xdr:rowOff>114300</xdr:rowOff>
    </xdr:from>
    <xdr:to>
      <xdr:col>4</xdr:col>
      <xdr:colOff>476250</xdr:colOff>
      <xdr:row>241</xdr:row>
      <xdr:rowOff>485775</xdr:rowOff>
    </xdr:to>
    <xdr:pic macro="" fPublished="0">
      <xdr:nvPicPr>
        <xdr:cNvPr id="549" name="그림 548"/>
        <xdr:cNvPicPr>
          <a:picLocks noChangeAspect="1"/>
        </xdr:cNvPicPr>
      </xdr:nvPicPr>
      <xdr:blipFill rotWithShape="1">
        <a:blip r:embed="rId240"/>
        <a:srcRect l="10510" t="21640" r="13320" b="8160"/>
        <a:stretch>
          <a:fillRect/>
        </a:stretch>
      </xdr:blipFill>
      <xdr:spPr>
        <a:xfrm>
          <a:off x="11972925" y="275691616"/>
          <a:ext cx="361950" cy="742950"/>
        </a:xfrm>
        <a:prstGeom prst="rect">
          <a:avLst/>
        </a:prstGeom>
      </xdr:spPr>
    </xdr:pic>
    <xdr:clientData fLocksWithSheet="1" fPrintsWithSheet="1"/>
  </xdr:twoCellAnchor>
  <xdr:twoCellAnchor editAs="oneCell">
    <xdr:from>
      <xdr:col>4</xdr:col>
      <xdr:colOff>295275</xdr:colOff>
      <xdr:row>242</xdr:row>
      <xdr:rowOff>114300</xdr:rowOff>
    </xdr:from>
    <xdr:to>
      <xdr:col>4</xdr:col>
      <xdr:colOff>476250</xdr:colOff>
      <xdr:row>242</xdr:row>
      <xdr:rowOff>485775</xdr:rowOff>
    </xdr:to>
    <xdr:pic macro="" fPublished="0">
      <xdr:nvPicPr>
        <xdr:cNvPr id="550" name="그림 549"/>
        <xdr:cNvPicPr>
          <a:picLocks noChangeAspect="1"/>
        </xdr:cNvPicPr>
      </xdr:nvPicPr>
      <xdr:blipFill rotWithShape="1">
        <a:blip r:embed="rId241"/>
        <a:srcRect l="10510" t="21640" r="13320" b="8160"/>
        <a:stretch>
          <a:fillRect/>
        </a:stretch>
      </xdr:blipFill>
      <xdr:spPr>
        <a:xfrm>
          <a:off x="11972925" y="276834592"/>
          <a:ext cx="361950" cy="742950"/>
        </a:xfrm>
        <a:prstGeom prst="rect">
          <a:avLst/>
        </a:prstGeom>
      </xdr:spPr>
    </xdr:pic>
    <xdr:clientData fLocksWithSheet="1" fPrintsWithSheet="1"/>
  </xdr:twoCellAnchor>
  <xdr:twoCellAnchor editAs="oneCell">
    <xdr:from>
      <xdr:col>4</xdr:col>
      <xdr:colOff>295275</xdr:colOff>
      <xdr:row>243</xdr:row>
      <xdr:rowOff>114300</xdr:rowOff>
    </xdr:from>
    <xdr:to>
      <xdr:col>4</xdr:col>
      <xdr:colOff>476250</xdr:colOff>
      <xdr:row>243</xdr:row>
      <xdr:rowOff>485775</xdr:rowOff>
    </xdr:to>
    <xdr:pic macro="" fPublished="0">
      <xdr:nvPicPr>
        <xdr:cNvPr id="551" name="그림 550"/>
        <xdr:cNvPicPr>
          <a:picLocks noChangeAspect="1"/>
        </xdr:cNvPicPr>
      </xdr:nvPicPr>
      <xdr:blipFill rotWithShape="1">
        <a:blip r:embed="rId242"/>
        <a:srcRect l="10510" t="21640" r="13320" b="8160"/>
        <a:stretch>
          <a:fillRect/>
        </a:stretch>
      </xdr:blipFill>
      <xdr:spPr>
        <a:xfrm>
          <a:off x="11972925" y="277977600"/>
          <a:ext cx="361950" cy="742950"/>
        </a:xfrm>
        <a:prstGeom prst="rect">
          <a:avLst/>
        </a:prstGeom>
      </xdr:spPr>
    </xdr:pic>
    <xdr:clientData fLocksWithSheet="1" fPrintsWithSheet="1"/>
  </xdr:twoCellAnchor>
  <xdr:twoCellAnchor editAs="oneCell">
    <xdr:from>
      <xdr:col>4</xdr:col>
      <xdr:colOff>295275</xdr:colOff>
      <xdr:row>244</xdr:row>
      <xdr:rowOff>114300</xdr:rowOff>
    </xdr:from>
    <xdr:to>
      <xdr:col>4</xdr:col>
      <xdr:colOff>476250</xdr:colOff>
      <xdr:row>244</xdr:row>
      <xdr:rowOff>485775</xdr:rowOff>
    </xdr:to>
    <xdr:pic macro="" fPublished="0">
      <xdr:nvPicPr>
        <xdr:cNvPr id="552" name="그림 551"/>
        <xdr:cNvPicPr>
          <a:picLocks noChangeAspect="1"/>
        </xdr:cNvPicPr>
      </xdr:nvPicPr>
      <xdr:blipFill rotWithShape="1">
        <a:blip r:embed="rId243"/>
        <a:srcRect l="10510" t="21640" r="13320" b="8160"/>
        <a:stretch>
          <a:fillRect/>
        </a:stretch>
      </xdr:blipFill>
      <xdr:spPr>
        <a:xfrm>
          <a:off x="11972925" y="279120608"/>
          <a:ext cx="361950" cy="742950"/>
        </a:xfrm>
        <a:prstGeom prst="rect">
          <a:avLst/>
        </a:prstGeom>
      </xdr:spPr>
    </xdr:pic>
    <xdr:clientData fLocksWithSheet="1" fPrintsWithSheet="1"/>
  </xdr:twoCellAnchor>
  <xdr:twoCellAnchor editAs="oneCell">
    <xdr:from>
      <xdr:col>4</xdr:col>
      <xdr:colOff>295275</xdr:colOff>
      <xdr:row>245</xdr:row>
      <xdr:rowOff>114300</xdr:rowOff>
    </xdr:from>
    <xdr:to>
      <xdr:col>4</xdr:col>
      <xdr:colOff>476250</xdr:colOff>
      <xdr:row>245</xdr:row>
      <xdr:rowOff>485775</xdr:rowOff>
    </xdr:to>
    <xdr:pic macro="" fPublished="0">
      <xdr:nvPicPr>
        <xdr:cNvPr id="553" name="그림 552"/>
        <xdr:cNvPicPr>
          <a:picLocks noChangeAspect="1"/>
        </xdr:cNvPicPr>
      </xdr:nvPicPr>
      <xdr:blipFill rotWithShape="1">
        <a:blip r:embed="rId244"/>
        <a:srcRect l="10510" t="21640" r="13320" b="8160"/>
        <a:stretch>
          <a:fillRect/>
        </a:stretch>
      </xdr:blipFill>
      <xdr:spPr>
        <a:xfrm>
          <a:off x="11972925" y="280263584"/>
          <a:ext cx="361950" cy="742950"/>
        </a:xfrm>
        <a:prstGeom prst="rect">
          <a:avLst/>
        </a:prstGeom>
      </xdr:spPr>
    </xdr:pic>
    <xdr:clientData fLocksWithSheet="1" fPrintsWithSheet="1"/>
  </xdr:twoCellAnchor>
  <xdr:twoCellAnchor editAs="oneCell">
    <xdr:from>
      <xdr:col>4</xdr:col>
      <xdr:colOff>295275</xdr:colOff>
      <xdr:row>246</xdr:row>
      <xdr:rowOff>114300</xdr:rowOff>
    </xdr:from>
    <xdr:to>
      <xdr:col>4</xdr:col>
      <xdr:colOff>476250</xdr:colOff>
      <xdr:row>246</xdr:row>
      <xdr:rowOff>485775</xdr:rowOff>
    </xdr:to>
    <xdr:pic macro="" fPublished="0">
      <xdr:nvPicPr>
        <xdr:cNvPr id="554" name="그림 553"/>
        <xdr:cNvPicPr>
          <a:picLocks noChangeAspect="1"/>
        </xdr:cNvPicPr>
      </xdr:nvPicPr>
      <xdr:blipFill rotWithShape="1">
        <a:blip r:embed="rId245"/>
        <a:srcRect l="10510" t="21640" r="13320" b="8160"/>
        <a:stretch>
          <a:fillRect/>
        </a:stretch>
      </xdr:blipFill>
      <xdr:spPr>
        <a:xfrm>
          <a:off x="11972925" y="281406592"/>
          <a:ext cx="361950" cy="742950"/>
        </a:xfrm>
        <a:prstGeom prst="rect">
          <a:avLst/>
        </a:prstGeom>
      </xdr:spPr>
    </xdr:pic>
    <xdr:clientData fLocksWithSheet="1" fPrintsWithSheet="1"/>
  </xdr:twoCellAnchor>
  <xdr:twoCellAnchor editAs="oneCell">
    <xdr:from>
      <xdr:col>4</xdr:col>
      <xdr:colOff>295275</xdr:colOff>
      <xdr:row>247</xdr:row>
      <xdr:rowOff>114300</xdr:rowOff>
    </xdr:from>
    <xdr:to>
      <xdr:col>4</xdr:col>
      <xdr:colOff>476250</xdr:colOff>
      <xdr:row>247</xdr:row>
      <xdr:rowOff>485775</xdr:rowOff>
    </xdr:to>
    <xdr:pic macro="" fPublished="0">
      <xdr:nvPicPr>
        <xdr:cNvPr id="555" name="그림 554"/>
        <xdr:cNvPicPr>
          <a:picLocks noChangeAspect="1"/>
        </xdr:cNvPicPr>
      </xdr:nvPicPr>
      <xdr:blipFill rotWithShape="1">
        <a:blip r:embed="rId246"/>
        <a:srcRect l="10510" t="21640" r="13320" b="8160"/>
        <a:stretch>
          <a:fillRect/>
        </a:stretch>
      </xdr:blipFill>
      <xdr:spPr>
        <a:xfrm>
          <a:off x="11972925" y="282549600"/>
          <a:ext cx="361950" cy="742950"/>
        </a:xfrm>
        <a:prstGeom prst="rect">
          <a:avLst/>
        </a:prstGeom>
      </xdr:spPr>
    </xdr:pic>
    <xdr:clientData fLocksWithSheet="1" fPrintsWithSheet="1"/>
  </xdr:twoCellAnchor>
  <xdr:twoCellAnchor editAs="oneCell">
    <xdr:from>
      <xdr:col>4</xdr:col>
      <xdr:colOff>295275</xdr:colOff>
      <xdr:row>248</xdr:row>
      <xdr:rowOff>114300</xdr:rowOff>
    </xdr:from>
    <xdr:to>
      <xdr:col>4</xdr:col>
      <xdr:colOff>476250</xdr:colOff>
      <xdr:row>248</xdr:row>
      <xdr:rowOff>485775</xdr:rowOff>
    </xdr:to>
    <xdr:pic macro="" fPublished="0">
      <xdr:nvPicPr>
        <xdr:cNvPr id="556" name="그림 555"/>
        <xdr:cNvPicPr>
          <a:picLocks noChangeAspect="1"/>
        </xdr:cNvPicPr>
      </xdr:nvPicPr>
      <xdr:blipFill rotWithShape="1">
        <a:blip r:embed="rId247"/>
        <a:srcRect l="10510" t="21640" r="13320" b="8160"/>
        <a:stretch>
          <a:fillRect/>
        </a:stretch>
      </xdr:blipFill>
      <xdr:spPr>
        <a:xfrm>
          <a:off x="11972925" y="283692608"/>
          <a:ext cx="361950" cy="742950"/>
        </a:xfrm>
        <a:prstGeom prst="rect">
          <a:avLst/>
        </a:prstGeom>
      </xdr:spPr>
    </xdr:pic>
    <xdr:clientData fLocksWithSheet="1" fPrintsWithSheet="1"/>
  </xdr:twoCellAnchor>
  <xdr:twoCellAnchor editAs="oneCell">
    <xdr:from>
      <xdr:col>4</xdr:col>
      <xdr:colOff>295275</xdr:colOff>
      <xdr:row>249</xdr:row>
      <xdr:rowOff>114300</xdr:rowOff>
    </xdr:from>
    <xdr:to>
      <xdr:col>4</xdr:col>
      <xdr:colOff>476250</xdr:colOff>
      <xdr:row>249</xdr:row>
      <xdr:rowOff>485775</xdr:rowOff>
    </xdr:to>
    <xdr:pic macro="" fPublished="0">
      <xdr:nvPicPr>
        <xdr:cNvPr id="557" name="그림 556"/>
        <xdr:cNvPicPr>
          <a:picLocks noChangeAspect="1"/>
        </xdr:cNvPicPr>
      </xdr:nvPicPr>
      <xdr:blipFill rotWithShape="1">
        <a:blip r:embed="rId248"/>
        <a:srcRect l="10510" t="21640" r="13320" b="8160"/>
        <a:stretch>
          <a:fillRect/>
        </a:stretch>
      </xdr:blipFill>
      <xdr:spPr>
        <a:xfrm>
          <a:off x="11972925" y="284835616"/>
          <a:ext cx="361950" cy="742950"/>
        </a:xfrm>
        <a:prstGeom prst="rect">
          <a:avLst/>
        </a:prstGeom>
      </xdr:spPr>
    </xdr:pic>
    <xdr:clientData fLocksWithSheet="1" fPrintsWithSheet="1"/>
  </xdr:twoCellAnchor>
  <xdr:twoCellAnchor editAs="oneCell">
    <xdr:from>
      <xdr:col>4</xdr:col>
      <xdr:colOff>295275</xdr:colOff>
      <xdr:row>250</xdr:row>
      <xdr:rowOff>114300</xdr:rowOff>
    </xdr:from>
    <xdr:to>
      <xdr:col>4</xdr:col>
      <xdr:colOff>476250</xdr:colOff>
      <xdr:row>250</xdr:row>
      <xdr:rowOff>485775</xdr:rowOff>
    </xdr:to>
    <xdr:pic macro="" fPublished="0">
      <xdr:nvPicPr>
        <xdr:cNvPr id="558" name="그림 557"/>
        <xdr:cNvPicPr>
          <a:picLocks noChangeAspect="1"/>
        </xdr:cNvPicPr>
      </xdr:nvPicPr>
      <xdr:blipFill rotWithShape="1">
        <a:blip r:embed="rId249"/>
        <a:srcRect l="10510" t="21640" r="13320" b="8160"/>
        <a:stretch>
          <a:fillRect/>
        </a:stretch>
      </xdr:blipFill>
      <xdr:spPr>
        <a:xfrm>
          <a:off x="11972925" y="285978592"/>
          <a:ext cx="361950" cy="742950"/>
        </a:xfrm>
        <a:prstGeom prst="rect">
          <a:avLst/>
        </a:prstGeom>
      </xdr:spPr>
    </xdr:pic>
    <xdr:clientData fLocksWithSheet="1" fPrintsWithSheet="1"/>
  </xdr:twoCellAnchor>
  <xdr:twoCellAnchor editAs="oneCell">
    <xdr:from>
      <xdr:col>4</xdr:col>
      <xdr:colOff>295275</xdr:colOff>
      <xdr:row>251</xdr:row>
      <xdr:rowOff>114300</xdr:rowOff>
    </xdr:from>
    <xdr:to>
      <xdr:col>4</xdr:col>
      <xdr:colOff>476250</xdr:colOff>
      <xdr:row>251</xdr:row>
      <xdr:rowOff>485775</xdr:rowOff>
    </xdr:to>
    <xdr:pic macro="" fPublished="0">
      <xdr:nvPicPr>
        <xdr:cNvPr id="559" name="그림 558"/>
        <xdr:cNvPicPr>
          <a:picLocks noChangeAspect="1"/>
        </xdr:cNvPicPr>
      </xdr:nvPicPr>
      <xdr:blipFill rotWithShape="1">
        <a:blip r:embed="rId250"/>
        <a:srcRect l="10510" t="21640" r="13320" b="8160"/>
        <a:stretch>
          <a:fillRect/>
        </a:stretch>
      </xdr:blipFill>
      <xdr:spPr>
        <a:xfrm>
          <a:off x="11972925" y="287121600"/>
          <a:ext cx="361950" cy="742950"/>
        </a:xfrm>
        <a:prstGeom prst="rect">
          <a:avLst/>
        </a:prstGeom>
      </xdr:spPr>
    </xdr:pic>
    <xdr:clientData fLocksWithSheet="1" fPrintsWithSheet="1"/>
  </xdr:twoCellAnchor>
  <xdr:twoCellAnchor editAs="oneCell">
    <xdr:from>
      <xdr:col>4</xdr:col>
      <xdr:colOff>295275</xdr:colOff>
      <xdr:row>252</xdr:row>
      <xdr:rowOff>114300</xdr:rowOff>
    </xdr:from>
    <xdr:to>
      <xdr:col>4</xdr:col>
      <xdr:colOff>476250</xdr:colOff>
      <xdr:row>252</xdr:row>
      <xdr:rowOff>485775</xdr:rowOff>
    </xdr:to>
    <xdr:pic macro="" fPublished="0">
      <xdr:nvPicPr>
        <xdr:cNvPr id="560" name="그림 559"/>
        <xdr:cNvPicPr>
          <a:picLocks noChangeAspect="1"/>
        </xdr:cNvPicPr>
      </xdr:nvPicPr>
      <xdr:blipFill rotWithShape="1">
        <a:blip r:embed="rId251"/>
        <a:srcRect l="10510" t="21640" r="13320" b="8160"/>
        <a:stretch>
          <a:fillRect/>
        </a:stretch>
      </xdr:blipFill>
      <xdr:spPr>
        <a:xfrm>
          <a:off x="11972925" y="288264608"/>
          <a:ext cx="361950" cy="742950"/>
        </a:xfrm>
        <a:prstGeom prst="rect">
          <a:avLst/>
        </a:prstGeom>
      </xdr:spPr>
    </xdr:pic>
    <xdr:clientData fLocksWithSheet="1" fPrintsWithSheet="1"/>
  </xdr:twoCellAnchor>
  <xdr:twoCellAnchor editAs="oneCell">
    <xdr:from>
      <xdr:col>4</xdr:col>
      <xdr:colOff>295275</xdr:colOff>
      <xdr:row>253</xdr:row>
      <xdr:rowOff>114300</xdr:rowOff>
    </xdr:from>
    <xdr:to>
      <xdr:col>4</xdr:col>
      <xdr:colOff>476250</xdr:colOff>
      <xdr:row>253</xdr:row>
      <xdr:rowOff>485775</xdr:rowOff>
    </xdr:to>
    <xdr:pic macro="" fPublished="0">
      <xdr:nvPicPr>
        <xdr:cNvPr id="561" name="그림 560"/>
        <xdr:cNvPicPr>
          <a:picLocks noChangeAspect="1"/>
        </xdr:cNvPicPr>
      </xdr:nvPicPr>
      <xdr:blipFill rotWithShape="1">
        <a:blip r:embed="rId252"/>
        <a:srcRect l="10510" t="21640" r="13320" b="8160"/>
        <a:stretch>
          <a:fillRect/>
        </a:stretch>
      </xdr:blipFill>
      <xdr:spPr>
        <a:xfrm>
          <a:off x="11972925" y="289407584"/>
          <a:ext cx="361950" cy="742950"/>
        </a:xfrm>
        <a:prstGeom prst="rect">
          <a:avLst/>
        </a:prstGeom>
      </xdr:spPr>
    </xdr:pic>
    <xdr:clientData fLocksWithSheet="1" fPrintsWithSheet="1"/>
  </xdr:twoCellAnchor>
  <xdr:twoCellAnchor editAs="oneCell">
    <xdr:from>
      <xdr:col>4</xdr:col>
      <xdr:colOff>295275</xdr:colOff>
      <xdr:row>254</xdr:row>
      <xdr:rowOff>114300</xdr:rowOff>
    </xdr:from>
    <xdr:to>
      <xdr:col>4</xdr:col>
      <xdr:colOff>476250</xdr:colOff>
      <xdr:row>254</xdr:row>
      <xdr:rowOff>485775</xdr:rowOff>
    </xdr:to>
    <xdr:pic macro="" fPublished="0">
      <xdr:nvPicPr>
        <xdr:cNvPr id="562" name="그림 561"/>
        <xdr:cNvPicPr>
          <a:picLocks noChangeAspect="1"/>
        </xdr:cNvPicPr>
      </xdr:nvPicPr>
      <xdr:blipFill rotWithShape="1">
        <a:blip r:embed="rId253"/>
        <a:srcRect l="10510" t="21640" r="13320" b="8160"/>
        <a:stretch>
          <a:fillRect/>
        </a:stretch>
      </xdr:blipFill>
      <xdr:spPr>
        <a:xfrm>
          <a:off x="11972925" y="290550592"/>
          <a:ext cx="361950" cy="742950"/>
        </a:xfrm>
        <a:prstGeom prst="rect">
          <a:avLst/>
        </a:prstGeom>
      </xdr:spPr>
    </xdr:pic>
    <xdr:clientData fLocksWithSheet="1" fPrintsWithSheet="1"/>
  </xdr:twoCellAnchor>
  <xdr:twoCellAnchor editAs="oneCell">
    <xdr:from>
      <xdr:col>4</xdr:col>
      <xdr:colOff>295275</xdr:colOff>
      <xdr:row>255</xdr:row>
      <xdr:rowOff>114300</xdr:rowOff>
    </xdr:from>
    <xdr:to>
      <xdr:col>4</xdr:col>
      <xdr:colOff>476250</xdr:colOff>
      <xdr:row>255</xdr:row>
      <xdr:rowOff>485775</xdr:rowOff>
    </xdr:to>
    <xdr:pic macro="" fPublished="0">
      <xdr:nvPicPr>
        <xdr:cNvPr id="563" name="그림 562"/>
        <xdr:cNvPicPr>
          <a:picLocks noChangeAspect="1"/>
        </xdr:cNvPicPr>
      </xdr:nvPicPr>
      <xdr:blipFill rotWithShape="1">
        <a:blip r:embed="rId254"/>
        <a:srcRect l="10510" t="21640" r="13320" b="8160"/>
        <a:stretch>
          <a:fillRect/>
        </a:stretch>
      </xdr:blipFill>
      <xdr:spPr>
        <a:xfrm>
          <a:off x="11972925" y="291693600"/>
          <a:ext cx="361950" cy="742950"/>
        </a:xfrm>
        <a:prstGeom prst="rect">
          <a:avLst/>
        </a:prstGeom>
      </xdr:spPr>
    </xdr:pic>
    <xdr:clientData fLocksWithSheet="1" fPrintsWithSheet="1"/>
  </xdr:twoCellAnchor>
  <xdr:twoCellAnchor editAs="oneCell">
    <xdr:from>
      <xdr:col>4</xdr:col>
      <xdr:colOff>295275</xdr:colOff>
      <xdr:row>256</xdr:row>
      <xdr:rowOff>114300</xdr:rowOff>
    </xdr:from>
    <xdr:to>
      <xdr:col>4</xdr:col>
      <xdr:colOff>476250</xdr:colOff>
      <xdr:row>256</xdr:row>
      <xdr:rowOff>485775</xdr:rowOff>
    </xdr:to>
    <xdr:pic macro="" fPublished="0">
      <xdr:nvPicPr>
        <xdr:cNvPr id="564" name="그림 563"/>
        <xdr:cNvPicPr>
          <a:picLocks noChangeAspect="1"/>
        </xdr:cNvPicPr>
      </xdr:nvPicPr>
      <xdr:blipFill rotWithShape="1">
        <a:blip r:embed="rId255"/>
        <a:srcRect l="10510" t="21640" r="13320" b="8160"/>
        <a:stretch>
          <a:fillRect/>
        </a:stretch>
      </xdr:blipFill>
      <xdr:spPr>
        <a:xfrm>
          <a:off x="11972925" y="292836608"/>
          <a:ext cx="361950" cy="742950"/>
        </a:xfrm>
        <a:prstGeom prst="rect">
          <a:avLst/>
        </a:prstGeom>
      </xdr:spPr>
    </xdr:pic>
    <xdr:clientData fLocksWithSheet="1" fPrintsWithSheet="1"/>
  </xdr:twoCellAnchor>
  <xdr:twoCellAnchor editAs="oneCell">
    <xdr:from>
      <xdr:col>4</xdr:col>
      <xdr:colOff>295275</xdr:colOff>
      <xdr:row>257</xdr:row>
      <xdr:rowOff>114300</xdr:rowOff>
    </xdr:from>
    <xdr:to>
      <xdr:col>4</xdr:col>
      <xdr:colOff>476250</xdr:colOff>
      <xdr:row>257</xdr:row>
      <xdr:rowOff>485775</xdr:rowOff>
    </xdr:to>
    <xdr:pic macro="" fPublished="0">
      <xdr:nvPicPr>
        <xdr:cNvPr id="565" name="그림 564"/>
        <xdr:cNvPicPr>
          <a:picLocks noChangeAspect="1"/>
        </xdr:cNvPicPr>
      </xdr:nvPicPr>
      <xdr:blipFill rotWithShape="1">
        <a:blip r:embed="rId256"/>
        <a:srcRect l="10510" t="21640" r="13320" b="8160"/>
        <a:stretch>
          <a:fillRect/>
        </a:stretch>
      </xdr:blipFill>
      <xdr:spPr>
        <a:xfrm>
          <a:off x="11972925" y="293979616"/>
          <a:ext cx="361950" cy="742950"/>
        </a:xfrm>
        <a:prstGeom prst="rect">
          <a:avLst/>
        </a:prstGeom>
      </xdr:spPr>
    </xdr:pic>
    <xdr:clientData fLocksWithSheet="1" fPrintsWithSheet="1"/>
  </xdr:twoCellAnchor>
  <xdr:twoCellAnchor editAs="oneCell">
    <xdr:from>
      <xdr:col>4</xdr:col>
      <xdr:colOff>295275</xdr:colOff>
      <xdr:row>258</xdr:row>
      <xdr:rowOff>114300</xdr:rowOff>
    </xdr:from>
    <xdr:to>
      <xdr:col>4</xdr:col>
      <xdr:colOff>476250</xdr:colOff>
      <xdr:row>258</xdr:row>
      <xdr:rowOff>485775</xdr:rowOff>
    </xdr:to>
    <xdr:pic macro="" fPublished="0">
      <xdr:nvPicPr>
        <xdr:cNvPr id="566" name="그림 565"/>
        <xdr:cNvPicPr>
          <a:picLocks noChangeAspect="1"/>
        </xdr:cNvPicPr>
      </xdr:nvPicPr>
      <xdr:blipFill rotWithShape="1">
        <a:blip r:embed="rId257"/>
        <a:srcRect l="10510" t="21640" r="13320" b="8160"/>
        <a:stretch>
          <a:fillRect/>
        </a:stretch>
      </xdr:blipFill>
      <xdr:spPr>
        <a:xfrm>
          <a:off x="11972925" y="295122592"/>
          <a:ext cx="361950" cy="742950"/>
        </a:xfrm>
        <a:prstGeom prst="rect">
          <a:avLst/>
        </a:prstGeom>
      </xdr:spPr>
    </xdr:pic>
    <xdr:clientData fLocksWithSheet="1" fPrintsWithSheet="1"/>
  </xdr:twoCellAnchor>
  <xdr:twoCellAnchor editAs="oneCell">
    <xdr:from>
      <xdr:col>4</xdr:col>
      <xdr:colOff>295275</xdr:colOff>
      <xdr:row>259</xdr:row>
      <xdr:rowOff>114300</xdr:rowOff>
    </xdr:from>
    <xdr:to>
      <xdr:col>4</xdr:col>
      <xdr:colOff>476250</xdr:colOff>
      <xdr:row>259</xdr:row>
      <xdr:rowOff>485775</xdr:rowOff>
    </xdr:to>
    <xdr:pic macro="" fPublished="0">
      <xdr:nvPicPr>
        <xdr:cNvPr id="567" name="그림 566"/>
        <xdr:cNvPicPr>
          <a:picLocks noChangeAspect="1"/>
        </xdr:cNvPicPr>
      </xdr:nvPicPr>
      <xdr:blipFill rotWithShape="1">
        <a:blip r:embed="rId258"/>
        <a:srcRect l="10510" t="21640" r="13320" b="8160"/>
        <a:stretch>
          <a:fillRect/>
        </a:stretch>
      </xdr:blipFill>
      <xdr:spPr>
        <a:xfrm>
          <a:off x="11972925" y="296265600"/>
          <a:ext cx="361950" cy="742950"/>
        </a:xfrm>
        <a:prstGeom prst="rect">
          <a:avLst/>
        </a:prstGeom>
      </xdr:spPr>
    </xdr:pic>
    <xdr:clientData fLocksWithSheet="1" fPrintsWithSheet="1"/>
  </xdr:twoCellAnchor>
  <xdr:twoCellAnchor editAs="oneCell">
    <xdr:from>
      <xdr:col>4</xdr:col>
      <xdr:colOff>295275</xdr:colOff>
      <xdr:row>260</xdr:row>
      <xdr:rowOff>114300</xdr:rowOff>
    </xdr:from>
    <xdr:to>
      <xdr:col>4</xdr:col>
      <xdr:colOff>476250</xdr:colOff>
      <xdr:row>260</xdr:row>
      <xdr:rowOff>485775</xdr:rowOff>
    </xdr:to>
    <xdr:pic macro="" fPublished="0">
      <xdr:nvPicPr>
        <xdr:cNvPr id="568" name="그림 567"/>
        <xdr:cNvPicPr>
          <a:picLocks noChangeAspect="1"/>
        </xdr:cNvPicPr>
      </xdr:nvPicPr>
      <xdr:blipFill rotWithShape="1">
        <a:blip r:embed="rId259"/>
        <a:srcRect l="10510" t="21640" r="13320" b="8160"/>
        <a:stretch>
          <a:fillRect/>
        </a:stretch>
      </xdr:blipFill>
      <xdr:spPr>
        <a:xfrm>
          <a:off x="11972925" y="297408608"/>
          <a:ext cx="361950" cy="742950"/>
        </a:xfrm>
        <a:prstGeom prst="rect">
          <a:avLst/>
        </a:prstGeom>
      </xdr:spPr>
    </xdr:pic>
    <xdr:clientData fLocksWithSheet="1" fPrintsWithSheet="1"/>
  </xdr:twoCellAnchor>
  <xdr:twoCellAnchor editAs="oneCell">
    <xdr:from>
      <xdr:col>4</xdr:col>
      <xdr:colOff>295275</xdr:colOff>
      <xdr:row>261</xdr:row>
      <xdr:rowOff>114300</xdr:rowOff>
    </xdr:from>
    <xdr:to>
      <xdr:col>4</xdr:col>
      <xdr:colOff>476250</xdr:colOff>
      <xdr:row>261</xdr:row>
      <xdr:rowOff>485775</xdr:rowOff>
    </xdr:to>
    <xdr:pic macro="" fPublished="0">
      <xdr:nvPicPr>
        <xdr:cNvPr id="569" name="그림 568"/>
        <xdr:cNvPicPr>
          <a:picLocks noChangeAspect="1"/>
        </xdr:cNvPicPr>
      </xdr:nvPicPr>
      <xdr:blipFill rotWithShape="1">
        <a:blip r:embed="rId260"/>
        <a:srcRect l="10510" t="21640" r="13320" b="8160"/>
        <a:stretch>
          <a:fillRect/>
        </a:stretch>
      </xdr:blipFill>
      <xdr:spPr>
        <a:xfrm>
          <a:off x="11972925" y="298551584"/>
          <a:ext cx="361950" cy="742950"/>
        </a:xfrm>
        <a:prstGeom prst="rect">
          <a:avLst/>
        </a:prstGeom>
      </xdr:spPr>
    </xdr:pic>
    <xdr:clientData fLocksWithSheet="1" fPrintsWithSheet="1"/>
  </xdr:twoCellAnchor>
  <xdr:twoCellAnchor editAs="oneCell">
    <xdr:from>
      <xdr:col>4</xdr:col>
      <xdr:colOff>295275</xdr:colOff>
      <xdr:row>262</xdr:row>
      <xdr:rowOff>114300</xdr:rowOff>
    </xdr:from>
    <xdr:to>
      <xdr:col>4</xdr:col>
      <xdr:colOff>476250</xdr:colOff>
      <xdr:row>262</xdr:row>
      <xdr:rowOff>485775</xdr:rowOff>
    </xdr:to>
    <xdr:pic macro="" fPublished="0">
      <xdr:nvPicPr>
        <xdr:cNvPr id="570" name="그림 569"/>
        <xdr:cNvPicPr>
          <a:picLocks noChangeAspect="1"/>
        </xdr:cNvPicPr>
      </xdr:nvPicPr>
      <xdr:blipFill rotWithShape="1">
        <a:blip r:embed="rId261"/>
        <a:srcRect l="10510" t="21640" r="13320" b="8160"/>
        <a:stretch>
          <a:fillRect/>
        </a:stretch>
      </xdr:blipFill>
      <xdr:spPr>
        <a:xfrm>
          <a:off x="11972925" y="299694592"/>
          <a:ext cx="361950" cy="742950"/>
        </a:xfrm>
        <a:prstGeom prst="rect">
          <a:avLst/>
        </a:prstGeom>
      </xdr:spPr>
    </xdr:pic>
    <xdr:clientData fLocksWithSheet="1" fPrintsWithSheet="1"/>
  </xdr:twoCellAnchor>
  <xdr:twoCellAnchor editAs="oneCell">
    <xdr:from>
      <xdr:col>4</xdr:col>
      <xdr:colOff>295275</xdr:colOff>
      <xdr:row>263</xdr:row>
      <xdr:rowOff>114300</xdr:rowOff>
    </xdr:from>
    <xdr:to>
      <xdr:col>4</xdr:col>
      <xdr:colOff>476250</xdr:colOff>
      <xdr:row>263</xdr:row>
      <xdr:rowOff>485775</xdr:rowOff>
    </xdr:to>
    <xdr:pic macro="" fPublished="0">
      <xdr:nvPicPr>
        <xdr:cNvPr id="571" name="그림 570"/>
        <xdr:cNvPicPr>
          <a:picLocks noChangeAspect="1"/>
        </xdr:cNvPicPr>
      </xdr:nvPicPr>
      <xdr:blipFill rotWithShape="1">
        <a:blip r:embed="rId262"/>
        <a:srcRect l="10510" t="21640" r="13320" b="8160"/>
        <a:stretch>
          <a:fillRect/>
        </a:stretch>
      </xdr:blipFill>
      <xdr:spPr>
        <a:xfrm>
          <a:off x="11972925" y="300837600"/>
          <a:ext cx="361950" cy="742950"/>
        </a:xfrm>
        <a:prstGeom prst="rect">
          <a:avLst/>
        </a:prstGeom>
      </xdr:spPr>
    </xdr:pic>
    <xdr:clientData fLocksWithSheet="1" fPrintsWithSheet="1"/>
  </xdr:twoCellAnchor>
  <xdr:twoCellAnchor editAs="oneCell">
    <xdr:from>
      <xdr:col>4</xdr:col>
      <xdr:colOff>295275</xdr:colOff>
      <xdr:row>264</xdr:row>
      <xdr:rowOff>114300</xdr:rowOff>
    </xdr:from>
    <xdr:to>
      <xdr:col>4</xdr:col>
      <xdr:colOff>476250</xdr:colOff>
      <xdr:row>264</xdr:row>
      <xdr:rowOff>485775</xdr:rowOff>
    </xdr:to>
    <xdr:pic macro="" fPublished="0">
      <xdr:nvPicPr>
        <xdr:cNvPr id="572" name="그림 571"/>
        <xdr:cNvPicPr>
          <a:picLocks noChangeAspect="1"/>
        </xdr:cNvPicPr>
      </xdr:nvPicPr>
      <xdr:blipFill rotWithShape="1">
        <a:blip r:embed="rId263"/>
        <a:srcRect l="10510" t="21640" r="13320" b="8160"/>
        <a:stretch>
          <a:fillRect/>
        </a:stretch>
      </xdr:blipFill>
      <xdr:spPr>
        <a:xfrm>
          <a:off x="11972925" y="301980608"/>
          <a:ext cx="361950" cy="742950"/>
        </a:xfrm>
        <a:prstGeom prst="rect">
          <a:avLst/>
        </a:prstGeom>
      </xdr:spPr>
    </xdr:pic>
    <xdr:clientData fLocksWithSheet="1" fPrintsWithSheet="1"/>
  </xdr:twoCellAnchor>
  <xdr:twoCellAnchor editAs="oneCell">
    <xdr:from>
      <xdr:col>4</xdr:col>
      <xdr:colOff>295275</xdr:colOff>
      <xdr:row>265</xdr:row>
      <xdr:rowOff>114300</xdr:rowOff>
    </xdr:from>
    <xdr:to>
      <xdr:col>4</xdr:col>
      <xdr:colOff>476250</xdr:colOff>
      <xdr:row>265</xdr:row>
      <xdr:rowOff>485775</xdr:rowOff>
    </xdr:to>
    <xdr:pic macro="" fPublished="0">
      <xdr:nvPicPr>
        <xdr:cNvPr id="573" name="그림 572"/>
        <xdr:cNvPicPr>
          <a:picLocks noChangeAspect="1"/>
        </xdr:cNvPicPr>
      </xdr:nvPicPr>
      <xdr:blipFill rotWithShape="1">
        <a:blip r:embed="rId264"/>
        <a:srcRect l="10510" t="21640" r="13320" b="8160"/>
        <a:stretch>
          <a:fillRect/>
        </a:stretch>
      </xdr:blipFill>
      <xdr:spPr>
        <a:xfrm>
          <a:off x="11972925" y="303123616"/>
          <a:ext cx="361950" cy="742950"/>
        </a:xfrm>
        <a:prstGeom prst="rect">
          <a:avLst/>
        </a:prstGeom>
      </xdr:spPr>
    </xdr:pic>
    <xdr:clientData fLocksWithSheet="1" fPrintsWithSheet="1"/>
  </xdr:twoCellAnchor>
  <xdr:twoCellAnchor editAs="oneCell">
    <xdr:from>
      <xdr:col>4</xdr:col>
      <xdr:colOff>295275</xdr:colOff>
      <xdr:row>266</xdr:row>
      <xdr:rowOff>114300</xdr:rowOff>
    </xdr:from>
    <xdr:to>
      <xdr:col>4</xdr:col>
      <xdr:colOff>476250</xdr:colOff>
      <xdr:row>266</xdr:row>
      <xdr:rowOff>485775</xdr:rowOff>
    </xdr:to>
    <xdr:pic macro="" fPublished="0">
      <xdr:nvPicPr>
        <xdr:cNvPr id="574" name="그림 573"/>
        <xdr:cNvPicPr>
          <a:picLocks noChangeAspect="1"/>
        </xdr:cNvPicPr>
      </xdr:nvPicPr>
      <xdr:blipFill rotWithShape="1">
        <a:blip r:embed="rId265"/>
        <a:srcRect l="10510" t="21640" r="13320" b="8160"/>
        <a:stretch>
          <a:fillRect/>
        </a:stretch>
      </xdr:blipFill>
      <xdr:spPr>
        <a:xfrm>
          <a:off x="11972925" y="304266592"/>
          <a:ext cx="361950" cy="742950"/>
        </a:xfrm>
        <a:prstGeom prst="rect">
          <a:avLst/>
        </a:prstGeom>
      </xdr:spPr>
    </xdr:pic>
    <xdr:clientData fLocksWithSheet="1" fPrintsWithSheet="1"/>
  </xdr:twoCellAnchor>
  <xdr:twoCellAnchor editAs="oneCell">
    <xdr:from>
      <xdr:col>4</xdr:col>
      <xdr:colOff>295275</xdr:colOff>
      <xdr:row>267</xdr:row>
      <xdr:rowOff>114300</xdr:rowOff>
    </xdr:from>
    <xdr:to>
      <xdr:col>4</xdr:col>
      <xdr:colOff>476250</xdr:colOff>
      <xdr:row>267</xdr:row>
      <xdr:rowOff>485775</xdr:rowOff>
    </xdr:to>
    <xdr:pic macro="" fPublished="0">
      <xdr:nvPicPr>
        <xdr:cNvPr id="575" name="그림 574"/>
        <xdr:cNvPicPr>
          <a:picLocks noChangeAspect="1"/>
        </xdr:cNvPicPr>
      </xdr:nvPicPr>
      <xdr:blipFill rotWithShape="1">
        <a:blip r:embed="rId266"/>
        <a:srcRect l="10510" t="21640" r="13320" b="8160"/>
        <a:stretch>
          <a:fillRect/>
        </a:stretch>
      </xdr:blipFill>
      <xdr:spPr>
        <a:xfrm>
          <a:off x="11972925" y="305409600"/>
          <a:ext cx="361950" cy="742950"/>
        </a:xfrm>
        <a:prstGeom prst="rect">
          <a:avLst/>
        </a:prstGeom>
      </xdr:spPr>
    </xdr:pic>
    <xdr:clientData fLocksWithSheet="1" fPrintsWithSheet="1"/>
  </xdr:twoCellAnchor>
  <xdr:twoCellAnchor editAs="oneCell">
    <xdr:from>
      <xdr:col>4</xdr:col>
      <xdr:colOff>295275</xdr:colOff>
      <xdr:row>268</xdr:row>
      <xdr:rowOff>114300</xdr:rowOff>
    </xdr:from>
    <xdr:to>
      <xdr:col>4</xdr:col>
      <xdr:colOff>476250</xdr:colOff>
      <xdr:row>268</xdr:row>
      <xdr:rowOff>485775</xdr:rowOff>
    </xdr:to>
    <xdr:pic macro="" fPublished="0">
      <xdr:nvPicPr>
        <xdr:cNvPr id="576" name="그림 575"/>
        <xdr:cNvPicPr>
          <a:picLocks noChangeAspect="1"/>
        </xdr:cNvPicPr>
      </xdr:nvPicPr>
      <xdr:blipFill rotWithShape="1">
        <a:blip r:embed="rId267"/>
        <a:srcRect l="10510" t="21640" r="13320" b="8160"/>
        <a:stretch>
          <a:fillRect/>
        </a:stretch>
      </xdr:blipFill>
      <xdr:spPr>
        <a:xfrm>
          <a:off x="11972925" y="306552608"/>
          <a:ext cx="361950" cy="742950"/>
        </a:xfrm>
        <a:prstGeom prst="rect">
          <a:avLst/>
        </a:prstGeom>
      </xdr:spPr>
    </xdr:pic>
    <xdr:clientData fLocksWithSheet="1" fPrintsWithSheet="1"/>
  </xdr:twoCellAnchor>
  <xdr:twoCellAnchor editAs="oneCell">
    <xdr:from>
      <xdr:col>4</xdr:col>
      <xdr:colOff>295275</xdr:colOff>
      <xdr:row>269</xdr:row>
      <xdr:rowOff>114300</xdr:rowOff>
    </xdr:from>
    <xdr:to>
      <xdr:col>4</xdr:col>
      <xdr:colOff>476250</xdr:colOff>
      <xdr:row>269</xdr:row>
      <xdr:rowOff>485775</xdr:rowOff>
    </xdr:to>
    <xdr:pic macro="" fPublished="0">
      <xdr:nvPicPr>
        <xdr:cNvPr id="577" name="그림 576"/>
        <xdr:cNvPicPr>
          <a:picLocks noChangeAspect="1"/>
        </xdr:cNvPicPr>
      </xdr:nvPicPr>
      <xdr:blipFill rotWithShape="1">
        <a:blip r:embed="rId268"/>
        <a:srcRect l="10510" t="21640" r="13320" b="8160"/>
        <a:stretch>
          <a:fillRect/>
        </a:stretch>
      </xdr:blipFill>
      <xdr:spPr>
        <a:xfrm>
          <a:off x="11972925" y="307695584"/>
          <a:ext cx="361950" cy="742950"/>
        </a:xfrm>
        <a:prstGeom prst="rect">
          <a:avLst/>
        </a:prstGeom>
      </xdr:spPr>
    </xdr:pic>
    <xdr:clientData fLocksWithSheet="1" fPrintsWithSheet="1"/>
  </xdr:twoCellAnchor>
  <xdr:twoCellAnchor editAs="oneCell">
    <xdr:from>
      <xdr:col>4</xdr:col>
      <xdr:colOff>295275</xdr:colOff>
      <xdr:row>270</xdr:row>
      <xdr:rowOff>114300</xdr:rowOff>
    </xdr:from>
    <xdr:to>
      <xdr:col>4</xdr:col>
      <xdr:colOff>476250</xdr:colOff>
      <xdr:row>270</xdr:row>
      <xdr:rowOff>485775</xdr:rowOff>
    </xdr:to>
    <xdr:pic macro="" fPublished="0">
      <xdr:nvPicPr>
        <xdr:cNvPr id="578" name="그림 577"/>
        <xdr:cNvPicPr>
          <a:picLocks noChangeAspect="1"/>
        </xdr:cNvPicPr>
      </xdr:nvPicPr>
      <xdr:blipFill rotWithShape="1">
        <a:blip r:embed="rId269"/>
        <a:srcRect l="10510" t="21640" r="13320" b="8160"/>
        <a:stretch>
          <a:fillRect/>
        </a:stretch>
      </xdr:blipFill>
      <xdr:spPr>
        <a:xfrm>
          <a:off x="11972925" y="308838592"/>
          <a:ext cx="361950" cy="742950"/>
        </a:xfrm>
        <a:prstGeom prst="rect">
          <a:avLst/>
        </a:prstGeom>
      </xdr:spPr>
    </xdr:pic>
    <xdr:clientData fLocksWithSheet="1" fPrintsWithSheet="1"/>
  </xdr:twoCellAnchor>
  <xdr:twoCellAnchor editAs="oneCell">
    <xdr:from>
      <xdr:col>4</xdr:col>
      <xdr:colOff>295275</xdr:colOff>
      <xdr:row>271</xdr:row>
      <xdr:rowOff>114300</xdr:rowOff>
    </xdr:from>
    <xdr:to>
      <xdr:col>4</xdr:col>
      <xdr:colOff>476250</xdr:colOff>
      <xdr:row>271</xdr:row>
      <xdr:rowOff>485775</xdr:rowOff>
    </xdr:to>
    <xdr:pic macro="" fPublished="0">
      <xdr:nvPicPr>
        <xdr:cNvPr id="579" name="그림 578"/>
        <xdr:cNvPicPr>
          <a:picLocks noChangeAspect="1"/>
        </xdr:cNvPicPr>
      </xdr:nvPicPr>
      <xdr:blipFill rotWithShape="1">
        <a:blip r:embed="rId270"/>
        <a:srcRect l="10510" t="21640" r="13320" b="8160"/>
        <a:stretch>
          <a:fillRect/>
        </a:stretch>
      </xdr:blipFill>
      <xdr:spPr>
        <a:xfrm>
          <a:off x="11972925" y="309981600"/>
          <a:ext cx="361950" cy="742950"/>
        </a:xfrm>
        <a:prstGeom prst="rect">
          <a:avLst/>
        </a:prstGeom>
      </xdr:spPr>
    </xdr:pic>
    <xdr:clientData fLocksWithSheet="1" fPrintsWithSheet="1"/>
  </xdr:twoCellAnchor>
  <xdr:twoCellAnchor editAs="oneCell">
    <xdr:from>
      <xdr:col>4</xdr:col>
      <xdr:colOff>295275</xdr:colOff>
      <xdr:row>272</xdr:row>
      <xdr:rowOff>114300</xdr:rowOff>
    </xdr:from>
    <xdr:to>
      <xdr:col>4</xdr:col>
      <xdr:colOff>476250</xdr:colOff>
      <xdr:row>272</xdr:row>
      <xdr:rowOff>485775</xdr:rowOff>
    </xdr:to>
    <xdr:pic macro="" fPublished="0">
      <xdr:nvPicPr>
        <xdr:cNvPr id="580" name="그림 579"/>
        <xdr:cNvPicPr>
          <a:picLocks noChangeAspect="1"/>
        </xdr:cNvPicPr>
      </xdr:nvPicPr>
      <xdr:blipFill rotWithShape="1">
        <a:blip r:embed="rId271"/>
        <a:srcRect l="10510" t="21640" r="13320" b="8160"/>
        <a:stretch>
          <a:fillRect/>
        </a:stretch>
      </xdr:blipFill>
      <xdr:spPr>
        <a:xfrm>
          <a:off x="11972925" y="311124608"/>
          <a:ext cx="361950" cy="742950"/>
        </a:xfrm>
        <a:prstGeom prst="rect">
          <a:avLst/>
        </a:prstGeom>
      </xdr:spPr>
    </xdr:pic>
    <xdr:clientData fLocksWithSheet="1" fPrintsWithSheet="1"/>
  </xdr:twoCellAnchor>
  <xdr:twoCellAnchor editAs="oneCell">
    <xdr:from>
      <xdr:col>4</xdr:col>
      <xdr:colOff>295275</xdr:colOff>
      <xdr:row>273</xdr:row>
      <xdr:rowOff>114300</xdr:rowOff>
    </xdr:from>
    <xdr:to>
      <xdr:col>4</xdr:col>
      <xdr:colOff>476250</xdr:colOff>
      <xdr:row>273</xdr:row>
      <xdr:rowOff>485775</xdr:rowOff>
    </xdr:to>
    <xdr:pic macro="" fPublished="0">
      <xdr:nvPicPr>
        <xdr:cNvPr id="581" name="그림 580"/>
        <xdr:cNvPicPr>
          <a:picLocks noChangeAspect="1"/>
        </xdr:cNvPicPr>
      </xdr:nvPicPr>
      <xdr:blipFill rotWithShape="1">
        <a:blip r:embed="rId272"/>
        <a:srcRect l="10510" t="21640" r="13320" b="8160"/>
        <a:stretch>
          <a:fillRect/>
        </a:stretch>
      </xdr:blipFill>
      <xdr:spPr>
        <a:xfrm>
          <a:off x="11972925" y="312267616"/>
          <a:ext cx="361950" cy="742950"/>
        </a:xfrm>
        <a:prstGeom prst="rect">
          <a:avLst/>
        </a:prstGeom>
      </xdr:spPr>
    </xdr:pic>
    <xdr:clientData fLocksWithSheet="1" fPrintsWithSheet="1"/>
  </xdr:twoCellAnchor>
  <xdr:twoCellAnchor editAs="oneCell">
    <xdr:from>
      <xdr:col>4</xdr:col>
      <xdr:colOff>295275</xdr:colOff>
      <xdr:row>274</xdr:row>
      <xdr:rowOff>114300</xdr:rowOff>
    </xdr:from>
    <xdr:to>
      <xdr:col>4</xdr:col>
      <xdr:colOff>476250</xdr:colOff>
      <xdr:row>274</xdr:row>
      <xdr:rowOff>485775</xdr:rowOff>
    </xdr:to>
    <xdr:pic macro="" fPublished="0">
      <xdr:nvPicPr>
        <xdr:cNvPr id="582" name="그림 581"/>
        <xdr:cNvPicPr>
          <a:picLocks noChangeAspect="1"/>
        </xdr:cNvPicPr>
      </xdr:nvPicPr>
      <xdr:blipFill rotWithShape="1">
        <a:blip r:embed="rId273"/>
        <a:srcRect l="10510" t="21640" r="13320" b="8160"/>
        <a:stretch>
          <a:fillRect/>
        </a:stretch>
      </xdr:blipFill>
      <xdr:spPr>
        <a:xfrm>
          <a:off x="11972925" y="313410592"/>
          <a:ext cx="361950" cy="742950"/>
        </a:xfrm>
        <a:prstGeom prst="rect">
          <a:avLst/>
        </a:prstGeom>
      </xdr:spPr>
    </xdr:pic>
    <xdr:clientData fLocksWithSheet="1" fPrintsWithSheet="1"/>
  </xdr:twoCellAnchor>
  <xdr:twoCellAnchor editAs="oneCell">
    <xdr:from>
      <xdr:col>4</xdr:col>
      <xdr:colOff>295275</xdr:colOff>
      <xdr:row>275</xdr:row>
      <xdr:rowOff>114300</xdr:rowOff>
    </xdr:from>
    <xdr:to>
      <xdr:col>4</xdr:col>
      <xdr:colOff>476250</xdr:colOff>
      <xdr:row>275</xdr:row>
      <xdr:rowOff>485775</xdr:rowOff>
    </xdr:to>
    <xdr:pic macro="" fPublished="0">
      <xdr:nvPicPr>
        <xdr:cNvPr id="583" name="그림 582"/>
        <xdr:cNvPicPr>
          <a:picLocks noChangeAspect="1"/>
        </xdr:cNvPicPr>
      </xdr:nvPicPr>
      <xdr:blipFill rotWithShape="1">
        <a:blip r:embed="rId274"/>
        <a:srcRect l="10510" t="21640" r="13320" b="8160"/>
        <a:stretch>
          <a:fillRect/>
        </a:stretch>
      </xdr:blipFill>
      <xdr:spPr>
        <a:xfrm>
          <a:off x="11972925" y="314553600"/>
          <a:ext cx="361950" cy="742950"/>
        </a:xfrm>
        <a:prstGeom prst="rect">
          <a:avLst/>
        </a:prstGeom>
      </xdr:spPr>
    </xdr:pic>
    <xdr:clientData fLocksWithSheet="1" fPrintsWithSheet="1"/>
  </xdr:twoCellAnchor>
  <xdr:twoCellAnchor editAs="oneCell">
    <xdr:from>
      <xdr:col>4</xdr:col>
      <xdr:colOff>295275</xdr:colOff>
      <xdr:row>276</xdr:row>
      <xdr:rowOff>114300</xdr:rowOff>
    </xdr:from>
    <xdr:to>
      <xdr:col>4</xdr:col>
      <xdr:colOff>476250</xdr:colOff>
      <xdr:row>276</xdr:row>
      <xdr:rowOff>485775</xdr:rowOff>
    </xdr:to>
    <xdr:pic macro="" fPublished="0">
      <xdr:nvPicPr>
        <xdr:cNvPr id="584" name="그림 583"/>
        <xdr:cNvPicPr>
          <a:picLocks noChangeAspect="1"/>
        </xdr:cNvPicPr>
      </xdr:nvPicPr>
      <xdr:blipFill rotWithShape="1">
        <a:blip r:embed="rId275"/>
        <a:srcRect l="10510" t="21640" r="13320" b="8160"/>
        <a:stretch>
          <a:fillRect/>
        </a:stretch>
      </xdr:blipFill>
      <xdr:spPr>
        <a:xfrm>
          <a:off x="11972925" y="315696608"/>
          <a:ext cx="361950" cy="742950"/>
        </a:xfrm>
        <a:prstGeom prst="rect">
          <a:avLst/>
        </a:prstGeom>
      </xdr:spPr>
    </xdr:pic>
    <xdr:clientData fLocksWithSheet="1" fPrintsWithSheet="1"/>
  </xdr:twoCellAnchor>
  <xdr:twoCellAnchor editAs="oneCell">
    <xdr:from>
      <xdr:col>4</xdr:col>
      <xdr:colOff>295275</xdr:colOff>
      <xdr:row>277</xdr:row>
      <xdr:rowOff>114300</xdr:rowOff>
    </xdr:from>
    <xdr:to>
      <xdr:col>4</xdr:col>
      <xdr:colOff>476250</xdr:colOff>
      <xdr:row>277</xdr:row>
      <xdr:rowOff>485775</xdr:rowOff>
    </xdr:to>
    <xdr:pic macro="" fPublished="0">
      <xdr:nvPicPr>
        <xdr:cNvPr id="585" name="그림 584"/>
        <xdr:cNvPicPr>
          <a:picLocks noChangeAspect="1"/>
        </xdr:cNvPicPr>
      </xdr:nvPicPr>
      <xdr:blipFill rotWithShape="1">
        <a:blip r:embed="rId276"/>
        <a:srcRect l="10510" t="21640" r="13320" b="8160"/>
        <a:stretch>
          <a:fillRect/>
        </a:stretch>
      </xdr:blipFill>
      <xdr:spPr>
        <a:xfrm>
          <a:off x="11972925" y="316839584"/>
          <a:ext cx="361950" cy="742950"/>
        </a:xfrm>
        <a:prstGeom prst="rect">
          <a:avLst/>
        </a:prstGeom>
      </xdr:spPr>
    </xdr:pic>
    <xdr:clientData fLocksWithSheet="1" fPrintsWithSheet="1"/>
  </xdr:twoCellAnchor>
  <xdr:twoCellAnchor editAs="oneCell">
    <xdr:from>
      <xdr:col>4</xdr:col>
      <xdr:colOff>295275</xdr:colOff>
      <xdr:row>278</xdr:row>
      <xdr:rowOff>114300</xdr:rowOff>
    </xdr:from>
    <xdr:to>
      <xdr:col>4</xdr:col>
      <xdr:colOff>476250</xdr:colOff>
      <xdr:row>278</xdr:row>
      <xdr:rowOff>485775</xdr:rowOff>
    </xdr:to>
    <xdr:pic macro="" fPublished="0">
      <xdr:nvPicPr>
        <xdr:cNvPr id="586" name="그림 585"/>
        <xdr:cNvPicPr>
          <a:picLocks noChangeAspect="1"/>
        </xdr:cNvPicPr>
      </xdr:nvPicPr>
      <xdr:blipFill rotWithShape="1">
        <a:blip r:embed="rId277"/>
        <a:srcRect l="10510" t="21640" r="13320" b="8160"/>
        <a:stretch>
          <a:fillRect/>
        </a:stretch>
      </xdr:blipFill>
      <xdr:spPr>
        <a:xfrm>
          <a:off x="11972925" y="317982592"/>
          <a:ext cx="361950" cy="742950"/>
        </a:xfrm>
        <a:prstGeom prst="rect">
          <a:avLst/>
        </a:prstGeom>
      </xdr:spPr>
    </xdr:pic>
    <xdr:clientData fLocksWithSheet="1" fPrintsWithSheet="1"/>
  </xdr:twoCellAnchor>
  <xdr:twoCellAnchor editAs="oneCell">
    <xdr:from>
      <xdr:col>4</xdr:col>
      <xdr:colOff>295275</xdr:colOff>
      <xdr:row>279</xdr:row>
      <xdr:rowOff>114300</xdr:rowOff>
    </xdr:from>
    <xdr:to>
      <xdr:col>4</xdr:col>
      <xdr:colOff>476250</xdr:colOff>
      <xdr:row>279</xdr:row>
      <xdr:rowOff>485775</xdr:rowOff>
    </xdr:to>
    <xdr:pic macro="" fPublished="0">
      <xdr:nvPicPr>
        <xdr:cNvPr id="587" name="그림 586"/>
        <xdr:cNvPicPr>
          <a:picLocks noChangeAspect="1"/>
        </xdr:cNvPicPr>
      </xdr:nvPicPr>
      <xdr:blipFill rotWithShape="1">
        <a:blip r:embed="rId278"/>
        <a:srcRect l="10510" t="21640" r="13320" b="8160"/>
        <a:stretch>
          <a:fillRect/>
        </a:stretch>
      </xdr:blipFill>
      <xdr:spPr>
        <a:xfrm>
          <a:off x="11972925" y="319125600"/>
          <a:ext cx="361950" cy="742950"/>
        </a:xfrm>
        <a:prstGeom prst="rect">
          <a:avLst/>
        </a:prstGeom>
      </xdr:spPr>
    </xdr:pic>
    <xdr:clientData fLocksWithSheet="1" fPrintsWithSheet="1"/>
  </xdr:twoCellAnchor>
  <xdr:twoCellAnchor editAs="oneCell">
    <xdr:from>
      <xdr:col>4</xdr:col>
      <xdr:colOff>295275</xdr:colOff>
      <xdr:row>280</xdr:row>
      <xdr:rowOff>114300</xdr:rowOff>
    </xdr:from>
    <xdr:to>
      <xdr:col>4</xdr:col>
      <xdr:colOff>476250</xdr:colOff>
      <xdr:row>280</xdr:row>
      <xdr:rowOff>485775</xdr:rowOff>
    </xdr:to>
    <xdr:pic macro="" fPublished="0">
      <xdr:nvPicPr>
        <xdr:cNvPr id="588" name="그림 587"/>
        <xdr:cNvPicPr>
          <a:picLocks noChangeAspect="1"/>
        </xdr:cNvPicPr>
      </xdr:nvPicPr>
      <xdr:blipFill rotWithShape="1">
        <a:blip r:embed="rId279"/>
        <a:srcRect l="10510" t="21640" r="13320" b="8160"/>
        <a:stretch>
          <a:fillRect/>
        </a:stretch>
      </xdr:blipFill>
      <xdr:spPr>
        <a:xfrm>
          <a:off x="11972925" y="320268608"/>
          <a:ext cx="361950" cy="742950"/>
        </a:xfrm>
        <a:prstGeom prst="rect">
          <a:avLst/>
        </a:prstGeom>
      </xdr:spPr>
    </xdr:pic>
    <xdr:clientData fLocksWithSheet="1" fPrintsWithSheet="1"/>
  </xdr:twoCellAnchor>
  <xdr:twoCellAnchor editAs="oneCell">
    <xdr:from>
      <xdr:col>4</xdr:col>
      <xdr:colOff>295275</xdr:colOff>
      <xdr:row>281</xdr:row>
      <xdr:rowOff>114300</xdr:rowOff>
    </xdr:from>
    <xdr:to>
      <xdr:col>4</xdr:col>
      <xdr:colOff>476250</xdr:colOff>
      <xdr:row>281</xdr:row>
      <xdr:rowOff>485775</xdr:rowOff>
    </xdr:to>
    <xdr:pic macro="" fPublished="0">
      <xdr:nvPicPr>
        <xdr:cNvPr id="589" name="그림 588"/>
        <xdr:cNvPicPr>
          <a:picLocks noChangeAspect="1"/>
        </xdr:cNvPicPr>
      </xdr:nvPicPr>
      <xdr:blipFill rotWithShape="1">
        <a:blip r:embed="rId280"/>
        <a:srcRect l="10510" t="21640" r="13320" b="8160"/>
        <a:stretch>
          <a:fillRect/>
        </a:stretch>
      </xdr:blipFill>
      <xdr:spPr>
        <a:xfrm>
          <a:off x="11972925" y="321411616"/>
          <a:ext cx="361950" cy="742950"/>
        </a:xfrm>
        <a:prstGeom prst="rect">
          <a:avLst/>
        </a:prstGeom>
      </xdr:spPr>
    </xdr:pic>
    <xdr:clientData fLocksWithSheet="1" fPrintsWithSheet="1"/>
  </xdr:twoCellAnchor>
  <xdr:twoCellAnchor editAs="oneCell">
    <xdr:from>
      <xdr:col>4</xdr:col>
      <xdr:colOff>295275</xdr:colOff>
      <xdr:row>282</xdr:row>
      <xdr:rowOff>114300</xdr:rowOff>
    </xdr:from>
    <xdr:to>
      <xdr:col>4</xdr:col>
      <xdr:colOff>476250</xdr:colOff>
      <xdr:row>282</xdr:row>
      <xdr:rowOff>485775</xdr:rowOff>
    </xdr:to>
    <xdr:pic macro="" fPublished="0">
      <xdr:nvPicPr>
        <xdr:cNvPr id="590" name="그림 589"/>
        <xdr:cNvPicPr>
          <a:picLocks noChangeAspect="1"/>
        </xdr:cNvPicPr>
      </xdr:nvPicPr>
      <xdr:blipFill rotWithShape="1">
        <a:blip r:embed="rId281"/>
        <a:srcRect l="10510" t="21640" r="13320" b="8160"/>
        <a:stretch>
          <a:fillRect/>
        </a:stretch>
      </xdr:blipFill>
      <xdr:spPr>
        <a:xfrm>
          <a:off x="11972925" y="322554592"/>
          <a:ext cx="361950" cy="742950"/>
        </a:xfrm>
        <a:prstGeom prst="rect">
          <a:avLst/>
        </a:prstGeom>
      </xdr:spPr>
    </xdr:pic>
    <xdr:clientData fLocksWithSheet="1" fPrintsWithSheet="1"/>
  </xdr:twoCellAnchor>
  <xdr:twoCellAnchor editAs="oneCell">
    <xdr:from>
      <xdr:col>4</xdr:col>
      <xdr:colOff>295275</xdr:colOff>
      <xdr:row>283</xdr:row>
      <xdr:rowOff>114300</xdr:rowOff>
    </xdr:from>
    <xdr:to>
      <xdr:col>4</xdr:col>
      <xdr:colOff>476250</xdr:colOff>
      <xdr:row>283</xdr:row>
      <xdr:rowOff>485775</xdr:rowOff>
    </xdr:to>
    <xdr:pic macro="" fPublished="0">
      <xdr:nvPicPr>
        <xdr:cNvPr id="591" name="그림 590"/>
        <xdr:cNvPicPr>
          <a:picLocks noChangeAspect="1"/>
        </xdr:cNvPicPr>
      </xdr:nvPicPr>
      <xdr:blipFill rotWithShape="1">
        <a:blip r:embed="rId282"/>
        <a:srcRect l="10510" t="21640" r="13320" b="8160"/>
        <a:stretch>
          <a:fillRect/>
        </a:stretch>
      </xdr:blipFill>
      <xdr:spPr>
        <a:xfrm>
          <a:off x="11972925" y="323697600"/>
          <a:ext cx="361950" cy="742950"/>
        </a:xfrm>
        <a:prstGeom prst="rect">
          <a:avLst/>
        </a:prstGeom>
      </xdr:spPr>
    </xdr:pic>
    <xdr:clientData fLocksWithSheet="1" fPrintsWithSheet="1"/>
  </xdr:twoCellAnchor>
  <xdr:twoCellAnchor editAs="oneCell">
    <xdr:from>
      <xdr:col>4</xdr:col>
      <xdr:colOff>295275</xdr:colOff>
      <xdr:row>284</xdr:row>
      <xdr:rowOff>114300</xdr:rowOff>
    </xdr:from>
    <xdr:to>
      <xdr:col>4</xdr:col>
      <xdr:colOff>476250</xdr:colOff>
      <xdr:row>284</xdr:row>
      <xdr:rowOff>485775</xdr:rowOff>
    </xdr:to>
    <xdr:pic macro="" fPublished="0">
      <xdr:nvPicPr>
        <xdr:cNvPr id="592" name="그림 591"/>
        <xdr:cNvPicPr>
          <a:picLocks noChangeAspect="1"/>
        </xdr:cNvPicPr>
      </xdr:nvPicPr>
      <xdr:blipFill rotWithShape="1">
        <a:blip r:embed="rId283"/>
        <a:srcRect l="10510" t="21640" r="13320" b="8160"/>
        <a:stretch>
          <a:fillRect/>
        </a:stretch>
      </xdr:blipFill>
      <xdr:spPr>
        <a:xfrm>
          <a:off x="11972925" y="324840608"/>
          <a:ext cx="361950" cy="742950"/>
        </a:xfrm>
        <a:prstGeom prst="rect">
          <a:avLst/>
        </a:prstGeom>
      </xdr:spPr>
    </xdr:pic>
    <xdr:clientData fLocksWithSheet="1" fPrintsWithSheet="1"/>
  </xdr:twoCellAnchor>
  <xdr:twoCellAnchor editAs="oneCell">
    <xdr:from>
      <xdr:col>4</xdr:col>
      <xdr:colOff>295275</xdr:colOff>
      <xdr:row>285</xdr:row>
      <xdr:rowOff>114300</xdr:rowOff>
    </xdr:from>
    <xdr:to>
      <xdr:col>4</xdr:col>
      <xdr:colOff>476250</xdr:colOff>
      <xdr:row>285</xdr:row>
      <xdr:rowOff>485775</xdr:rowOff>
    </xdr:to>
    <xdr:pic macro="" fPublished="0">
      <xdr:nvPicPr>
        <xdr:cNvPr id="593" name="그림 592"/>
        <xdr:cNvPicPr>
          <a:picLocks noChangeAspect="1"/>
        </xdr:cNvPicPr>
      </xdr:nvPicPr>
      <xdr:blipFill rotWithShape="1">
        <a:blip r:embed="rId284"/>
        <a:srcRect l="10510" t="21640" r="13320" b="8160"/>
        <a:stretch>
          <a:fillRect/>
        </a:stretch>
      </xdr:blipFill>
      <xdr:spPr>
        <a:xfrm>
          <a:off x="11972925" y="325983584"/>
          <a:ext cx="361950" cy="742950"/>
        </a:xfrm>
        <a:prstGeom prst="rect">
          <a:avLst/>
        </a:prstGeom>
      </xdr:spPr>
    </xdr:pic>
    <xdr:clientData fLocksWithSheet="1" fPrintsWithSheet="1"/>
  </xdr:twoCellAnchor>
  <xdr:twoCellAnchor editAs="oneCell">
    <xdr:from>
      <xdr:col>4</xdr:col>
      <xdr:colOff>295275</xdr:colOff>
      <xdr:row>286</xdr:row>
      <xdr:rowOff>114300</xdr:rowOff>
    </xdr:from>
    <xdr:to>
      <xdr:col>4</xdr:col>
      <xdr:colOff>476250</xdr:colOff>
      <xdr:row>286</xdr:row>
      <xdr:rowOff>485775</xdr:rowOff>
    </xdr:to>
    <xdr:pic macro="" fPublished="0">
      <xdr:nvPicPr>
        <xdr:cNvPr id="594" name="그림 593"/>
        <xdr:cNvPicPr>
          <a:picLocks noChangeAspect="1"/>
        </xdr:cNvPicPr>
      </xdr:nvPicPr>
      <xdr:blipFill rotWithShape="1">
        <a:blip r:embed="rId285"/>
        <a:srcRect l="10510" t="21640" r="13320" b="8160"/>
        <a:stretch>
          <a:fillRect/>
        </a:stretch>
      </xdr:blipFill>
      <xdr:spPr>
        <a:xfrm>
          <a:off x="11972925" y="327126592"/>
          <a:ext cx="361950" cy="742950"/>
        </a:xfrm>
        <a:prstGeom prst="rect">
          <a:avLst/>
        </a:prstGeom>
      </xdr:spPr>
    </xdr:pic>
    <xdr:clientData fLocksWithSheet="1" fPrintsWithSheet="1"/>
  </xdr:twoCellAnchor>
  <xdr:twoCellAnchor editAs="oneCell">
    <xdr:from>
      <xdr:col>4</xdr:col>
      <xdr:colOff>295275</xdr:colOff>
      <xdr:row>287</xdr:row>
      <xdr:rowOff>114300</xdr:rowOff>
    </xdr:from>
    <xdr:to>
      <xdr:col>4</xdr:col>
      <xdr:colOff>476250</xdr:colOff>
      <xdr:row>287</xdr:row>
      <xdr:rowOff>485775</xdr:rowOff>
    </xdr:to>
    <xdr:pic macro="" fPublished="0">
      <xdr:nvPicPr>
        <xdr:cNvPr id="595" name="그림 594"/>
        <xdr:cNvPicPr>
          <a:picLocks noChangeAspect="1"/>
        </xdr:cNvPicPr>
      </xdr:nvPicPr>
      <xdr:blipFill rotWithShape="1">
        <a:blip r:embed="rId286"/>
        <a:srcRect l="10510" t="21640" r="13320" b="8160"/>
        <a:stretch>
          <a:fillRect/>
        </a:stretch>
      </xdr:blipFill>
      <xdr:spPr>
        <a:xfrm>
          <a:off x="11972925" y="328269600"/>
          <a:ext cx="361950" cy="742950"/>
        </a:xfrm>
        <a:prstGeom prst="rect">
          <a:avLst/>
        </a:prstGeom>
      </xdr:spPr>
    </xdr:pic>
    <xdr:clientData fLocksWithSheet="1" fPrintsWithSheet="1"/>
  </xdr:twoCellAnchor>
  <xdr:twoCellAnchor editAs="oneCell">
    <xdr:from>
      <xdr:col>4</xdr:col>
      <xdr:colOff>295275</xdr:colOff>
      <xdr:row>288</xdr:row>
      <xdr:rowOff>114300</xdr:rowOff>
    </xdr:from>
    <xdr:to>
      <xdr:col>4</xdr:col>
      <xdr:colOff>476250</xdr:colOff>
      <xdr:row>288</xdr:row>
      <xdr:rowOff>485775</xdr:rowOff>
    </xdr:to>
    <xdr:pic macro="" fPublished="0">
      <xdr:nvPicPr>
        <xdr:cNvPr id="596" name="그림 595"/>
        <xdr:cNvPicPr>
          <a:picLocks noChangeAspect="1"/>
        </xdr:cNvPicPr>
      </xdr:nvPicPr>
      <xdr:blipFill rotWithShape="1">
        <a:blip r:embed="rId287"/>
        <a:srcRect l="10510" t="21640" r="13320" b="8160"/>
        <a:stretch>
          <a:fillRect/>
        </a:stretch>
      </xdr:blipFill>
      <xdr:spPr>
        <a:xfrm>
          <a:off x="11972925" y="329412608"/>
          <a:ext cx="361950" cy="742950"/>
        </a:xfrm>
        <a:prstGeom prst="rect">
          <a:avLst/>
        </a:prstGeom>
      </xdr:spPr>
    </xdr:pic>
    <xdr:clientData fLocksWithSheet="1" fPrintsWithSheet="1"/>
  </xdr:twoCellAnchor>
  <xdr:twoCellAnchor editAs="oneCell">
    <xdr:from>
      <xdr:col>4</xdr:col>
      <xdr:colOff>295275</xdr:colOff>
      <xdr:row>289</xdr:row>
      <xdr:rowOff>114300</xdr:rowOff>
    </xdr:from>
    <xdr:to>
      <xdr:col>4</xdr:col>
      <xdr:colOff>476250</xdr:colOff>
      <xdr:row>289</xdr:row>
      <xdr:rowOff>485775</xdr:rowOff>
    </xdr:to>
    <xdr:pic macro="" fPublished="0">
      <xdr:nvPicPr>
        <xdr:cNvPr id="597" name="그림 596"/>
        <xdr:cNvPicPr>
          <a:picLocks noChangeAspect="1"/>
        </xdr:cNvPicPr>
      </xdr:nvPicPr>
      <xdr:blipFill rotWithShape="1">
        <a:blip r:embed="rId288"/>
        <a:srcRect l="10510" t="21640" r="13320" b="8160"/>
        <a:stretch>
          <a:fillRect/>
        </a:stretch>
      </xdr:blipFill>
      <xdr:spPr>
        <a:xfrm>
          <a:off x="11972925" y="330555616"/>
          <a:ext cx="361950" cy="742950"/>
        </a:xfrm>
        <a:prstGeom prst="rect">
          <a:avLst/>
        </a:prstGeom>
      </xdr:spPr>
    </xdr:pic>
    <xdr:clientData fLocksWithSheet="1" fPrintsWithSheet="1"/>
  </xdr:twoCellAnchor>
  <xdr:twoCellAnchor editAs="oneCell">
    <xdr:from>
      <xdr:col>4</xdr:col>
      <xdr:colOff>295275</xdr:colOff>
      <xdr:row>290</xdr:row>
      <xdr:rowOff>114300</xdr:rowOff>
    </xdr:from>
    <xdr:to>
      <xdr:col>4</xdr:col>
      <xdr:colOff>476250</xdr:colOff>
      <xdr:row>290</xdr:row>
      <xdr:rowOff>485775</xdr:rowOff>
    </xdr:to>
    <xdr:pic macro="" fPublished="0">
      <xdr:nvPicPr>
        <xdr:cNvPr id="598" name="그림 597"/>
        <xdr:cNvPicPr>
          <a:picLocks noChangeAspect="1"/>
        </xdr:cNvPicPr>
      </xdr:nvPicPr>
      <xdr:blipFill rotWithShape="1">
        <a:blip r:embed="rId289"/>
        <a:srcRect l="10510" t="21640" r="13320" b="8160"/>
        <a:stretch>
          <a:fillRect/>
        </a:stretch>
      </xdr:blipFill>
      <xdr:spPr>
        <a:xfrm>
          <a:off x="11972925" y="331698592"/>
          <a:ext cx="361950" cy="742950"/>
        </a:xfrm>
        <a:prstGeom prst="rect">
          <a:avLst/>
        </a:prstGeom>
      </xdr:spPr>
    </xdr:pic>
    <xdr:clientData fLocksWithSheet="1" fPrintsWithSheet="1"/>
  </xdr:twoCellAnchor>
  <xdr:twoCellAnchor editAs="oneCell">
    <xdr:from>
      <xdr:col>4</xdr:col>
      <xdr:colOff>295275</xdr:colOff>
      <xdr:row>291</xdr:row>
      <xdr:rowOff>114300</xdr:rowOff>
    </xdr:from>
    <xdr:to>
      <xdr:col>4</xdr:col>
      <xdr:colOff>476250</xdr:colOff>
      <xdr:row>291</xdr:row>
      <xdr:rowOff>485775</xdr:rowOff>
    </xdr:to>
    <xdr:pic macro="" fPublished="0">
      <xdr:nvPicPr>
        <xdr:cNvPr id="599" name="그림 598"/>
        <xdr:cNvPicPr>
          <a:picLocks noChangeAspect="1"/>
        </xdr:cNvPicPr>
      </xdr:nvPicPr>
      <xdr:blipFill rotWithShape="1">
        <a:blip r:embed="rId290"/>
        <a:srcRect l="10510" t="21640" r="13320" b="8160"/>
        <a:stretch>
          <a:fillRect/>
        </a:stretch>
      </xdr:blipFill>
      <xdr:spPr>
        <a:xfrm>
          <a:off x="11972925" y="332841600"/>
          <a:ext cx="361950" cy="742950"/>
        </a:xfrm>
        <a:prstGeom prst="rect">
          <a:avLst/>
        </a:prstGeom>
      </xdr:spPr>
    </xdr:pic>
    <xdr:clientData fLocksWithSheet="1" fPrintsWithSheet="1"/>
  </xdr:twoCellAnchor>
  <xdr:twoCellAnchor editAs="oneCell">
    <xdr:from>
      <xdr:col>4</xdr:col>
      <xdr:colOff>295275</xdr:colOff>
      <xdr:row>292</xdr:row>
      <xdr:rowOff>114300</xdr:rowOff>
    </xdr:from>
    <xdr:to>
      <xdr:col>4</xdr:col>
      <xdr:colOff>476250</xdr:colOff>
      <xdr:row>292</xdr:row>
      <xdr:rowOff>485775</xdr:rowOff>
    </xdr:to>
    <xdr:pic macro="" fPublished="0">
      <xdr:nvPicPr>
        <xdr:cNvPr id="600" name="그림 599"/>
        <xdr:cNvPicPr>
          <a:picLocks noChangeAspect="1"/>
        </xdr:cNvPicPr>
      </xdr:nvPicPr>
      <xdr:blipFill rotWithShape="1">
        <a:blip r:embed="rId291"/>
        <a:srcRect l="10510" t="21640" r="13320" b="8160"/>
        <a:stretch>
          <a:fillRect/>
        </a:stretch>
      </xdr:blipFill>
      <xdr:spPr>
        <a:xfrm>
          <a:off x="11972925" y="333984608"/>
          <a:ext cx="361950" cy="742950"/>
        </a:xfrm>
        <a:prstGeom prst="rect">
          <a:avLst/>
        </a:prstGeom>
      </xdr:spPr>
    </xdr:pic>
    <xdr:clientData fLocksWithSheet="1" fPrintsWithSheet="1"/>
  </xdr:twoCellAnchor>
  <xdr:twoCellAnchor editAs="oneCell">
    <xdr:from>
      <xdr:col>4</xdr:col>
      <xdr:colOff>295275</xdr:colOff>
      <xdr:row>293</xdr:row>
      <xdr:rowOff>114300</xdr:rowOff>
    </xdr:from>
    <xdr:to>
      <xdr:col>4</xdr:col>
      <xdr:colOff>476250</xdr:colOff>
      <xdr:row>293</xdr:row>
      <xdr:rowOff>485775</xdr:rowOff>
    </xdr:to>
    <xdr:pic macro="" fPublished="0">
      <xdr:nvPicPr>
        <xdr:cNvPr id="601" name="그림 600"/>
        <xdr:cNvPicPr>
          <a:picLocks noChangeAspect="1"/>
        </xdr:cNvPicPr>
      </xdr:nvPicPr>
      <xdr:blipFill rotWithShape="1">
        <a:blip r:embed="rId292"/>
        <a:srcRect l="10510" t="21640" r="13320" b="8160"/>
        <a:stretch>
          <a:fillRect/>
        </a:stretch>
      </xdr:blipFill>
      <xdr:spPr>
        <a:xfrm>
          <a:off x="11972925" y="335127584"/>
          <a:ext cx="361950" cy="742950"/>
        </a:xfrm>
        <a:prstGeom prst="rect">
          <a:avLst/>
        </a:prstGeom>
      </xdr:spPr>
    </xdr:pic>
    <xdr:clientData fLocksWithSheet="1" fPrintsWithSheet="1"/>
  </xdr:twoCellAnchor>
  <xdr:twoCellAnchor editAs="oneCell">
    <xdr:from>
      <xdr:col>4</xdr:col>
      <xdr:colOff>295275</xdr:colOff>
      <xdr:row>294</xdr:row>
      <xdr:rowOff>114300</xdr:rowOff>
    </xdr:from>
    <xdr:to>
      <xdr:col>4</xdr:col>
      <xdr:colOff>476250</xdr:colOff>
      <xdr:row>294</xdr:row>
      <xdr:rowOff>485775</xdr:rowOff>
    </xdr:to>
    <xdr:pic macro="" fPublished="0">
      <xdr:nvPicPr>
        <xdr:cNvPr id="602" name="그림 601"/>
        <xdr:cNvPicPr>
          <a:picLocks noChangeAspect="1"/>
        </xdr:cNvPicPr>
      </xdr:nvPicPr>
      <xdr:blipFill rotWithShape="1">
        <a:blip r:embed="rId293"/>
        <a:srcRect l="10510" t="21640" r="13320" b="8160"/>
        <a:stretch>
          <a:fillRect/>
        </a:stretch>
      </xdr:blipFill>
      <xdr:spPr>
        <a:xfrm>
          <a:off x="11972925" y="336270592"/>
          <a:ext cx="361950" cy="742950"/>
        </a:xfrm>
        <a:prstGeom prst="rect">
          <a:avLst/>
        </a:prstGeom>
      </xdr:spPr>
    </xdr:pic>
    <xdr:clientData fLocksWithSheet="1" fPrintsWithSheet="1"/>
  </xdr:twoCellAnchor>
  <xdr:twoCellAnchor editAs="oneCell">
    <xdr:from>
      <xdr:col>4</xdr:col>
      <xdr:colOff>295275</xdr:colOff>
      <xdr:row>295</xdr:row>
      <xdr:rowOff>114300</xdr:rowOff>
    </xdr:from>
    <xdr:to>
      <xdr:col>4</xdr:col>
      <xdr:colOff>476250</xdr:colOff>
      <xdr:row>295</xdr:row>
      <xdr:rowOff>485775</xdr:rowOff>
    </xdr:to>
    <xdr:pic macro="" fPublished="0">
      <xdr:nvPicPr>
        <xdr:cNvPr id="603" name="그림 602"/>
        <xdr:cNvPicPr>
          <a:picLocks noChangeAspect="1"/>
        </xdr:cNvPicPr>
      </xdr:nvPicPr>
      <xdr:blipFill rotWithShape="1">
        <a:blip r:embed="rId294"/>
        <a:srcRect l="10510" t="21640" r="13320" b="8160"/>
        <a:stretch>
          <a:fillRect/>
        </a:stretch>
      </xdr:blipFill>
      <xdr:spPr>
        <a:xfrm>
          <a:off x="11972925" y="337413600"/>
          <a:ext cx="361950" cy="742950"/>
        </a:xfrm>
        <a:prstGeom prst="rect">
          <a:avLst/>
        </a:prstGeom>
      </xdr:spPr>
    </xdr:pic>
    <xdr:clientData fLocksWithSheet="1" fPrintsWithSheet="1"/>
  </xdr:twoCellAnchor>
  <xdr:twoCellAnchor editAs="oneCell">
    <xdr:from>
      <xdr:col>4</xdr:col>
      <xdr:colOff>295275</xdr:colOff>
      <xdr:row>296</xdr:row>
      <xdr:rowOff>114300</xdr:rowOff>
    </xdr:from>
    <xdr:to>
      <xdr:col>4</xdr:col>
      <xdr:colOff>476250</xdr:colOff>
      <xdr:row>296</xdr:row>
      <xdr:rowOff>485775</xdr:rowOff>
    </xdr:to>
    <xdr:pic macro="" fPublished="0">
      <xdr:nvPicPr>
        <xdr:cNvPr id="604" name="그림 603"/>
        <xdr:cNvPicPr>
          <a:picLocks noChangeAspect="1"/>
        </xdr:cNvPicPr>
      </xdr:nvPicPr>
      <xdr:blipFill rotWithShape="1">
        <a:blip r:embed="rId295"/>
        <a:srcRect l="10510" t="21640" r="13320" b="8160"/>
        <a:stretch>
          <a:fillRect/>
        </a:stretch>
      </xdr:blipFill>
      <xdr:spPr>
        <a:xfrm>
          <a:off x="11972925" y="338556608"/>
          <a:ext cx="361950" cy="742950"/>
        </a:xfrm>
        <a:prstGeom prst="rect">
          <a:avLst/>
        </a:prstGeom>
      </xdr:spPr>
    </xdr:pic>
    <xdr:clientData fLocksWithSheet="1" fPrintsWithSheet="1"/>
  </xdr:twoCellAnchor>
  <xdr:twoCellAnchor editAs="oneCell">
    <xdr:from>
      <xdr:col>4</xdr:col>
      <xdr:colOff>295275</xdr:colOff>
      <xdr:row>297</xdr:row>
      <xdr:rowOff>114300</xdr:rowOff>
    </xdr:from>
    <xdr:to>
      <xdr:col>4</xdr:col>
      <xdr:colOff>476250</xdr:colOff>
      <xdr:row>297</xdr:row>
      <xdr:rowOff>485775</xdr:rowOff>
    </xdr:to>
    <xdr:pic macro="" fPublished="0">
      <xdr:nvPicPr>
        <xdr:cNvPr id="605" name="그림 604"/>
        <xdr:cNvPicPr>
          <a:picLocks noChangeAspect="1"/>
        </xdr:cNvPicPr>
      </xdr:nvPicPr>
      <xdr:blipFill rotWithShape="1">
        <a:blip r:embed="rId296"/>
        <a:srcRect l="10510" t="21640" r="13320" b="8160"/>
        <a:stretch>
          <a:fillRect/>
        </a:stretch>
      </xdr:blipFill>
      <xdr:spPr>
        <a:xfrm>
          <a:off x="11972925" y="339699616"/>
          <a:ext cx="361950" cy="742950"/>
        </a:xfrm>
        <a:prstGeom prst="rect">
          <a:avLst/>
        </a:prstGeom>
      </xdr:spPr>
    </xdr:pic>
    <xdr:clientData fLocksWithSheet="1" fPrintsWithSheet="1"/>
  </xdr:twoCellAnchor>
  <xdr:twoCellAnchor editAs="oneCell">
    <xdr:from>
      <xdr:col>4</xdr:col>
      <xdr:colOff>295275</xdr:colOff>
      <xdr:row>298</xdr:row>
      <xdr:rowOff>114300</xdr:rowOff>
    </xdr:from>
    <xdr:to>
      <xdr:col>4</xdr:col>
      <xdr:colOff>476250</xdr:colOff>
      <xdr:row>298</xdr:row>
      <xdr:rowOff>485775</xdr:rowOff>
    </xdr:to>
    <xdr:pic macro="" fPublished="0">
      <xdr:nvPicPr>
        <xdr:cNvPr id="606" name="그림 605"/>
        <xdr:cNvPicPr>
          <a:picLocks noChangeAspect="1"/>
        </xdr:cNvPicPr>
      </xdr:nvPicPr>
      <xdr:blipFill rotWithShape="1">
        <a:blip r:embed="rId297"/>
        <a:srcRect l="10510" t="21640" r="13320" b="8160"/>
        <a:stretch>
          <a:fillRect/>
        </a:stretch>
      </xdr:blipFill>
      <xdr:spPr>
        <a:xfrm>
          <a:off x="11972925" y="340842592"/>
          <a:ext cx="361950" cy="742950"/>
        </a:xfrm>
        <a:prstGeom prst="rect">
          <a:avLst/>
        </a:prstGeom>
      </xdr:spPr>
    </xdr:pic>
    <xdr:clientData fLocksWithSheet="1" fPrintsWithSheet="1"/>
  </xdr:twoCellAnchor>
  <xdr:twoCellAnchor editAs="oneCell">
    <xdr:from>
      <xdr:col>4</xdr:col>
      <xdr:colOff>295275</xdr:colOff>
      <xdr:row>299</xdr:row>
      <xdr:rowOff>114300</xdr:rowOff>
    </xdr:from>
    <xdr:to>
      <xdr:col>4</xdr:col>
      <xdr:colOff>476250</xdr:colOff>
      <xdr:row>299</xdr:row>
      <xdr:rowOff>485775</xdr:rowOff>
    </xdr:to>
    <xdr:pic macro="" fPublished="0">
      <xdr:nvPicPr>
        <xdr:cNvPr id="607" name="그림 606"/>
        <xdr:cNvPicPr>
          <a:picLocks noChangeAspect="1"/>
        </xdr:cNvPicPr>
      </xdr:nvPicPr>
      <xdr:blipFill rotWithShape="1">
        <a:blip r:embed="rId298"/>
        <a:srcRect l="10510" t="21640" r="13320" b="8160"/>
        <a:stretch>
          <a:fillRect/>
        </a:stretch>
      </xdr:blipFill>
      <xdr:spPr>
        <a:xfrm>
          <a:off x="11972925" y="341985600"/>
          <a:ext cx="361950" cy="742950"/>
        </a:xfrm>
        <a:prstGeom prst="rect">
          <a:avLst/>
        </a:prstGeom>
      </xdr:spPr>
    </xdr:pic>
    <xdr:clientData fLocksWithSheet="1" fPrintsWithSheet="1"/>
  </xdr:twoCellAnchor>
  <xdr:twoCellAnchor editAs="oneCell">
    <xdr:from>
      <xdr:col>4</xdr:col>
      <xdr:colOff>295275</xdr:colOff>
      <xdr:row>300</xdr:row>
      <xdr:rowOff>114300</xdr:rowOff>
    </xdr:from>
    <xdr:to>
      <xdr:col>4</xdr:col>
      <xdr:colOff>476250</xdr:colOff>
      <xdr:row>300</xdr:row>
      <xdr:rowOff>485775</xdr:rowOff>
    </xdr:to>
    <xdr:pic macro="" fPublished="0">
      <xdr:nvPicPr>
        <xdr:cNvPr id="608" name="그림 607"/>
        <xdr:cNvPicPr>
          <a:picLocks noChangeAspect="1"/>
        </xdr:cNvPicPr>
      </xdr:nvPicPr>
      <xdr:blipFill rotWithShape="1">
        <a:blip r:embed="rId299"/>
        <a:srcRect l="10510" t="21640" r="13320" b="8160"/>
        <a:stretch>
          <a:fillRect/>
        </a:stretch>
      </xdr:blipFill>
      <xdr:spPr>
        <a:xfrm>
          <a:off x="11972925" y="343128608"/>
          <a:ext cx="361950" cy="742950"/>
        </a:xfrm>
        <a:prstGeom prst="rect">
          <a:avLst/>
        </a:prstGeom>
      </xdr:spPr>
    </xdr:pic>
    <xdr:clientData fLocksWithSheet="1" fPrintsWithSheet="1"/>
  </xdr:twoCellAnchor>
  <xdr:twoCellAnchor editAs="oneCell">
    <xdr:from>
      <xdr:col>4</xdr:col>
      <xdr:colOff>295275</xdr:colOff>
      <xdr:row>301</xdr:row>
      <xdr:rowOff>114300</xdr:rowOff>
    </xdr:from>
    <xdr:to>
      <xdr:col>4</xdr:col>
      <xdr:colOff>476250</xdr:colOff>
      <xdr:row>301</xdr:row>
      <xdr:rowOff>485775</xdr:rowOff>
    </xdr:to>
    <xdr:pic macro="" fPublished="0">
      <xdr:nvPicPr>
        <xdr:cNvPr id="609" name="그림 608"/>
        <xdr:cNvPicPr>
          <a:picLocks noChangeAspect="1"/>
        </xdr:cNvPicPr>
      </xdr:nvPicPr>
      <xdr:blipFill rotWithShape="1">
        <a:blip r:embed="rId300"/>
        <a:srcRect l="10510" t="21640" r="13320" b="8160"/>
        <a:stretch>
          <a:fillRect/>
        </a:stretch>
      </xdr:blipFill>
      <xdr:spPr>
        <a:xfrm>
          <a:off x="11972925" y="344271584"/>
          <a:ext cx="361950" cy="742950"/>
        </a:xfrm>
        <a:prstGeom prst="rect">
          <a:avLst/>
        </a:prstGeom>
      </xdr:spPr>
    </xdr:pic>
    <xdr:clientData fLocksWithSheet="1" fPrintsWithSheet="1"/>
  </xdr:twoCellAnchor>
  <xdr:twoCellAnchor editAs="oneCell">
    <xdr:from>
      <xdr:col>4</xdr:col>
      <xdr:colOff>295275</xdr:colOff>
      <xdr:row>302</xdr:row>
      <xdr:rowOff>114300</xdr:rowOff>
    </xdr:from>
    <xdr:to>
      <xdr:col>4</xdr:col>
      <xdr:colOff>476250</xdr:colOff>
      <xdr:row>302</xdr:row>
      <xdr:rowOff>485775</xdr:rowOff>
    </xdr:to>
    <xdr:pic macro="" fPublished="0">
      <xdr:nvPicPr>
        <xdr:cNvPr id="610" name="그림 609"/>
        <xdr:cNvPicPr>
          <a:picLocks noChangeAspect="1"/>
        </xdr:cNvPicPr>
      </xdr:nvPicPr>
      <xdr:blipFill rotWithShape="1">
        <a:blip r:embed="rId301"/>
        <a:srcRect l="10510" t="21640" r="13320" b="8160"/>
        <a:stretch>
          <a:fillRect/>
        </a:stretch>
      </xdr:blipFill>
      <xdr:spPr>
        <a:xfrm>
          <a:off x="11972925" y="345414592"/>
          <a:ext cx="361950" cy="742950"/>
        </a:xfrm>
        <a:prstGeom prst="rect">
          <a:avLst/>
        </a:prstGeom>
      </xdr:spPr>
    </xdr:pic>
    <xdr:clientData fLocksWithSheet="1" fPrintsWithSheet="1"/>
  </xdr:twoCellAnchor>
  <xdr:twoCellAnchor editAs="oneCell">
    <xdr:from>
      <xdr:col>4</xdr:col>
      <xdr:colOff>295275</xdr:colOff>
      <xdr:row>303</xdr:row>
      <xdr:rowOff>114300</xdr:rowOff>
    </xdr:from>
    <xdr:to>
      <xdr:col>4</xdr:col>
      <xdr:colOff>476250</xdr:colOff>
      <xdr:row>303</xdr:row>
      <xdr:rowOff>485775</xdr:rowOff>
    </xdr:to>
    <xdr:pic macro="" fPublished="0">
      <xdr:nvPicPr>
        <xdr:cNvPr id="611" name="그림 610"/>
        <xdr:cNvPicPr>
          <a:picLocks noChangeAspect="1"/>
        </xdr:cNvPicPr>
      </xdr:nvPicPr>
      <xdr:blipFill rotWithShape="1">
        <a:blip r:embed="rId302"/>
        <a:srcRect l="10510" t="21640" r="13320" b="8160"/>
        <a:stretch>
          <a:fillRect/>
        </a:stretch>
      </xdr:blipFill>
      <xdr:spPr>
        <a:xfrm>
          <a:off x="11972925" y="346557600"/>
          <a:ext cx="361950" cy="742950"/>
        </a:xfrm>
        <a:prstGeom prst="rect">
          <a:avLst/>
        </a:prstGeom>
      </xdr:spPr>
    </xdr:pic>
    <xdr:clientData fLocksWithSheet="1" fPrintsWithSheet="1"/>
  </xdr:twoCellAnchor>
  <xdr:twoCellAnchor editAs="oneCell">
    <xdr:from>
      <xdr:col>4</xdr:col>
      <xdr:colOff>295275</xdr:colOff>
      <xdr:row>304</xdr:row>
      <xdr:rowOff>114300</xdr:rowOff>
    </xdr:from>
    <xdr:to>
      <xdr:col>4</xdr:col>
      <xdr:colOff>476250</xdr:colOff>
      <xdr:row>304</xdr:row>
      <xdr:rowOff>485775</xdr:rowOff>
    </xdr:to>
    <xdr:pic macro="" fPublished="0">
      <xdr:nvPicPr>
        <xdr:cNvPr id="612" name="그림 611"/>
        <xdr:cNvPicPr>
          <a:picLocks noChangeAspect="1"/>
        </xdr:cNvPicPr>
      </xdr:nvPicPr>
      <xdr:blipFill rotWithShape="1">
        <a:blip r:embed="rId303"/>
        <a:srcRect l="10510" t="21640" r="13320" b="8160"/>
        <a:stretch>
          <a:fillRect/>
        </a:stretch>
      </xdr:blipFill>
      <xdr:spPr>
        <a:xfrm>
          <a:off x="11972925" y="347700608"/>
          <a:ext cx="361950" cy="742950"/>
        </a:xfrm>
        <a:prstGeom prst="rect">
          <a:avLst/>
        </a:prstGeom>
      </xdr:spPr>
    </xdr:pic>
    <xdr:clientData fLocksWithSheet="1" fPrintsWithSheet="1"/>
  </xdr:twoCellAnchor>
  <xdr:twoCellAnchor editAs="oneCell">
    <xdr:from>
      <xdr:col>4</xdr:col>
      <xdr:colOff>295275</xdr:colOff>
      <xdr:row>305</xdr:row>
      <xdr:rowOff>114300</xdr:rowOff>
    </xdr:from>
    <xdr:to>
      <xdr:col>4</xdr:col>
      <xdr:colOff>476250</xdr:colOff>
      <xdr:row>305</xdr:row>
      <xdr:rowOff>485775</xdr:rowOff>
    </xdr:to>
    <xdr:pic macro="" fPublished="0">
      <xdr:nvPicPr>
        <xdr:cNvPr id="613" name="그림 612"/>
        <xdr:cNvPicPr>
          <a:picLocks noChangeAspect="1"/>
        </xdr:cNvPicPr>
      </xdr:nvPicPr>
      <xdr:blipFill rotWithShape="1">
        <a:blip r:embed="rId304"/>
        <a:srcRect l="10510" t="21640" r="13320" b="8160"/>
        <a:stretch>
          <a:fillRect/>
        </a:stretch>
      </xdr:blipFill>
      <xdr:spPr>
        <a:xfrm>
          <a:off x="11972925" y="348843616"/>
          <a:ext cx="361950" cy="742950"/>
        </a:xfrm>
        <a:prstGeom prst="rect">
          <a:avLst/>
        </a:prstGeom>
      </xdr:spPr>
    </xdr:pic>
    <xdr:clientData fLocksWithSheet="1" fPrintsWithSheet="1"/>
  </xdr:twoCellAnchor>
  <xdr:twoCellAnchor editAs="oneCell">
    <xdr:from>
      <xdr:col>4</xdr:col>
      <xdr:colOff>295275</xdr:colOff>
      <xdr:row>306</xdr:row>
      <xdr:rowOff>114300</xdr:rowOff>
    </xdr:from>
    <xdr:to>
      <xdr:col>4</xdr:col>
      <xdr:colOff>476250</xdr:colOff>
      <xdr:row>306</xdr:row>
      <xdr:rowOff>485775</xdr:rowOff>
    </xdr:to>
    <xdr:pic macro="" fPublished="0">
      <xdr:nvPicPr>
        <xdr:cNvPr id="614" name="그림 613"/>
        <xdr:cNvPicPr>
          <a:picLocks noChangeAspect="1"/>
        </xdr:cNvPicPr>
      </xdr:nvPicPr>
      <xdr:blipFill rotWithShape="1">
        <a:blip r:embed="rId305"/>
        <a:srcRect l="10510" t="21640" r="13320" b="8160"/>
        <a:stretch>
          <a:fillRect/>
        </a:stretch>
      </xdr:blipFill>
      <xdr:spPr>
        <a:xfrm>
          <a:off x="11972925" y="349986592"/>
          <a:ext cx="361950" cy="742950"/>
        </a:xfrm>
        <a:prstGeom prst="rect">
          <a:avLst/>
        </a:prstGeom>
      </xdr:spPr>
    </xdr:pic>
    <xdr:clientData fLocksWithSheet="1" fPrintsWithSheet="1"/>
  </xdr:twoCellAnchor>
  <xdr:twoCellAnchor editAs="oneCell">
    <xdr:from>
      <xdr:col>4</xdr:col>
      <xdr:colOff>295275</xdr:colOff>
      <xdr:row>307</xdr:row>
      <xdr:rowOff>114300</xdr:rowOff>
    </xdr:from>
    <xdr:to>
      <xdr:col>4</xdr:col>
      <xdr:colOff>476250</xdr:colOff>
      <xdr:row>307</xdr:row>
      <xdr:rowOff>485775</xdr:rowOff>
    </xdr:to>
    <xdr:pic macro="" fPublished="0">
      <xdr:nvPicPr>
        <xdr:cNvPr id="615" name="그림 614"/>
        <xdr:cNvPicPr>
          <a:picLocks noChangeAspect="1"/>
        </xdr:cNvPicPr>
      </xdr:nvPicPr>
      <xdr:blipFill rotWithShape="1">
        <a:blip r:embed="rId306"/>
        <a:srcRect l="10510" t="21640" r="13320" b="8160"/>
        <a:stretch>
          <a:fillRect/>
        </a:stretch>
      </xdr:blipFill>
      <xdr:spPr>
        <a:xfrm>
          <a:off x="11972925" y="351129600"/>
          <a:ext cx="361950" cy="742950"/>
        </a:xfrm>
        <a:prstGeom prst="rect">
          <a:avLst/>
        </a:prstGeom>
      </xdr:spPr>
    </xdr:pic>
    <xdr:clientData fLocksWithSheet="1" fPrintsWithSheet="1"/>
  </xdr:twoCellAnchor>
</xdr:wsDr>
</file>

<file path=xl/drawings/drawing2.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2</xdr:col>
      <xdr:colOff>257175</xdr:colOff>
      <xdr:row>3</xdr:row>
      <xdr:rowOff>142875</xdr:rowOff>
    </xdr:from>
    <xdr:to>
      <xdr:col>2</xdr:col>
      <xdr:colOff>742950</xdr:colOff>
      <xdr:row>3</xdr:row>
      <xdr:rowOff>523875</xdr:rowOff>
    </xdr:to>
    <xdr:pic macro="" fPublished="0">
      <xdr:nvPicPr>
        <xdr:cNvPr id="2" name="/xl/media/image.jpg"/>
        <xdr:cNvPicPr>
          <a:picLocks noChangeAspect="1"/>
        </xdr:cNvPicPr>
      </xdr:nvPicPr>
      <xdr:blipFill rotWithShape="1">
        <a:blip r:embed="rId1"/>
        <a:srcRect l="8940" t="5500" r="80210" b="79320"/>
        <a:stretch>
          <a:fillRect/>
        </a:stretch>
      </xdr:blipFill>
      <xdr:spPr>
        <a:xfrm>
          <a:off x="5257800" y="3848100"/>
          <a:ext cx="971550" cy="762000"/>
        </a:xfrm>
        <a:prstGeom prst="rect">
          <a:avLst/>
        </a:prstGeom>
      </xdr:spPr>
    </xdr:pic>
    <xdr:clientData fLocksWithSheet="1" fPrintsWithSheet="1"/>
  </xdr:twoCellAnchor>
  <xdr:twoCellAnchor editAs="oneCell">
    <xdr:from>
      <xdr:col>2</xdr:col>
      <xdr:colOff>171449</xdr:colOff>
      <xdr:row>1</xdr:row>
      <xdr:rowOff>152400</xdr:rowOff>
    </xdr:from>
    <xdr:to>
      <xdr:col>2</xdr:col>
      <xdr:colOff>762000</xdr:colOff>
      <xdr:row>1</xdr:row>
      <xdr:rowOff>571500</xdr:rowOff>
    </xdr:to>
    <xdr:pic macro="" fPublished="0">
      <xdr:nvPicPr>
        <xdr:cNvPr id="3" name="/xl/media/image2.jpg"/>
        <xdr:cNvPicPr>
          <a:picLocks noChangeAspect="1"/>
        </xdr:cNvPicPr>
      </xdr:nvPicPr>
      <xdr:blipFill rotWithShape="1">
        <a:blip r:embed="rId2"/>
        <a:stretch>
          <a:fillRect/>
        </a:stretch>
      </xdr:blipFill>
      <xdr:spPr>
        <a:xfrm>
          <a:off x="5086350" y="1123950"/>
          <a:ext cx="1181100" cy="838200"/>
        </a:xfrm>
        <a:prstGeom prst="rect">
          <a:avLst/>
        </a:prstGeom>
      </xdr:spPr>
    </xdr:pic>
    <xdr:clientData fLocksWithSheet="1" fPrintsWithSheet="1"/>
  </xdr:twoCellAnchor>
  <xdr:twoCellAnchor editAs="oneCell">
    <xdr:from>
      <xdr:col>2</xdr:col>
      <xdr:colOff>171449</xdr:colOff>
      <xdr:row>2</xdr:row>
      <xdr:rowOff>104775</xdr:rowOff>
    </xdr:from>
    <xdr:to>
      <xdr:col>2</xdr:col>
      <xdr:colOff>790575</xdr:colOff>
      <xdr:row>2</xdr:row>
      <xdr:rowOff>600075</xdr:rowOff>
    </xdr:to>
    <xdr:pic macro="" fPublished="0">
      <xdr:nvPicPr>
        <xdr:cNvPr id="4" name="/xl/media/image3.jpg"/>
        <xdr:cNvPicPr>
          <a:picLocks noChangeAspect="1"/>
        </xdr:cNvPicPr>
      </xdr:nvPicPr>
      <xdr:blipFill rotWithShape="1">
        <a:blip r:embed="rId3"/>
        <a:stretch>
          <a:fillRect/>
        </a:stretch>
      </xdr:blipFill>
      <xdr:spPr>
        <a:xfrm>
          <a:off x="5086350" y="2400300"/>
          <a:ext cx="1238250" cy="990600"/>
        </a:xfrm>
        <a:prstGeom prst="rect">
          <a:avLst/>
        </a:prstGeom>
      </xdr:spPr>
    </xdr:pic>
    <xdr:clientData fLocksWithSheet="1" fPrintsWithSheet="1"/>
  </xdr:twoCellAnchor>
  <xdr:twoCellAnchor editAs="oneCell">
    <xdr:from>
      <xdr:col>2</xdr:col>
      <xdr:colOff>219075</xdr:colOff>
      <xdr:row>4</xdr:row>
      <xdr:rowOff>66675</xdr:rowOff>
    </xdr:from>
    <xdr:to>
      <xdr:col>2</xdr:col>
      <xdr:colOff>809625</xdr:colOff>
      <xdr:row>4</xdr:row>
      <xdr:rowOff>600075</xdr:rowOff>
    </xdr:to>
    <xdr:pic macro="" fPublished="0">
      <xdr:nvPicPr>
        <xdr:cNvPr id="5" name="/xl/media/image.jpg"/>
        <xdr:cNvPicPr>
          <a:picLocks noChangeAspect="1"/>
        </xdr:cNvPicPr>
      </xdr:nvPicPr>
      <xdr:blipFill rotWithShape="1">
        <a:blip r:embed="rId4"/>
        <a:srcRect l="22920" t="5730" r="68190" b="79680"/>
        <a:stretch>
          <a:fillRect/>
        </a:stretch>
      </xdr:blipFill>
      <xdr:spPr>
        <a:xfrm>
          <a:off x="5181600" y="5067300"/>
          <a:ext cx="1181100" cy="1066800"/>
        </a:xfrm>
        <a:prstGeom prst="rect">
          <a:avLst/>
        </a:prstGeom>
      </xdr:spPr>
    </xdr:pic>
    <xdr:clientData fLocksWithSheet="1" fPrintsWithSheet="1"/>
  </xdr:twoCellAnchor>
  <xdr:twoCellAnchor editAs="oneCell">
    <xdr:from>
      <xdr:col>2</xdr:col>
      <xdr:colOff>114300</xdr:colOff>
      <xdr:row>5</xdr:row>
      <xdr:rowOff>114300</xdr:rowOff>
    </xdr:from>
    <xdr:to>
      <xdr:col>2</xdr:col>
      <xdr:colOff>809625</xdr:colOff>
      <xdr:row>5</xdr:row>
      <xdr:rowOff>552450</xdr:rowOff>
    </xdr:to>
    <xdr:pic macro="" fPublished="0">
      <xdr:nvPicPr>
        <xdr:cNvPr id="6" name="/xl/media/image.jpg"/>
        <xdr:cNvPicPr>
          <a:picLocks noChangeAspect="1"/>
        </xdr:cNvPicPr>
      </xdr:nvPicPr>
      <xdr:blipFill rotWithShape="1">
        <a:blip r:embed="rId5"/>
        <a:stretch>
          <a:fillRect/>
        </a:stretch>
      </xdr:blipFill>
      <xdr:spPr>
        <a:xfrm>
          <a:off x="4972050" y="6534150"/>
          <a:ext cx="1390650" cy="876300"/>
        </a:xfrm>
        <a:prstGeom prst="rect">
          <a:avLst/>
        </a:prstGeom>
      </xdr:spPr>
    </xdr:pic>
    <xdr:clientData fLocksWithSheet="1" fPrintsWithSheet="1"/>
  </xdr:twoCellAnchor>
  <xdr:twoCellAnchor editAs="oneCell">
    <xdr:from>
      <xdr:col>2</xdr:col>
      <xdr:colOff>285750</xdr:colOff>
      <xdr:row>6</xdr:row>
      <xdr:rowOff>142875</xdr:rowOff>
    </xdr:from>
    <xdr:to>
      <xdr:col>2</xdr:col>
      <xdr:colOff>657225</xdr:colOff>
      <xdr:row>6</xdr:row>
      <xdr:rowOff>542925</xdr:rowOff>
    </xdr:to>
    <xdr:pic macro="" fPublished="0">
      <xdr:nvPicPr>
        <xdr:cNvPr id="7" name="/xl/media/image.jpg"/>
        <xdr:cNvPicPr>
          <a:picLocks noChangeAspect="1"/>
        </xdr:cNvPicPr>
      </xdr:nvPicPr>
      <xdr:blipFill rotWithShape="1">
        <a:blip r:embed="rId6"/>
        <a:srcRect l="60360" t="3850" r="30860" b="78060"/>
        <a:stretch>
          <a:fillRect/>
        </a:stretch>
      </xdr:blipFill>
      <xdr:spPr>
        <a:xfrm>
          <a:off x="5314950" y="7962900"/>
          <a:ext cx="742950" cy="800100"/>
        </a:xfrm>
        <a:prstGeom prst="rect">
          <a:avLst/>
        </a:prstGeom>
      </xdr:spPr>
    </xdr:pic>
    <xdr:clientData fLocksWithSheet="1" fPrintsWithSheet="1"/>
  </xdr:twoCellAnchor>
  <xdr:twoCellAnchor editAs="oneCell">
    <xdr:from>
      <xdr:col>2</xdr:col>
      <xdr:colOff>238125</xdr:colOff>
      <xdr:row>7</xdr:row>
      <xdr:rowOff>85724</xdr:rowOff>
    </xdr:from>
    <xdr:to>
      <xdr:col>2</xdr:col>
      <xdr:colOff>657225</xdr:colOff>
      <xdr:row>7</xdr:row>
      <xdr:rowOff>619125</xdr:rowOff>
    </xdr:to>
    <xdr:pic macro="" fPublished="0">
      <xdr:nvPicPr>
        <xdr:cNvPr id="8" name="/xl/media/image.jpg"/>
        <xdr:cNvPicPr>
          <a:picLocks noChangeAspect="1"/>
        </xdr:cNvPicPr>
      </xdr:nvPicPr>
      <xdr:blipFill rotWithShape="1">
        <a:blip r:embed="rId7"/>
        <a:stretch>
          <a:fillRect/>
        </a:stretch>
      </xdr:blipFill>
      <xdr:spPr>
        <a:xfrm>
          <a:off x="5219700" y="9220200"/>
          <a:ext cx="838200" cy="1066800"/>
        </a:xfrm>
        <a:prstGeom prst="rect">
          <a:avLst/>
        </a:prstGeom>
      </xdr:spPr>
    </xdr:pic>
    <xdr:clientData fLocksWithSheet="1" fPrintsWithSheet="1"/>
  </xdr:twoCellAnchor>
  <xdr:twoCellAnchor editAs="oneCell">
    <xdr:from>
      <xdr:col>2</xdr:col>
      <xdr:colOff>276225</xdr:colOff>
      <xdr:row>8</xdr:row>
      <xdr:rowOff>66675</xdr:rowOff>
    </xdr:from>
    <xdr:to>
      <xdr:col>2</xdr:col>
      <xdr:colOff>609600</xdr:colOff>
      <xdr:row>8</xdr:row>
      <xdr:rowOff>600075</xdr:rowOff>
    </xdr:to>
    <xdr:pic macro="" fPublished="0">
      <xdr:nvPicPr>
        <xdr:cNvPr id="9" name="/xl/media/image.jpg"/>
        <xdr:cNvPicPr>
          <a:picLocks noChangeAspect="1"/>
        </xdr:cNvPicPr>
      </xdr:nvPicPr>
      <xdr:blipFill rotWithShape="1">
        <a:blip r:embed="rId8"/>
        <a:stretch>
          <a:fillRect/>
        </a:stretch>
      </xdr:blipFill>
      <xdr:spPr>
        <a:xfrm>
          <a:off x="5295900" y="10553700"/>
          <a:ext cx="666750" cy="1066800"/>
        </a:xfrm>
        <a:prstGeom prst="rect">
          <a:avLst/>
        </a:prstGeom>
      </xdr:spPr>
    </xdr:pic>
    <xdr:clientData fLocksWithSheet="1" fPrintsWithSheet="1"/>
  </xdr:twoCellAnchor>
  <xdr:twoCellAnchor editAs="oneCell">
    <xdr:from>
      <xdr:col>2</xdr:col>
      <xdr:colOff>133350</xdr:colOff>
      <xdr:row>9</xdr:row>
      <xdr:rowOff>228600</xdr:rowOff>
    </xdr:from>
    <xdr:to>
      <xdr:col>2</xdr:col>
      <xdr:colOff>790575</xdr:colOff>
      <xdr:row>9</xdr:row>
      <xdr:rowOff>466725</xdr:rowOff>
    </xdr:to>
    <xdr:pic macro="" fPublished="0">
      <xdr:nvPicPr>
        <xdr:cNvPr id="10" name="/xl/media/image.jpg"/>
        <xdr:cNvPicPr>
          <a:picLocks noChangeAspect="1"/>
        </xdr:cNvPicPr>
      </xdr:nvPicPr>
      <xdr:blipFill rotWithShape="1">
        <a:blip r:embed="rId9"/>
        <a:stretch>
          <a:fillRect/>
        </a:stretch>
      </xdr:blipFill>
      <xdr:spPr>
        <a:xfrm>
          <a:off x="5010150" y="12249149"/>
          <a:ext cx="1314450" cy="476250"/>
        </a:xfrm>
        <a:prstGeom prst="rect">
          <a:avLst/>
        </a:prstGeom>
      </xdr:spPr>
    </xdr:pic>
    <xdr:clientData fLocksWithSheet="1" fPrintsWithSheet="1"/>
  </xdr:twoCellAnchor>
  <xdr:twoCellAnchor editAs="oneCell">
    <xdr:from>
      <xdr:col>2</xdr:col>
      <xdr:colOff>266700</xdr:colOff>
      <xdr:row>10</xdr:row>
      <xdr:rowOff>95250</xdr:rowOff>
    </xdr:from>
    <xdr:to>
      <xdr:col>2</xdr:col>
      <xdr:colOff>609600</xdr:colOff>
      <xdr:row>10</xdr:row>
      <xdr:rowOff>590550</xdr:rowOff>
    </xdr:to>
    <xdr:pic macro="" fPublished="0">
      <xdr:nvPicPr>
        <xdr:cNvPr id="11" name="/xl/media/image.jpg"/>
        <xdr:cNvPicPr>
          <a:picLocks noChangeAspect="1"/>
        </xdr:cNvPicPr>
      </xdr:nvPicPr>
      <xdr:blipFill rotWithShape="1">
        <a:blip r:embed="rId10"/>
        <a:stretch>
          <a:fillRect/>
        </a:stretch>
      </xdr:blipFill>
      <xdr:spPr>
        <a:xfrm>
          <a:off x="5276850" y="13354051"/>
          <a:ext cx="685800" cy="990600"/>
        </a:xfrm>
        <a:prstGeom prst="rect">
          <a:avLst/>
        </a:prstGeom>
      </xdr:spPr>
    </xdr:pic>
    <xdr:clientData fLocksWithSheet="1" fPrintsWithSheet="1"/>
  </xdr:twoCellAnchor>
  <xdr:twoCellAnchor editAs="oneCell">
    <xdr:from>
      <xdr:col>2</xdr:col>
      <xdr:colOff>85724</xdr:colOff>
      <xdr:row>13</xdr:row>
      <xdr:rowOff>152400</xdr:rowOff>
    </xdr:from>
    <xdr:to>
      <xdr:col>2</xdr:col>
      <xdr:colOff>800100</xdr:colOff>
      <xdr:row>13</xdr:row>
      <xdr:rowOff>476250</xdr:rowOff>
    </xdr:to>
    <xdr:pic macro="" fPublished="0">
      <xdr:nvPicPr>
        <xdr:cNvPr id="12" name="/xl/media/image.jpg"/>
        <xdr:cNvPicPr>
          <a:picLocks noChangeAspect="1"/>
        </xdr:cNvPicPr>
      </xdr:nvPicPr>
      <xdr:blipFill rotWithShape="1">
        <a:blip r:embed="rId11"/>
        <a:stretch>
          <a:fillRect/>
        </a:stretch>
      </xdr:blipFill>
      <xdr:spPr>
        <a:xfrm>
          <a:off x="4914900" y="17583150"/>
          <a:ext cx="1428750" cy="647700"/>
        </a:xfrm>
        <a:prstGeom prst="rect">
          <a:avLst/>
        </a:prstGeom>
      </xdr:spPr>
    </xdr:pic>
    <xdr:clientData fLocksWithSheet="1" fPrintsWithSheet="1"/>
  </xdr:twoCellAnchor>
  <xdr:twoCellAnchor editAs="oneCell">
    <xdr:from>
      <xdr:col>2</xdr:col>
      <xdr:colOff>114300</xdr:colOff>
      <xdr:row>12</xdr:row>
      <xdr:rowOff>228600</xdr:rowOff>
    </xdr:from>
    <xdr:to>
      <xdr:col>2</xdr:col>
      <xdr:colOff>838200</xdr:colOff>
      <xdr:row>12</xdr:row>
      <xdr:rowOff>466725</xdr:rowOff>
    </xdr:to>
    <xdr:pic macro="" fPublished="0">
      <xdr:nvPicPr>
        <xdr:cNvPr id="13" name="/xl/media/image.jpg"/>
        <xdr:cNvPicPr>
          <a:picLocks noChangeAspect="1"/>
        </xdr:cNvPicPr>
      </xdr:nvPicPr>
      <xdr:blipFill rotWithShape="1">
        <a:blip r:embed="rId12"/>
        <a:stretch>
          <a:fillRect/>
        </a:stretch>
      </xdr:blipFill>
      <xdr:spPr>
        <a:xfrm>
          <a:off x="4972050" y="16363949"/>
          <a:ext cx="1447800" cy="476250"/>
        </a:xfrm>
        <a:prstGeom prst="rect">
          <a:avLst/>
        </a:prstGeom>
      </xdr:spPr>
    </xdr:pic>
    <xdr:clientData fLocksWithSheet="1" fPrintsWithSheet="1"/>
  </xdr:twoCellAnchor>
  <xdr:twoCellAnchor editAs="oneCell">
    <xdr:from>
      <xdr:col>2</xdr:col>
      <xdr:colOff>142875</xdr:colOff>
      <xdr:row>11</xdr:row>
      <xdr:rowOff>200025</xdr:rowOff>
    </xdr:from>
    <xdr:to>
      <xdr:col>2</xdr:col>
      <xdr:colOff>809625</xdr:colOff>
      <xdr:row>11</xdr:row>
      <xdr:rowOff>476250</xdr:rowOff>
    </xdr:to>
    <xdr:pic macro="" fPublished="0">
      <xdr:nvPicPr>
        <xdr:cNvPr id="14" name="/xl/media/image.jpg"/>
        <xdr:cNvPicPr>
          <a:picLocks noChangeAspect="1"/>
        </xdr:cNvPicPr>
      </xdr:nvPicPr>
      <xdr:blipFill rotWithShape="1">
        <a:blip r:embed="rId13"/>
        <a:stretch>
          <a:fillRect/>
        </a:stretch>
      </xdr:blipFill>
      <xdr:spPr>
        <a:xfrm>
          <a:off x="5029200" y="14935200"/>
          <a:ext cx="1333500" cy="552450"/>
        </a:xfrm>
        <a:prstGeom prst="rect">
          <a:avLst/>
        </a:prstGeom>
      </xdr:spPr>
    </xdr:pic>
    <xdr:clientData fLocksWithSheet="1" fPrintsWithSheet="1"/>
  </xdr:twoCellAnchor>
  <xdr:twoCellAnchor editAs="oneCell">
    <xdr:from>
      <xdr:col>2</xdr:col>
      <xdr:colOff>238125</xdr:colOff>
      <xdr:row>14</xdr:row>
      <xdr:rowOff>57150</xdr:rowOff>
    </xdr:from>
    <xdr:to>
      <xdr:col>2</xdr:col>
      <xdr:colOff>657225</xdr:colOff>
      <xdr:row>14</xdr:row>
      <xdr:rowOff>638175</xdr:rowOff>
    </xdr:to>
    <xdr:pic macro="" fPublished="0">
      <xdr:nvPicPr>
        <xdr:cNvPr id="15" name="/xl/media/image.jpg"/>
        <xdr:cNvPicPr>
          <a:picLocks noChangeAspect="1"/>
        </xdr:cNvPicPr>
      </xdr:nvPicPr>
      <xdr:blipFill rotWithShape="1">
        <a:blip r:embed="rId14"/>
        <a:stretch>
          <a:fillRect/>
        </a:stretch>
      </xdr:blipFill>
      <xdr:spPr>
        <a:xfrm>
          <a:off x="5219700" y="18764250"/>
          <a:ext cx="838200" cy="1162050"/>
        </a:xfrm>
        <a:prstGeom prst="rect">
          <a:avLst/>
        </a:prstGeom>
      </xdr:spPr>
    </xdr:pic>
    <xdr:clientData fLocksWithSheet="1" fPrintsWithSheet="1"/>
  </xdr:twoCellAnchor>
  <xdr:twoCellAnchor editAs="oneCell">
    <xdr:from>
      <xdr:col>2</xdr:col>
      <xdr:colOff>238125</xdr:colOff>
      <xdr:row>15</xdr:row>
      <xdr:rowOff>95250</xdr:rowOff>
    </xdr:from>
    <xdr:to>
      <xdr:col>2</xdr:col>
      <xdr:colOff>657225</xdr:colOff>
      <xdr:row>15</xdr:row>
      <xdr:rowOff>600075</xdr:rowOff>
    </xdr:to>
    <xdr:pic macro="" fPublished="0">
      <xdr:nvPicPr>
        <xdr:cNvPr id="16" name="/xl/media/image.jpg"/>
        <xdr:cNvPicPr>
          <a:picLocks noChangeAspect="1"/>
        </xdr:cNvPicPr>
      </xdr:nvPicPr>
      <xdr:blipFill rotWithShape="1">
        <a:blip r:embed="rId15"/>
        <a:stretch>
          <a:fillRect/>
        </a:stretch>
      </xdr:blipFill>
      <xdr:spPr>
        <a:xfrm>
          <a:off x="5219700" y="20212050"/>
          <a:ext cx="838200" cy="1009650"/>
        </a:xfrm>
        <a:prstGeom prst="rect">
          <a:avLst/>
        </a:prstGeom>
      </xdr:spPr>
    </xdr:pic>
    <xdr:clientData fLocksWithSheet="1" fPrintsWithSheet="1"/>
  </xdr:twoCellAnchor>
  <xdr:twoCellAnchor editAs="oneCell">
    <xdr:from>
      <xdr:col>2</xdr:col>
      <xdr:colOff>171449</xdr:colOff>
      <xdr:row>16</xdr:row>
      <xdr:rowOff>142875</xdr:rowOff>
    </xdr:from>
    <xdr:to>
      <xdr:col>2</xdr:col>
      <xdr:colOff>809625</xdr:colOff>
      <xdr:row>16</xdr:row>
      <xdr:rowOff>552450</xdr:rowOff>
    </xdr:to>
    <xdr:pic macro="" fPublished="0">
      <xdr:nvPicPr>
        <xdr:cNvPr id="17" name="/xl/media/image.jpg"/>
        <xdr:cNvPicPr>
          <a:picLocks noChangeAspect="1"/>
        </xdr:cNvPicPr>
      </xdr:nvPicPr>
      <xdr:blipFill rotWithShape="1">
        <a:blip r:embed="rId16"/>
        <a:stretch>
          <a:fillRect/>
        </a:stretch>
      </xdr:blipFill>
      <xdr:spPr>
        <a:xfrm>
          <a:off x="5086350" y="21678900"/>
          <a:ext cx="1276350" cy="819150"/>
        </a:xfrm>
        <a:prstGeom prst="rect">
          <a:avLst/>
        </a:prstGeom>
      </xdr:spPr>
    </xdr:pic>
    <xdr:clientData fLocksWithSheet="1" fPrintsWithSheet="1"/>
  </xdr:twoCellAnchor>
  <xdr:twoCellAnchor editAs="oneCell">
    <xdr:from>
      <xdr:col>2</xdr:col>
      <xdr:colOff>247649</xdr:colOff>
      <xdr:row>17</xdr:row>
      <xdr:rowOff>85724</xdr:rowOff>
    </xdr:from>
    <xdr:to>
      <xdr:col>2</xdr:col>
      <xdr:colOff>628650</xdr:colOff>
      <xdr:row>17</xdr:row>
      <xdr:rowOff>590550</xdr:rowOff>
    </xdr:to>
    <xdr:pic macro="" fPublished="0">
      <xdr:nvPicPr>
        <xdr:cNvPr id="18" name="/xl/media/image.jpg"/>
        <xdr:cNvPicPr>
          <a:picLocks noChangeAspect="1"/>
        </xdr:cNvPicPr>
      </xdr:nvPicPr>
      <xdr:blipFill rotWithShape="1">
        <a:blip r:embed="rId17"/>
        <a:stretch>
          <a:fillRect/>
        </a:stretch>
      </xdr:blipFill>
      <xdr:spPr>
        <a:xfrm>
          <a:off x="5238750" y="22936200"/>
          <a:ext cx="762000" cy="1009650"/>
        </a:xfrm>
        <a:prstGeom prst="rect">
          <a:avLst/>
        </a:prstGeom>
      </xdr:spPr>
    </xdr:pic>
    <xdr:clientData fLocksWithSheet="1" fPrintsWithSheet="1"/>
  </xdr:twoCellAnchor>
  <xdr:twoCellAnchor editAs="oneCell">
    <xdr:from>
      <xdr:col>2</xdr:col>
      <xdr:colOff>171449</xdr:colOff>
      <xdr:row>18</xdr:row>
      <xdr:rowOff>104775</xdr:rowOff>
    </xdr:from>
    <xdr:to>
      <xdr:col>2</xdr:col>
      <xdr:colOff>742950</xdr:colOff>
      <xdr:row>18</xdr:row>
      <xdr:rowOff>600075</xdr:rowOff>
    </xdr:to>
    <xdr:pic macro="" fPublished="0">
      <xdr:nvPicPr>
        <xdr:cNvPr id="19" name="/xl/media/image.jpg"/>
        <xdr:cNvPicPr>
          <a:picLocks noChangeAspect="1"/>
        </xdr:cNvPicPr>
      </xdr:nvPicPr>
      <xdr:blipFill rotWithShape="1">
        <a:blip r:embed="rId18"/>
        <a:stretch>
          <a:fillRect/>
        </a:stretch>
      </xdr:blipFill>
      <xdr:spPr>
        <a:xfrm>
          <a:off x="5086350" y="24345898"/>
          <a:ext cx="1143000" cy="990600"/>
        </a:xfrm>
        <a:prstGeom prst="rect">
          <a:avLst/>
        </a:prstGeom>
      </xdr:spPr>
    </xdr:pic>
    <xdr:clientData fLocksWithSheet="1" fPrintsWithSheet="1"/>
  </xdr:twoCellAnchor>
  <xdr:twoCellAnchor editAs="oneCell">
    <xdr:from>
      <xdr:col>2</xdr:col>
      <xdr:colOff>123824</xdr:colOff>
      <xdr:row>20</xdr:row>
      <xdr:rowOff>66675</xdr:rowOff>
    </xdr:from>
    <xdr:to>
      <xdr:col>2</xdr:col>
      <xdr:colOff>819150</xdr:colOff>
      <xdr:row>20</xdr:row>
      <xdr:rowOff>638175</xdr:rowOff>
    </xdr:to>
    <xdr:pic macro="" fPublished="0">
      <xdr:nvPicPr>
        <xdr:cNvPr id="20" name="/xl/media/image.jpg"/>
        <xdr:cNvPicPr>
          <a:picLocks noChangeAspect="1"/>
        </xdr:cNvPicPr>
      </xdr:nvPicPr>
      <xdr:blipFill rotWithShape="1">
        <a:blip r:embed="rId19"/>
        <a:stretch>
          <a:fillRect/>
        </a:stretch>
      </xdr:blipFill>
      <xdr:spPr>
        <a:xfrm>
          <a:off x="4991100" y="27012902"/>
          <a:ext cx="1390650" cy="1143000"/>
        </a:xfrm>
        <a:prstGeom prst="rect">
          <a:avLst/>
        </a:prstGeom>
      </xdr:spPr>
    </xdr:pic>
    <xdr:clientData fLocksWithSheet="1" fPrintsWithSheet="1"/>
  </xdr:twoCellAnchor>
  <xdr:twoCellAnchor editAs="oneCell">
    <xdr:from>
      <xdr:col>2</xdr:col>
      <xdr:colOff>152400</xdr:colOff>
      <xdr:row>21</xdr:row>
      <xdr:rowOff>123824</xdr:rowOff>
    </xdr:from>
    <xdr:to>
      <xdr:col>2</xdr:col>
      <xdr:colOff>742950</xdr:colOff>
      <xdr:row>21</xdr:row>
      <xdr:rowOff>571500</xdr:rowOff>
    </xdr:to>
    <xdr:pic macro="" fPublished="0">
      <xdr:nvPicPr>
        <xdr:cNvPr id="21" name="/xl/media/image.jpg"/>
        <xdr:cNvPicPr>
          <a:picLocks noChangeAspect="1"/>
        </xdr:cNvPicPr>
      </xdr:nvPicPr>
      <xdr:blipFill rotWithShape="1">
        <a:blip r:embed="rId20"/>
        <a:stretch>
          <a:fillRect/>
        </a:stretch>
      </xdr:blipFill>
      <xdr:spPr>
        <a:xfrm>
          <a:off x="5048250" y="28498800"/>
          <a:ext cx="1181100" cy="895350"/>
        </a:xfrm>
        <a:prstGeom prst="rect">
          <a:avLst/>
        </a:prstGeom>
      </xdr:spPr>
    </xdr:pic>
    <xdr:clientData fLocksWithSheet="1" fPrintsWithSheet="1"/>
  </xdr:twoCellAnchor>
  <xdr:twoCellAnchor editAs="oneCell">
    <xdr:from>
      <xdr:col>2</xdr:col>
      <xdr:colOff>142875</xdr:colOff>
      <xdr:row>19</xdr:row>
      <xdr:rowOff>85724</xdr:rowOff>
    </xdr:from>
    <xdr:to>
      <xdr:col>2</xdr:col>
      <xdr:colOff>733425</xdr:colOff>
      <xdr:row>19</xdr:row>
      <xdr:rowOff>590550</xdr:rowOff>
    </xdr:to>
    <xdr:pic macro="" fPublished="0">
      <xdr:nvPicPr>
        <xdr:cNvPr id="22" name="/xl/media/image.jpg"/>
        <xdr:cNvPicPr>
          <a:picLocks noChangeAspect="1"/>
        </xdr:cNvPicPr>
      </xdr:nvPicPr>
      <xdr:blipFill rotWithShape="1">
        <a:blip r:embed="rId21"/>
        <a:stretch>
          <a:fillRect/>
        </a:stretch>
      </xdr:blipFill>
      <xdr:spPr>
        <a:xfrm>
          <a:off x="5029200" y="25679400"/>
          <a:ext cx="1181100" cy="1009650"/>
        </a:xfrm>
        <a:prstGeom prst="rect">
          <a:avLst/>
        </a:prstGeom>
      </xdr:spPr>
    </xdr:pic>
    <xdr:clientData fLocksWithSheet="1" fPrintsWithSheet="1"/>
  </xdr:twoCellAnchor>
  <xdr:twoCellAnchor editAs="oneCell">
    <xdr:from>
      <xdr:col>2</xdr:col>
      <xdr:colOff>209550</xdr:colOff>
      <xdr:row>22</xdr:row>
      <xdr:rowOff>95250</xdr:rowOff>
    </xdr:from>
    <xdr:to>
      <xdr:col>2</xdr:col>
      <xdr:colOff>704850</xdr:colOff>
      <xdr:row>22</xdr:row>
      <xdr:rowOff>581025</xdr:rowOff>
    </xdr:to>
    <xdr:pic macro="" fPublished="0">
      <xdr:nvPicPr>
        <xdr:cNvPr id="23" name="/xl/media/image.jpg"/>
        <xdr:cNvPicPr>
          <a:picLocks noChangeAspect="1"/>
        </xdr:cNvPicPr>
      </xdr:nvPicPr>
      <xdr:blipFill rotWithShape="1">
        <a:blip r:embed="rId22"/>
        <a:stretch>
          <a:fillRect/>
        </a:stretch>
      </xdr:blipFill>
      <xdr:spPr>
        <a:xfrm>
          <a:off x="5162550" y="29813250"/>
          <a:ext cx="990600" cy="971550"/>
        </a:xfrm>
        <a:prstGeom prst="rect">
          <a:avLst/>
        </a:prstGeom>
      </xdr:spPr>
    </xdr:pic>
    <xdr:clientData fLocksWithSheet="1" fPrintsWithSheet="1"/>
  </xdr:twoCellAnchor>
  <xdr:twoCellAnchor editAs="oneCell">
    <xdr:from>
      <xdr:col>2</xdr:col>
      <xdr:colOff>390525</xdr:colOff>
      <xdr:row>23</xdr:row>
      <xdr:rowOff>76200</xdr:rowOff>
    </xdr:from>
    <xdr:to>
      <xdr:col>2</xdr:col>
      <xdr:colOff>571500</xdr:colOff>
      <xdr:row>23</xdr:row>
      <xdr:rowOff>609600</xdr:rowOff>
    </xdr:to>
    <xdr:pic macro="" fPublished="0">
      <xdr:nvPicPr>
        <xdr:cNvPr id="24" name="/xl/media/image.jpg"/>
        <xdr:cNvPicPr>
          <a:picLocks noChangeAspect="1"/>
        </xdr:cNvPicPr>
      </xdr:nvPicPr>
      <xdr:blipFill rotWithShape="1">
        <a:blip r:embed="rId23"/>
        <a:stretch>
          <a:fillRect/>
        </a:stretch>
      </xdr:blipFill>
      <xdr:spPr>
        <a:xfrm>
          <a:off x="5524500" y="31146750"/>
          <a:ext cx="361950" cy="1066800"/>
        </a:xfrm>
        <a:prstGeom prst="rect">
          <a:avLst/>
        </a:prstGeom>
      </xdr:spPr>
    </xdr:pic>
    <xdr:clientData fLocksWithSheet="1" fPrintsWithSheet="1"/>
  </xdr:twoCellAnchor>
  <xdr:twoCellAnchor editAs="oneCell">
    <xdr:from>
      <xdr:col>2</xdr:col>
      <xdr:colOff>190500</xdr:colOff>
      <xdr:row>24</xdr:row>
      <xdr:rowOff>142875</xdr:rowOff>
    </xdr:from>
    <xdr:to>
      <xdr:col>2</xdr:col>
      <xdr:colOff>685799</xdr:colOff>
      <xdr:row>24</xdr:row>
      <xdr:rowOff>552450</xdr:rowOff>
    </xdr:to>
    <xdr:pic macro="" fPublished="0">
      <xdr:nvPicPr>
        <xdr:cNvPr id="25" name="/xl/media/image.jpg"/>
        <xdr:cNvPicPr>
          <a:picLocks noChangeAspect="1"/>
        </xdr:cNvPicPr>
      </xdr:nvPicPr>
      <xdr:blipFill rotWithShape="1">
        <a:blip r:embed="rId24"/>
        <a:stretch>
          <a:fillRect/>
        </a:stretch>
      </xdr:blipFill>
      <xdr:spPr>
        <a:xfrm>
          <a:off x="5124450" y="32651702"/>
          <a:ext cx="990600" cy="819150"/>
        </a:xfrm>
        <a:prstGeom prst="rect">
          <a:avLst/>
        </a:prstGeom>
      </xdr:spPr>
    </xdr:pic>
    <xdr:clientData fLocksWithSheet="1" fPrintsWithSheet="1"/>
  </xdr:twoCellAnchor>
  <xdr:twoCellAnchor editAs="oneCell">
    <xdr:from>
      <xdr:col>2</xdr:col>
      <xdr:colOff>314325</xdr:colOff>
      <xdr:row>25</xdr:row>
      <xdr:rowOff>47625</xdr:rowOff>
    </xdr:from>
    <xdr:to>
      <xdr:col>2</xdr:col>
      <xdr:colOff>590550</xdr:colOff>
      <xdr:row>25</xdr:row>
      <xdr:rowOff>657225</xdr:rowOff>
    </xdr:to>
    <xdr:pic macro="" fPublished="0">
      <xdr:nvPicPr>
        <xdr:cNvPr id="26" name="/xl/media/image.jpg"/>
        <xdr:cNvPicPr>
          <a:picLocks noChangeAspect="1"/>
        </xdr:cNvPicPr>
      </xdr:nvPicPr>
      <xdr:blipFill rotWithShape="1">
        <a:blip r:embed="rId25"/>
        <a:stretch>
          <a:fillRect/>
        </a:stretch>
      </xdr:blipFill>
      <xdr:spPr>
        <a:xfrm>
          <a:off x="5372100" y="33832800"/>
          <a:ext cx="552450" cy="1219200"/>
        </a:xfrm>
        <a:prstGeom prst="rect">
          <a:avLst/>
        </a:prstGeom>
      </xdr:spPr>
    </xdr:pic>
    <xdr:clientData fLocksWithSheet="1" fPrintsWithSheet="1"/>
  </xdr:twoCellAnchor>
  <xdr:twoCellAnchor editAs="oneCell">
    <xdr:from>
      <xdr:col>2</xdr:col>
      <xdr:colOff>314325</xdr:colOff>
      <xdr:row>26</xdr:row>
      <xdr:rowOff>57150</xdr:rowOff>
    </xdr:from>
    <xdr:to>
      <xdr:col>2</xdr:col>
      <xdr:colOff>590550</xdr:colOff>
      <xdr:row>26</xdr:row>
      <xdr:rowOff>666750</xdr:rowOff>
    </xdr:to>
    <xdr:pic macro="" fPublished="0">
      <xdr:nvPicPr>
        <xdr:cNvPr id="27" name="/xl/media/image.jpg"/>
        <xdr:cNvPicPr>
          <a:picLocks noChangeAspect="1"/>
        </xdr:cNvPicPr>
      </xdr:nvPicPr>
      <xdr:blipFill rotWithShape="1">
        <a:blip r:embed="rId26"/>
        <a:stretch>
          <a:fillRect/>
        </a:stretch>
      </xdr:blipFill>
      <xdr:spPr>
        <a:xfrm>
          <a:off x="5372100" y="35223452"/>
          <a:ext cx="552450" cy="1219200"/>
        </a:xfrm>
        <a:prstGeom prst="rect">
          <a:avLst/>
        </a:prstGeom>
      </xdr:spPr>
    </xdr:pic>
    <xdr:clientData fLocksWithSheet="1" fPrintsWithSheet="1"/>
  </xdr:twoCellAnchor>
  <xdr:twoCellAnchor editAs="oneCell">
    <xdr:from>
      <xdr:col>2</xdr:col>
      <xdr:colOff>266700</xdr:colOff>
      <xdr:row>27</xdr:row>
      <xdr:rowOff>57150</xdr:rowOff>
    </xdr:from>
    <xdr:to>
      <xdr:col>2</xdr:col>
      <xdr:colOff>628650</xdr:colOff>
      <xdr:row>27</xdr:row>
      <xdr:rowOff>638175</xdr:rowOff>
    </xdr:to>
    <xdr:pic macro="" fPublished="0">
      <xdr:nvPicPr>
        <xdr:cNvPr id="28" name="/xl/media/image.jpg"/>
        <xdr:cNvPicPr>
          <a:picLocks noChangeAspect="1"/>
        </xdr:cNvPicPr>
      </xdr:nvPicPr>
      <xdr:blipFill rotWithShape="1">
        <a:blip r:embed="rId27"/>
        <a:stretch>
          <a:fillRect/>
        </a:stretch>
      </xdr:blipFill>
      <xdr:spPr>
        <a:xfrm>
          <a:off x="5276850" y="36595052"/>
          <a:ext cx="723900" cy="1162050"/>
        </a:xfrm>
        <a:prstGeom prst="rect">
          <a:avLst/>
        </a:prstGeom>
      </xdr:spPr>
    </xdr:pic>
    <xdr:clientData fLocksWithSheet="1" fPrintsWithSheet="1"/>
  </xdr:twoCellAnchor>
  <xdr:twoCellAnchor editAs="oneCell">
    <xdr:from>
      <xdr:col>2</xdr:col>
      <xdr:colOff>209550</xdr:colOff>
      <xdr:row>28</xdr:row>
      <xdr:rowOff>161925</xdr:rowOff>
    </xdr:from>
    <xdr:to>
      <xdr:col>2</xdr:col>
      <xdr:colOff>685799</xdr:colOff>
      <xdr:row>28</xdr:row>
      <xdr:rowOff>504825</xdr:rowOff>
    </xdr:to>
    <xdr:pic macro="" fPublished="0">
      <xdr:nvPicPr>
        <xdr:cNvPr id="29" name="/xl/media/image.jpg"/>
        <xdr:cNvPicPr>
          <a:picLocks noChangeAspect="1"/>
        </xdr:cNvPicPr>
      </xdr:nvPicPr>
      <xdr:blipFill rotWithShape="1">
        <a:blip r:embed="rId28"/>
        <a:stretch>
          <a:fillRect/>
        </a:stretch>
      </xdr:blipFill>
      <xdr:spPr>
        <a:xfrm>
          <a:off x="5162550" y="38176200"/>
          <a:ext cx="952500" cy="685800"/>
        </a:xfrm>
        <a:prstGeom prst="rect">
          <a:avLst/>
        </a:prstGeom>
      </xdr:spPr>
    </xdr:pic>
    <xdr:clientData fLocksWithSheet="1" fPrintsWithSheet="1"/>
  </xdr:twoCellAnchor>
  <xdr:twoCellAnchor editAs="oneCell">
    <xdr:from>
      <xdr:col>2</xdr:col>
      <xdr:colOff>209550</xdr:colOff>
      <xdr:row>29</xdr:row>
      <xdr:rowOff>104775</xdr:rowOff>
    </xdr:from>
    <xdr:to>
      <xdr:col>2</xdr:col>
      <xdr:colOff>657225</xdr:colOff>
      <xdr:row>29</xdr:row>
      <xdr:rowOff>571500</xdr:rowOff>
    </xdr:to>
    <xdr:pic macro="" fPublished="0">
      <xdr:nvPicPr>
        <xdr:cNvPr id="30" name="/xl/media/image.jpg"/>
        <xdr:cNvPicPr>
          <a:picLocks noChangeAspect="1"/>
        </xdr:cNvPicPr>
      </xdr:nvPicPr>
      <xdr:blipFill rotWithShape="1">
        <a:blip r:embed="rId29"/>
        <a:stretch>
          <a:fillRect/>
        </a:stretch>
      </xdr:blipFill>
      <xdr:spPr>
        <a:xfrm>
          <a:off x="5162550" y="39433500"/>
          <a:ext cx="895350" cy="933450"/>
        </a:xfrm>
        <a:prstGeom prst="rect">
          <a:avLst/>
        </a:prstGeom>
      </xdr:spPr>
    </xdr:pic>
    <xdr:clientData fLocksWithSheet="1" fPrintsWithSheet="1"/>
  </xdr:twoCellAnchor>
  <xdr:twoCellAnchor editAs="oneCell">
    <xdr:from>
      <xdr:col>2</xdr:col>
      <xdr:colOff>238125</xdr:colOff>
      <xdr:row>30</xdr:row>
      <xdr:rowOff>76200</xdr:rowOff>
    </xdr:from>
    <xdr:to>
      <xdr:col>2</xdr:col>
      <xdr:colOff>695325</xdr:colOff>
      <xdr:row>30</xdr:row>
      <xdr:rowOff>571500</xdr:rowOff>
    </xdr:to>
    <xdr:pic macro="" fPublished="0">
      <xdr:nvPicPr>
        <xdr:cNvPr id="31" name="/xl/media/image.png"/>
        <xdr:cNvPicPr>
          <a:picLocks noChangeAspect="1"/>
        </xdr:cNvPicPr>
      </xdr:nvPicPr>
      <xdr:blipFill rotWithShape="1">
        <a:blip r:embed="rId30"/>
        <a:stretch>
          <a:fillRect/>
        </a:stretch>
      </xdr:blipFill>
      <xdr:spPr>
        <a:xfrm>
          <a:off x="5219700" y="40747948"/>
          <a:ext cx="914400" cy="990600"/>
        </a:xfrm>
        <a:prstGeom prst="rect">
          <a:avLst/>
        </a:prstGeom>
      </xdr:spPr>
    </xdr:pic>
    <xdr:clientData fLocksWithSheet="1" fPrintsWithSheet="1"/>
  </xdr:twoCellAnchor>
  <xdr:twoCellAnchor editAs="oneCell">
    <xdr:from>
      <xdr:col>2</xdr:col>
      <xdr:colOff>257175</xdr:colOff>
      <xdr:row>31</xdr:row>
      <xdr:rowOff>76200</xdr:rowOff>
    </xdr:from>
    <xdr:to>
      <xdr:col>2</xdr:col>
      <xdr:colOff>676275</xdr:colOff>
      <xdr:row>31</xdr:row>
      <xdr:rowOff>600075</xdr:rowOff>
    </xdr:to>
    <xdr:pic macro="" fPublished="0">
      <xdr:nvPicPr>
        <xdr:cNvPr id="32" name="/xl/media/image.png"/>
        <xdr:cNvPicPr>
          <a:picLocks noChangeAspect="1"/>
        </xdr:cNvPicPr>
      </xdr:nvPicPr>
      <xdr:blipFill rotWithShape="1">
        <a:blip r:embed="rId31"/>
        <a:stretch>
          <a:fillRect/>
        </a:stretch>
      </xdr:blipFill>
      <xdr:spPr>
        <a:xfrm>
          <a:off x="5257800" y="42119548"/>
          <a:ext cx="838200" cy="1047750"/>
        </a:xfrm>
        <a:prstGeom prst="rect">
          <a:avLst/>
        </a:prstGeom>
      </xdr:spPr>
    </xdr:pic>
    <xdr:clientData fLocksWithSheet="1" fPrintsWithSheet="1"/>
  </xdr:twoCellAnchor>
  <xdr:twoCellAnchor editAs="oneCell">
    <xdr:from>
      <xdr:col>2</xdr:col>
      <xdr:colOff>200025</xdr:colOff>
      <xdr:row>32</xdr:row>
      <xdr:rowOff>85724</xdr:rowOff>
    </xdr:from>
    <xdr:to>
      <xdr:col>2</xdr:col>
      <xdr:colOff>704850</xdr:colOff>
      <xdr:row>32</xdr:row>
      <xdr:rowOff>609600</xdr:rowOff>
    </xdr:to>
    <xdr:pic macro="" fPublished="0">
      <xdr:nvPicPr>
        <xdr:cNvPr id="33" name="/xl/media/image2.png"/>
        <xdr:cNvPicPr>
          <a:picLocks noChangeAspect="1"/>
        </xdr:cNvPicPr>
      </xdr:nvPicPr>
      <xdr:blipFill rotWithShape="1">
        <a:blip r:embed="rId32"/>
        <a:stretch>
          <a:fillRect/>
        </a:stretch>
      </xdr:blipFill>
      <xdr:spPr>
        <a:xfrm>
          <a:off x="5143500" y="43510200"/>
          <a:ext cx="1009650" cy="1047750"/>
        </a:xfrm>
        <a:prstGeom prst="rect">
          <a:avLst/>
        </a:prstGeom>
      </xdr:spPr>
    </xdr:pic>
    <xdr:clientData fLocksWithSheet="1" fPrintsWithSheet="1"/>
  </xdr:twoCellAnchor>
  <xdr:twoCellAnchor editAs="oneCell">
    <xdr:from>
      <xdr:col>2</xdr:col>
      <xdr:colOff>209550</xdr:colOff>
      <xdr:row>33</xdr:row>
      <xdr:rowOff>85724</xdr:rowOff>
    </xdr:from>
    <xdr:to>
      <xdr:col>2</xdr:col>
      <xdr:colOff>657225</xdr:colOff>
      <xdr:row>33</xdr:row>
      <xdr:rowOff>600075</xdr:rowOff>
    </xdr:to>
    <xdr:pic macro="" fPublished="0">
      <xdr:nvPicPr>
        <xdr:cNvPr id="34" name="/xl/media/image3.png"/>
        <xdr:cNvPicPr>
          <a:picLocks noChangeAspect="1"/>
        </xdr:cNvPicPr>
      </xdr:nvPicPr>
      <xdr:blipFill rotWithShape="1">
        <a:blip r:embed="rId33"/>
        <a:stretch>
          <a:fillRect/>
        </a:stretch>
      </xdr:blipFill>
      <xdr:spPr>
        <a:xfrm>
          <a:off x="5162550" y="44881804"/>
          <a:ext cx="895350" cy="1028700"/>
        </a:xfrm>
        <a:prstGeom prst="rect">
          <a:avLst/>
        </a:prstGeom>
      </xdr:spPr>
    </xdr:pic>
    <xdr:clientData fLocksWithSheet="1" fPrintsWithSheet="1"/>
  </xdr:twoCellAnchor>
  <xdr:twoCellAnchor editAs="oneCell">
    <xdr:from>
      <xdr:col>2</xdr:col>
      <xdr:colOff>238125</xdr:colOff>
      <xdr:row>34</xdr:row>
      <xdr:rowOff>66675</xdr:rowOff>
    </xdr:from>
    <xdr:to>
      <xdr:col>2</xdr:col>
      <xdr:colOff>695325</xdr:colOff>
      <xdr:row>34</xdr:row>
      <xdr:rowOff>619125</xdr:rowOff>
    </xdr:to>
    <xdr:pic macro="" fPublished="0">
      <xdr:nvPicPr>
        <xdr:cNvPr id="35" name="/xl/media/image4.png"/>
        <xdr:cNvPicPr>
          <a:picLocks noChangeAspect="1"/>
        </xdr:cNvPicPr>
      </xdr:nvPicPr>
      <xdr:blipFill rotWithShape="1">
        <a:blip r:embed="rId34"/>
        <a:stretch>
          <a:fillRect/>
        </a:stretch>
      </xdr:blipFill>
      <xdr:spPr>
        <a:xfrm>
          <a:off x="5219700" y="46215300"/>
          <a:ext cx="914400" cy="1104900"/>
        </a:xfrm>
        <a:prstGeom prst="rect">
          <a:avLst/>
        </a:prstGeom>
      </xdr:spPr>
    </xdr:pic>
    <xdr:clientData fLocksWithSheet="1" fPrintsWithSheet="1"/>
  </xdr:twoCellAnchor>
  <xdr:twoCellAnchor editAs="oneCell">
    <xdr:from>
      <xdr:col>2</xdr:col>
      <xdr:colOff>161925</xdr:colOff>
      <xdr:row>35</xdr:row>
      <xdr:rowOff>133350</xdr:rowOff>
    </xdr:from>
    <xdr:to>
      <xdr:col>2</xdr:col>
      <xdr:colOff>771525</xdr:colOff>
      <xdr:row>35</xdr:row>
      <xdr:rowOff>523875</xdr:rowOff>
    </xdr:to>
    <xdr:pic macro="" fPublished="0">
      <xdr:nvPicPr>
        <xdr:cNvPr id="36" name="/xl/media/image5.png"/>
        <xdr:cNvPicPr>
          <a:picLocks noChangeAspect="1"/>
        </xdr:cNvPicPr>
      </xdr:nvPicPr>
      <xdr:blipFill rotWithShape="1">
        <a:blip r:embed="rId35"/>
        <a:stretch>
          <a:fillRect/>
        </a:stretch>
      </xdr:blipFill>
      <xdr:spPr>
        <a:xfrm>
          <a:off x="5067300" y="47720252"/>
          <a:ext cx="1219200" cy="781050"/>
        </a:xfrm>
        <a:prstGeom prst="rect">
          <a:avLst/>
        </a:prstGeom>
      </xdr:spPr>
    </xdr:pic>
    <xdr:clientData fLocksWithSheet="1" fPrintsWithSheet="1"/>
  </xdr:twoCellAnchor>
  <xdr:twoCellAnchor editAs="oneCell">
    <xdr:from>
      <xdr:col>2</xdr:col>
      <xdr:colOff>152400</xdr:colOff>
      <xdr:row>36</xdr:row>
      <xdr:rowOff>85724</xdr:rowOff>
    </xdr:from>
    <xdr:to>
      <xdr:col>2</xdr:col>
      <xdr:colOff>762000</xdr:colOff>
      <xdr:row>36</xdr:row>
      <xdr:rowOff>609600</xdr:rowOff>
    </xdr:to>
    <xdr:pic macro="" fPublished="0">
      <xdr:nvPicPr>
        <xdr:cNvPr id="37" name="/xl/media/image6.png"/>
        <xdr:cNvPicPr>
          <a:picLocks noChangeAspect="1"/>
        </xdr:cNvPicPr>
      </xdr:nvPicPr>
      <xdr:blipFill rotWithShape="1">
        <a:blip r:embed="rId36"/>
        <a:stretch>
          <a:fillRect/>
        </a:stretch>
      </xdr:blipFill>
      <xdr:spPr>
        <a:xfrm>
          <a:off x="5048250" y="48996596"/>
          <a:ext cx="1219200" cy="1047750"/>
        </a:xfrm>
        <a:prstGeom prst="rect">
          <a:avLst/>
        </a:prstGeom>
      </xdr:spPr>
    </xdr:pic>
    <xdr:clientData fLocksWithSheet="1" fPrintsWithSheet="1"/>
  </xdr:twoCellAnchor>
  <xdr:twoCellAnchor editAs="oneCell">
    <xdr:from>
      <xdr:col>2</xdr:col>
      <xdr:colOff>200025</xdr:colOff>
      <xdr:row>37</xdr:row>
      <xdr:rowOff>76200</xdr:rowOff>
    </xdr:from>
    <xdr:to>
      <xdr:col>2</xdr:col>
      <xdr:colOff>704850</xdr:colOff>
      <xdr:row>37</xdr:row>
      <xdr:rowOff>600075</xdr:rowOff>
    </xdr:to>
    <xdr:pic macro="" fPublished="0">
      <xdr:nvPicPr>
        <xdr:cNvPr id="38" name="/xl/media/image7.png"/>
        <xdr:cNvPicPr>
          <a:picLocks noChangeAspect="1"/>
        </xdr:cNvPicPr>
      </xdr:nvPicPr>
      <xdr:blipFill rotWithShape="1">
        <a:blip r:embed="rId37"/>
        <a:stretch>
          <a:fillRect/>
        </a:stretch>
      </xdr:blipFill>
      <xdr:spPr>
        <a:xfrm>
          <a:off x="5143500" y="50349152"/>
          <a:ext cx="1009650" cy="1047750"/>
        </a:xfrm>
        <a:prstGeom prst="rect">
          <a:avLst/>
        </a:prstGeom>
      </xdr:spPr>
    </xdr:pic>
    <xdr:clientData fLocksWithSheet="1" fPrintsWithSheet="1"/>
  </xdr:twoCellAnchor>
  <xdr:twoCellAnchor editAs="oneCell">
    <xdr:from>
      <xdr:col>2</xdr:col>
      <xdr:colOff>219075</xdr:colOff>
      <xdr:row>38</xdr:row>
      <xdr:rowOff>76200</xdr:rowOff>
    </xdr:from>
    <xdr:to>
      <xdr:col>2</xdr:col>
      <xdr:colOff>723900</xdr:colOff>
      <xdr:row>38</xdr:row>
      <xdr:rowOff>600075</xdr:rowOff>
    </xdr:to>
    <xdr:pic macro="" fPublished="0">
      <xdr:nvPicPr>
        <xdr:cNvPr id="39" name="/xl/media/image7.png"/>
        <xdr:cNvPicPr>
          <a:picLocks noChangeAspect="1"/>
        </xdr:cNvPicPr>
      </xdr:nvPicPr>
      <xdr:blipFill rotWithShape="1">
        <a:blip r:embed="rId38"/>
        <a:stretch>
          <a:fillRect/>
        </a:stretch>
      </xdr:blipFill>
      <xdr:spPr>
        <a:xfrm>
          <a:off x="5181600" y="51720752"/>
          <a:ext cx="1009650" cy="1047750"/>
        </a:xfrm>
        <a:prstGeom prst="rect">
          <a:avLst/>
        </a:prstGeom>
      </xdr:spPr>
    </xdr:pic>
    <xdr:clientData fLocksWithSheet="1" fPrintsWithSheet="1"/>
  </xdr:twoCellAnchor>
  <xdr:twoCellAnchor editAs="oneCell">
    <xdr:from>
      <xdr:col>2</xdr:col>
      <xdr:colOff>142875</xdr:colOff>
      <xdr:row>39</xdr:row>
      <xdr:rowOff>123824</xdr:rowOff>
    </xdr:from>
    <xdr:to>
      <xdr:col>2</xdr:col>
      <xdr:colOff>781050</xdr:colOff>
      <xdr:row>39</xdr:row>
      <xdr:rowOff>571500</xdr:rowOff>
    </xdr:to>
    <xdr:pic macro="" fPublished="0">
      <xdr:nvPicPr>
        <xdr:cNvPr id="40" name="/xl/media/image6.png"/>
        <xdr:cNvPicPr>
          <a:picLocks noChangeAspect="1"/>
        </xdr:cNvPicPr>
      </xdr:nvPicPr>
      <xdr:blipFill rotWithShape="1">
        <a:blip r:embed="rId39"/>
        <a:stretch>
          <a:fillRect/>
        </a:stretch>
      </xdr:blipFill>
      <xdr:spPr>
        <a:xfrm>
          <a:off x="5029200" y="53187600"/>
          <a:ext cx="1276350" cy="895350"/>
        </a:xfrm>
        <a:prstGeom prst="rect">
          <a:avLst/>
        </a:prstGeom>
      </xdr:spPr>
    </xdr:pic>
    <xdr:clientData fLocksWithSheet="1" fPrintsWithSheet="1"/>
  </xdr:twoCellAnchor>
  <xdr:twoCellAnchor editAs="oneCell">
    <xdr:from>
      <xdr:col>2</xdr:col>
      <xdr:colOff>200025</xdr:colOff>
      <xdr:row>40</xdr:row>
      <xdr:rowOff>114300</xdr:rowOff>
    </xdr:from>
    <xdr:to>
      <xdr:col>2</xdr:col>
      <xdr:colOff>685799</xdr:colOff>
      <xdr:row>40</xdr:row>
      <xdr:rowOff>581025</xdr:rowOff>
    </xdr:to>
    <xdr:pic macro="" fPublished="0">
      <xdr:nvPicPr>
        <xdr:cNvPr id="41" name="/xl/media/image8.png"/>
        <xdr:cNvPicPr>
          <a:picLocks noChangeAspect="1"/>
        </xdr:cNvPicPr>
      </xdr:nvPicPr>
      <xdr:blipFill rotWithShape="1">
        <a:blip r:embed="rId40"/>
        <a:stretch>
          <a:fillRect/>
        </a:stretch>
      </xdr:blipFill>
      <xdr:spPr>
        <a:xfrm>
          <a:off x="5143500" y="54540148"/>
          <a:ext cx="971550" cy="933450"/>
        </a:xfrm>
        <a:prstGeom prst="rect">
          <a:avLst/>
        </a:prstGeom>
      </xdr:spPr>
    </xdr:pic>
    <xdr:clientData fLocksWithSheet="1" fPrintsWithSheet="1"/>
  </xdr:twoCellAnchor>
  <xdr:twoCellAnchor editAs="oneCell">
    <xdr:from>
      <xdr:col>2</xdr:col>
      <xdr:colOff>209550</xdr:colOff>
      <xdr:row>41</xdr:row>
      <xdr:rowOff>57150</xdr:rowOff>
    </xdr:from>
    <xdr:to>
      <xdr:col>2</xdr:col>
      <xdr:colOff>695325</xdr:colOff>
      <xdr:row>41</xdr:row>
      <xdr:rowOff>638175</xdr:rowOff>
    </xdr:to>
    <xdr:pic macro="" fPublished="0">
      <xdr:nvPicPr>
        <xdr:cNvPr id="42" name="/xl/media/image7.png"/>
        <xdr:cNvPicPr>
          <a:picLocks noChangeAspect="1"/>
        </xdr:cNvPicPr>
      </xdr:nvPicPr>
      <xdr:blipFill rotWithShape="1">
        <a:blip r:embed="rId41"/>
        <a:stretch>
          <a:fillRect/>
        </a:stretch>
      </xdr:blipFill>
      <xdr:spPr>
        <a:xfrm>
          <a:off x="5162550" y="55797452"/>
          <a:ext cx="971550" cy="1162050"/>
        </a:xfrm>
        <a:prstGeom prst="rect">
          <a:avLst/>
        </a:prstGeom>
      </xdr:spPr>
    </xdr:pic>
    <xdr:clientData fLocksWithSheet="1" fPrintsWithSheet="1"/>
  </xdr:twoCellAnchor>
  <xdr:twoCellAnchor editAs="oneCell">
    <xdr:from>
      <xdr:col>2</xdr:col>
      <xdr:colOff>123824</xdr:colOff>
      <xdr:row>42</xdr:row>
      <xdr:rowOff>85724</xdr:rowOff>
    </xdr:from>
    <xdr:to>
      <xdr:col>2</xdr:col>
      <xdr:colOff>723900</xdr:colOff>
      <xdr:row>42</xdr:row>
      <xdr:rowOff>609600</xdr:rowOff>
    </xdr:to>
    <xdr:pic macro="" fPublished="0">
      <xdr:nvPicPr>
        <xdr:cNvPr id="43" name="/xl/media/image7.png"/>
        <xdr:cNvPicPr>
          <a:picLocks noChangeAspect="1"/>
        </xdr:cNvPicPr>
      </xdr:nvPicPr>
      <xdr:blipFill rotWithShape="1">
        <a:blip r:embed="rId42"/>
        <a:stretch>
          <a:fillRect/>
        </a:stretch>
      </xdr:blipFill>
      <xdr:spPr>
        <a:xfrm>
          <a:off x="4991100" y="57226196"/>
          <a:ext cx="1200150" cy="1047750"/>
        </a:xfrm>
        <a:prstGeom prst="rect">
          <a:avLst/>
        </a:prstGeom>
      </xdr:spPr>
    </xdr:pic>
    <xdr:clientData fLocksWithSheet="1" fPrintsWithSheet="1"/>
  </xdr:twoCellAnchor>
</xdr:wsDr>
</file>

<file path=xl/drawings/drawing3.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7</xdr:col>
      <xdr:colOff>866775</xdr:colOff>
      <xdr:row>9</xdr:row>
      <xdr:rowOff>133350</xdr:rowOff>
    </xdr:from>
    <xdr:to>
      <xdr:col>8</xdr:col>
      <xdr:colOff>857250</xdr:colOff>
      <xdr:row>11</xdr:row>
      <xdr:rowOff>76200</xdr:rowOff>
    </xdr:to>
    <xdr:sp fLocksText="1" fPublished="0">
      <xdr:nvSpPr>
        <xdr:cNvPr id="2" name="사각형: 둥근 모서리 29"/>
        <xdr:cNvSpPr>
          <a:spLocks noRot="1"/>
        </xdr:cNvSpPr>
      </xdr:nvSpPr>
      <xdr:spPr>
        <a:xfrm>
          <a:off x="13940117" y="7463118"/>
          <a:ext cx="1916205" cy="1086970"/>
        </a:xfrm>
        <a:prstGeom prst="roundRect">
          <a:avLst>
            <a:gd name="adj" fmla="val 16667"/>
          </a:avLst>
        </a:prstGeom>
        <a:solidFill>
          <a:srgbClr val="4f81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nchor="ctr"/>
        <a:p>
          <a:pPr algn="ctr" eaLnBrk="0" latinLnBrk="0">
            <a:lnSpc>
              <a:spcPct val="100000"/>
            </a:lnSpc>
          </a:pPr>
          <a:r>
            <a:rPr lang="ko-KR" altLang="en-US" sz="1000" b="1">
              <a:solidFill>
                <a:srgbClr val="ffffff"/>
              </a:solidFill>
              <a:latin typeface="맑은 고딕"/>
              <a:ea typeface="맑은 고딕"/>
            </a:rPr>
            <a:t>안정</a:t>
          </a:r>
        </a:p>
      </xdr:txBody>
    </xdr:sp>
    <xdr:clientData fLocksWithSheet="1" fPrintsWithSheet="1"/>
  </xdr:twoCellAnchor>
  <xdr:twoCellAnchor>
    <xdr:from>
      <xdr:col>6</xdr:col>
      <xdr:colOff>390525</xdr:colOff>
      <xdr:row>10</xdr:row>
      <xdr:rowOff>295275</xdr:rowOff>
    </xdr:from>
    <xdr:to>
      <xdr:col>7</xdr:col>
      <xdr:colOff>381000</xdr:colOff>
      <xdr:row>12</xdr:row>
      <xdr:rowOff>161925</xdr:rowOff>
    </xdr:to>
    <xdr:sp fLocksText="1" fPublished="0">
      <xdr:nvSpPr>
        <xdr:cNvPr id="3" name="사각형: 둥근 모서리 30"/>
        <xdr:cNvSpPr>
          <a:spLocks noRot="1"/>
        </xdr:cNvSpPr>
      </xdr:nvSpPr>
      <xdr:spPr>
        <a:xfrm>
          <a:off x="11049000" y="8382000"/>
          <a:ext cx="1916205" cy="941294"/>
        </a:xfrm>
        <a:prstGeom prst="roundRect">
          <a:avLst>
            <a:gd name="adj" fmla="val 16667"/>
          </a:avLst>
        </a:prstGeom>
        <a:solidFill>
          <a:srgbClr val="8064a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nchor="ctr"/>
        <a:p>
          <a:pPr algn="ctr" eaLnBrk="0" latinLnBrk="0">
            <a:lnSpc>
              <a:spcPct val="100000"/>
            </a:lnSpc>
          </a:pPr>
          <a:r>
            <a:rPr lang="ko-KR" altLang="en-US" sz="1000" b="1">
              <a:solidFill>
                <a:srgbClr val="ffffff"/>
              </a:solidFill>
              <a:latin typeface="맑은 고딕"/>
              <a:ea typeface="맑은 고딕"/>
            </a:rPr>
            <a:t>공명</a:t>
          </a:r>
        </a:p>
      </xdr:txBody>
    </xdr:sp>
    <xdr:clientData fLocksWithSheet="1" fPrintsWithSheet="1"/>
  </xdr:twoCellAnchor>
  <xdr:twoCellAnchor>
    <xdr:from>
      <xdr:col>7</xdr:col>
      <xdr:colOff>866775</xdr:colOff>
      <xdr:row>12</xdr:row>
      <xdr:rowOff>114300</xdr:rowOff>
    </xdr:from>
    <xdr:to>
      <xdr:col>8</xdr:col>
      <xdr:colOff>857250</xdr:colOff>
      <xdr:row>13</xdr:row>
      <xdr:rowOff>171449</xdr:rowOff>
    </xdr:to>
    <xdr:sp fLocksText="1" fPublished="0">
      <xdr:nvSpPr>
        <xdr:cNvPr id="4" name="사각형: 둥근 모서리 31"/>
        <xdr:cNvSpPr>
          <a:spLocks noRot="1"/>
        </xdr:cNvSpPr>
      </xdr:nvSpPr>
      <xdr:spPr>
        <a:xfrm>
          <a:off x="13940117" y="9233647"/>
          <a:ext cx="1916205" cy="717176"/>
        </a:xfrm>
        <a:prstGeom prst="roundRect">
          <a:avLst>
            <a:gd name="adj" fmla="val 16667"/>
          </a:avLst>
        </a:prstGeom>
        <a:solidFill>
          <a:srgbClr val="5b65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nchor="ctr"/>
        <a:p>
          <a:pPr algn="ctr" eaLnBrk="0" latinLnBrk="0">
            <a:lnSpc>
              <a:spcPct val="100000"/>
            </a:lnSpc>
          </a:pPr>
          <a:r>
            <a:rPr lang="ko-KR" altLang="en-US" sz="1000" b="1">
              <a:solidFill>
                <a:srgbClr val="ffffff"/>
              </a:solidFill>
              <a:latin typeface="맑은 고딕"/>
              <a:ea typeface="맑은 고딕"/>
            </a:rPr>
            <a:t>차단</a:t>
          </a:r>
        </a:p>
      </xdr:txBody>
    </xdr:sp>
    <xdr:clientData fLocksWithSheet="1" fPrintsWithSheet="1"/>
  </xdr:twoCellAnchor>
  <xdr:twoCellAnchor>
    <xdr:from>
      <xdr:col>9</xdr:col>
      <xdr:colOff>409575</xdr:colOff>
      <xdr:row>10</xdr:row>
      <xdr:rowOff>295275</xdr:rowOff>
    </xdr:from>
    <xdr:to>
      <xdr:col>10</xdr:col>
      <xdr:colOff>476250</xdr:colOff>
      <xdr:row>12</xdr:row>
      <xdr:rowOff>161925</xdr:rowOff>
    </xdr:to>
    <xdr:sp fLocksText="1" fPublished="0">
      <xdr:nvSpPr>
        <xdr:cNvPr id="5" name="사각형: 둥근 모서리 32"/>
        <xdr:cNvSpPr>
          <a:spLocks noRot="1"/>
        </xdr:cNvSpPr>
      </xdr:nvSpPr>
      <xdr:spPr>
        <a:xfrm>
          <a:off x="16898470" y="8382000"/>
          <a:ext cx="1916205" cy="941294"/>
        </a:xfrm>
        <a:prstGeom prst="roundRect">
          <a:avLst>
            <a:gd name="adj" fmla="val 16667"/>
          </a:avLst>
        </a:prstGeom>
        <a:solidFill>
          <a:srgbClr val="a64d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nchor="ctr"/>
        <a:p>
          <a:pPr algn="ctr" eaLnBrk="0" latinLnBrk="0">
            <a:lnSpc>
              <a:spcPct val="100000"/>
            </a:lnSpc>
          </a:pPr>
          <a:r>
            <a:rPr lang="ko-KR" altLang="en-US" sz="1000" b="1">
              <a:solidFill>
                <a:srgbClr val="ffffff"/>
              </a:solidFill>
              <a:latin typeface="맑은 고딕"/>
              <a:ea typeface="맑은 고딕"/>
            </a:rPr>
            <a:t>침식</a:t>
          </a:r>
        </a:p>
      </xdr:txBody>
    </xdr:sp>
    <xdr:clientData fLocksWithSheet="1" fPrintsWithSheet="1"/>
  </xdr:twoCellAnchor>
  <xdr:twoCellAnchor>
    <xdr:from>
      <xdr:col>6</xdr:col>
      <xdr:colOff>847725</xdr:colOff>
      <xdr:row>10</xdr:row>
      <xdr:rowOff>123824</xdr:rowOff>
    </xdr:from>
    <xdr:to>
      <xdr:col>7</xdr:col>
      <xdr:colOff>866775</xdr:colOff>
      <xdr:row>10</xdr:row>
      <xdr:rowOff>295275</xdr:rowOff>
    </xdr:to>
    <xdr:cxnSp fPublished="0">
      <xdr:nvCxnSpPr>
        <xdr:cNvPr id="6" name="연결선: 구부러짐 33"/>
        <xdr:cNvCxnSpPr>
          <a:stCxn id="2" idx="1"/>
          <a:endCxn id="3" idx="0"/>
        </xdr:cNvCxnSpPr>
      </xdr:nvCxnSpPr>
      <xdr:spPr>
        <a:xfrm rot="10800000" flipV="1">
          <a:off x="11967883" y="8034617"/>
          <a:ext cx="1972235" cy="347382"/>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fLocksWithSheet="1" fPrintsWithSheet="1"/>
  </xdr:twoCellAnchor>
  <xdr:twoCellAnchor>
    <xdr:from>
      <xdr:col>6</xdr:col>
      <xdr:colOff>847725</xdr:colOff>
      <xdr:row>12</xdr:row>
      <xdr:rowOff>161925</xdr:rowOff>
    </xdr:from>
    <xdr:to>
      <xdr:col>7</xdr:col>
      <xdr:colOff>866775</xdr:colOff>
      <xdr:row>12</xdr:row>
      <xdr:rowOff>295275</xdr:rowOff>
    </xdr:to>
    <xdr:cxnSp fPublished="0">
      <xdr:nvCxnSpPr>
        <xdr:cNvPr id="7" name="연결선: 구부러짐 34"/>
        <xdr:cNvCxnSpPr>
          <a:stCxn id="3" idx="2"/>
          <a:endCxn id="4" idx="1"/>
        </xdr:cNvCxnSpPr>
      </xdr:nvCxnSpPr>
      <xdr:spPr>
        <a:xfrm rot="16200000" flipH="1">
          <a:off x="12819530" y="8471647"/>
          <a:ext cx="268941" cy="1972235"/>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fLocksWithSheet="1" fPrintsWithSheet="1"/>
  </xdr:twoCellAnchor>
  <xdr:twoCellAnchor>
    <xdr:from>
      <xdr:col>8</xdr:col>
      <xdr:colOff>857250</xdr:colOff>
      <xdr:row>12</xdr:row>
      <xdr:rowOff>161925</xdr:rowOff>
    </xdr:from>
    <xdr:to>
      <xdr:col>10</xdr:col>
      <xdr:colOff>28575</xdr:colOff>
      <xdr:row>12</xdr:row>
      <xdr:rowOff>295275</xdr:rowOff>
    </xdr:to>
    <xdr:cxnSp fPublished="0">
      <xdr:nvCxnSpPr>
        <xdr:cNvPr id="8" name="연결선: 구부러짐 35"/>
        <xdr:cNvCxnSpPr>
          <a:stCxn id="4" idx="3"/>
          <a:endCxn id="5" idx="2"/>
        </xdr:cNvCxnSpPr>
      </xdr:nvCxnSpPr>
      <xdr:spPr>
        <a:xfrm flipV="1">
          <a:off x="15856323" y="9323294"/>
          <a:ext cx="2061882" cy="268941"/>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fLocksWithSheet="1" fPrintsWithSheet="1"/>
  </xdr:twoCellAnchor>
  <xdr:twoCellAnchor>
    <xdr:from>
      <xdr:col>8</xdr:col>
      <xdr:colOff>857250</xdr:colOff>
      <xdr:row>10</xdr:row>
      <xdr:rowOff>123824</xdr:rowOff>
    </xdr:from>
    <xdr:to>
      <xdr:col>10</xdr:col>
      <xdr:colOff>28575</xdr:colOff>
      <xdr:row>10</xdr:row>
      <xdr:rowOff>295275</xdr:rowOff>
    </xdr:to>
    <xdr:cxnSp fPublished="0">
      <xdr:nvCxnSpPr>
        <xdr:cNvPr id="9" name="연결선: 구부러짐 36"/>
        <xdr:cNvCxnSpPr>
          <a:stCxn id="5" idx="0"/>
          <a:endCxn id="2" idx="3"/>
        </xdr:cNvCxnSpPr>
      </xdr:nvCxnSpPr>
      <xdr:spPr>
        <a:xfrm rot="16200000" flipV="1">
          <a:off x="16713573" y="7177367"/>
          <a:ext cx="347382" cy="2061882"/>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fLocksWithSheet="1" fPrintsWithSheet="1"/>
  </xdr:twoCellAnchor>
</xdr:wsDr>
</file>

<file path=xl/drawings/drawing4.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8</xdr:col>
      <xdr:colOff>0</xdr:colOff>
      <xdr:row>4</xdr:row>
      <xdr:rowOff>0</xdr:rowOff>
    </xdr:from>
    <xdr:to>
      <xdr:col>8</xdr:col>
      <xdr:colOff>1143000</xdr:colOff>
      <xdr:row>215</xdr:row>
      <xdr:rowOff>0</xdr:rowOff>
    </xdr:to>
    <xdr:pic macro="" fPublished="0">
      <xdr:nvPicPr>
        <xdr:cNvPr id="2" name="/xl/media/image52.png"/>
        <xdr:cNvPicPr>
          <a:picLocks noChangeAspect="1"/>
        </xdr:cNvPicPr>
      </xdr:nvPicPr>
      <xdr:blipFill rotWithShape="1">
        <a:blip/>
        <a:stretch>
          <a:fillRect/>
        </a:stretch>
      </xdr:blipFill>
      <xdr:spPr>
        <a:xfrm>
          <a:off x="31089600" y="3514725"/>
          <a:ext cx="2286000" cy="289407584"/>
        </a:xfrm>
        <a:prstGeom prst="rect">
          <a:avLst/>
        </a:prstGeom>
      </xdr:spPr>
    </xdr:pic>
    <xdr:clientData fLocksWithSheet="1" fPrintsWithSheet="1"/>
  </xdr:twoCellAnchor>
</xdr:wsDr>
</file>

<file path=xl/drawings/drawing5.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3</xdr:col>
      <xdr:colOff>304800</xdr:colOff>
      <xdr:row>79</xdr:row>
      <xdr:rowOff>85724</xdr:rowOff>
    </xdr:from>
    <xdr:to>
      <xdr:col>3</xdr:col>
      <xdr:colOff>923925</xdr:colOff>
      <xdr:row>79</xdr:row>
      <xdr:rowOff>704850</xdr:rowOff>
    </xdr:to>
    <xdr:pic macro="" fPublished="0">
      <xdr:nvPicPr>
        <xdr:cNvPr id="2" name="/xl/media/image9.png"/>
        <xdr:cNvPicPr>
          <a:picLocks noChangeAspect="1"/>
        </xdr:cNvPicPr>
      </xdr:nvPicPr>
      <xdr:blipFill rotWithShape="1">
        <a:blip r:embed="rId1"/>
        <a:stretch>
          <a:fillRect/>
        </a:stretch>
      </xdr:blipFill>
      <xdr:spPr>
        <a:xfrm>
          <a:off x="7696200" y="48129824"/>
          <a:ext cx="1238250" cy="1238250"/>
        </a:xfrm>
        <a:prstGeom prst="rect">
          <a:avLst/>
        </a:prstGeom>
      </xdr:spPr>
    </xdr:pic>
    <xdr:clientData fLocksWithSheet="1" fPrintsWithSheet="1"/>
  </xdr:twoCellAnchor>
  <xdr:twoCellAnchor editAs="oneCell">
    <xdr:from>
      <xdr:col>3</xdr:col>
      <xdr:colOff>304800</xdr:colOff>
      <xdr:row>83</xdr:row>
      <xdr:rowOff>85724</xdr:rowOff>
    </xdr:from>
    <xdr:to>
      <xdr:col>3</xdr:col>
      <xdr:colOff>923925</xdr:colOff>
      <xdr:row>83</xdr:row>
      <xdr:rowOff>704850</xdr:rowOff>
    </xdr:to>
    <xdr:pic macro="" fPublished="0">
      <xdr:nvPicPr>
        <xdr:cNvPr id="3" name="/xl/media/image10.png"/>
        <xdr:cNvPicPr>
          <a:picLocks noChangeAspect="1"/>
        </xdr:cNvPicPr>
      </xdr:nvPicPr>
      <xdr:blipFill rotWithShape="1">
        <a:blip r:embed="rId2"/>
        <a:stretch>
          <a:fillRect/>
        </a:stretch>
      </xdr:blipFill>
      <xdr:spPr>
        <a:xfrm>
          <a:off x="7696200" y="51539776"/>
          <a:ext cx="1238250" cy="1238250"/>
        </a:xfrm>
        <a:prstGeom prst="rect">
          <a:avLst/>
        </a:prstGeom>
      </xdr:spPr>
    </xdr:pic>
    <xdr:clientData fLocksWithSheet="1" fPrintsWithSheet="1"/>
  </xdr:twoCellAnchor>
  <xdr:twoCellAnchor editAs="oneCell">
    <xdr:from>
      <xdr:col>3</xdr:col>
      <xdr:colOff>304800</xdr:colOff>
      <xdr:row>88</xdr:row>
      <xdr:rowOff>85724</xdr:rowOff>
    </xdr:from>
    <xdr:to>
      <xdr:col>3</xdr:col>
      <xdr:colOff>923925</xdr:colOff>
      <xdr:row>88</xdr:row>
      <xdr:rowOff>704850</xdr:rowOff>
    </xdr:to>
    <xdr:pic macro="" fPublished="0">
      <xdr:nvPicPr>
        <xdr:cNvPr id="4" name="/xl/media/image11.png"/>
        <xdr:cNvPicPr>
          <a:picLocks noChangeAspect="1"/>
        </xdr:cNvPicPr>
      </xdr:nvPicPr>
      <xdr:blipFill rotWithShape="1">
        <a:blip r:embed="rId3"/>
        <a:stretch>
          <a:fillRect/>
        </a:stretch>
      </xdr:blipFill>
      <xdr:spPr>
        <a:xfrm>
          <a:off x="7696200" y="55559324"/>
          <a:ext cx="1238250" cy="1238250"/>
        </a:xfrm>
        <a:prstGeom prst="rect">
          <a:avLst/>
        </a:prstGeom>
      </xdr:spPr>
    </xdr:pic>
    <xdr:clientData fLocksWithSheet="1" fPrintsWithSheet="1"/>
  </xdr:twoCellAnchor>
  <xdr:twoCellAnchor editAs="oneCell">
    <xdr:from>
      <xdr:col>3</xdr:col>
      <xdr:colOff>304800</xdr:colOff>
      <xdr:row>89</xdr:row>
      <xdr:rowOff>85724</xdr:rowOff>
    </xdr:from>
    <xdr:to>
      <xdr:col>3</xdr:col>
      <xdr:colOff>923925</xdr:colOff>
      <xdr:row>89</xdr:row>
      <xdr:rowOff>704850</xdr:rowOff>
    </xdr:to>
    <xdr:pic macro="" fPublished="0">
      <xdr:nvPicPr>
        <xdr:cNvPr id="5" name="/xl/media/image12.png"/>
        <xdr:cNvPicPr>
          <a:picLocks noChangeAspect="1"/>
        </xdr:cNvPicPr>
      </xdr:nvPicPr>
      <xdr:blipFill rotWithShape="1">
        <a:blip r:embed="rId4"/>
        <a:stretch>
          <a:fillRect/>
        </a:stretch>
      </xdr:blipFill>
      <xdr:spPr>
        <a:xfrm>
          <a:off x="7696200" y="57140476"/>
          <a:ext cx="1238250" cy="1238250"/>
        </a:xfrm>
        <a:prstGeom prst="rect">
          <a:avLst/>
        </a:prstGeom>
      </xdr:spPr>
    </xdr:pic>
    <xdr:clientData fLocksWithSheet="1" fPrintsWithSheet="1"/>
  </xdr:twoCellAnchor>
  <xdr:twoCellAnchor editAs="oneCell">
    <xdr:from>
      <xdr:col>3</xdr:col>
      <xdr:colOff>304800</xdr:colOff>
      <xdr:row>90</xdr:row>
      <xdr:rowOff>85724</xdr:rowOff>
    </xdr:from>
    <xdr:to>
      <xdr:col>3</xdr:col>
      <xdr:colOff>923925</xdr:colOff>
      <xdr:row>90</xdr:row>
      <xdr:rowOff>704850</xdr:rowOff>
    </xdr:to>
    <xdr:pic macro="" fPublished="0">
      <xdr:nvPicPr>
        <xdr:cNvPr id="6" name="/xl/media/image13.png"/>
        <xdr:cNvPicPr>
          <a:picLocks noChangeAspect="1"/>
        </xdr:cNvPicPr>
      </xdr:nvPicPr>
      <xdr:blipFill rotWithShape="1">
        <a:blip r:embed="rId5"/>
        <a:stretch>
          <a:fillRect/>
        </a:stretch>
      </xdr:blipFill>
      <xdr:spPr>
        <a:xfrm>
          <a:off x="7696200" y="58721628"/>
          <a:ext cx="1238250" cy="1238250"/>
        </a:xfrm>
        <a:prstGeom prst="rect">
          <a:avLst/>
        </a:prstGeom>
      </xdr:spPr>
    </xdr:pic>
    <xdr:clientData fLocksWithSheet="1" fPrintsWithSheet="1"/>
  </xdr:twoCellAnchor>
  <xdr:twoCellAnchor editAs="oneCell">
    <xdr:from>
      <xdr:col>3</xdr:col>
      <xdr:colOff>304800</xdr:colOff>
      <xdr:row>102</xdr:row>
      <xdr:rowOff>85724</xdr:rowOff>
    </xdr:from>
    <xdr:to>
      <xdr:col>3</xdr:col>
      <xdr:colOff>923925</xdr:colOff>
      <xdr:row>102</xdr:row>
      <xdr:rowOff>704850</xdr:rowOff>
    </xdr:to>
    <xdr:pic macro="" fPublished="0">
      <xdr:nvPicPr>
        <xdr:cNvPr id="7" name="/xl/media/image14.png"/>
        <xdr:cNvPicPr>
          <a:picLocks noChangeAspect="1"/>
        </xdr:cNvPicPr>
      </xdr:nvPicPr>
      <xdr:blipFill rotWithShape="1">
        <a:blip r:embed="rId6"/>
        <a:stretch>
          <a:fillRect/>
        </a:stretch>
      </xdr:blipFill>
      <xdr:spPr>
        <a:xfrm>
          <a:off x="7696200" y="67008372"/>
          <a:ext cx="1238250" cy="1238250"/>
        </a:xfrm>
        <a:prstGeom prst="rect">
          <a:avLst/>
        </a:prstGeom>
      </xdr:spPr>
    </xdr:pic>
    <xdr:clientData fLocksWithSheet="1" fPrintsWithSheet="1"/>
  </xdr:twoCellAnchor>
  <xdr:twoCellAnchor editAs="oneCell">
    <xdr:from>
      <xdr:col>3</xdr:col>
      <xdr:colOff>304800</xdr:colOff>
      <xdr:row>103</xdr:row>
      <xdr:rowOff>85724</xdr:rowOff>
    </xdr:from>
    <xdr:to>
      <xdr:col>3</xdr:col>
      <xdr:colOff>923925</xdr:colOff>
      <xdr:row>103</xdr:row>
      <xdr:rowOff>704850</xdr:rowOff>
    </xdr:to>
    <xdr:pic macro="" fPublished="0">
      <xdr:nvPicPr>
        <xdr:cNvPr id="8" name="/xl/media/image15.png"/>
        <xdr:cNvPicPr>
          <a:picLocks noChangeAspect="1"/>
        </xdr:cNvPicPr>
      </xdr:nvPicPr>
      <xdr:blipFill rotWithShape="1">
        <a:blip r:embed="rId7"/>
        <a:stretch>
          <a:fillRect/>
        </a:stretch>
      </xdr:blipFill>
      <xdr:spPr>
        <a:xfrm>
          <a:off x="7696200" y="68589528"/>
          <a:ext cx="1238250" cy="1238250"/>
        </a:xfrm>
        <a:prstGeom prst="rect">
          <a:avLst/>
        </a:prstGeom>
      </xdr:spPr>
    </xdr:pic>
    <xdr:clientData fLocksWithSheet="1" fPrintsWithSheet="1"/>
  </xdr:twoCellAnchor>
  <xdr:twoCellAnchor editAs="oneCell">
    <xdr:from>
      <xdr:col>3</xdr:col>
      <xdr:colOff>304800</xdr:colOff>
      <xdr:row>105</xdr:row>
      <xdr:rowOff>85724</xdr:rowOff>
    </xdr:from>
    <xdr:to>
      <xdr:col>3</xdr:col>
      <xdr:colOff>923925</xdr:colOff>
      <xdr:row>105</xdr:row>
      <xdr:rowOff>704850</xdr:rowOff>
    </xdr:to>
    <xdr:pic macro="" fPublished="0">
      <xdr:nvPicPr>
        <xdr:cNvPr id="9" name="/xl/media/image16.png"/>
        <xdr:cNvPicPr>
          <a:picLocks noChangeAspect="1"/>
        </xdr:cNvPicPr>
      </xdr:nvPicPr>
      <xdr:blipFill rotWithShape="1">
        <a:blip r:embed="rId8"/>
        <a:stretch>
          <a:fillRect/>
        </a:stretch>
      </xdr:blipFill>
      <xdr:spPr>
        <a:xfrm>
          <a:off x="7696200" y="70780280"/>
          <a:ext cx="1238250" cy="1238250"/>
        </a:xfrm>
        <a:prstGeom prst="rect">
          <a:avLst/>
        </a:prstGeom>
      </xdr:spPr>
    </xdr:pic>
    <xdr:clientData fLocksWithSheet="1" fPrintsWithSheet="1"/>
  </xdr:twoCellAnchor>
  <xdr:twoCellAnchor editAs="oneCell">
    <xdr:from>
      <xdr:col>3</xdr:col>
      <xdr:colOff>304800</xdr:colOff>
      <xdr:row>108</xdr:row>
      <xdr:rowOff>85724</xdr:rowOff>
    </xdr:from>
    <xdr:to>
      <xdr:col>3</xdr:col>
      <xdr:colOff>923925</xdr:colOff>
      <xdr:row>108</xdr:row>
      <xdr:rowOff>704850</xdr:rowOff>
    </xdr:to>
    <xdr:pic macro="" fPublished="0">
      <xdr:nvPicPr>
        <xdr:cNvPr id="10" name="/xl/media/image17.png"/>
        <xdr:cNvPicPr>
          <a:picLocks noChangeAspect="1"/>
        </xdr:cNvPicPr>
      </xdr:nvPicPr>
      <xdr:blipFill rotWithShape="1">
        <a:blip r:embed="rId9"/>
        <a:stretch>
          <a:fillRect/>
        </a:stretch>
      </xdr:blipFill>
      <xdr:spPr>
        <a:xfrm>
          <a:off x="7696200" y="73580624"/>
          <a:ext cx="1238250" cy="1238250"/>
        </a:xfrm>
        <a:prstGeom prst="rect">
          <a:avLst/>
        </a:prstGeom>
      </xdr:spPr>
    </xdr:pic>
    <xdr:clientData fLocksWithSheet="1" fPrintsWithSheet="1"/>
  </xdr:twoCellAnchor>
  <xdr:twoCellAnchor editAs="oneCell">
    <xdr:from>
      <xdr:col>3</xdr:col>
      <xdr:colOff>304800</xdr:colOff>
      <xdr:row>130</xdr:row>
      <xdr:rowOff>85724</xdr:rowOff>
    </xdr:from>
    <xdr:to>
      <xdr:col>3</xdr:col>
      <xdr:colOff>923925</xdr:colOff>
      <xdr:row>130</xdr:row>
      <xdr:rowOff>704850</xdr:rowOff>
    </xdr:to>
    <xdr:pic macro="" fPublished="0">
      <xdr:nvPicPr>
        <xdr:cNvPr id="11" name="/xl/media/image18.png"/>
        <xdr:cNvPicPr>
          <a:picLocks noChangeAspect="1"/>
        </xdr:cNvPicPr>
      </xdr:nvPicPr>
      <xdr:blipFill rotWithShape="1">
        <a:blip r:embed="rId10"/>
        <a:stretch>
          <a:fillRect/>
        </a:stretch>
      </xdr:blipFill>
      <xdr:spPr>
        <a:xfrm>
          <a:off x="7696200" y="87963376"/>
          <a:ext cx="1238250" cy="1238250"/>
        </a:xfrm>
        <a:prstGeom prst="rect">
          <a:avLst/>
        </a:prstGeom>
      </xdr:spPr>
    </xdr:pic>
    <xdr:clientData fLocksWithSheet="1" fPrintsWithSheet="1"/>
  </xdr:twoCellAnchor>
  <xdr:twoCellAnchor editAs="oneCell">
    <xdr:from>
      <xdr:col>3</xdr:col>
      <xdr:colOff>304800</xdr:colOff>
      <xdr:row>131</xdr:row>
      <xdr:rowOff>85724</xdr:rowOff>
    </xdr:from>
    <xdr:to>
      <xdr:col>3</xdr:col>
      <xdr:colOff>923925</xdr:colOff>
      <xdr:row>131</xdr:row>
      <xdr:rowOff>704850</xdr:rowOff>
    </xdr:to>
    <xdr:pic macro="" fPublished="0">
      <xdr:nvPicPr>
        <xdr:cNvPr id="12" name="/xl/media/image19.png"/>
        <xdr:cNvPicPr>
          <a:picLocks noChangeAspect="1"/>
        </xdr:cNvPicPr>
      </xdr:nvPicPr>
      <xdr:blipFill rotWithShape="1">
        <a:blip r:embed="rId11"/>
        <a:stretch>
          <a:fillRect/>
        </a:stretch>
      </xdr:blipFill>
      <xdr:spPr>
        <a:xfrm>
          <a:off x="7696200" y="89544520"/>
          <a:ext cx="1238250" cy="1238250"/>
        </a:xfrm>
        <a:prstGeom prst="rect">
          <a:avLst/>
        </a:prstGeom>
      </xdr:spPr>
    </xdr:pic>
    <xdr:clientData fLocksWithSheet="1" fPrintsWithSheet="1"/>
  </xdr:twoCellAnchor>
  <xdr:twoCellAnchor editAs="oneCell">
    <xdr:from>
      <xdr:col>3</xdr:col>
      <xdr:colOff>304800</xdr:colOff>
      <xdr:row>135</xdr:row>
      <xdr:rowOff>85724</xdr:rowOff>
    </xdr:from>
    <xdr:to>
      <xdr:col>3</xdr:col>
      <xdr:colOff>923925</xdr:colOff>
      <xdr:row>135</xdr:row>
      <xdr:rowOff>704850</xdr:rowOff>
    </xdr:to>
    <xdr:pic macro="" fPublished="0">
      <xdr:nvPicPr>
        <xdr:cNvPr id="13" name="/xl/media/image20.png"/>
        <xdr:cNvPicPr>
          <a:picLocks noChangeAspect="1"/>
        </xdr:cNvPicPr>
      </xdr:nvPicPr>
      <xdr:blipFill rotWithShape="1">
        <a:blip r:embed="rId12"/>
        <a:stretch>
          <a:fillRect/>
        </a:stretch>
      </xdr:blipFill>
      <xdr:spPr>
        <a:xfrm>
          <a:off x="7696200" y="92954472"/>
          <a:ext cx="1238250" cy="1238250"/>
        </a:xfrm>
        <a:prstGeom prst="rect">
          <a:avLst/>
        </a:prstGeom>
      </xdr:spPr>
    </xdr:pic>
    <xdr:clientData fLocksWithSheet="1" fPrintsWithSheet="1"/>
  </xdr:twoCellAnchor>
  <xdr:twoCellAnchor editAs="oneCell">
    <xdr:from>
      <xdr:col>3</xdr:col>
      <xdr:colOff>304800</xdr:colOff>
      <xdr:row>146</xdr:row>
      <xdr:rowOff>85724</xdr:rowOff>
    </xdr:from>
    <xdr:to>
      <xdr:col>3</xdr:col>
      <xdr:colOff>923925</xdr:colOff>
      <xdr:row>146</xdr:row>
      <xdr:rowOff>704850</xdr:rowOff>
    </xdr:to>
    <xdr:pic macro="" fPublished="0">
      <xdr:nvPicPr>
        <xdr:cNvPr id="14" name="/xl/media/image21.png"/>
        <xdr:cNvPicPr>
          <a:picLocks noChangeAspect="1"/>
        </xdr:cNvPicPr>
      </xdr:nvPicPr>
      <xdr:blipFill rotWithShape="1">
        <a:blip r:embed="rId13"/>
        <a:stretch>
          <a:fillRect/>
        </a:stretch>
      </xdr:blipFill>
      <xdr:spPr>
        <a:xfrm>
          <a:off x="7696200" y="100631624"/>
          <a:ext cx="1238250" cy="1238250"/>
        </a:xfrm>
        <a:prstGeom prst="rect">
          <a:avLst/>
        </a:prstGeom>
      </xdr:spPr>
    </xdr:pic>
    <xdr:clientData fLocksWithSheet="1" fPrintsWithSheet="1"/>
  </xdr:twoCellAnchor>
  <xdr:twoCellAnchor editAs="oneCell">
    <xdr:from>
      <xdr:col>3</xdr:col>
      <xdr:colOff>304800</xdr:colOff>
      <xdr:row>147</xdr:row>
      <xdr:rowOff>85724</xdr:rowOff>
    </xdr:from>
    <xdr:to>
      <xdr:col>3</xdr:col>
      <xdr:colOff>923925</xdr:colOff>
      <xdr:row>147</xdr:row>
      <xdr:rowOff>704850</xdr:rowOff>
    </xdr:to>
    <xdr:pic macro="" fPublished="0">
      <xdr:nvPicPr>
        <xdr:cNvPr id="15" name="/xl/media/image22.png"/>
        <xdr:cNvPicPr>
          <a:picLocks noChangeAspect="1"/>
        </xdr:cNvPicPr>
      </xdr:nvPicPr>
      <xdr:blipFill rotWithShape="1">
        <a:blip r:embed="rId14"/>
        <a:stretch>
          <a:fillRect/>
        </a:stretch>
      </xdr:blipFill>
      <xdr:spPr>
        <a:xfrm>
          <a:off x="7696200" y="102212776"/>
          <a:ext cx="1238250" cy="1238250"/>
        </a:xfrm>
        <a:prstGeom prst="rect">
          <a:avLst/>
        </a:prstGeom>
      </xdr:spPr>
    </xdr:pic>
    <xdr:clientData fLocksWithSheet="1" fPrintsWithSheet="1"/>
  </xdr:twoCellAnchor>
  <xdr:twoCellAnchor editAs="oneCell">
    <xdr:from>
      <xdr:col>3</xdr:col>
      <xdr:colOff>304800</xdr:colOff>
      <xdr:row>151</xdr:row>
      <xdr:rowOff>85724</xdr:rowOff>
    </xdr:from>
    <xdr:to>
      <xdr:col>3</xdr:col>
      <xdr:colOff>923925</xdr:colOff>
      <xdr:row>151</xdr:row>
      <xdr:rowOff>704850</xdr:rowOff>
    </xdr:to>
    <xdr:pic macro="" fPublished="0">
      <xdr:nvPicPr>
        <xdr:cNvPr id="16" name="/xl/media/image23.png"/>
        <xdr:cNvPicPr>
          <a:picLocks noChangeAspect="1"/>
        </xdr:cNvPicPr>
      </xdr:nvPicPr>
      <xdr:blipFill rotWithShape="1">
        <a:blip r:embed="rId15"/>
        <a:stretch>
          <a:fillRect/>
        </a:stretch>
      </xdr:blipFill>
      <xdr:spPr>
        <a:xfrm>
          <a:off x="7696200" y="105622720"/>
          <a:ext cx="1238250" cy="1238250"/>
        </a:xfrm>
        <a:prstGeom prst="rect">
          <a:avLst/>
        </a:prstGeom>
      </xdr:spPr>
    </xdr:pic>
    <xdr:clientData fLocksWithSheet="1" fPrintsWithSheet="1"/>
  </xdr:twoCellAnchor>
  <xdr:twoCellAnchor editAs="oneCell">
    <xdr:from>
      <xdr:col>3</xdr:col>
      <xdr:colOff>304800</xdr:colOff>
      <xdr:row>165</xdr:row>
      <xdr:rowOff>85724</xdr:rowOff>
    </xdr:from>
    <xdr:to>
      <xdr:col>3</xdr:col>
      <xdr:colOff>923925</xdr:colOff>
      <xdr:row>165</xdr:row>
      <xdr:rowOff>704850</xdr:rowOff>
    </xdr:to>
    <xdr:pic macro="" fPublished="0">
      <xdr:nvPicPr>
        <xdr:cNvPr id="17" name="/xl/media/image24.png"/>
        <xdr:cNvPicPr>
          <a:picLocks noChangeAspect="1"/>
        </xdr:cNvPicPr>
      </xdr:nvPicPr>
      <xdr:blipFill rotWithShape="1">
        <a:blip r:embed="rId16"/>
        <a:stretch>
          <a:fillRect/>
        </a:stretch>
      </xdr:blipFill>
      <xdr:spPr>
        <a:xfrm>
          <a:off x="7696200" y="115128672"/>
          <a:ext cx="1238250" cy="1238250"/>
        </a:xfrm>
        <a:prstGeom prst="rect">
          <a:avLst/>
        </a:prstGeom>
      </xdr:spPr>
    </xdr:pic>
    <xdr:clientData fLocksWithSheet="1" fPrintsWithSheet="1"/>
  </xdr:twoCellAnchor>
  <xdr:twoCellAnchor editAs="oneCell">
    <xdr:from>
      <xdr:col>3</xdr:col>
      <xdr:colOff>304800</xdr:colOff>
      <xdr:row>166</xdr:row>
      <xdr:rowOff>85724</xdr:rowOff>
    </xdr:from>
    <xdr:to>
      <xdr:col>3</xdr:col>
      <xdr:colOff>923925</xdr:colOff>
      <xdr:row>166</xdr:row>
      <xdr:rowOff>704850</xdr:rowOff>
    </xdr:to>
    <xdr:pic macro="" fPublished="0">
      <xdr:nvPicPr>
        <xdr:cNvPr id="18" name="/xl/media/image25.png"/>
        <xdr:cNvPicPr>
          <a:picLocks noChangeAspect="1"/>
        </xdr:cNvPicPr>
      </xdr:nvPicPr>
      <xdr:blipFill rotWithShape="1">
        <a:blip r:embed="rId17"/>
        <a:stretch>
          <a:fillRect/>
        </a:stretch>
      </xdr:blipFill>
      <xdr:spPr>
        <a:xfrm>
          <a:off x="7696200" y="116709824"/>
          <a:ext cx="1238250" cy="1238250"/>
        </a:xfrm>
        <a:prstGeom prst="rect">
          <a:avLst/>
        </a:prstGeom>
      </xdr:spPr>
    </xdr:pic>
    <xdr:clientData fLocksWithSheet="1" fPrintsWithSheet="1"/>
  </xdr:twoCellAnchor>
  <xdr:twoCellAnchor editAs="oneCell">
    <xdr:from>
      <xdr:col>3</xdr:col>
      <xdr:colOff>304800</xdr:colOff>
      <xdr:row>168</xdr:row>
      <xdr:rowOff>85724</xdr:rowOff>
    </xdr:from>
    <xdr:to>
      <xdr:col>3</xdr:col>
      <xdr:colOff>923925</xdr:colOff>
      <xdr:row>168</xdr:row>
      <xdr:rowOff>704850</xdr:rowOff>
    </xdr:to>
    <xdr:pic macro="" fPublished="0">
      <xdr:nvPicPr>
        <xdr:cNvPr id="19" name="/xl/media/image26.png"/>
        <xdr:cNvPicPr>
          <a:picLocks noChangeAspect="1"/>
        </xdr:cNvPicPr>
      </xdr:nvPicPr>
      <xdr:blipFill rotWithShape="1">
        <a:blip r:embed="rId18"/>
        <a:stretch>
          <a:fillRect/>
        </a:stretch>
      </xdr:blipFill>
      <xdr:spPr>
        <a:xfrm>
          <a:off x="7696200" y="118900576"/>
          <a:ext cx="1238250" cy="1238250"/>
        </a:xfrm>
        <a:prstGeom prst="rect">
          <a:avLst/>
        </a:prstGeom>
      </xdr:spPr>
    </xdr:pic>
    <xdr:clientData fLocksWithSheet="1" fPrintsWithSheet="1"/>
  </xdr:twoCellAnchor>
  <xdr:twoCellAnchor editAs="oneCell">
    <xdr:from>
      <xdr:col>3</xdr:col>
      <xdr:colOff>304800</xdr:colOff>
      <xdr:row>169</xdr:row>
      <xdr:rowOff>85724</xdr:rowOff>
    </xdr:from>
    <xdr:to>
      <xdr:col>3</xdr:col>
      <xdr:colOff>923925</xdr:colOff>
      <xdr:row>169</xdr:row>
      <xdr:rowOff>704850</xdr:rowOff>
    </xdr:to>
    <xdr:pic macro="" fPublished="0">
      <xdr:nvPicPr>
        <xdr:cNvPr id="20" name="/xl/media/image27.png"/>
        <xdr:cNvPicPr>
          <a:picLocks noChangeAspect="1"/>
        </xdr:cNvPicPr>
      </xdr:nvPicPr>
      <xdr:blipFill rotWithShape="1">
        <a:blip r:embed="rId19"/>
        <a:stretch>
          <a:fillRect/>
        </a:stretch>
      </xdr:blipFill>
      <xdr:spPr>
        <a:xfrm>
          <a:off x="7696200" y="120481728"/>
          <a:ext cx="1238250" cy="1238250"/>
        </a:xfrm>
        <a:prstGeom prst="rect">
          <a:avLst/>
        </a:prstGeom>
      </xdr:spPr>
    </xdr:pic>
    <xdr:clientData fLocksWithSheet="1" fPrintsWithSheet="1"/>
  </xdr:twoCellAnchor>
  <xdr:twoCellAnchor editAs="oneCell">
    <xdr:from>
      <xdr:col>3</xdr:col>
      <xdr:colOff>304800</xdr:colOff>
      <xdr:row>170</xdr:row>
      <xdr:rowOff>85724</xdr:rowOff>
    </xdr:from>
    <xdr:to>
      <xdr:col>3</xdr:col>
      <xdr:colOff>923925</xdr:colOff>
      <xdr:row>170</xdr:row>
      <xdr:rowOff>704850</xdr:rowOff>
    </xdr:to>
    <xdr:pic macro="" fPublished="0">
      <xdr:nvPicPr>
        <xdr:cNvPr id="21" name="/xl/media/image28.png"/>
        <xdr:cNvPicPr>
          <a:picLocks noChangeAspect="1"/>
        </xdr:cNvPicPr>
      </xdr:nvPicPr>
      <xdr:blipFill rotWithShape="1">
        <a:blip r:embed="rId20"/>
        <a:stretch>
          <a:fillRect/>
        </a:stretch>
      </xdr:blipFill>
      <xdr:spPr>
        <a:xfrm>
          <a:off x="7696200" y="122062880"/>
          <a:ext cx="1238250" cy="1238250"/>
        </a:xfrm>
        <a:prstGeom prst="rect">
          <a:avLst/>
        </a:prstGeom>
      </xdr:spPr>
    </xdr:pic>
    <xdr:clientData fLocksWithSheet="1" fPrintsWithSheet="1"/>
  </xdr:twoCellAnchor>
  <xdr:twoCellAnchor editAs="oneCell">
    <xdr:from>
      <xdr:col>3</xdr:col>
      <xdr:colOff>304800</xdr:colOff>
      <xdr:row>180</xdr:row>
      <xdr:rowOff>85724</xdr:rowOff>
    </xdr:from>
    <xdr:to>
      <xdr:col>3</xdr:col>
      <xdr:colOff>923925</xdr:colOff>
      <xdr:row>180</xdr:row>
      <xdr:rowOff>704850</xdr:rowOff>
    </xdr:to>
    <xdr:pic macro="" fPublished="0">
      <xdr:nvPicPr>
        <xdr:cNvPr id="22" name="/xl/media/image29.png"/>
        <xdr:cNvPicPr>
          <a:picLocks noChangeAspect="1"/>
        </xdr:cNvPicPr>
      </xdr:nvPicPr>
      <xdr:blipFill rotWithShape="1">
        <a:blip r:embed="rId21"/>
        <a:stretch>
          <a:fillRect/>
        </a:stretch>
      </xdr:blipFill>
      <xdr:spPr>
        <a:xfrm>
          <a:off x="7696200" y="129130424"/>
          <a:ext cx="1238250" cy="1238250"/>
        </a:xfrm>
        <a:prstGeom prst="rect">
          <a:avLst/>
        </a:prstGeom>
      </xdr:spPr>
    </xdr:pic>
    <xdr:clientData fLocksWithSheet="1" fPrintsWithSheet="1"/>
  </xdr:twoCellAnchor>
  <xdr:twoCellAnchor editAs="oneCell">
    <xdr:from>
      <xdr:col>3</xdr:col>
      <xdr:colOff>304800</xdr:colOff>
      <xdr:row>182</xdr:row>
      <xdr:rowOff>85724</xdr:rowOff>
    </xdr:from>
    <xdr:to>
      <xdr:col>3</xdr:col>
      <xdr:colOff>923925</xdr:colOff>
      <xdr:row>182</xdr:row>
      <xdr:rowOff>704850</xdr:rowOff>
    </xdr:to>
    <xdr:pic macro="" fPublished="0">
      <xdr:nvPicPr>
        <xdr:cNvPr id="23" name="/xl/media/image30.png"/>
        <xdr:cNvPicPr>
          <a:picLocks noChangeAspect="1"/>
        </xdr:cNvPicPr>
      </xdr:nvPicPr>
      <xdr:blipFill rotWithShape="1">
        <a:blip r:embed="rId22"/>
        <a:stretch>
          <a:fillRect/>
        </a:stretch>
      </xdr:blipFill>
      <xdr:spPr>
        <a:xfrm>
          <a:off x="7696200" y="131321176"/>
          <a:ext cx="1238250" cy="1238250"/>
        </a:xfrm>
        <a:prstGeom prst="rect">
          <a:avLst/>
        </a:prstGeom>
      </xdr:spPr>
    </xdr:pic>
    <xdr:clientData fLocksWithSheet="1" fPrintsWithSheet="1"/>
  </xdr:twoCellAnchor>
  <xdr:twoCellAnchor editAs="oneCell">
    <xdr:from>
      <xdr:col>3</xdr:col>
      <xdr:colOff>304800</xdr:colOff>
      <xdr:row>183</xdr:row>
      <xdr:rowOff>85724</xdr:rowOff>
    </xdr:from>
    <xdr:to>
      <xdr:col>3</xdr:col>
      <xdr:colOff>923925</xdr:colOff>
      <xdr:row>183</xdr:row>
      <xdr:rowOff>704850</xdr:rowOff>
    </xdr:to>
    <xdr:pic macro="" fPublished="0">
      <xdr:nvPicPr>
        <xdr:cNvPr id="24" name="/xl/media/image31.png"/>
        <xdr:cNvPicPr>
          <a:picLocks noChangeAspect="1"/>
        </xdr:cNvPicPr>
      </xdr:nvPicPr>
      <xdr:blipFill rotWithShape="1">
        <a:blip r:embed="rId23"/>
        <a:stretch>
          <a:fillRect/>
        </a:stretch>
      </xdr:blipFill>
      <xdr:spPr>
        <a:xfrm>
          <a:off x="7696200" y="132902328"/>
          <a:ext cx="1238250" cy="1238250"/>
        </a:xfrm>
        <a:prstGeom prst="rect">
          <a:avLst/>
        </a:prstGeom>
      </xdr:spPr>
    </xdr:pic>
    <xdr:clientData fLocksWithSheet="1" fPrintsWithSheet="1"/>
  </xdr:twoCellAnchor>
  <xdr:twoCellAnchor editAs="oneCell">
    <xdr:from>
      <xdr:col>3</xdr:col>
      <xdr:colOff>304800</xdr:colOff>
      <xdr:row>184</xdr:row>
      <xdr:rowOff>85724</xdr:rowOff>
    </xdr:from>
    <xdr:to>
      <xdr:col>3</xdr:col>
      <xdr:colOff>923925</xdr:colOff>
      <xdr:row>184</xdr:row>
      <xdr:rowOff>704850</xdr:rowOff>
    </xdr:to>
    <xdr:pic macro="" fPublished="0">
      <xdr:nvPicPr>
        <xdr:cNvPr id="25" name="/xl/media/image32.png"/>
        <xdr:cNvPicPr>
          <a:picLocks noChangeAspect="1"/>
        </xdr:cNvPicPr>
      </xdr:nvPicPr>
      <xdr:blipFill rotWithShape="1">
        <a:blip r:embed="rId24"/>
        <a:stretch>
          <a:fillRect/>
        </a:stretch>
      </xdr:blipFill>
      <xdr:spPr>
        <a:xfrm>
          <a:off x="7696200" y="134483472"/>
          <a:ext cx="1238250" cy="1238250"/>
        </a:xfrm>
        <a:prstGeom prst="rect">
          <a:avLst/>
        </a:prstGeom>
      </xdr:spPr>
    </xdr:pic>
    <xdr:clientData fLocksWithSheet="1" fPrintsWithSheet="1"/>
  </xdr:twoCellAnchor>
  <xdr:twoCellAnchor editAs="oneCell">
    <xdr:from>
      <xdr:col>3</xdr:col>
      <xdr:colOff>304800</xdr:colOff>
      <xdr:row>185</xdr:row>
      <xdr:rowOff>85724</xdr:rowOff>
    </xdr:from>
    <xdr:to>
      <xdr:col>3</xdr:col>
      <xdr:colOff>923925</xdr:colOff>
      <xdr:row>185</xdr:row>
      <xdr:rowOff>704850</xdr:rowOff>
    </xdr:to>
    <xdr:pic macro="" fPublished="0">
      <xdr:nvPicPr>
        <xdr:cNvPr id="26" name="/xl/media/image33.png"/>
        <xdr:cNvPicPr>
          <a:picLocks noChangeAspect="1"/>
        </xdr:cNvPicPr>
      </xdr:nvPicPr>
      <xdr:blipFill rotWithShape="1">
        <a:blip r:embed="rId25"/>
        <a:stretch>
          <a:fillRect/>
        </a:stretch>
      </xdr:blipFill>
      <xdr:spPr>
        <a:xfrm>
          <a:off x="7696200" y="136064624"/>
          <a:ext cx="1238250" cy="1238250"/>
        </a:xfrm>
        <a:prstGeom prst="rect">
          <a:avLst/>
        </a:prstGeom>
      </xdr:spPr>
    </xdr:pic>
    <xdr:clientData fLocksWithSheet="1" fPrintsWithSheet="1"/>
  </xdr:twoCellAnchor>
  <xdr:twoCellAnchor editAs="oneCell">
    <xdr:from>
      <xdr:col>3</xdr:col>
      <xdr:colOff>304800</xdr:colOff>
      <xdr:row>186</xdr:row>
      <xdr:rowOff>85724</xdr:rowOff>
    </xdr:from>
    <xdr:to>
      <xdr:col>3</xdr:col>
      <xdr:colOff>923925</xdr:colOff>
      <xdr:row>186</xdr:row>
      <xdr:rowOff>704850</xdr:rowOff>
    </xdr:to>
    <xdr:pic macro="" fPublished="0">
      <xdr:nvPicPr>
        <xdr:cNvPr id="27" name="/xl/media/image34.png"/>
        <xdr:cNvPicPr>
          <a:picLocks noChangeAspect="1"/>
        </xdr:cNvPicPr>
      </xdr:nvPicPr>
      <xdr:blipFill rotWithShape="1">
        <a:blip r:embed="rId26"/>
        <a:stretch>
          <a:fillRect/>
        </a:stretch>
      </xdr:blipFill>
      <xdr:spPr>
        <a:xfrm>
          <a:off x="7696200" y="137645776"/>
          <a:ext cx="1238250" cy="1238250"/>
        </a:xfrm>
        <a:prstGeom prst="rect">
          <a:avLst/>
        </a:prstGeom>
      </xdr:spPr>
    </xdr:pic>
    <xdr:clientData fLocksWithSheet="1" fPrintsWithSheet="1"/>
  </xdr:twoCellAnchor>
  <xdr:twoCellAnchor editAs="oneCell">
    <xdr:from>
      <xdr:col>3</xdr:col>
      <xdr:colOff>304800</xdr:colOff>
      <xdr:row>219</xdr:row>
      <xdr:rowOff>85724</xdr:rowOff>
    </xdr:from>
    <xdr:to>
      <xdr:col>3</xdr:col>
      <xdr:colOff>923925</xdr:colOff>
      <xdr:row>219</xdr:row>
      <xdr:rowOff>704850</xdr:rowOff>
    </xdr:to>
    <xdr:pic macro="" fPublished="0">
      <xdr:nvPicPr>
        <xdr:cNvPr id="28" name="/xl/media/image35.png"/>
        <xdr:cNvPicPr>
          <a:picLocks noChangeAspect="1"/>
        </xdr:cNvPicPr>
      </xdr:nvPicPr>
      <xdr:blipFill rotWithShape="1">
        <a:blip r:embed="rId27"/>
        <a:stretch>
          <a:fillRect/>
        </a:stretch>
      </xdr:blipFill>
      <xdr:spPr>
        <a:xfrm>
          <a:off x="7696200" y="158734128"/>
          <a:ext cx="1238250" cy="1238250"/>
        </a:xfrm>
        <a:prstGeom prst="rect">
          <a:avLst/>
        </a:prstGeom>
      </xdr:spPr>
    </xdr:pic>
    <xdr:clientData fLocksWithSheet="1" fPrintsWithSheet="1"/>
  </xdr:twoCellAnchor>
  <xdr:twoCellAnchor editAs="oneCell">
    <xdr:from>
      <xdr:col>3</xdr:col>
      <xdr:colOff>304800</xdr:colOff>
      <xdr:row>220</xdr:row>
      <xdr:rowOff>85724</xdr:rowOff>
    </xdr:from>
    <xdr:to>
      <xdr:col>3</xdr:col>
      <xdr:colOff>923925</xdr:colOff>
      <xdr:row>220</xdr:row>
      <xdr:rowOff>704850</xdr:rowOff>
    </xdr:to>
    <xdr:pic macro="" fPublished="0">
      <xdr:nvPicPr>
        <xdr:cNvPr id="29" name="/xl/media/image36.png"/>
        <xdr:cNvPicPr>
          <a:picLocks noChangeAspect="1"/>
        </xdr:cNvPicPr>
      </xdr:nvPicPr>
      <xdr:blipFill rotWithShape="1">
        <a:blip r:embed="rId28"/>
        <a:stretch>
          <a:fillRect/>
        </a:stretch>
      </xdr:blipFill>
      <xdr:spPr>
        <a:xfrm>
          <a:off x="7696200" y="160315280"/>
          <a:ext cx="1238250" cy="1238250"/>
        </a:xfrm>
        <a:prstGeom prst="rect">
          <a:avLst/>
        </a:prstGeom>
      </xdr:spPr>
    </xdr:pic>
    <xdr:clientData fLocksWithSheet="1" fPrintsWithSheet="1"/>
  </xdr:twoCellAnchor>
  <xdr:twoCellAnchor editAs="oneCell">
    <xdr:from>
      <xdr:col>3</xdr:col>
      <xdr:colOff>304800</xdr:colOff>
      <xdr:row>227</xdr:row>
      <xdr:rowOff>85724</xdr:rowOff>
    </xdr:from>
    <xdr:to>
      <xdr:col>3</xdr:col>
      <xdr:colOff>923925</xdr:colOff>
      <xdr:row>227</xdr:row>
      <xdr:rowOff>704850</xdr:rowOff>
    </xdr:to>
    <xdr:pic macro="" fPublished="0">
      <xdr:nvPicPr>
        <xdr:cNvPr id="30" name="/xl/media/image37.png"/>
        <xdr:cNvPicPr>
          <a:picLocks noChangeAspect="1"/>
        </xdr:cNvPicPr>
      </xdr:nvPicPr>
      <xdr:blipFill rotWithShape="1">
        <a:blip r:embed="rId29"/>
        <a:stretch>
          <a:fillRect/>
        </a:stretch>
      </xdr:blipFill>
      <xdr:spPr>
        <a:xfrm>
          <a:off x="7696200" y="165554032"/>
          <a:ext cx="1238250" cy="1238250"/>
        </a:xfrm>
        <a:prstGeom prst="rect">
          <a:avLst/>
        </a:prstGeom>
      </xdr:spPr>
    </xdr:pic>
    <xdr:clientData fLocksWithSheet="1" fPrintsWithSheet="1"/>
  </xdr:twoCellAnchor>
  <xdr:twoCellAnchor editAs="oneCell">
    <xdr:from>
      <xdr:col>3</xdr:col>
      <xdr:colOff>304800</xdr:colOff>
      <xdr:row>235</xdr:row>
      <xdr:rowOff>85724</xdr:rowOff>
    </xdr:from>
    <xdr:to>
      <xdr:col>3</xdr:col>
      <xdr:colOff>923925</xdr:colOff>
      <xdr:row>235</xdr:row>
      <xdr:rowOff>704850</xdr:rowOff>
    </xdr:to>
    <xdr:pic macro="" fPublished="0">
      <xdr:nvPicPr>
        <xdr:cNvPr id="31" name="/xl/media/image38.png"/>
        <xdr:cNvPicPr>
          <a:picLocks noChangeAspect="1"/>
        </xdr:cNvPicPr>
      </xdr:nvPicPr>
      <xdr:blipFill rotWithShape="1">
        <a:blip r:embed="rId30"/>
        <a:stretch>
          <a:fillRect/>
        </a:stretch>
      </xdr:blipFill>
      <xdr:spPr>
        <a:xfrm>
          <a:off x="7696200" y="171402384"/>
          <a:ext cx="1238250" cy="1238250"/>
        </a:xfrm>
        <a:prstGeom prst="rect">
          <a:avLst/>
        </a:prstGeom>
      </xdr:spPr>
    </xdr:pic>
    <xdr:clientData fLocksWithSheet="1" fPrintsWithSheet="1"/>
  </xdr:twoCellAnchor>
  <xdr:twoCellAnchor editAs="oneCell">
    <xdr:from>
      <xdr:col>3</xdr:col>
      <xdr:colOff>304800</xdr:colOff>
      <xdr:row>241</xdr:row>
      <xdr:rowOff>85724</xdr:rowOff>
    </xdr:from>
    <xdr:to>
      <xdr:col>3</xdr:col>
      <xdr:colOff>923925</xdr:colOff>
      <xdr:row>241</xdr:row>
      <xdr:rowOff>704850</xdr:rowOff>
    </xdr:to>
    <xdr:pic macro="" fPublished="0">
      <xdr:nvPicPr>
        <xdr:cNvPr id="32" name="/xl/media/image39.png"/>
        <xdr:cNvPicPr>
          <a:picLocks noChangeAspect="1"/>
        </xdr:cNvPicPr>
      </xdr:nvPicPr>
      <xdr:blipFill rotWithShape="1">
        <a:blip r:embed="rId31"/>
        <a:stretch>
          <a:fillRect/>
        </a:stretch>
      </xdr:blipFill>
      <xdr:spPr>
        <a:xfrm>
          <a:off x="7696200" y="176031520"/>
          <a:ext cx="1238250" cy="1238250"/>
        </a:xfrm>
        <a:prstGeom prst="rect">
          <a:avLst/>
        </a:prstGeom>
      </xdr:spPr>
    </xdr:pic>
    <xdr:clientData fLocksWithSheet="1" fPrintsWithSheet="1"/>
  </xdr:twoCellAnchor>
  <xdr:twoCellAnchor editAs="oneCell">
    <xdr:from>
      <xdr:col>3</xdr:col>
      <xdr:colOff>304800</xdr:colOff>
      <xdr:row>244</xdr:row>
      <xdr:rowOff>85724</xdr:rowOff>
    </xdr:from>
    <xdr:to>
      <xdr:col>3</xdr:col>
      <xdr:colOff>923925</xdr:colOff>
      <xdr:row>244</xdr:row>
      <xdr:rowOff>704850</xdr:rowOff>
    </xdr:to>
    <xdr:pic macro="" fPublished="0">
      <xdr:nvPicPr>
        <xdr:cNvPr id="33" name="/xl/media/image40.png"/>
        <xdr:cNvPicPr>
          <a:picLocks noChangeAspect="1"/>
        </xdr:cNvPicPr>
      </xdr:nvPicPr>
      <xdr:blipFill rotWithShape="1">
        <a:blip r:embed="rId32"/>
        <a:stretch>
          <a:fillRect/>
        </a:stretch>
      </xdr:blipFill>
      <xdr:spPr>
        <a:xfrm>
          <a:off x="7696200" y="178831872"/>
          <a:ext cx="1238250" cy="1238250"/>
        </a:xfrm>
        <a:prstGeom prst="rect">
          <a:avLst/>
        </a:prstGeom>
      </xdr:spPr>
    </xdr:pic>
    <xdr:clientData fLocksWithSheet="1" fPrintsWithSheet="1"/>
  </xdr:twoCellAnchor>
  <xdr:twoCellAnchor editAs="oneCell">
    <xdr:from>
      <xdr:col>3</xdr:col>
      <xdr:colOff>304800</xdr:colOff>
      <xdr:row>245</xdr:row>
      <xdr:rowOff>85724</xdr:rowOff>
    </xdr:from>
    <xdr:to>
      <xdr:col>3</xdr:col>
      <xdr:colOff>923925</xdr:colOff>
      <xdr:row>245</xdr:row>
      <xdr:rowOff>704850</xdr:rowOff>
    </xdr:to>
    <xdr:pic macro="" fPublished="0">
      <xdr:nvPicPr>
        <xdr:cNvPr id="34" name="/xl/media/image41.png"/>
        <xdr:cNvPicPr>
          <a:picLocks noChangeAspect="1"/>
        </xdr:cNvPicPr>
      </xdr:nvPicPr>
      <xdr:blipFill rotWithShape="1">
        <a:blip r:embed="rId33"/>
        <a:stretch>
          <a:fillRect/>
        </a:stretch>
      </xdr:blipFill>
      <xdr:spPr>
        <a:xfrm>
          <a:off x="7696200" y="180413040"/>
          <a:ext cx="1238250" cy="1238250"/>
        </a:xfrm>
        <a:prstGeom prst="rect">
          <a:avLst/>
        </a:prstGeom>
      </xdr:spPr>
    </xdr:pic>
    <xdr:clientData fLocksWithSheet="1" fPrintsWithSheet="1"/>
  </xdr:twoCellAnchor>
  <xdr:twoCellAnchor editAs="oneCell">
    <xdr:from>
      <xdr:col>3</xdr:col>
      <xdr:colOff>304800</xdr:colOff>
      <xdr:row>250</xdr:row>
      <xdr:rowOff>85724</xdr:rowOff>
    </xdr:from>
    <xdr:to>
      <xdr:col>3</xdr:col>
      <xdr:colOff>923925</xdr:colOff>
      <xdr:row>250</xdr:row>
      <xdr:rowOff>704850</xdr:rowOff>
    </xdr:to>
    <xdr:pic macro="" fPublished="0">
      <xdr:nvPicPr>
        <xdr:cNvPr id="35" name="/xl/media/image42.png"/>
        <xdr:cNvPicPr>
          <a:picLocks noChangeAspect="1"/>
        </xdr:cNvPicPr>
      </xdr:nvPicPr>
      <xdr:blipFill rotWithShape="1">
        <a:blip r:embed="rId34"/>
        <a:stretch>
          <a:fillRect/>
        </a:stretch>
      </xdr:blipFill>
      <xdr:spPr>
        <a:xfrm>
          <a:off x="7696200" y="184432576"/>
          <a:ext cx="1238250" cy="1238250"/>
        </a:xfrm>
        <a:prstGeom prst="rect">
          <a:avLst/>
        </a:prstGeom>
      </xdr:spPr>
    </xdr:pic>
    <xdr:clientData fLocksWithSheet="1" fPrintsWithSheet="1"/>
  </xdr:twoCellAnchor>
  <xdr:twoCellAnchor editAs="oneCell">
    <xdr:from>
      <xdr:col>3</xdr:col>
      <xdr:colOff>304800</xdr:colOff>
      <xdr:row>270</xdr:row>
      <xdr:rowOff>85724</xdr:rowOff>
    </xdr:from>
    <xdr:to>
      <xdr:col>3</xdr:col>
      <xdr:colOff>923925</xdr:colOff>
      <xdr:row>270</xdr:row>
      <xdr:rowOff>704850</xdr:rowOff>
    </xdr:to>
    <xdr:pic macro="" fPublished="0">
      <xdr:nvPicPr>
        <xdr:cNvPr id="36" name="/xl/media/image43.png"/>
        <xdr:cNvPicPr>
          <a:picLocks noChangeAspect="1"/>
        </xdr:cNvPicPr>
      </xdr:nvPicPr>
      <xdr:blipFill rotWithShape="1">
        <a:blip r:embed="rId35"/>
        <a:stretch>
          <a:fillRect/>
        </a:stretch>
      </xdr:blipFill>
      <xdr:spPr>
        <a:xfrm>
          <a:off x="7696200" y="197596112"/>
          <a:ext cx="1238250" cy="1238250"/>
        </a:xfrm>
        <a:prstGeom prst="rect">
          <a:avLst/>
        </a:prstGeom>
      </xdr:spPr>
    </xdr:pic>
    <xdr:clientData fLocksWithSheet="1" fPrintsWithSheet="1"/>
  </xdr:twoCellAnchor>
  <xdr:twoCellAnchor editAs="oneCell">
    <xdr:from>
      <xdr:col>3</xdr:col>
      <xdr:colOff>304800</xdr:colOff>
      <xdr:row>279</xdr:row>
      <xdr:rowOff>85724</xdr:rowOff>
    </xdr:from>
    <xdr:to>
      <xdr:col>3</xdr:col>
      <xdr:colOff>923925</xdr:colOff>
      <xdr:row>279</xdr:row>
      <xdr:rowOff>704850</xdr:rowOff>
    </xdr:to>
    <xdr:pic macro="" fPublished="0">
      <xdr:nvPicPr>
        <xdr:cNvPr id="37" name="/xl/media/image44.png"/>
        <xdr:cNvPicPr>
          <a:picLocks noChangeAspect="1"/>
        </xdr:cNvPicPr>
      </xdr:nvPicPr>
      <xdr:blipFill rotWithShape="1">
        <a:blip r:embed="rId36"/>
        <a:stretch>
          <a:fillRect/>
        </a:stretch>
      </xdr:blipFill>
      <xdr:spPr>
        <a:xfrm>
          <a:off x="7696200" y="204054080"/>
          <a:ext cx="1238250" cy="1238250"/>
        </a:xfrm>
        <a:prstGeom prst="rect">
          <a:avLst/>
        </a:prstGeom>
      </xdr:spPr>
    </xdr:pic>
    <xdr:clientData fLocksWithSheet="1" fPrintsWithSheet="1"/>
  </xdr:twoCellAnchor>
  <xdr:twoCellAnchor editAs="oneCell">
    <xdr:from>
      <xdr:col>3</xdr:col>
      <xdr:colOff>304800</xdr:colOff>
      <xdr:row>280</xdr:row>
      <xdr:rowOff>85724</xdr:rowOff>
    </xdr:from>
    <xdr:to>
      <xdr:col>3</xdr:col>
      <xdr:colOff>923925</xdr:colOff>
      <xdr:row>280</xdr:row>
      <xdr:rowOff>704850</xdr:rowOff>
    </xdr:to>
    <xdr:pic macro="" fPublished="0">
      <xdr:nvPicPr>
        <xdr:cNvPr id="38" name="/xl/media/image45.png"/>
        <xdr:cNvPicPr>
          <a:picLocks noChangeAspect="1"/>
        </xdr:cNvPicPr>
      </xdr:nvPicPr>
      <xdr:blipFill rotWithShape="1">
        <a:blip r:embed="rId37"/>
        <a:stretch>
          <a:fillRect/>
        </a:stretch>
      </xdr:blipFill>
      <xdr:spPr>
        <a:xfrm>
          <a:off x="7696200" y="205635216"/>
          <a:ext cx="1238250" cy="1238250"/>
        </a:xfrm>
        <a:prstGeom prst="rect">
          <a:avLst/>
        </a:prstGeom>
      </xdr:spPr>
    </xdr:pic>
    <xdr:clientData fLocksWithSheet="1" fPrintsWithSheet="1"/>
  </xdr:twoCellAnchor>
  <xdr:twoCellAnchor editAs="oneCell">
    <xdr:from>
      <xdr:col>3</xdr:col>
      <xdr:colOff>304800</xdr:colOff>
      <xdr:row>281</xdr:row>
      <xdr:rowOff>85724</xdr:rowOff>
    </xdr:from>
    <xdr:to>
      <xdr:col>3</xdr:col>
      <xdr:colOff>923925</xdr:colOff>
      <xdr:row>281</xdr:row>
      <xdr:rowOff>704850</xdr:rowOff>
    </xdr:to>
    <xdr:pic macro="" fPublished="0">
      <xdr:nvPicPr>
        <xdr:cNvPr id="39" name="/xl/media/image46.png"/>
        <xdr:cNvPicPr>
          <a:picLocks noChangeAspect="1"/>
        </xdr:cNvPicPr>
      </xdr:nvPicPr>
      <xdr:blipFill rotWithShape="1">
        <a:blip r:embed="rId38"/>
        <a:stretch>
          <a:fillRect/>
        </a:stretch>
      </xdr:blipFill>
      <xdr:spPr>
        <a:xfrm>
          <a:off x="7696200" y="207216384"/>
          <a:ext cx="1238250" cy="1238250"/>
        </a:xfrm>
        <a:prstGeom prst="rect">
          <a:avLst/>
        </a:prstGeom>
      </xdr:spPr>
    </xdr:pic>
    <xdr:clientData fLocksWithSheet="1" fPrintsWithSheet="1"/>
  </xdr:twoCellAnchor>
  <xdr:twoCellAnchor editAs="oneCell">
    <xdr:from>
      <xdr:col>3</xdr:col>
      <xdr:colOff>304800</xdr:colOff>
      <xdr:row>282</xdr:row>
      <xdr:rowOff>85724</xdr:rowOff>
    </xdr:from>
    <xdr:to>
      <xdr:col>3</xdr:col>
      <xdr:colOff>923925</xdr:colOff>
      <xdr:row>282</xdr:row>
      <xdr:rowOff>704850</xdr:rowOff>
    </xdr:to>
    <xdr:pic macro="" fPublished="0">
      <xdr:nvPicPr>
        <xdr:cNvPr id="40" name="/xl/media/image47.png"/>
        <xdr:cNvPicPr>
          <a:picLocks noChangeAspect="1"/>
        </xdr:cNvPicPr>
      </xdr:nvPicPr>
      <xdr:blipFill rotWithShape="1">
        <a:blip r:embed="rId39"/>
        <a:stretch>
          <a:fillRect/>
        </a:stretch>
      </xdr:blipFill>
      <xdr:spPr>
        <a:xfrm>
          <a:off x="7696200" y="208797520"/>
          <a:ext cx="1238250" cy="1238250"/>
        </a:xfrm>
        <a:prstGeom prst="rect">
          <a:avLst/>
        </a:prstGeom>
      </xdr:spPr>
    </xdr:pic>
    <xdr:clientData fLocksWithSheet="1" fPrintsWithSheet="1"/>
  </xdr:twoCellAnchor>
  <xdr:twoCellAnchor editAs="oneCell">
    <xdr:from>
      <xdr:col>3</xdr:col>
      <xdr:colOff>304800</xdr:colOff>
      <xdr:row>284</xdr:row>
      <xdr:rowOff>85724</xdr:rowOff>
    </xdr:from>
    <xdr:to>
      <xdr:col>3</xdr:col>
      <xdr:colOff>923925</xdr:colOff>
      <xdr:row>284</xdr:row>
      <xdr:rowOff>704850</xdr:rowOff>
    </xdr:to>
    <xdr:pic macro="" fPublished="0">
      <xdr:nvPicPr>
        <xdr:cNvPr id="41" name="/xl/media/image48.png"/>
        <xdr:cNvPicPr>
          <a:picLocks noChangeAspect="1"/>
        </xdr:cNvPicPr>
      </xdr:nvPicPr>
      <xdr:blipFill rotWithShape="1">
        <a:blip r:embed="rId40"/>
        <a:stretch>
          <a:fillRect/>
        </a:stretch>
      </xdr:blipFill>
      <xdr:spPr>
        <a:xfrm>
          <a:off x="7696200" y="210988272"/>
          <a:ext cx="1238250" cy="1238250"/>
        </a:xfrm>
        <a:prstGeom prst="rect">
          <a:avLst/>
        </a:prstGeom>
      </xdr:spPr>
    </xdr:pic>
    <xdr:clientData fLocksWithSheet="1" fPrintsWithSheet="1"/>
  </xdr:twoCellAnchor>
  <xdr:twoCellAnchor editAs="oneCell">
    <xdr:from>
      <xdr:col>3</xdr:col>
      <xdr:colOff>304800</xdr:colOff>
      <xdr:row>285</xdr:row>
      <xdr:rowOff>85724</xdr:rowOff>
    </xdr:from>
    <xdr:to>
      <xdr:col>3</xdr:col>
      <xdr:colOff>923925</xdr:colOff>
      <xdr:row>285</xdr:row>
      <xdr:rowOff>704850</xdr:rowOff>
    </xdr:to>
    <xdr:pic macro="" fPublished="0">
      <xdr:nvPicPr>
        <xdr:cNvPr id="42" name="/xl/media/image49.png"/>
        <xdr:cNvPicPr>
          <a:picLocks noChangeAspect="1"/>
        </xdr:cNvPicPr>
      </xdr:nvPicPr>
      <xdr:blipFill rotWithShape="1">
        <a:blip r:embed="rId41"/>
        <a:stretch>
          <a:fillRect/>
        </a:stretch>
      </xdr:blipFill>
      <xdr:spPr>
        <a:xfrm>
          <a:off x="7696200" y="212569424"/>
          <a:ext cx="1238250" cy="1238250"/>
        </a:xfrm>
        <a:prstGeom prst="rect">
          <a:avLst/>
        </a:prstGeom>
      </xdr:spPr>
    </xdr:pic>
    <xdr:clientData fLocksWithSheet="1" fPrintsWithSheet="1"/>
  </xdr:twoCellAnchor>
  <xdr:twoCellAnchor editAs="oneCell">
    <xdr:from>
      <xdr:col>3</xdr:col>
      <xdr:colOff>304800</xdr:colOff>
      <xdr:row>288</xdr:row>
      <xdr:rowOff>85724</xdr:rowOff>
    </xdr:from>
    <xdr:to>
      <xdr:col>3</xdr:col>
      <xdr:colOff>923925</xdr:colOff>
      <xdr:row>288</xdr:row>
      <xdr:rowOff>704850</xdr:rowOff>
    </xdr:to>
    <xdr:pic macro="" fPublished="0">
      <xdr:nvPicPr>
        <xdr:cNvPr id="43" name="/xl/media/image50.png"/>
        <xdr:cNvPicPr>
          <a:picLocks noChangeAspect="1"/>
        </xdr:cNvPicPr>
      </xdr:nvPicPr>
      <xdr:blipFill rotWithShape="1">
        <a:blip r:embed="rId42"/>
        <a:stretch>
          <a:fillRect/>
        </a:stretch>
      </xdr:blipFill>
      <xdr:spPr>
        <a:xfrm>
          <a:off x="7696200" y="215369776"/>
          <a:ext cx="1238250" cy="1238250"/>
        </a:xfrm>
        <a:prstGeom prst="rect">
          <a:avLst/>
        </a:prstGeom>
      </xdr:spPr>
    </xdr:pic>
    <xdr:clientData fLocksWithSheet="1" fPrintsWithSheet="1"/>
  </xdr:twoCellAnchor>
  <xdr:twoCellAnchor editAs="oneCell">
    <xdr:from>
      <xdr:col>3</xdr:col>
      <xdr:colOff>304800</xdr:colOff>
      <xdr:row>289</xdr:row>
      <xdr:rowOff>85724</xdr:rowOff>
    </xdr:from>
    <xdr:to>
      <xdr:col>3</xdr:col>
      <xdr:colOff>923925</xdr:colOff>
      <xdr:row>289</xdr:row>
      <xdr:rowOff>704850</xdr:rowOff>
    </xdr:to>
    <xdr:pic macro="" fPublished="0">
      <xdr:nvPicPr>
        <xdr:cNvPr id="44" name="/xl/media/image51.png"/>
        <xdr:cNvPicPr>
          <a:picLocks noChangeAspect="1"/>
        </xdr:cNvPicPr>
      </xdr:nvPicPr>
      <xdr:blipFill rotWithShape="1">
        <a:blip r:embed="rId43"/>
        <a:stretch>
          <a:fillRect/>
        </a:stretch>
      </xdr:blipFill>
      <xdr:spPr>
        <a:xfrm>
          <a:off x="7696200" y="216950928"/>
          <a:ext cx="1238250" cy="1238250"/>
        </a:xfrm>
        <a:prstGeom prst="rect">
          <a:avLst/>
        </a:prstGeom>
      </xdr:spPr>
    </xdr:pic>
    <xdr:clientData fLocksWithSheet="1" fPrintsWithSheet="1"/>
  </xdr:twoCellAnchor>
</xdr:wsDr>
</file>

<file path=xl/drawings/drawing6.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1</xdr:col>
      <xdr:colOff>9525</xdr:colOff>
      <xdr:row>50</xdr:row>
      <xdr:rowOff>9525</xdr:rowOff>
    </xdr:from>
    <xdr:to>
      <xdr:col>5</xdr:col>
      <xdr:colOff>19050</xdr:colOff>
      <xdr:row>60</xdr:row>
      <xdr:rowOff>76200</xdr:rowOff>
    </xdr:to>
    <xdr:graphicFrame fPublished="0">
      <xdr:nvGraphicFramePr>
        <xdr:cNvPr id="4" name="차트 3"/>
        <xdr:cNvGraphicFramePr/>
      </xdr:nvGraphicFramePr>
      <xdr:xfrm>
        <a:off x="2835088" y="26468294"/>
        <a:ext cx="6196852" cy="3496235"/>
      </xdr:xfrm>
      <a:graphic>
        <a:graphicData uri="http://schemas.openxmlformats.org/drawingml/2006/chart">
          <c:chart r:id="rId1"/>
        </a:graphicData>
      </a:graphic>
    </xdr:graphicFrame>
    <xdr:clientData fLocksWithSheet="1" fPrintsWithSheet="1"/>
  </xdr:twoCellAnchor>
  <xdr:twoCellAnchor editAs="oneCell">
    <xdr:from>
      <xdr:col>11</xdr:col>
      <xdr:colOff>180975</xdr:colOff>
      <xdr:row>4</xdr:row>
      <xdr:rowOff>95250</xdr:rowOff>
    </xdr:from>
    <xdr:to>
      <xdr:col>11</xdr:col>
      <xdr:colOff>1095375</xdr:colOff>
      <xdr:row>4</xdr:row>
      <xdr:rowOff>800100</xdr:rowOff>
    </xdr:to>
    <xdr:pic macro="" fPublished="0">
      <xdr:nvPicPr>
        <xdr:cNvPr id="13" name="/xl/media/image11.png"/>
        <xdr:cNvPicPr>
          <a:picLocks noChangeAspect="1"/>
        </xdr:cNvPicPr>
      </xdr:nvPicPr>
      <xdr:blipFill rotWithShape="1">
        <a:blip r:embed="rId2"/>
        <a:srcRect l="9980" t="7190" r="15150" b="12750"/>
        <a:stretch>
          <a:fillRect/>
        </a:stretch>
      </xdr:blipFill>
      <xdr:spPr>
        <a:xfrm>
          <a:off x="19957674" y="3137647"/>
          <a:ext cx="1837764" cy="1411941"/>
        </a:xfrm>
        <a:prstGeom prst="rect">
          <a:avLst/>
        </a:prstGeom>
      </xdr:spPr>
    </xdr:pic>
    <xdr:clientData fLocksWithSheet="1" fPrintsWithSheet="1"/>
  </xdr:twoCellAnchor>
</xdr:wsDr>
</file>

<file path=xl/drawings/drawing7.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7</xdr:col>
      <xdr:colOff>866775</xdr:colOff>
      <xdr:row>9</xdr:row>
      <xdr:rowOff>133350</xdr:rowOff>
    </xdr:from>
    <xdr:to>
      <xdr:col>8</xdr:col>
      <xdr:colOff>857250</xdr:colOff>
      <xdr:row>11</xdr:row>
      <xdr:rowOff>76200</xdr:rowOff>
    </xdr:to>
    <xdr:sp fLocksText="1" fPublished="0">
      <xdr:nvSpPr>
        <xdr:cNvPr id="2" name="사각형: 둥근 모서리 29"/>
        <xdr:cNvSpPr>
          <a:spLocks noGrp="1" noRot="1"/>
        </xdr:cNvSpPr>
      </xdr:nvSpPr>
      <xdr:spPr>
        <a:xfrm>
          <a:off x="13963651" y="7467600"/>
          <a:ext cx="1924050" cy="1085850"/>
        </a:xfrm>
        <a:prstGeom prst="roundRect">
          <a:avLst>
            <a:gd name="adj" fmla="val 16667"/>
          </a:avLst>
        </a:prstGeom>
        <a:solidFill>
          <a:srgbClr val="4f81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90170" tIns="46990" rIns="90170" bIns="46990" anchor="ctr"/>
        <a:p>
          <a:pPr algn="ctr" eaLnBrk="0" latinLnBrk="0">
            <a:lnSpc>
              <a:spcPct val="100000"/>
            </a:lnSpc>
          </a:pPr>
          <a:r>
            <a:rPr lang="ko-KR" altLang="en-US" sz="1000" b="1">
              <a:solidFill>
                <a:srgbClr val="000000"/>
              </a:solidFill>
              <a:latin typeface="맑은 고딕"/>
              <a:ea typeface="맑은 고딕"/>
            </a:rPr>
            <a:t>안정</a:t>
          </a:r>
        </a:p>
      </xdr:txBody>
    </xdr:sp>
    <xdr:clientData fLocksWithSheet="1" fPrintsWithSheet="1"/>
  </xdr:twoCellAnchor>
  <xdr:twoCellAnchor editAs="oneCell">
    <xdr:from>
      <xdr:col>6</xdr:col>
      <xdr:colOff>390525</xdr:colOff>
      <xdr:row>10</xdr:row>
      <xdr:rowOff>295275</xdr:rowOff>
    </xdr:from>
    <xdr:to>
      <xdr:col>7</xdr:col>
      <xdr:colOff>381000</xdr:colOff>
      <xdr:row>12</xdr:row>
      <xdr:rowOff>161925</xdr:rowOff>
    </xdr:to>
    <xdr:sp fLocksText="1" fPublished="0">
      <xdr:nvSpPr>
        <xdr:cNvPr id="3" name="사각형: 둥근 모서리 30"/>
        <xdr:cNvSpPr>
          <a:spLocks noGrp="1" noRot="1"/>
        </xdr:cNvSpPr>
      </xdr:nvSpPr>
      <xdr:spPr>
        <a:xfrm>
          <a:off x="11068050" y="8382000"/>
          <a:ext cx="1924050" cy="952500"/>
        </a:xfrm>
        <a:prstGeom prst="roundRect">
          <a:avLst>
            <a:gd name="adj" fmla="val 16667"/>
          </a:avLst>
        </a:prstGeom>
        <a:solidFill>
          <a:srgbClr val="8064a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90170" tIns="46990" rIns="90170" bIns="46990" anchor="ctr"/>
        <a:p>
          <a:pPr algn="ctr" eaLnBrk="0" latinLnBrk="0">
            <a:lnSpc>
              <a:spcPct val="100000"/>
            </a:lnSpc>
          </a:pPr>
          <a:r>
            <a:rPr lang="ko-KR" altLang="en-US" sz="1000" b="1">
              <a:solidFill>
                <a:srgbClr val="000000"/>
              </a:solidFill>
              <a:latin typeface="맑은 고딕"/>
              <a:ea typeface="맑은 고딕"/>
            </a:rPr>
            <a:t>공명</a:t>
          </a:r>
        </a:p>
      </xdr:txBody>
    </xdr:sp>
    <xdr:clientData fLocksWithSheet="1" fPrintsWithSheet="1"/>
  </xdr:twoCellAnchor>
  <xdr:twoCellAnchor editAs="oneCell">
    <xdr:from>
      <xdr:col>7</xdr:col>
      <xdr:colOff>866775</xdr:colOff>
      <xdr:row>12</xdr:row>
      <xdr:rowOff>114300</xdr:rowOff>
    </xdr:from>
    <xdr:to>
      <xdr:col>8</xdr:col>
      <xdr:colOff>857250</xdr:colOff>
      <xdr:row>13</xdr:row>
      <xdr:rowOff>171449</xdr:rowOff>
    </xdr:to>
    <xdr:sp fLocksText="1" fPublished="0">
      <xdr:nvSpPr>
        <xdr:cNvPr id="4" name="사각형: 둥근 모서리 31"/>
        <xdr:cNvSpPr>
          <a:spLocks noGrp="1" noRot="1"/>
        </xdr:cNvSpPr>
      </xdr:nvSpPr>
      <xdr:spPr>
        <a:xfrm>
          <a:off x="13963651" y="9239250"/>
          <a:ext cx="1924050" cy="723900"/>
        </a:xfrm>
        <a:prstGeom prst="roundRect">
          <a:avLst>
            <a:gd name="adj" fmla="val 16667"/>
          </a:avLst>
        </a:prstGeom>
        <a:solidFill>
          <a:srgbClr val="5b65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90170" tIns="46990" rIns="90170" bIns="46990" anchor="ctr"/>
        <a:p>
          <a:pPr algn="ctr" eaLnBrk="0" latinLnBrk="0">
            <a:lnSpc>
              <a:spcPct val="100000"/>
            </a:lnSpc>
          </a:pPr>
          <a:r>
            <a:rPr lang="ko-KR" altLang="en-US" sz="1000" b="1">
              <a:solidFill>
                <a:srgbClr val="000000"/>
              </a:solidFill>
              <a:latin typeface="맑은 고딕"/>
              <a:ea typeface="맑은 고딕"/>
            </a:rPr>
            <a:t>차단</a:t>
          </a:r>
        </a:p>
      </xdr:txBody>
    </xdr:sp>
    <xdr:clientData fLocksWithSheet="1" fPrintsWithSheet="1"/>
  </xdr:twoCellAnchor>
  <xdr:twoCellAnchor editAs="oneCell">
    <xdr:from>
      <xdr:col>9</xdr:col>
      <xdr:colOff>409575</xdr:colOff>
      <xdr:row>10</xdr:row>
      <xdr:rowOff>295275</xdr:rowOff>
    </xdr:from>
    <xdr:to>
      <xdr:col>10</xdr:col>
      <xdr:colOff>476250</xdr:colOff>
      <xdr:row>12</xdr:row>
      <xdr:rowOff>161925</xdr:rowOff>
    </xdr:to>
    <xdr:sp fLocksText="1" fPublished="0">
      <xdr:nvSpPr>
        <xdr:cNvPr id="5" name="사각형: 둥근 모서리 32"/>
        <xdr:cNvSpPr>
          <a:spLocks noGrp="1" noRot="1"/>
        </xdr:cNvSpPr>
      </xdr:nvSpPr>
      <xdr:spPr>
        <a:xfrm>
          <a:off x="16935450" y="8382000"/>
          <a:ext cx="1914525" cy="952500"/>
        </a:xfrm>
        <a:prstGeom prst="roundRect">
          <a:avLst>
            <a:gd name="adj" fmla="val 16667"/>
          </a:avLst>
        </a:prstGeom>
        <a:solidFill>
          <a:srgbClr val="a64d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90170" tIns="46990" rIns="90170" bIns="46990" anchor="ctr"/>
        <a:p>
          <a:pPr algn="ctr" eaLnBrk="0" latinLnBrk="0">
            <a:lnSpc>
              <a:spcPct val="100000"/>
            </a:lnSpc>
          </a:pPr>
          <a:r>
            <a:rPr lang="ko-KR" altLang="en-US" sz="1000" b="1">
              <a:solidFill>
                <a:srgbClr val="000000"/>
              </a:solidFill>
              <a:latin typeface="맑은 고딕"/>
              <a:ea typeface="맑은 고딕"/>
            </a:rPr>
            <a:t>침식</a:t>
          </a:r>
        </a:p>
      </xdr:txBody>
    </xdr:sp>
    <xdr:clientData fLocksWithSheet="1" fPrintsWithSheet="1"/>
  </xdr:twoCellAnchor>
  <xdr:twoCellAnchor editAs="oneCell">
    <xdr:from>
      <xdr:col>6</xdr:col>
      <xdr:colOff>847725</xdr:colOff>
      <xdr:row>10</xdr:row>
      <xdr:rowOff>114300</xdr:rowOff>
    </xdr:from>
    <xdr:to>
      <xdr:col>7</xdr:col>
      <xdr:colOff>866775</xdr:colOff>
      <xdr:row>10</xdr:row>
      <xdr:rowOff>295275</xdr:rowOff>
    </xdr:to>
    <xdr:sp fLocksText="1" fPublished="0">
      <xdr:nvSpPr>
        <xdr:cNvPr id="6" name="연결선: 구부러짐 33"/>
        <xdr:cNvSpPr>
          <a:spLocks noGrp="1"/>
        </xdr:cNvSpPr>
      </xdr:nvSpPr>
      <xdr:spPr>
        <a:xfrm flipV="1">
          <a:off x="11982451" y="8020050"/>
          <a:ext cx="1981200" cy="361950"/>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vertOverflow="overflow" horzOverflow="overflow" wrap="square" lIns="0" tIns="0" rIns="0" bIns="0"/>
        <a:p>
          <a:pPr algn="l" eaLnBrk="0" latinLnBrk="0">
            <a:lnSpc>
              <a:spcPct val="100000"/>
            </a:lnSpc>
          </a:pPr>
        </a:p>
      </xdr:txBody>
    </xdr:sp>
    <xdr:clientData fLocksWithSheet="1" fPrintsWithSheet="1"/>
  </xdr:twoCellAnchor>
  <xdr:twoCellAnchor editAs="oneCell">
    <xdr:from>
      <xdr:col>6</xdr:col>
      <xdr:colOff>847725</xdr:colOff>
      <xdr:row>12</xdr:row>
      <xdr:rowOff>161925</xdr:rowOff>
    </xdr:from>
    <xdr:to>
      <xdr:col>7</xdr:col>
      <xdr:colOff>866775</xdr:colOff>
      <xdr:row>12</xdr:row>
      <xdr:rowOff>295275</xdr:rowOff>
    </xdr:to>
    <xdr:sp fLocksText="1" fPublished="0">
      <xdr:nvSpPr>
        <xdr:cNvPr id="7" name="연결선: 구부러짐 34"/>
        <xdr:cNvSpPr>
          <a:spLocks noGrp="1"/>
        </xdr:cNvSpPr>
      </xdr:nvSpPr>
      <xdr:spPr>
        <a:xfrm flipH="1">
          <a:off x="11982451" y="9334500"/>
          <a:ext cx="1981200" cy="266700"/>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vertOverflow="overflow" horzOverflow="overflow" wrap="square" lIns="0" tIns="0" rIns="0" bIns="0"/>
        <a:p>
          <a:pPr algn="l" eaLnBrk="0" latinLnBrk="0">
            <a:lnSpc>
              <a:spcPct val="100000"/>
            </a:lnSpc>
          </a:pPr>
        </a:p>
      </xdr:txBody>
    </xdr:sp>
    <xdr:clientData fLocksWithSheet="1" fPrintsWithSheet="1"/>
  </xdr:twoCellAnchor>
  <xdr:twoCellAnchor editAs="oneCell">
    <xdr:from>
      <xdr:col>8</xdr:col>
      <xdr:colOff>857250</xdr:colOff>
      <xdr:row>12</xdr:row>
      <xdr:rowOff>161925</xdr:rowOff>
    </xdr:from>
    <xdr:to>
      <xdr:col>10</xdr:col>
      <xdr:colOff>28575</xdr:colOff>
      <xdr:row>12</xdr:row>
      <xdr:rowOff>295275</xdr:rowOff>
    </xdr:to>
    <xdr:sp fLocksText="1" fPublished="0">
      <xdr:nvSpPr>
        <xdr:cNvPr id="8" name="연결선: 구부러짐 35"/>
        <xdr:cNvSpPr>
          <a:spLocks noGrp="1"/>
        </xdr:cNvSpPr>
      </xdr:nvSpPr>
      <xdr:spPr>
        <a:xfrm flipV="1">
          <a:off x="15887700" y="9334500"/>
          <a:ext cx="2066925" cy="266700"/>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vertOverflow="overflow" horzOverflow="overflow" wrap="square" lIns="0" tIns="0" rIns="0" bIns="0"/>
        <a:p>
          <a:pPr algn="l" eaLnBrk="0" latinLnBrk="0">
            <a:lnSpc>
              <a:spcPct val="100000"/>
            </a:lnSpc>
          </a:pPr>
        </a:p>
      </xdr:txBody>
    </xdr:sp>
    <xdr:clientData fLocksWithSheet="1" fPrintsWithSheet="1"/>
  </xdr:twoCellAnchor>
  <xdr:twoCellAnchor editAs="oneCell">
    <xdr:from>
      <xdr:col>8</xdr:col>
      <xdr:colOff>857250</xdr:colOff>
      <xdr:row>10</xdr:row>
      <xdr:rowOff>114300</xdr:rowOff>
    </xdr:from>
    <xdr:to>
      <xdr:col>10</xdr:col>
      <xdr:colOff>28575</xdr:colOff>
      <xdr:row>10</xdr:row>
      <xdr:rowOff>295275</xdr:rowOff>
    </xdr:to>
    <xdr:sp fLocksText="1" fPublished="0">
      <xdr:nvSpPr>
        <xdr:cNvPr id="9" name="연결선: 구부러짐 36"/>
        <xdr:cNvSpPr>
          <a:spLocks noGrp="1"/>
        </xdr:cNvSpPr>
      </xdr:nvSpPr>
      <xdr:spPr>
        <a:xfrm flipV="1">
          <a:off x="15887700" y="8020050"/>
          <a:ext cx="2066925" cy="361950"/>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vertOverflow="overflow" horzOverflow="overflow" wrap="square" lIns="0" tIns="0" rIns="0" bIns="0"/>
        <a:p>
          <a:pPr algn="l" eaLnBrk="0" latinLnBrk="0">
            <a:lnSpc>
              <a:spcPct val="100000"/>
            </a:lnSpc>
          </a:pPr>
        </a:p>
      </xdr:txBody>
    </xdr:sp>
    <xdr:clientData fLocksWithSheet="1" fPrintsWithSheet="1"/>
  </xdr:twoCellAnchor>
</xdr:wsDr>
</file>

<file path=xl/drawings/drawing8.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19</xdr:col>
      <xdr:colOff>0</xdr:colOff>
      <xdr:row>17</xdr:row>
      <xdr:rowOff>0</xdr:rowOff>
    </xdr:from>
    <xdr:to>
      <xdr:col>28</xdr:col>
      <xdr:colOff>133350</xdr:colOff>
      <xdr:row>29</xdr:row>
      <xdr:rowOff>57150</xdr:rowOff>
    </xdr:to>
    <xdr:sp fLocksText="1" fPublished="0">
      <xdr:nvSpPr>
        <xdr:cNvPr id="2" name="밸런스팩터_01"/>
        <xdr:cNvSpPr>
          <a:spLocks noGrp="1" noRot="1"/>
        </xdr:cNvSpPr>
      </xdr:nvSpPr>
      <xdr:spPr>
        <a:xfrm>
          <a:off x="13935075" y="10058400"/>
          <a:ext cx="6867525" cy="685800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진행 관문</a:t>
          </a:r>
        </a:p>
      </xdr:txBody>
    </xdr:sp>
    <xdr:clientData fLocksWithSheet="1" fPrintsWithSheet="1"/>
  </xdr:twoCellAnchor>
  <xdr:twoCellAnchor editAs="oneCell">
    <xdr:from>
      <xdr:col>21</xdr:col>
      <xdr:colOff>0</xdr:colOff>
      <xdr:row>31</xdr:row>
      <xdr:rowOff>0</xdr:rowOff>
    </xdr:from>
    <xdr:to>
      <xdr:col>29</xdr:col>
      <xdr:colOff>304800</xdr:colOff>
      <xdr:row>42</xdr:row>
      <xdr:rowOff>152400</xdr:rowOff>
    </xdr:to>
    <xdr:sp fLocksText="1" fPublished="0">
      <xdr:nvSpPr>
        <xdr:cNvPr id="3" name="밸런스팩터_02"/>
        <xdr:cNvSpPr>
          <a:spLocks noGrp="1" noRot="1"/>
        </xdr:cNvSpPr>
      </xdr:nvSpPr>
      <xdr:spPr>
        <a:xfrm>
          <a:off x="15401925" y="17926050"/>
          <a:ext cx="6477000" cy="648652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밀도</a:t>
          </a:r>
        </a:p>
      </xdr:txBody>
    </xdr:sp>
    <xdr:clientData fLocksWithSheet="1" fPrintsWithSheet="1"/>
  </xdr:twoCellAnchor>
  <xdr:twoCellAnchor editAs="oneCell">
    <xdr:from>
      <xdr:col>32</xdr:col>
      <xdr:colOff>0</xdr:colOff>
      <xdr:row>18</xdr:row>
      <xdr:rowOff>0</xdr:rowOff>
    </xdr:from>
    <xdr:to>
      <xdr:col>40</xdr:col>
      <xdr:colOff>19050</xdr:colOff>
      <xdr:row>28</xdr:row>
      <xdr:rowOff>142875</xdr:rowOff>
    </xdr:to>
    <xdr:sp fLocksText="1" fPublished="0">
      <xdr:nvSpPr>
        <xdr:cNvPr id="4" name="밸런스팩터_03"/>
        <xdr:cNvSpPr>
          <a:spLocks noGrp="1" noRot="1"/>
        </xdr:cNvSpPr>
      </xdr:nvSpPr>
      <xdr:spPr>
        <a:xfrm>
          <a:off x="23469600" y="10620375"/>
          <a:ext cx="5905500" cy="590550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전투</a:t>
          </a:r>
        </a:p>
        <a:p>
          <a:pPr algn="ctr" eaLnBrk="0" latinLnBrk="0">
            <a:lnSpc>
              <a:spcPct val="100000"/>
            </a:lnSpc>
          </a:pPr>
          <a:r>
            <a:rPr lang="ko-KR" altLang="en-US" sz="900" b="1">
              <a:solidFill>
                <a:srgbClr val="ffffff"/>
              </a:solidFill>
              <a:latin typeface="맑은 고딕"/>
              <a:ea typeface="맑은 고딕"/>
            </a:rPr>
            <a:t>숙련도</a:t>
          </a:r>
        </a:p>
      </xdr:txBody>
    </xdr:sp>
    <xdr:clientData fLocksWithSheet="1" fPrintsWithSheet="1"/>
  </xdr:twoCellAnchor>
  <xdr:twoCellAnchor editAs="oneCell">
    <xdr:from>
      <xdr:col>33</xdr:col>
      <xdr:colOff>0</xdr:colOff>
      <xdr:row>32</xdr:row>
      <xdr:rowOff>0</xdr:rowOff>
    </xdr:from>
    <xdr:to>
      <xdr:col>41</xdr:col>
      <xdr:colOff>19050</xdr:colOff>
      <xdr:row>42</xdr:row>
      <xdr:rowOff>142875</xdr:rowOff>
    </xdr:to>
    <xdr:sp fLocksText="1" fPublished="0">
      <xdr:nvSpPr>
        <xdr:cNvPr id="5" name="밸런스팩터_04"/>
        <xdr:cNvSpPr>
          <a:spLocks noGrp="1" noRot="1"/>
        </xdr:cNvSpPr>
      </xdr:nvSpPr>
      <xdr:spPr>
        <a:xfrm>
          <a:off x="24203024" y="18488026"/>
          <a:ext cx="5905500" cy="590550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자아</a:t>
          </a:r>
        </a:p>
        <a:p>
          <a:pPr algn="ctr" eaLnBrk="0" latinLnBrk="0">
            <a:lnSpc>
              <a:spcPct val="100000"/>
            </a:lnSpc>
          </a:pPr>
          <a:r>
            <a:rPr lang="ko-KR" altLang="en-US" sz="900" b="1">
              <a:solidFill>
                <a:srgbClr val="ffffff"/>
              </a:solidFill>
              <a:latin typeface="맑은 고딕"/>
              <a:ea typeface="맑은 고딕"/>
            </a:rPr>
            <a:t>마모도</a:t>
          </a:r>
        </a:p>
      </xdr:txBody>
    </xdr:sp>
    <xdr:clientData fLocksWithSheet="1" fPrintsWithSheet="1"/>
  </xdr:twoCellAnchor>
  <xdr:twoCellAnchor editAs="oneCell">
    <xdr:from>
      <xdr:col>11</xdr:col>
      <xdr:colOff>0</xdr:colOff>
      <xdr:row>32</xdr:row>
      <xdr:rowOff>0</xdr:rowOff>
    </xdr:from>
    <xdr:to>
      <xdr:col>18</xdr:col>
      <xdr:colOff>295275</xdr:colOff>
      <xdr:row>42</xdr:row>
      <xdr:rowOff>47625</xdr:rowOff>
    </xdr:to>
    <xdr:sp fLocksText="1" fPublished="0">
      <xdr:nvSpPr>
        <xdr:cNvPr id="6" name="밸런스팩터_05"/>
        <xdr:cNvSpPr>
          <a:spLocks noGrp="1" noRot="1"/>
        </xdr:cNvSpPr>
      </xdr:nvSpPr>
      <xdr:spPr>
        <a:xfrm>
          <a:off x="8067674" y="18488026"/>
          <a:ext cx="5724525" cy="571500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인연</a:t>
          </a:r>
        </a:p>
        <a:p>
          <a:pPr algn="ctr" eaLnBrk="0" latinLnBrk="0">
            <a:lnSpc>
              <a:spcPct val="100000"/>
            </a:lnSpc>
          </a:pPr>
          <a:r>
            <a:rPr lang="ko-KR" altLang="en-US" sz="900" b="1">
              <a:solidFill>
                <a:srgbClr val="ffffff"/>
              </a:solidFill>
              <a:latin typeface="맑은 고딕"/>
              <a:ea typeface="맑은 고딕"/>
            </a:rPr>
            <a:t>시스템</a:t>
          </a:r>
        </a:p>
      </xdr:txBody>
    </xdr:sp>
    <xdr:clientData fLocksWithSheet="1" fPrintsWithSheet="1"/>
  </xdr:twoCellAnchor>
  <xdr:twoCellAnchor editAs="oneCell">
    <xdr:from>
      <xdr:col>9</xdr:col>
      <xdr:colOff>0</xdr:colOff>
      <xdr:row>18</xdr:row>
      <xdr:rowOff>0</xdr:rowOff>
    </xdr:from>
    <xdr:to>
      <xdr:col>16</xdr:col>
      <xdr:colOff>295275</xdr:colOff>
      <xdr:row>28</xdr:row>
      <xdr:rowOff>47625</xdr:rowOff>
    </xdr:to>
    <xdr:sp fLocksText="1" fPublished="0">
      <xdr:nvSpPr>
        <xdr:cNvPr id="7" name="밸런스팩터_06"/>
        <xdr:cNvSpPr>
          <a:spLocks noGrp="1" noRot="1"/>
        </xdr:cNvSpPr>
      </xdr:nvSpPr>
      <xdr:spPr>
        <a:xfrm>
          <a:off x="6600825" y="10620375"/>
          <a:ext cx="5724525" cy="571500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보스</a:t>
          </a:r>
        </a:p>
        <a:p>
          <a:pPr algn="ctr" eaLnBrk="0" latinLnBrk="0">
            <a:lnSpc>
              <a:spcPct val="100000"/>
            </a:lnSpc>
          </a:pPr>
          <a:r>
            <a:rPr lang="ko-KR" altLang="en-US" sz="900" b="1">
              <a:solidFill>
                <a:srgbClr val="ffffff"/>
              </a:solidFill>
              <a:latin typeface="맑은 고딕"/>
              <a:ea typeface="맑은 고딕"/>
            </a:rPr>
            <a:t>패턴</a:t>
          </a:r>
        </a:p>
      </xdr:txBody>
    </xdr:sp>
    <xdr:clientData fLocksWithSheet="1" fPrintsWithSheet="1"/>
  </xdr:twoCellAnchor>
  <xdr:twoCellAnchor editAs="oneCell">
    <xdr:from>
      <xdr:col>20</xdr:col>
      <xdr:colOff>0</xdr:colOff>
      <xdr:row>7</xdr:row>
      <xdr:rowOff>0</xdr:rowOff>
    </xdr:from>
    <xdr:to>
      <xdr:col>27</xdr:col>
      <xdr:colOff>9525</xdr:colOff>
      <xdr:row>16</xdr:row>
      <xdr:rowOff>47625</xdr:rowOff>
    </xdr:to>
    <xdr:sp fLocksText="1" fPublished="0">
      <xdr:nvSpPr>
        <xdr:cNvPr id="8" name="밸런스팩터_07"/>
        <xdr:cNvSpPr>
          <a:spLocks noGrp="1" noRot="1"/>
        </xdr:cNvSpPr>
      </xdr:nvSpPr>
      <xdr:spPr>
        <a:xfrm>
          <a:off x="14668500" y="4438650"/>
          <a:ext cx="5153025" cy="515302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예상</a:t>
          </a:r>
        </a:p>
        <a:p>
          <a:pPr algn="ctr" eaLnBrk="0" latinLnBrk="0">
            <a:lnSpc>
              <a:spcPct val="100000"/>
            </a:lnSpc>
          </a:pPr>
          <a:r>
            <a:rPr lang="ko-KR" altLang="en-US" sz="825" b="1">
              <a:solidFill>
                <a:srgbClr val="ffffff"/>
              </a:solidFill>
              <a:latin typeface="맑은 고딕"/>
              <a:ea typeface="맑은 고딕"/>
            </a:rPr>
            <a:t>소요 시간</a:t>
          </a:r>
        </a:p>
      </xdr:txBody>
    </xdr:sp>
    <xdr:clientData fLocksWithSheet="1" fPrintsWithSheet="1"/>
  </xdr:twoCellAnchor>
  <xdr:twoCellAnchor editAs="oneCell">
    <xdr:from>
      <xdr:col>9</xdr:col>
      <xdr:colOff>0</xdr:colOff>
      <xdr:row>8</xdr:row>
      <xdr:rowOff>0</xdr:rowOff>
    </xdr:from>
    <xdr:to>
      <xdr:col>15</xdr:col>
      <xdr:colOff>228600</xdr:colOff>
      <xdr:row>16</xdr:row>
      <xdr:rowOff>180975</xdr:rowOff>
    </xdr:to>
    <xdr:sp fLocksText="1" fPublished="0">
      <xdr:nvSpPr>
        <xdr:cNvPr id="9" name="밸런스팩터_08"/>
        <xdr:cNvSpPr>
          <a:spLocks noGrp="1" noRot="1"/>
        </xdr:cNvSpPr>
      </xdr:nvSpPr>
      <xdr:spPr>
        <a:xfrm>
          <a:off x="6600825" y="5000625"/>
          <a:ext cx="4857750" cy="485775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난이도</a:t>
          </a:r>
        </a:p>
      </xdr:txBody>
    </xdr:sp>
    <xdr:clientData fLocksWithSheet="1" fPrintsWithSheet="1"/>
  </xdr:twoCellAnchor>
  <xdr:twoCellAnchor editAs="oneCell">
    <xdr:from>
      <xdr:col>1</xdr:col>
      <xdr:colOff>0</xdr:colOff>
      <xdr:row>8</xdr:row>
      <xdr:rowOff>0</xdr:rowOff>
    </xdr:from>
    <xdr:to>
      <xdr:col>7</xdr:col>
      <xdr:colOff>133350</xdr:colOff>
      <xdr:row>16</xdr:row>
      <xdr:rowOff>85724</xdr:rowOff>
    </xdr:to>
    <xdr:sp fLocksText="1" fPublished="0">
      <xdr:nvSpPr>
        <xdr:cNvPr id="10" name="밸런스팩터_09"/>
        <xdr:cNvSpPr>
          <a:spLocks noGrp="1" noRot="1"/>
        </xdr:cNvSpPr>
      </xdr:nvSpPr>
      <xdr:spPr>
        <a:xfrm>
          <a:off x="733425" y="5000625"/>
          <a:ext cx="4667250" cy="46672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흥미도</a:t>
          </a:r>
        </a:p>
      </xdr:txBody>
    </xdr:sp>
    <xdr:clientData fLocksWithSheet="1" fPrintsWithSheet="1"/>
  </xdr:twoCellAnchor>
  <xdr:twoCellAnchor editAs="oneCell">
    <xdr:from>
      <xdr:col>31</xdr:col>
      <xdr:colOff>0</xdr:colOff>
      <xdr:row>8</xdr:row>
      <xdr:rowOff>0</xdr:rowOff>
    </xdr:from>
    <xdr:to>
      <xdr:col>37</xdr:col>
      <xdr:colOff>133350</xdr:colOff>
      <xdr:row>16</xdr:row>
      <xdr:rowOff>85724</xdr:rowOff>
    </xdr:to>
    <xdr:sp fLocksText="1" fPublished="0">
      <xdr:nvSpPr>
        <xdr:cNvPr id="11" name="밸런스팩터_10"/>
        <xdr:cNvSpPr>
          <a:spLocks noGrp="1" noRot="1"/>
        </xdr:cNvSpPr>
      </xdr:nvSpPr>
      <xdr:spPr>
        <a:xfrm>
          <a:off x="22736176" y="5000625"/>
          <a:ext cx="4667250" cy="4667250"/>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체크포인트</a:t>
          </a:r>
        </a:p>
        <a:p>
          <a:pPr algn="ctr" eaLnBrk="0" latinLnBrk="0">
            <a:lnSpc>
              <a:spcPct val="100000"/>
            </a:lnSpc>
          </a:pPr>
          <a:r>
            <a:rPr lang="ko-KR" altLang="en-US" sz="825" b="1">
              <a:solidFill>
                <a:srgbClr val="ffffff"/>
              </a:solidFill>
              <a:latin typeface="맑은 고딕"/>
              <a:ea typeface="맑은 고딕"/>
            </a:rPr>
            <a:t>간격</a:t>
          </a:r>
        </a:p>
      </xdr:txBody>
    </xdr:sp>
    <xdr:clientData fLocksWithSheet="1" fPrintsWithSheet="1"/>
  </xdr:twoCellAnchor>
  <xdr:twoCellAnchor editAs="oneCell">
    <xdr:from>
      <xdr:col>43</xdr:col>
      <xdr:colOff>0</xdr:colOff>
      <xdr:row>18</xdr:row>
      <xdr:rowOff>0</xdr:rowOff>
    </xdr:from>
    <xdr:to>
      <xdr:col>49</xdr:col>
      <xdr:colOff>133350</xdr:colOff>
      <xdr:row>26</xdr:row>
      <xdr:rowOff>85724</xdr:rowOff>
    </xdr:to>
    <xdr:sp fLocksText="1" fPublished="0">
      <xdr:nvSpPr>
        <xdr:cNvPr id="12" name="밸런스팩터_11"/>
        <xdr:cNvSpPr>
          <a:spLocks noGrp="1" noRot="1"/>
        </xdr:cNvSpPr>
      </xdr:nvSpPr>
      <xdr:spPr>
        <a:xfrm>
          <a:off x="31537274" y="10620375"/>
          <a:ext cx="4667250" cy="46672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적</a:t>
          </a:r>
        </a:p>
        <a:p>
          <a:pPr algn="ctr" eaLnBrk="0" latinLnBrk="0">
            <a:lnSpc>
              <a:spcPct val="100000"/>
            </a:lnSpc>
          </a:pPr>
          <a:r>
            <a:rPr lang="ko-KR" altLang="en-US" sz="825" b="1">
              <a:solidFill>
                <a:srgbClr val="ffffff"/>
              </a:solidFill>
              <a:latin typeface="맑은 고딕"/>
              <a:ea typeface="맑은 고딕"/>
            </a:rPr>
            <a:t>배치</a:t>
          </a:r>
        </a:p>
      </xdr:txBody>
    </xdr:sp>
    <xdr:clientData fLocksWithSheet="1" fPrintsWithSheet="1"/>
  </xdr:twoCellAnchor>
  <xdr:twoCellAnchor editAs="oneCell">
    <xdr:from>
      <xdr:col>43</xdr:col>
      <xdr:colOff>0</xdr:colOff>
      <xdr:row>28</xdr:row>
      <xdr:rowOff>0</xdr:rowOff>
    </xdr:from>
    <xdr:to>
      <xdr:col>49</xdr:col>
      <xdr:colOff>38100</xdr:colOff>
      <xdr:row>35</xdr:row>
      <xdr:rowOff>276225</xdr:rowOff>
    </xdr:to>
    <xdr:sp fLocksText="1" fPublished="0">
      <xdr:nvSpPr>
        <xdr:cNvPr id="13" name="밸런스팩터_12"/>
        <xdr:cNvSpPr>
          <a:spLocks noGrp="1" noRot="1"/>
        </xdr:cNvSpPr>
      </xdr:nvSpPr>
      <xdr:spPr>
        <a:xfrm>
          <a:off x="31537274" y="16240125"/>
          <a:ext cx="4476750" cy="4486275"/>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공격</a:t>
          </a:r>
        </a:p>
        <a:p>
          <a:pPr algn="ctr" eaLnBrk="0" latinLnBrk="0">
            <a:lnSpc>
              <a:spcPct val="100000"/>
            </a:lnSpc>
          </a:pPr>
          <a:r>
            <a:rPr lang="ko-KR" altLang="en-US" sz="825" b="1">
              <a:solidFill>
                <a:srgbClr val="ffffff"/>
              </a:solidFill>
              <a:latin typeface="맑은 고딕"/>
              <a:ea typeface="맑은 고딕"/>
            </a:rPr>
            <a:t>예고</a:t>
          </a:r>
        </a:p>
      </xdr:txBody>
    </xdr:sp>
    <xdr:clientData fLocksWithSheet="1" fPrintsWithSheet="1"/>
  </xdr:twoCellAnchor>
  <xdr:twoCellAnchor editAs="oneCell">
    <xdr:from>
      <xdr:col>39</xdr:col>
      <xdr:colOff>0</xdr:colOff>
      <xdr:row>41</xdr:row>
      <xdr:rowOff>0</xdr:rowOff>
    </xdr:from>
    <xdr:to>
      <xdr:col>45</xdr:col>
      <xdr:colOff>133350</xdr:colOff>
      <xdr:row>49</xdr:row>
      <xdr:rowOff>85724</xdr:rowOff>
    </xdr:to>
    <xdr:sp fLocksText="1" fPublished="0">
      <xdr:nvSpPr>
        <xdr:cNvPr id="14" name="밸런스팩터_13"/>
        <xdr:cNvSpPr>
          <a:spLocks noGrp="1" noRot="1"/>
        </xdr:cNvSpPr>
      </xdr:nvSpPr>
      <xdr:spPr>
        <a:xfrm>
          <a:off x="28603576" y="23545800"/>
          <a:ext cx="4667250" cy="46672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무기</a:t>
          </a:r>
        </a:p>
        <a:p>
          <a:pPr algn="ctr" eaLnBrk="0" latinLnBrk="0">
            <a:lnSpc>
              <a:spcPct val="100000"/>
            </a:lnSpc>
          </a:pPr>
          <a:r>
            <a:rPr lang="ko-KR" altLang="en-US" sz="825" b="1">
              <a:solidFill>
                <a:srgbClr val="ffffff"/>
              </a:solidFill>
              <a:latin typeface="맑은 고딕"/>
              <a:ea typeface="맑은 고딕"/>
            </a:rPr>
            <a:t>피해</a:t>
          </a:r>
        </a:p>
      </xdr:txBody>
    </xdr:sp>
    <xdr:clientData fLocksWithSheet="1" fPrintsWithSheet="1"/>
  </xdr:twoCellAnchor>
  <xdr:twoCellAnchor editAs="oneCell">
    <xdr:from>
      <xdr:col>31</xdr:col>
      <xdr:colOff>0</xdr:colOff>
      <xdr:row>49</xdr:row>
      <xdr:rowOff>0</xdr:rowOff>
    </xdr:from>
    <xdr:to>
      <xdr:col>37</xdr:col>
      <xdr:colOff>38100</xdr:colOff>
      <xdr:row>56</xdr:row>
      <xdr:rowOff>276225</xdr:rowOff>
    </xdr:to>
    <xdr:sp fLocksText="1" fPublished="0">
      <xdr:nvSpPr>
        <xdr:cNvPr id="15" name="밸런스팩터_14"/>
        <xdr:cNvSpPr>
          <a:spLocks noGrp="1" noRot="1"/>
        </xdr:cNvSpPr>
      </xdr:nvSpPr>
      <xdr:spPr>
        <a:xfrm>
          <a:off x="22736176" y="28041600"/>
          <a:ext cx="4476750" cy="4486275"/>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방어구</a:t>
          </a:r>
        </a:p>
        <a:p>
          <a:pPr algn="ctr" eaLnBrk="0" latinLnBrk="0">
            <a:lnSpc>
              <a:spcPct val="100000"/>
            </a:lnSpc>
          </a:pPr>
          <a:r>
            <a:rPr lang="ko-KR" altLang="en-US" sz="825" b="1">
              <a:solidFill>
                <a:srgbClr val="ffffff"/>
              </a:solidFill>
              <a:latin typeface="맑은 고딕"/>
              <a:ea typeface="맑은 고딕"/>
            </a:rPr>
            <a:t>방어</a:t>
          </a:r>
        </a:p>
      </xdr:txBody>
    </xdr:sp>
    <xdr:clientData fLocksWithSheet="1" fPrintsWithSheet="1"/>
  </xdr:twoCellAnchor>
  <xdr:twoCellAnchor editAs="oneCell">
    <xdr:from>
      <xdr:col>21</xdr:col>
      <xdr:colOff>0</xdr:colOff>
      <xdr:row>49</xdr:row>
      <xdr:rowOff>0</xdr:rowOff>
    </xdr:from>
    <xdr:to>
      <xdr:col>27</xdr:col>
      <xdr:colOff>38100</xdr:colOff>
      <xdr:row>56</xdr:row>
      <xdr:rowOff>276225</xdr:rowOff>
    </xdr:to>
    <xdr:sp fLocksText="1" fPublished="0">
      <xdr:nvSpPr>
        <xdr:cNvPr id="16" name="밸런스팩터_15"/>
        <xdr:cNvSpPr>
          <a:spLocks noGrp="1" noRot="1"/>
        </xdr:cNvSpPr>
      </xdr:nvSpPr>
      <xdr:spPr>
        <a:xfrm>
          <a:off x="15401925" y="28041600"/>
          <a:ext cx="4476750" cy="448627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스킬</a:t>
          </a:r>
        </a:p>
        <a:p>
          <a:pPr algn="ctr" eaLnBrk="0" latinLnBrk="0">
            <a:lnSpc>
              <a:spcPct val="100000"/>
            </a:lnSpc>
          </a:pPr>
          <a:r>
            <a:rPr lang="ko-KR" altLang="en-US" sz="825" b="1">
              <a:solidFill>
                <a:srgbClr val="ffffff"/>
              </a:solidFill>
              <a:latin typeface="맑은 고딕"/>
              <a:ea typeface="맑은 고딕"/>
            </a:rPr>
            <a:t>해금</a:t>
          </a:r>
        </a:p>
      </xdr:txBody>
    </xdr:sp>
    <xdr:clientData fLocksWithSheet="1" fPrintsWithSheet="1"/>
  </xdr:twoCellAnchor>
  <xdr:twoCellAnchor editAs="oneCell">
    <xdr:from>
      <xdr:col>8</xdr:col>
      <xdr:colOff>0</xdr:colOff>
      <xdr:row>45</xdr:row>
      <xdr:rowOff>0</xdr:rowOff>
    </xdr:from>
    <xdr:to>
      <xdr:col>14</xdr:col>
      <xdr:colOff>180975</xdr:colOff>
      <xdr:row>53</xdr:row>
      <xdr:rowOff>133350</xdr:rowOff>
    </xdr:to>
    <xdr:sp fLocksText="1" fPublished="0">
      <xdr:nvSpPr>
        <xdr:cNvPr id="17" name="밸런스팩터_16"/>
        <xdr:cNvSpPr>
          <a:spLocks noGrp="1" noRot="1"/>
        </xdr:cNvSpPr>
      </xdr:nvSpPr>
      <xdr:spPr>
        <a:xfrm>
          <a:off x="5867400" y="25793702"/>
          <a:ext cx="4762500" cy="476250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선택지</a:t>
          </a:r>
        </a:p>
        <a:p>
          <a:pPr algn="ctr" eaLnBrk="0" latinLnBrk="0">
            <a:lnSpc>
              <a:spcPct val="100000"/>
            </a:lnSpc>
          </a:pPr>
          <a:r>
            <a:rPr lang="ko-KR" altLang="en-US" sz="825" b="1">
              <a:solidFill>
                <a:srgbClr val="ffffff"/>
              </a:solidFill>
              <a:latin typeface="맑은 고딕"/>
              <a:ea typeface="맑은 고딕"/>
            </a:rPr>
            <a:t>영향도</a:t>
          </a:r>
        </a:p>
      </xdr:txBody>
    </xdr:sp>
    <xdr:clientData fLocksWithSheet="1" fPrintsWithSheet="1"/>
  </xdr:twoCellAnchor>
  <xdr:twoCellAnchor editAs="oneCell">
    <xdr:from>
      <xdr:col>1</xdr:col>
      <xdr:colOff>0</xdr:colOff>
      <xdr:row>32</xdr:row>
      <xdr:rowOff>0</xdr:rowOff>
    </xdr:from>
    <xdr:to>
      <xdr:col>7</xdr:col>
      <xdr:colOff>38100</xdr:colOff>
      <xdr:row>39</xdr:row>
      <xdr:rowOff>276225</xdr:rowOff>
    </xdr:to>
    <xdr:sp fLocksText="1" fPublished="0">
      <xdr:nvSpPr>
        <xdr:cNvPr id="18" name="밸런스팩터_17"/>
        <xdr:cNvSpPr>
          <a:spLocks noGrp="1" noRot="1"/>
        </xdr:cNvSpPr>
      </xdr:nvSpPr>
      <xdr:spPr>
        <a:xfrm>
          <a:off x="733425" y="18488026"/>
          <a:ext cx="4476750" cy="448627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퍼즐</a:t>
          </a:r>
        </a:p>
        <a:p>
          <a:pPr algn="ctr" eaLnBrk="0" latinLnBrk="0">
            <a:lnSpc>
              <a:spcPct val="100000"/>
            </a:lnSpc>
          </a:pPr>
          <a:r>
            <a:rPr lang="ko-KR" altLang="en-US" sz="825" b="1">
              <a:solidFill>
                <a:srgbClr val="ffffff"/>
              </a:solidFill>
              <a:latin typeface="맑은 고딕"/>
              <a:ea typeface="맑은 고딕"/>
            </a:rPr>
            <a:t>단계</a:t>
          </a:r>
        </a:p>
      </xdr:txBody>
    </xdr:sp>
    <xdr:clientData fLocksWithSheet="1" fPrintsWithSheet="1"/>
  </xdr:twoCellAnchor>
  <xdr:twoCellAnchor editAs="oneCell">
    <xdr:from>
      <xdr:col>1</xdr:col>
      <xdr:colOff>0</xdr:colOff>
      <xdr:row>20</xdr:row>
      <xdr:rowOff>0</xdr:rowOff>
    </xdr:from>
    <xdr:to>
      <xdr:col>7</xdr:col>
      <xdr:colOff>38100</xdr:colOff>
      <xdr:row>27</xdr:row>
      <xdr:rowOff>276225</xdr:rowOff>
    </xdr:to>
    <xdr:sp fLocksText="1" fPublished="0">
      <xdr:nvSpPr>
        <xdr:cNvPr id="19" name="밸런스팩터_18"/>
        <xdr:cNvSpPr>
          <a:spLocks noGrp="1" noRot="1"/>
        </xdr:cNvSpPr>
      </xdr:nvSpPr>
      <xdr:spPr>
        <a:xfrm>
          <a:off x="733425" y="11744325"/>
          <a:ext cx="4476750" cy="448627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힌트</a:t>
          </a:r>
        </a:p>
        <a:p>
          <a:pPr algn="ctr" eaLnBrk="0" latinLnBrk="0">
            <a:lnSpc>
              <a:spcPct val="100000"/>
            </a:lnSpc>
          </a:pPr>
          <a:r>
            <a:rPr lang="ko-KR" altLang="en-US" sz="825" b="1">
              <a:solidFill>
                <a:srgbClr val="ffffff"/>
              </a:solidFill>
              <a:latin typeface="맑은 고딕"/>
              <a:ea typeface="맑은 고딕"/>
            </a:rPr>
            <a:t>강도</a:t>
          </a:r>
        </a:p>
      </xdr:txBody>
    </xdr:sp>
    <xdr:clientData fLocksWithSheet="1" fPrintsWithSheet="1"/>
  </xdr:twoCellAnchor>
  <xdr:twoCellAnchor editAs="oneCell">
    <xdr:from>
      <xdr:col>41</xdr:col>
      <xdr:colOff>0</xdr:colOff>
      <xdr:row>7</xdr:row>
      <xdr:rowOff>0</xdr:rowOff>
    </xdr:from>
    <xdr:to>
      <xdr:col>46</xdr:col>
      <xdr:colOff>123824</xdr:colOff>
      <xdr:row>13</xdr:row>
      <xdr:rowOff>266700</xdr:rowOff>
    </xdr:to>
    <xdr:sp fLocksText="1" fPublished="0">
      <xdr:nvSpPr>
        <xdr:cNvPr id="20" name="밸런스팩터_19"/>
        <xdr:cNvSpPr>
          <a:spLocks noGrp="1" noRot="1"/>
        </xdr:cNvSpPr>
      </xdr:nvSpPr>
      <xdr:spPr>
        <a:xfrm>
          <a:off x="30070424" y="4438650"/>
          <a:ext cx="3914775" cy="3905250"/>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이동</a:t>
          </a:r>
        </a:p>
        <a:p>
          <a:pPr algn="ctr" eaLnBrk="0" latinLnBrk="0">
            <a:lnSpc>
              <a:spcPct val="100000"/>
            </a:lnSpc>
          </a:pPr>
          <a:r>
            <a:rPr lang="ko-KR" altLang="en-US" sz="750" b="1">
              <a:solidFill>
                <a:srgbClr val="ffffff"/>
              </a:solidFill>
              <a:latin typeface="맑은 고딕"/>
              <a:ea typeface="맑은 고딕"/>
            </a:rPr>
            <a:t>속도</a:t>
          </a:r>
        </a:p>
      </xdr:txBody>
    </xdr:sp>
    <xdr:clientData fLocksWithSheet="1" fPrintsWithSheet="1"/>
  </xdr:twoCellAnchor>
  <xdr:twoCellAnchor editAs="oneCell">
    <xdr:from>
      <xdr:col>48</xdr:col>
      <xdr:colOff>0</xdr:colOff>
      <xdr:row>7</xdr:row>
      <xdr:rowOff>0</xdr:rowOff>
    </xdr:from>
    <xdr:to>
      <xdr:col>53</xdr:col>
      <xdr:colOff>123824</xdr:colOff>
      <xdr:row>13</xdr:row>
      <xdr:rowOff>266700</xdr:rowOff>
    </xdr:to>
    <xdr:sp fLocksText="1" fPublished="0">
      <xdr:nvSpPr>
        <xdr:cNvPr id="21" name="밸런스팩터_20"/>
        <xdr:cNvSpPr>
          <a:spLocks noGrp="1" noRot="1"/>
        </xdr:cNvSpPr>
      </xdr:nvSpPr>
      <xdr:spPr>
        <a:xfrm>
          <a:off x="35204400" y="4438650"/>
          <a:ext cx="3914775" cy="390525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맵</a:t>
          </a:r>
        </a:p>
        <a:p>
          <a:pPr algn="ctr" eaLnBrk="0" latinLnBrk="0">
            <a:lnSpc>
              <a:spcPct val="100000"/>
            </a:lnSpc>
          </a:pPr>
          <a:r>
            <a:rPr lang="ko-KR" altLang="en-US" sz="750" b="1">
              <a:solidFill>
                <a:srgbClr val="ffffff"/>
              </a:solidFill>
              <a:latin typeface="맑은 고딕"/>
              <a:ea typeface="맑은 고딕"/>
            </a:rPr>
            <a:t>크기</a:t>
          </a:r>
        </a:p>
      </xdr:txBody>
    </xdr:sp>
    <xdr:clientData fLocksWithSheet="1" fPrintsWithSheet="1"/>
  </xdr:twoCellAnchor>
  <xdr:twoCellAnchor editAs="oneCell">
    <xdr:from>
      <xdr:col>49</xdr:col>
      <xdr:colOff>0</xdr:colOff>
      <xdr:row>14</xdr:row>
      <xdr:rowOff>0</xdr:rowOff>
    </xdr:from>
    <xdr:to>
      <xdr:col>54</xdr:col>
      <xdr:colOff>171449</xdr:colOff>
      <xdr:row>21</xdr:row>
      <xdr:rowOff>38100</xdr:rowOff>
    </xdr:to>
    <xdr:sp fLocksText="1" fPublished="0">
      <xdr:nvSpPr>
        <xdr:cNvPr id="22" name="밸런스팩터_21"/>
        <xdr:cNvSpPr>
          <a:spLocks noGrp="1" noRot="1"/>
        </xdr:cNvSpPr>
      </xdr:nvSpPr>
      <xdr:spPr>
        <a:xfrm>
          <a:off x="35937824" y="8372474"/>
          <a:ext cx="4010025" cy="401002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카메라</a:t>
          </a:r>
        </a:p>
        <a:p>
          <a:pPr algn="ctr" eaLnBrk="0" latinLnBrk="0">
            <a:lnSpc>
              <a:spcPct val="100000"/>
            </a:lnSpc>
          </a:pPr>
          <a:r>
            <a:rPr lang="ko-KR" altLang="en-US" sz="750" b="1">
              <a:solidFill>
                <a:srgbClr val="ffffff"/>
              </a:solidFill>
              <a:latin typeface="맑은 고딕"/>
              <a:ea typeface="맑은 고딕"/>
            </a:rPr>
            <a:t>시야</a:t>
          </a:r>
        </a:p>
      </xdr:txBody>
    </xdr:sp>
    <xdr:clientData fLocksWithSheet="1" fPrintsWithSheet="1"/>
  </xdr:twoCellAnchor>
  <xdr:twoCellAnchor editAs="oneCell">
    <xdr:from>
      <xdr:col>1</xdr:col>
      <xdr:colOff>0</xdr:colOff>
      <xdr:row>39</xdr:row>
      <xdr:rowOff>0</xdr:rowOff>
    </xdr:from>
    <xdr:to>
      <xdr:col>6</xdr:col>
      <xdr:colOff>219075</xdr:colOff>
      <xdr:row>46</xdr:row>
      <xdr:rowOff>85724</xdr:rowOff>
    </xdr:to>
    <xdr:sp fLocksText="1" fPublished="0">
      <xdr:nvSpPr>
        <xdr:cNvPr id="23" name="밸런스팩터_22"/>
        <xdr:cNvSpPr>
          <a:spLocks noGrp="1" noRot="1"/>
        </xdr:cNvSpPr>
      </xdr:nvSpPr>
      <xdr:spPr>
        <a:xfrm>
          <a:off x="733425" y="22421850"/>
          <a:ext cx="4105275" cy="410527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상호작용</a:t>
          </a:r>
        </a:p>
        <a:p>
          <a:pPr algn="ctr" eaLnBrk="0" latinLnBrk="0">
            <a:lnSpc>
              <a:spcPct val="100000"/>
            </a:lnSpc>
          </a:pPr>
          <a:r>
            <a:rPr lang="ko-KR" altLang="en-US" sz="750" b="1">
              <a:solidFill>
                <a:srgbClr val="ffffff"/>
              </a:solidFill>
              <a:latin typeface="맑은 고딕"/>
              <a:ea typeface="맑은 고딕"/>
            </a:rPr>
            <a:t>범위</a:t>
          </a:r>
        </a:p>
      </xdr:txBody>
    </xdr:sp>
    <xdr:clientData fLocksWithSheet="1" fPrintsWithSheet="1"/>
  </xdr:twoCellAnchor>
  <xdr:twoCellAnchor editAs="oneCell">
    <xdr:from>
      <xdr:col>1</xdr:col>
      <xdr:colOff>0</xdr:colOff>
      <xdr:row>50</xdr:row>
      <xdr:rowOff>0</xdr:rowOff>
    </xdr:from>
    <xdr:to>
      <xdr:col>6</xdr:col>
      <xdr:colOff>123824</xdr:colOff>
      <xdr:row>56</xdr:row>
      <xdr:rowOff>266700</xdr:rowOff>
    </xdr:to>
    <xdr:sp fLocksText="1" fPublished="0">
      <xdr:nvSpPr>
        <xdr:cNvPr id="24" name="밸런스팩터_23"/>
        <xdr:cNvSpPr>
          <a:spLocks noGrp="1" noRot="1"/>
        </xdr:cNvSpPr>
      </xdr:nvSpPr>
      <xdr:spPr>
        <a:xfrm>
          <a:off x="733425" y="28603576"/>
          <a:ext cx="3914775" cy="39052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NPC</a:t>
          </a:r>
        </a:p>
        <a:p>
          <a:pPr algn="ctr" eaLnBrk="0" latinLnBrk="0">
            <a:lnSpc>
              <a:spcPct val="100000"/>
            </a:lnSpc>
          </a:pPr>
          <a:r>
            <a:rPr lang="ko-KR" altLang="en-US" sz="750" b="1">
              <a:solidFill>
                <a:srgbClr val="ffffff"/>
              </a:solidFill>
              <a:latin typeface="맑은 고딕"/>
              <a:ea typeface="맑은 고딕"/>
            </a:rPr>
            <a:t>밀도</a:t>
          </a:r>
        </a:p>
      </xdr:txBody>
    </xdr:sp>
    <xdr:clientData fLocksWithSheet="1" fPrintsWithSheet="1"/>
  </xdr:twoCellAnchor>
  <xdr:twoCellAnchor editAs="oneCell">
    <xdr:from>
      <xdr:col>39</xdr:col>
      <xdr:colOff>0</xdr:colOff>
      <xdr:row>12</xdr:row>
      <xdr:rowOff>0</xdr:rowOff>
    </xdr:from>
    <xdr:to>
      <xdr:col>44</xdr:col>
      <xdr:colOff>171449</xdr:colOff>
      <xdr:row>19</xdr:row>
      <xdr:rowOff>38100</xdr:rowOff>
    </xdr:to>
    <xdr:sp fLocksText="1" fPublished="0">
      <xdr:nvSpPr>
        <xdr:cNvPr id="25" name="밸런스팩터_24"/>
        <xdr:cNvSpPr>
          <a:spLocks noGrp="1" noRot="1"/>
        </xdr:cNvSpPr>
      </xdr:nvSpPr>
      <xdr:spPr>
        <a:xfrm>
          <a:off x="28603576" y="7248525"/>
          <a:ext cx="4010025" cy="401002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목표</a:t>
          </a:r>
        </a:p>
        <a:p>
          <a:pPr algn="ctr" eaLnBrk="0" latinLnBrk="0">
            <a:lnSpc>
              <a:spcPct val="100000"/>
            </a:lnSpc>
          </a:pPr>
          <a:r>
            <a:rPr lang="ko-KR" altLang="en-US" sz="750" b="1">
              <a:solidFill>
                <a:srgbClr val="ffffff"/>
              </a:solidFill>
              <a:latin typeface="맑은 고딕"/>
              <a:ea typeface="맑은 고딕"/>
            </a:rPr>
            <a:t>표시</a:t>
          </a:r>
        </a:p>
      </xdr:txBody>
    </xdr:sp>
    <xdr:clientData fLocksWithSheet="1" fPrintsWithSheet="1"/>
  </xdr:twoCellAnchor>
  <xdr:twoCellAnchor editAs="oneCell">
    <xdr:from>
      <xdr:col>42</xdr:col>
      <xdr:colOff>0</xdr:colOff>
      <xdr:row>52</xdr:row>
      <xdr:rowOff>0</xdr:rowOff>
    </xdr:from>
    <xdr:to>
      <xdr:col>47</xdr:col>
      <xdr:colOff>171449</xdr:colOff>
      <xdr:row>59</xdr:row>
      <xdr:rowOff>38100</xdr:rowOff>
    </xdr:to>
    <xdr:sp fLocksText="1" fPublished="0">
      <xdr:nvSpPr>
        <xdr:cNvPr id="26" name="밸런스팩터_25"/>
        <xdr:cNvSpPr>
          <a:spLocks noGrp="1" noRot="1"/>
        </xdr:cNvSpPr>
      </xdr:nvSpPr>
      <xdr:spPr>
        <a:xfrm>
          <a:off x="30803850" y="29727526"/>
          <a:ext cx="4010025" cy="401002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제한</a:t>
          </a:r>
        </a:p>
        <a:p>
          <a:pPr algn="ctr" eaLnBrk="0" latinLnBrk="0">
            <a:lnSpc>
              <a:spcPct val="100000"/>
            </a:lnSpc>
          </a:pPr>
          <a:r>
            <a:rPr lang="ko-KR" altLang="en-US" sz="750" b="1">
              <a:solidFill>
                <a:srgbClr val="ffffff"/>
              </a:solidFill>
              <a:latin typeface="맑은 고딕"/>
              <a:ea typeface="맑은 고딕"/>
            </a:rPr>
            <a:t>시간</a:t>
          </a:r>
        </a:p>
      </xdr:txBody>
    </xdr:sp>
    <xdr:clientData fLocksWithSheet="1" fPrintsWithSheet="1"/>
  </xdr:twoCellAnchor>
  <xdr:twoCellAnchor editAs="oneCell">
    <xdr:from>
      <xdr:col>35</xdr:col>
      <xdr:colOff>0</xdr:colOff>
      <xdr:row>52</xdr:row>
      <xdr:rowOff>0</xdr:rowOff>
    </xdr:from>
    <xdr:to>
      <xdr:col>40</xdr:col>
      <xdr:colOff>171449</xdr:colOff>
      <xdr:row>59</xdr:row>
      <xdr:rowOff>38100</xdr:rowOff>
    </xdr:to>
    <xdr:sp fLocksText="1" fPublished="0">
      <xdr:nvSpPr>
        <xdr:cNvPr id="27" name="밸런스팩터_26"/>
        <xdr:cNvSpPr>
          <a:spLocks noGrp="1" noRot="1"/>
        </xdr:cNvSpPr>
      </xdr:nvSpPr>
      <xdr:spPr>
        <a:xfrm>
          <a:off x="25669874" y="29727526"/>
          <a:ext cx="4010025" cy="401002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실패</a:t>
          </a:r>
        </a:p>
        <a:p>
          <a:pPr algn="ctr" eaLnBrk="0" latinLnBrk="0">
            <a:lnSpc>
              <a:spcPct val="100000"/>
            </a:lnSpc>
          </a:pPr>
          <a:r>
            <a:rPr lang="ko-KR" altLang="en-US" sz="750" b="1">
              <a:solidFill>
                <a:srgbClr val="ffffff"/>
              </a:solidFill>
              <a:latin typeface="맑은 고딕"/>
              <a:ea typeface="맑은 고딕"/>
            </a:rPr>
            <a:t>패널티</a:t>
          </a:r>
        </a:p>
      </xdr:txBody>
    </xdr:sp>
    <xdr:clientData fLocksWithSheet="1" fPrintsWithSheet="1"/>
  </xdr:twoCellAnchor>
  <xdr:twoCellAnchor editAs="oneCell">
    <xdr:from>
      <xdr:col>11</xdr:col>
      <xdr:colOff>0</xdr:colOff>
      <xdr:row>53</xdr:row>
      <xdr:rowOff>0</xdr:rowOff>
    </xdr:from>
    <xdr:to>
      <xdr:col>16</xdr:col>
      <xdr:colOff>266700</xdr:colOff>
      <xdr:row>60</xdr:row>
      <xdr:rowOff>133350</xdr:rowOff>
    </xdr:to>
    <xdr:sp fLocksText="1" fPublished="0">
      <xdr:nvSpPr>
        <xdr:cNvPr id="28" name="밸런스팩터_27"/>
        <xdr:cNvSpPr>
          <a:spLocks noGrp="1" noRot="1"/>
        </xdr:cNvSpPr>
      </xdr:nvSpPr>
      <xdr:spPr>
        <a:xfrm>
          <a:off x="8067674" y="30289498"/>
          <a:ext cx="4200525" cy="4200525"/>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대화</a:t>
          </a:r>
        </a:p>
        <a:p>
          <a:pPr algn="ctr" eaLnBrk="0" latinLnBrk="0">
            <a:lnSpc>
              <a:spcPct val="100000"/>
            </a:lnSpc>
          </a:pPr>
          <a:r>
            <a:rPr lang="ko-KR" altLang="en-US" sz="750" b="1">
              <a:solidFill>
                <a:srgbClr val="ffffff"/>
              </a:solidFill>
              <a:latin typeface="맑은 고딕"/>
              <a:ea typeface="맑은 고딕"/>
            </a:rPr>
            <a:t>길이</a:t>
          </a:r>
        </a:p>
      </xdr:txBody>
    </xdr:sp>
    <xdr:clientData fLocksWithSheet="1" fPrintsWithSheet="1"/>
  </xdr:twoCellAnchor>
  <xdr:twoCellAnchor editAs="oneCell">
    <xdr:from>
      <xdr:col>46</xdr:col>
      <xdr:colOff>0</xdr:colOff>
      <xdr:row>45</xdr:row>
      <xdr:rowOff>0</xdr:rowOff>
    </xdr:from>
    <xdr:to>
      <xdr:col>51</xdr:col>
      <xdr:colOff>266700</xdr:colOff>
      <xdr:row>52</xdr:row>
      <xdr:rowOff>133350</xdr:rowOff>
    </xdr:to>
    <xdr:sp fLocksText="1" fPublished="0">
      <xdr:nvSpPr>
        <xdr:cNvPr id="29" name="밸런스팩터_28"/>
        <xdr:cNvSpPr>
          <a:spLocks noGrp="1" noRot="1"/>
        </xdr:cNvSpPr>
      </xdr:nvSpPr>
      <xdr:spPr>
        <a:xfrm>
          <a:off x="33737548" y="25793702"/>
          <a:ext cx="4200525" cy="4200525"/>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연출</a:t>
          </a:r>
        </a:p>
        <a:p>
          <a:pPr algn="ctr" eaLnBrk="0" latinLnBrk="0">
            <a:lnSpc>
              <a:spcPct val="100000"/>
            </a:lnSpc>
          </a:pPr>
          <a:r>
            <a:rPr lang="ko-KR" altLang="en-US" sz="750" b="1">
              <a:solidFill>
                <a:srgbClr val="ffffff"/>
              </a:solidFill>
              <a:latin typeface="맑은 고딕"/>
              <a:ea typeface="맑은 고딕"/>
            </a:rPr>
            <a:t>길이</a:t>
          </a:r>
        </a:p>
      </xdr:txBody>
    </xdr:sp>
    <xdr:clientData fLocksWithSheet="1" fPrintsWithSheet="1"/>
  </xdr:twoCellAnchor>
  <xdr:twoCellAnchor editAs="oneCell">
    <xdr:from>
      <xdr:col>55</xdr:col>
      <xdr:colOff>0</xdr:colOff>
      <xdr:row>13</xdr:row>
      <xdr:rowOff>0</xdr:rowOff>
    </xdr:from>
    <xdr:to>
      <xdr:col>60</xdr:col>
      <xdr:colOff>219075</xdr:colOff>
      <xdr:row>20</xdr:row>
      <xdr:rowOff>85724</xdr:rowOff>
    </xdr:to>
    <xdr:sp fLocksText="1" fPublished="0">
      <xdr:nvSpPr>
        <xdr:cNvPr id="30" name="밸런스팩터_29"/>
        <xdr:cNvSpPr>
          <a:spLocks noGrp="1" noRot="1"/>
        </xdr:cNvSpPr>
      </xdr:nvSpPr>
      <xdr:spPr>
        <a:xfrm>
          <a:off x="40338376" y="7810500"/>
          <a:ext cx="4105275" cy="410527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사운드</a:t>
          </a:r>
        </a:p>
        <a:p>
          <a:pPr algn="ctr" eaLnBrk="0" latinLnBrk="0">
            <a:lnSpc>
              <a:spcPct val="100000"/>
            </a:lnSpc>
          </a:pPr>
          <a:r>
            <a:rPr lang="ko-KR" altLang="en-US" sz="750" b="1">
              <a:solidFill>
                <a:srgbClr val="ffffff"/>
              </a:solidFill>
              <a:latin typeface="맑은 고딕"/>
              <a:ea typeface="맑은 고딕"/>
            </a:rPr>
            <a:t>경고</a:t>
          </a:r>
        </a:p>
      </xdr:txBody>
    </xdr:sp>
    <xdr:clientData fLocksWithSheet="1" fPrintsWithSheet="1"/>
  </xdr:twoCellAnchor>
</xdr:wsDr>
</file>

<file path=xl/drawings/drawing9.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4</xdr:col>
      <xdr:colOff>161925</xdr:colOff>
      <xdr:row>3</xdr:row>
      <xdr:rowOff>104775</xdr:rowOff>
    </xdr:from>
    <xdr:to>
      <xdr:col>9</xdr:col>
      <xdr:colOff>1085850</xdr:colOff>
      <xdr:row>18</xdr:row>
      <xdr:rowOff>123824</xdr:rowOff>
    </xdr:to>
    <xdr:graphicFrame fPublished="0">
      <xdr:nvGraphicFramePr>
        <xdr:cNvPr id="2" name="Chart"/>
        <xdr:cNvGraphicFramePr/>
      </xdr:nvGraphicFramePr>
      <xdr:xfrm>
        <a:off x="8410575" y="2609850"/>
        <a:ext cx="19945350" cy="7753350"/>
      </xdr:xfrm>
      <a:graphic>
        <a:graphicData uri="http://schemas.openxmlformats.org/drawingml/2006/chart">
          <c:chart r:id="rId1"/>
        </a:graphicData>
      </a:graphic>
    </xdr:graphicFrame>
    <xdr:clientData fLocksWithSheet="1" fPrintsWithSheet="1"/>
  </xdr:twoCellAnchor>
  <xdr:twoCellAnchor>
    <xdr:from>
      <xdr:col>4</xdr:col>
      <xdr:colOff>1495425</xdr:colOff>
      <xdr:row>42</xdr:row>
      <xdr:rowOff>228600</xdr:rowOff>
    </xdr:from>
    <xdr:to>
      <xdr:col>8</xdr:col>
      <xdr:colOff>1447800</xdr:colOff>
      <xdr:row>61</xdr:row>
      <xdr:rowOff>228600</xdr:rowOff>
    </xdr:to>
    <xdr:graphicFrame fPublished="0">
      <xdr:nvGraphicFramePr>
        <xdr:cNvPr id="3" name="Chart"/>
        <xdr:cNvGraphicFramePr/>
      </xdr:nvGraphicFramePr>
      <xdr:xfrm>
        <a:off x="11077575" y="22917150"/>
        <a:ext cx="10067925" cy="9772650"/>
      </xdr:xfrm>
      <a:graphic>
        <a:graphicData uri="http://schemas.openxmlformats.org/drawingml/2006/chart">
          <c:chart r:id="rId2"/>
        </a:graphicData>
      </a:graphic>
    </xdr:graphicFrame>
    <xdr:clientData fLocksWithSheet="1" fPrintsWithSheet="1"/>
  </xdr:twoCellAnchor>
</xdr:wsDr>
</file>

<file path=xl/drawings/drawing10.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5</xdr:col>
      <xdr:colOff>0</xdr:colOff>
      <xdr:row>12</xdr:row>
      <xdr:rowOff>0</xdr:rowOff>
    </xdr:from>
    <xdr:to>
      <xdr:col>14</xdr:col>
      <xdr:colOff>0</xdr:colOff>
      <xdr:row>30</xdr:row>
      <xdr:rowOff>0</xdr:rowOff>
    </xdr:to>
    <xdr:graphicFrame fPublished="0">
      <xdr:nvGraphicFramePr>
        <xdr:cNvPr id="2" name="Chart"/>
        <xdr:cNvGraphicFramePr/>
      </xdr:nvGraphicFramePr>
      <xdr:xfrm>
        <a:off x="17487900" y="16725900"/>
        <a:ext cx="28984576" cy="9810750"/>
      </xdr:xfrm>
      <a:graphic>
        <a:graphicData uri="http://schemas.openxmlformats.org/drawingml/2006/chart">
          <c:chart r:id="rId1"/>
        </a:graphicData>
      </a:graphic>
    </xdr:graphicFrame>
    <xdr:clientData fLocksWithSheet="1" fPrintsWithSheet="1"/>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82103/OneDrive/&#48148;&#53461;%20&#54868;&#47732;/Gihoek_7/&#45324;&#52265;&#54644;%20&#48184;&#47088;&#49828;%20&#44592;&#54925;%20&#47928;&#49436;.xlsx" TargetMode="External" /></Relationships>
</file>

<file path=xl/externalLinks/externalLink1.xml><?xml version="1.0" encoding="utf-8"?>
<x:externalLink xmlns:r="http://schemas.openxmlformats.org/officeDocument/2006/relationships" xmlns:c="http://schemas.openxmlformats.org/drawingml/2006/chart" xmlns:x="http://schemas.openxmlformats.org/spreadsheetml/2006/main">
  <x:externalBook r:id="rId1">
    <x:sheetNames>
      <x:sheetName val="밸런스 문서"/>
      <x:sheetName val="PC DATA(대차대조표)"/>
      <x:sheetName val="PC DATA"/>
      <x:sheetName val="스킬 DATA"/>
      <x:sheetName val="아이템"/>
      <x:sheetName val="속성 대차대조표"/>
      <x:sheetName val="몬스터"/>
      <x:sheetName val="시뮬레이터"/>
      <x:sheetName val="밸런스 팩터"/>
      <x:sheetName val="작성 기준"/>
      <x:sheetName val="밸런스 곡선"/>
      <x:sheetName val="보스 설계 요약"/>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Set>
  </x:externalBook>
</x:externalLink>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0.xml"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  /></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  /></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  /></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  /><Relationship Id="rId2" Type="http://schemas.openxmlformats.org/officeDocument/2006/relationships/vmlDrawing" Target="../drawings/vmlDrawing1.vml"  /></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  /></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  /></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  /></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Y308"/>
  <x:sheetViews>
    <x:sheetView tabSelected="1" topLeftCell="A70" zoomScaleNormal="100" zoomScaleSheetLayoutView="100" workbookViewId="0">
      <x:selection activeCell="E2" activeCellId="0" sqref="E2:E2"/>
    </x:sheetView>
  </x:sheetViews>
  <x:sheetFormatPr defaultColWidth="9" defaultRowHeight="13.55000000000000071054"/>
  <x:cols>
    <x:col min="1" max="1" width="13.875" style="73" customWidth="1"/>
    <x:col min="2" max="2" width="14.125" style="74" customWidth="1"/>
    <x:col min="3" max="3" width="13.125" style="74" customWidth="1"/>
    <x:col min="4" max="4" width="13.375" style="74" customWidth="1"/>
    <x:col min="5" max="5" width="42.625" style="73" customWidth="1"/>
    <x:col min="6" max="6" width="56.75" style="73" customWidth="1"/>
    <x:col min="7" max="7" width="47.5" style="73" customWidth="1"/>
    <x:col min="8" max="8" width="36.875" style="73" customWidth="1"/>
    <x:col min="9" max="9" width="11.875" style="74" customWidth="1"/>
    <x:col min="10" max="10" width="31.75" style="73" customWidth="1"/>
    <x:col min="11" max="11" width="39.625" style="74" customWidth="1"/>
    <x:col min="12" max="12" width="18.625" style="74" customWidth="1"/>
    <x:col min="13" max="13" width="47" style="73" customWidth="1"/>
    <x:col min="14" max="14" width="18.75" style="74" customWidth="1"/>
    <x:col min="15" max="15" width="24.75" style="73" customWidth="1"/>
    <x:col min="16" max="16" width="24.75" style="74" customWidth="1"/>
    <x:col min="17" max="17" width="19.75" style="74" customWidth="1"/>
    <x:col min="18" max="18" width="52.375" style="79" customWidth="1"/>
    <x:col min="19" max="19" width="15" style="76" customWidth="1"/>
    <x:col min="20" max="21" width="15" style="77" customWidth="1"/>
    <x:col min="22" max="22" width="22.375" style="71" customWidth="1"/>
    <x:col min="23" max="23" width="29.875" style="71" customWidth="1"/>
    <x:col min="24" max="24" width="38.375" style="80" customWidth="1"/>
    <x:col min="25" max="25" width="44.625" style="70" customWidth="1"/>
    <x:col min="26" max="16384" width="9" style="73"/>
  </x:cols>
  <x:sheetData>
    <x:row r="1" spans="1:25" ht="28.5" customHeight="1">
      <x:c r="A1" s="78"/>
      <x:c r="B1" s="78"/>
      <x:c r="C1" s="78"/>
      <x:c r="D1" s="78"/>
      <x:c r="E1" s="78"/>
      <x:c r="F1" s="78"/>
      <x:c r="G1" s="78"/>
      <x:c r="H1" s="78"/>
      <x:c r="I1" s="78"/>
      <x:c r="J1" s="78"/>
      <x:c r="K1" s="78"/>
      <x:c r="L1" s="78"/>
      <x:c r="M1" s="78"/>
      <x:c r="N1" s="78"/>
      <x:c r="O1" s="78"/>
      <x:c r="P1" s="78"/>
      <x:c r="Q1" s="78"/>
      <x:c r="R1" s="78"/>
      <x:c r="S1" s="164" t="s">
        <x:v>3719</x:v>
      </x:c>
      <x:c r="T1" s="164"/>
      <x:c r="U1" s="164"/>
      <x:c r="Y1" s="78"/>
    </x:row>
    <x:row r="2" spans="1:25" s="75" customFormat="1" ht="56.10000000000000142109" customHeight="1">
      <x:c r="A2" s="78" t="s">
        <x:v>3088</x:v>
      </x:c>
      <x:c r="B2" s="78" t="s">
        <x:v>3730</x:v>
      </x:c>
      <x:c r="C2" s="78" t="s">
        <x:v>575</x:v>
      </x:c>
      <x:c r="D2" s="78" t="s">
        <x:v>580</x:v>
      </x:c>
      <x:c r="E2" s="78" t="s">
        <x:v>551</x:v>
      </x:c>
      <x:c r="F2" s="78" t="s">
        <x:v>579</x:v>
      </x:c>
      <x:c r="G2" s="78" t="s">
        <x:v>525</x:v>
      </x:c>
      <x:c r="H2" s="78" t="s">
        <x:v>566</x:v>
      </x:c>
      <x:c r="I2" s="78" t="s">
        <x:v>550</x:v>
      </x:c>
      <x:c r="J2" s="78" t="s">
        <x:v>3721</x:v>
      </x:c>
      <x:c r="K2" s="78" t="s">
        <x:v>557</x:v>
      </x:c>
      <x:c r="L2" s="78" t="s">
        <x:v>3724</x:v>
      </x:c>
      <x:c r="M2" s="78" t="s">
        <x:v>3729</x:v>
      </x:c>
      <x:c r="N2" s="78" t="s">
        <x:v>2696</x:v>
      </x:c>
      <x:c r="O2" s="78" t="s">
        <x:v>543</x:v>
      </x:c>
      <x:c r="P2" s="78" t="s">
        <x:v>3535</x:v>
      </x:c>
      <x:c r="Q2" s="78" t="s">
        <x:v>2510</x:v>
      </x:c>
      <x:c r="R2" s="78" t="s">
        <x:v>2703</x:v>
      </x:c>
      <x:c r="S2" s="78" t="s">
        <x:v>3463</x:v>
      </x:c>
      <x:c r="T2" s="78" t="s">
        <x:v>569</x:v>
      </x:c>
      <x:c r="U2" s="78" t="s">
        <x:v>559</x:v>
      </x:c>
      <x:c r="V2" s="78" t="s">
        <x:v>3712</x:v>
      </x:c>
      <x:c r="W2" s="78" t="s">
        <x:v>2694</x:v>
      </x:c>
      <x:c r="X2" s="78" t="s">
        <x:v>2693</x:v>
      </x:c>
      <x:c r="Y2" s="78" t="s">
        <x:v>2511</x:v>
      </x:c>
    </x:row>
    <x:row r="3" spans="1:25" ht="39.95000000000000284217" customHeight="1">
      <x:c r="A3" s="78" t="s">
        <x:v>2680</x:v>
      </x:c>
      <x:c r="B3" s="78">
        <x:v>1</x:v>
      </x:c>
      <x:c r="C3" s="78">
        <x:v>1</x:v>
      </x:c>
      <x:c r="D3" s="78">
        <x:v>8</x:v>
      </x:c>
      <x:c r="E3" s="78" t="s">
        <x:v>2277</x:v>
      </x:c>
      <x:c r="F3" s="78" t="s">
        <x:v>2870</x:v>
      </x:c>
      <x:c r="G3" s="78" t="s">
        <x:v>4025</x:v>
      </x:c>
      <x:c r="H3" s="78" t="s">
        <x:v>1219</x:v>
      </x:c>
      <x:c r="I3" s="78">
        <x:v>1</x:v>
      </x:c>
      <x:c r="J3" s="78" t="s">
        <x:v>3695</x:v>
      </x:c>
      <x:c r="K3" s="78" t="s">
        <x:v>1792</x:v>
      </x:c>
      <x:c r="L3" s="78" t="s">
        <x:v>3108</x:v>
      </x:c>
      <x:c r="M3" s="78" t="s">
        <x:v>4201</x:v>
      </x:c>
      <x:c r="N3" s="78">
        <x:v>0.00052083333333333333</x:v>
      </x:c>
      <x:c r="O3" s="78" t="s">
        <x:v>2331</x:v>
      </x:c>
      <x:c r="P3" s="78">
        <x:v>3</x:v>
      </x:c>
      <x:c r="Q3" s="78">
        <x:f>P3</x:f>
        <x:v>3</x:v>
      </x:c>
      <x:c r="R3" s="78"/>
      <x:c r="S3" s="78" t="s">
        <x:v>3108</x:v>
      </x:c>
      <x:c r="T3" s="78" t="s">
        <x:v>3202</x:v>
      </x:c>
      <x:c r="U3" s="78" t="s">
        <x:v>3086</x:v>
      </x:c>
      <x:c r="V3" s="78"/>
      <x:c r="W3" s="78"/>
      <x:c r="X3" s="78"/>
      <x:c r="Y3" s="78"/>
    </x:row>
    <x:row r="4" spans="1:25" ht="39.95000000000000284217" customHeight="1">
      <x:c r="A4" s="78" t="s">
        <x:v>2680</x:v>
      </x:c>
      <x:c r="B4" s="78">
        <x:v>2</x:v>
      </x:c>
      <x:c r="C4" s="78">
        <x:v>1</x:v>
      </x:c>
      <x:c r="D4" s="78">
        <x:v>6</x:v>
      </x:c>
      <x:c r="E4" s="78" t="s">
        <x:v>4207</x:v>
      </x:c>
      <x:c r="F4" s="78" t="s">
        <x:v>4216</x:v>
      </x:c>
      <x:c r="G4" s="78" t="s">
        <x:v>3379</x:v>
      </x:c>
      <x:c r="H4" s="78" t="s">
        <x:v>1219</x:v>
      </x:c>
      <x:c r="I4" s="78">
        <x:v>4</x:v>
      </x:c>
      <x:c r="J4" s="78" t="s">
        <x:v>2307</x:v>
      </x:c>
      <x:c r="K4" s="78" t="s">
        <x:v>1792</x:v>
      </x:c>
      <x:c r="L4" s="78" t="s">
        <x:v>3073</x:v>
      </x:c>
      <x:c r="M4" s="78" t="s">
        <x:v>4201</x:v>
      </x:c>
      <x:c r="N4" s="78">
        <x:v>0.00081018518518518516</x:v>
      </x:c>
      <x:c r="O4" s="78" t="s">
        <x:v>2331</x:v>
      </x:c>
      <x:c r="P4" s="78">
        <x:v>2</x:v>
      </x:c>
      <x:c r="Q4" s="78">
        <x:f>Q3+P4</x:f>
        <x:v>5</x:v>
      </x:c>
      <x:c r="R4" s="78"/>
      <x:c r="S4" s="78" t="s">
        <x:v>3073</x:v>
      </x:c>
      <x:c r="T4" s="78" t="s">
        <x:v>3074</x:v>
      </x:c>
      <x:c r="U4" s="78" t="s">
        <x:v>3080</x:v>
      </x:c>
      <x:c r="V4" s="78"/>
      <x:c r="W4" s="78"/>
      <x:c r="X4" s="78"/>
      <x:c r="Y4" s="78"/>
    </x:row>
    <x:row r="5" spans="1:25" ht="39.95000000000000284217" customHeight="1">
      <x:c r="A5" s="78" t="s">
        <x:v>2680</x:v>
      </x:c>
      <x:c r="B5" s="78">
        <x:v>3</x:v>
      </x:c>
      <x:c r="C5" s="78">
        <x:v>1</x:v>
      </x:c>
      <x:c r="D5" s="78">
        <x:v>6</x:v>
      </x:c>
      <x:c r="E5" s="78" t="s">
        <x:v>4206</x:v>
      </x:c>
      <x:c r="F5" s="78" t="s">
        <x:v>4255</x:v>
      </x:c>
      <x:c r="G5" s="78" t="s">
        <x:v>2015</x:v>
      </x:c>
      <x:c r="H5" s="78" t="s">
        <x:v>1219</x:v>
      </x:c>
      <x:c r="I5" s="78">
        <x:v>3</x:v>
      </x:c>
      <x:c r="J5" s="78" t="s">
        <x:v>3605</x:v>
      </x:c>
      <x:c r="K5" s="78" t="s">
        <x:v>1635</x:v>
      </x:c>
      <x:c r="L5" s="78" t="s">
        <x:v>3202</x:v>
      </x:c>
      <x:c r="M5" s="78" t="s">
        <x:v>4201</x:v>
      </x:c>
      <x:c r="N5" s="78">
        <x:v>0.0012731481481481483</x:v>
      </x:c>
      <x:c r="O5" s="78" t="s">
        <x:v>2331</x:v>
      </x:c>
      <x:c r="P5" s="78">
        <x:v>3</x:v>
      </x:c>
      <x:c r="Q5" s="78">
        <x:v>8</x:v>
      </x:c>
      <x:c r="R5" s="78"/>
      <x:c r="S5" s="78" t="s">
        <x:v>3202</x:v>
      </x:c>
      <x:c r="T5" s="78" t="s">
        <x:v>3086</x:v>
      </x:c>
      <x:c r="U5" s="78" t="s">
        <x:v>3206</x:v>
      </x:c>
      <x:c r="V5" s="78"/>
      <x:c r="W5" s="78"/>
      <x:c r="X5" s="78"/>
      <x:c r="Y5" s="78"/>
    </x:row>
    <x:row r="6" spans="1:25" ht="39.95000000000000284217" customHeight="1">
      <x:c r="A6" s="78" t="s">
        <x:v>2680</x:v>
      </x:c>
      <x:c r="B6" s="78">
        <x:v>4</x:v>
      </x:c>
      <x:c r="C6" s="78">
        <x:v>2</x:v>
      </x:c>
      <x:c r="D6" s="78">
        <x:v>7</x:v>
      </x:c>
      <x:c r="E6" s="78" t="s">
        <x:v>3678</x:v>
      </x:c>
      <x:c r="F6" s="78" t="s">
        <x:v>4253</x:v>
      </x:c>
      <x:c r="G6" s="78" t="s">
        <x:v>1600</x:v>
      </x:c>
      <x:c r="H6" s="78" t="s">
        <x:v>1914</x:v>
      </x:c>
      <x:c r="I6" s="78">
        <x:v>4</x:v>
      </x:c>
      <x:c r="J6" s="78" t="s">
        <x:v>3627</x:v>
      </x:c>
      <x:c r="K6" s="78" t="s">
        <x:v>4213</x:v>
      </x:c>
      <x:c r="L6" s="78" t="s">
        <x:v>3213</x:v>
      </x:c>
      <x:c r="M6" s="78" t="s">
        <x:v>4201</x:v>
      </x:c>
      <x:c r="N6" s="78">
        <x:v>0.0018518518518518519</x:v>
      </x:c>
      <x:c r="O6" s="78" t="s">
        <x:v>2331</x:v>
      </x:c>
      <x:c r="P6" s="78">
        <x:v>3</x:v>
      </x:c>
      <x:c r="Q6" s="78">
        <x:v>11</x:v>
      </x:c>
      <x:c r="R6" s="78"/>
      <x:c r="S6" s="78" t="s">
        <x:v>3213</x:v>
      </x:c>
      <x:c r="T6" s="78" t="s">
        <x:v>3108</x:v>
      </x:c>
      <x:c r="U6" s="78" t="s">
        <x:v>3202</x:v>
      </x:c>
      <x:c r="V6" s="78"/>
      <x:c r="W6" s="78"/>
      <x:c r="X6" s="78"/>
      <x:c r="Y6" s="78"/>
    </x:row>
    <x:row r="7" spans="1:25" ht="39.95000000000000284217" customHeight="1">
      <x:c r="A7" s="78" t="s">
        <x:v>2680</x:v>
      </x:c>
      <x:c r="B7" s="78">
        <x:v>5</x:v>
      </x:c>
      <x:c r="C7" s="78">
        <x:v>1</x:v>
      </x:c>
      <x:c r="D7" s="78">
        <x:v>6</x:v>
      </x:c>
      <x:c r="E7" s="78" t="s">
        <x:v>1575</x:v>
      </x:c>
      <x:c r="F7" s="78" t="s">
        <x:v>1614</x:v>
      </x:c>
      <x:c r="G7" s="78" t="s">
        <x:v>4017</x:v>
      </x:c>
      <x:c r="H7" s="78" t="s">
        <x:v>1219</x:v>
      </x:c>
      <x:c r="I7" s="78">
        <x:v>8</x:v>
      </x:c>
      <x:c r="J7" s="78" t="s">
        <x:v>4252</x:v>
      </x:c>
      <x:c r="K7" s="78" t="s">
        <x:v>1792</x:v>
      </x:c>
      <x:c r="L7" s="78" t="s">
        <x:v>3108</x:v>
      </x:c>
      <x:c r="M7" s="78" t="s">
        <x:v>4201</x:v>
      </x:c>
      <x:c r="N7" s="78">
        <x:v>0.0023726851851851851</x:v>
      </x:c>
      <x:c r="O7" s="78" t="s">
        <x:v>2331</x:v>
      </x:c>
      <x:c r="P7" s="78">
        <x:v>2</x:v>
      </x:c>
      <x:c r="Q7" s="78">
        <x:v>13</x:v>
      </x:c>
      <x:c r="R7" s="78"/>
      <x:c r="S7" s="78" t="s">
        <x:v>3108</x:v>
      </x:c>
      <x:c r="T7" s="78" t="s">
        <x:v>3202</x:v>
      </x:c>
      <x:c r="U7" s="78" t="s">
        <x:v>3086</x:v>
      </x:c>
      <x:c r="V7" s="78"/>
      <x:c r="W7" s="78"/>
      <x:c r="X7" s="78"/>
      <x:c r="Y7" s="78"/>
    </x:row>
    <x:row r="8" spans="1:25" ht="39.95000000000000284217" customHeight="1">
      <x:c r="A8" s="78" t="s">
        <x:v>2680</x:v>
      </x:c>
      <x:c r="B8" s="78">
        <x:v>6</x:v>
      </x:c>
      <x:c r="C8" s="78">
        <x:v>1</x:v>
      </x:c>
      <x:c r="D8" s="78">
        <x:v>7</x:v>
      </x:c>
      <x:c r="E8" s="78" t="s">
        <x:v>1586</x:v>
      </x:c>
      <x:c r="F8" s="78" t="s">
        <x:v>3635</x:v>
      </x:c>
      <x:c r="G8" s="78" t="s">
        <x:v>4027</x:v>
      </x:c>
      <x:c r="H8" s="78" t="s">
        <x:v>1219</x:v>
      </x:c>
      <x:c r="I8" s="78">
        <x:v>3</x:v>
      </x:c>
      <x:c r="J8" s="78" t="s">
        <x:v>3693</x:v>
      </x:c>
      <x:c r="K8" s="78" t="s">
        <x:v>1792</x:v>
      </x:c>
      <x:c r="L8" s="78" t="s">
        <x:v>3086</x:v>
      </x:c>
      <x:c r="M8" s="78" t="s">
        <x:v>4201</x:v>
      </x:c>
      <x:c r="N8" s="78">
        <x:v>0.0027777777777777779</x:v>
      </x:c>
      <x:c r="O8" s="78" t="s">
        <x:v>2331</x:v>
      </x:c>
      <x:c r="P8" s="78">
        <x:v>2</x:v>
      </x:c>
      <x:c r="Q8" s="78">
        <x:v>15</x:v>
      </x:c>
      <x:c r="R8" s="78"/>
      <x:c r="S8" s="78" t="s">
        <x:v>3086</x:v>
      </x:c>
      <x:c r="T8" s="78" t="s">
        <x:v>3206</x:v>
      </x:c>
      <x:c r="U8" s="78" t="s">
        <x:v>3073</x:v>
      </x:c>
      <x:c r="V8" s="78"/>
      <x:c r="W8" s="78" t="s">
        <x:v>2250</x:v>
      </x:c>
      <x:c r="X8" s="78"/>
      <x:c r="Y8" s="78"/>
    </x:row>
    <x:row r="9" spans="1:25" ht="39.95000000000000284217" customHeight="1">
      <x:c r="A9" s="78" t="s">
        <x:v>2680</x:v>
      </x:c>
      <x:c r="B9" s="78">
        <x:v>7</x:v>
      </x:c>
      <x:c r="C9" s="78">
        <x:v>1</x:v>
      </x:c>
      <x:c r="D9" s="78">
        <x:v>7</x:v>
      </x:c>
      <x:c r="E9" s="78" t="s">
        <x:v>4000</x:v>
      </x:c>
      <x:c r="F9" s="78" t="s">
        <x:v>1233</x:v>
      </x:c>
      <x:c r="G9" s="78" t="s">
        <x:v>4031</x:v>
      </x:c>
      <x:c r="H9" s="78" t="s">
        <x:v>1219</x:v>
      </x:c>
      <x:c r="I9" s="78">
        <x:v>5</x:v>
      </x:c>
      <x:c r="J9" s="78" t="s">
        <x:v>1616</x:v>
      </x:c>
      <x:c r="K9" s="78" t="s">
        <x:v>1792</x:v>
      </x:c>
      <x:c r="L9" s="78" t="s">
        <x:v>3086</x:v>
      </x:c>
      <x:c r="M9" s="78" t="s">
        <x:v>4201</x:v>
      </x:c>
      <x:c r="N9" s="78">
        <x:v>0.0031828703703703702</x:v>
      </x:c>
      <x:c r="O9" s="78" t="s">
        <x:v>3682</x:v>
      </x:c>
      <x:c r="P9" s="78">
        <x:v>3</x:v>
      </x:c>
      <x:c r="Q9" s="78">
        <x:v>18</x:v>
      </x:c>
      <x:c r="R9" s="78"/>
      <x:c r="S9" s="78" t="s">
        <x:v>3086</x:v>
      </x:c>
      <x:c r="T9" s="78" t="s">
        <x:v>3206</x:v>
      </x:c>
      <x:c r="U9" s="78" t="s">
        <x:v>3073</x:v>
      </x:c>
      <x:c r="V9" s="78"/>
      <x:c r="W9" s="78"/>
      <x:c r="X9" s="78"/>
      <x:c r="Y9" s="78" t="s">
        <x:v>2253</x:v>
      </x:c>
    </x:row>
    <x:row r="10" spans="1:25" ht="39.95000000000000284217" customHeight="1">
      <x:c r="A10" s="78" t="s">
        <x:v>2680</x:v>
      </x:c>
      <x:c r="B10" s="78">
        <x:v>8</x:v>
      </x:c>
      <x:c r="C10" s="78">
        <x:v>2</x:v>
      </x:c>
      <x:c r="D10" s="78">
        <x:v>7</x:v>
      </x:c>
      <x:c r="E10" s="78" t="s">
        <x:v>3995</x:v>
      </x:c>
      <x:c r="F10" s="78" t="s">
        <x:v>3611</x:v>
      </x:c>
      <x:c r="G10" s="78" t="s">
        <x:v>1992</x:v>
      </x:c>
      <x:c r="H10" s="78" t="s">
        <x:v>1914</x:v>
      </x:c>
      <x:c r="I10" s="78">
        <x:v>2</x:v>
      </x:c>
      <x:c r="J10" s="78" t="s">
        <x:v>4259</x:v>
      </x:c>
      <x:c r="K10" s="78" t="s">
        <x:v>1792</x:v>
      </x:c>
      <x:c r="L10" s="78" t="s">
        <x:v>3086</x:v>
      </x:c>
      <x:c r="M10" s="78" t="s">
        <x:v>4201</x:v>
      </x:c>
      <x:c r="N10" s="78">
        <x:v>0.0035879629629629629</x:v>
      </x:c>
      <x:c r="O10" s="78" t="s">
        <x:v>2308</x:v>
      </x:c>
      <x:c r="P10" s="78">
        <x:v>4</x:v>
      </x:c>
      <x:c r="Q10" s="78">
        <x:v>22</x:v>
      </x:c>
      <x:c r="R10" s="78"/>
      <x:c r="S10" s="78" t="s">
        <x:v>3086</x:v>
      </x:c>
      <x:c r="T10" s="78" t="s">
        <x:v>3206</x:v>
      </x:c>
      <x:c r="U10" s="78" t="s">
        <x:v>3073</x:v>
      </x:c>
      <x:c r="V10" s="78"/>
      <x:c r="W10" s="78"/>
      <x:c r="X10" s="78"/>
      <x:c r="Y10" s="78"/>
    </x:row>
    <x:row r="11" spans="1:25" ht="39.95000000000000284217" customHeight="1">
      <x:c r="A11" s="78" t="s">
        <x:v>2680</x:v>
      </x:c>
      <x:c r="B11" s="78">
        <x:v>9</x:v>
      </x:c>
      <x:c r="C11" s="78">
        <x:v>2</x:v>
      </x:c>
      <x:c r="D11" s="78">
        <x:v>8</x:v>
      </x:c>
      <x:c r="E11" s="78" t="s">
        <x:v>3988</x:v>
      </x:c>
      <x:c r="F11" s="78" t="s">
        <x:v>1653</x:v>
      </x:c>
      <x:c r="G11" s="78" t="s">
        <x:v>2583</x:v>
      </x:c>
      <x:c r="H11" s="78" t="s">
        <x:v>1914</x:v>
      </x:c>
      <x:c r="I11" s="78">
        <x:v>1</x:v>
      </x:c>
      <x:c r="J11" s="78" t="s">
        <x:v>2566</x:v>
      </x:c>
      <x:c r="K11" s="78" t="s">
        <x:v>1792</x:v>
      </x:c>
      <x:c r="L11" s="78" t="s">
        <x:v>3206</x:v>
      </x:c>
      <x:c r="M11" s="78" t="s">
        <x:v>4201</x:v>
      </x:c>
      <x:c r="N11" s="78">
        <x:v>0.0039351851851851848</x:v>
      </x:c>
      <x:c r="O11" s="78" t="s">
        <x:v>3664</x:v>
      </x:c>
      <x:c r="P11" s="78">
        <x:v>3</x:v>
      </x:c>
      <x:c r="Q11" s="78">
        <x:v>25</x:v>
      </x:c>
      <x:c r="R11" s="78"/>
      <x:c r="S11" s="78" t="s">
        <x:v>3206</x:v>
      </x:c>
      <x:c r="T11" s="78" t="s">
        <x:v>3073</x:v>
      </x:c>
      <x:c r="U11" s="78" t="s">
        <x:v>3074</x:v>
      </x:c>
      <x:c r="V11" s="78"/>
      <x:c r="W11" s="78"/>
      <x:c r="X11" s="78"/>
      <x:c r="Y11" s="78" t="s">
        <x:v>4230</x:v>
      </x:c>
    </x:row>
    <x:row r="12" spans="1:25" ht="39.95000000000000284217" customHeight="1">
      <x:c r="A12" s="78" t="s">
        <x:v>2680</x:v>
      </x:c>
      <x:c r="B12" s="78">
        <x:v>10</x:v>
      </x:c>
      <x:c r="C12" s="78">
        <x:v>3</x:v>
      </x:c>
      <x:c r="D12" s="78">
        <x:v>8</x:v>
      </x:c>
      <x:c r="E12" s="78" t="s">
        <x:v>3649</x:v>
      </x:c>
      <x:c r="F12" s="78" t="s">
        <x:v>1595</x:v>
      </x:c>
      <x:c r="G12" s="78" t="s">
        <x:v>1207</x:v>
      </x:c>
      <x:c r="H12" s="78" t="s">
        <x:v>1004</x:v>
      </x:c>
      <x:c r="I12" s="78">
        <x:v>6</x:v>
      </x:c>
      <x:c r="J12" s="78" t="s">
        <x:v>2306</x:v>
      </x:c>
      <x:c r="K12" s="78" t="s">
        <x:v>3631</x:v>
      </x:c>
      <x:c r="L12" s="78" t="s">
        <x:v>573</x:v>
      </x:c>
      <x:c r="M12" s="78" t="s">
        <x:v>4201</x:v>
      </x:c>
      <x:c r="N12" s="78">
        <x:v>0.0047453703703703703</x:v>
      </x:c>
      <x:c r="O12" s="78" t="s">
        <x:v>3664</x:v>
      </x:c>
      <x:c r="P12" s="78">
        <x:v>3</x:v>
      </x:c>
      <x:c r="Q12" s="78">
        <x:v>28</x:v>
      </x:c>
      <x:c r="R12" s="78"/>
      <x:c r="S12" s="78" t="s">
        <x:v>573</x:v>
      </x:c>
      <x:c r="T12" s="78" t="s">
        <x:v>3211</x:v>
      </x:c>
      <x:c r="U12" s="78" t="s">
        <x:v>3213</x:v>
      </x:c>
      <x:c r="V12" s="78"/>
      <x:c r="W12" s="78"/>
      <x:c r="X12" s="78"/>
      <x:c r="Y12" s="78" t="s">
        <x:v>1622</x:v>
      </x:c>
    </x:row>
    <x:row r="13" spans="1:25" ht="39.95000000000000284217" customHeight="1">
      <x:c r="A13" s="78" t="s">
        <x:v>2680</x:v>
      </x:c>
      <x:c r="B13" s="78">
        <x:v>11</x:v>
      </x:c>
      <x:c r="C13" s="78">
        <x:v>2</x:v>
      </x:c>
      <x:c r="D13" s="78">
        <x:v>8</x:v>
      </x:c>
      <x:c r="E13" s="78" t="s">
        <x:v>1490</x:v>
      </x:c>
      <x:c r="F13" s="78" t="s">
        <x:v>3356</x:v>
      </x:c>
      <x:c r="G13" s="78" t="s">
        <x:v>1369</x:v>
      </x:c>
      <x:c r="H13" s="78" t="s">
        <x:v>3933</x:v>
      </x:c>
      <x:c r="I13" s="78">
        <x:v>2</x:v>
      </x:c>
      <x:c r="J13" s="78" t="s">
        <x:v>3926</x:v>
      </x:c>
      <x:c r="K13" s="78" t="s">
        <x:v>1792</x:v>
      </x:c>
      <x:c r="L13" s="78" t="s">
        <x:v>3108</x:v>
      </x:c>
      <x:c r="M13" s="78" t="s">
        <x:v>1484</x:v>
      </x:c>
      <x:c r="N13" s="78">
        <x:v>0.0052662037037037035</x:v>
      </x:c>
      <x:c r="O13" s="78" t="s">
        <x:v>3448</x:v>
      </x:c>
      <x:c r="P13" s="78">
        <x:v>3</x:v>
      </x:c>
      <x:c r="Q13" s="78">
        <x:v>31</x:v>
      </x:c>
      <x:c r="R13" s="78"/>
      <x:c r="S13" s="78" t="s">
        <x:v>3108</x:v>
      </x:c>
      <x:c r="T13" s="78" t="s">
        <x:v>3202</x:v>
      </x:c>
      <x:c r="U13" s="78" t="s">
        <x:v>3086</x:v>
      </x:c>
      <x:c r="V13" s="78"/>
      <x:c r="W13" s="78"/>
      <x:c r="X13" s="78"/>
      <x:c r="Y13" s="78" t="s">
        <x:v>1458</x:v>
      </x:c>
    </x:row>
    <x:row r="14" spans="1:25" ht="39.95000000000000284217" customHeight="1">
      <x:c r="A14" s="78" t="s">
        <x:v>2680</x:v>
      </x:c>
      <x:c r="B14" s="78">
        <x:v>12</x:v>
      </x:c>
      <x:c r="C14" s="78">
        <x:v>2</x:v>
      </x:c>
      <x:c r="D14" s="78">
        <x:v>8</x:v>
      </x:c>
      <x:c r="E14" s="78" t="s">
        <x:v>4309</x:v>
      </x:c>
      <x:c r="F14" s="78" t="s">
        <x:v>2947</x:v>
      </x:c>
      <x:c r="G14" s="78" t="s">
        <x:v>1329</x:v>
      </x:c>
      <x:c r="H14" s="78" t="s">
        <x:v>3933</x:v>
      </x:c>
      <x:c r="I14" s="78">
        <x:v>2</x:v>
      </x:c>
      <x:c r="J14" s="78" t="s">
        <x:v>2244</x:v>
      </x:c>
      <x:c r="K14" s="78" t="s">
        <x:v>1792</x:v>
      </x:c>
      <x:c r="L14" s="78" t="s">
        <x:v>3108</x:v>
      </x:c>
      <x:c r="M14" s="78" t="s">
        <x:v>1484</x:v>
      </x:c>
      <x:c r="N14" s="78">
        <x:v>0.0057870370370370367</x:v>
      </x:c>
      <x:c r="O14" s="78" t="s">
        <x:v>3448</x:v>
      </x:c>
      <x:c r="P14" s="78">
        <x:v>3</x:v>
      </x:c>
      <x:c r="Q14" s="78">
        <x:v>34</x:v>
      </x:c>
      <x:c r="R14" s="78"/>
      <x:c r="S14" s="78" t="s">
        <x:v>3108</x:v>
      </x:c>
      <x:c r="T14" s="78" t="s">
        <x:v>3202</x:v>
      </x:c>
      <x:c r="U14" s="78" t="s">
        <x:v>3086</x:v>
      </x:c>
      <x:c r="V14" s="78"/>
      <x:c r="W14" s="78"/>
      <x:c r="X14" s="78"/>
      <x:c r="Y14" s="78" t="s">
        <x:v>1916</x:v>
      </x:c>
    </x:row>
    <x:row r="15" spans="1:25" ht="39.95000000000000284217" customHeight="1">
      <x:c r="A15" s="78" t="s">
        <x:v>2680</x:v>
      </x:c>
      <x:c r="B15" s="78">
        <x:v>13</x:v>
      </x:c>
      <x:c r="C15" s="78">
        <x:v>2</x:v>
      </x:c>
      <x:c r="D15" s="78">
        <x:v>8</x:v>
      </x:c>
      <x:c r="E15" s="78" t="s">
        <x:v>4346</x:v>
      </x:c>
      <x:c r="F15" s="78" t="s">
        <x:v>1197</x:v>
      </x:c>
      <x:c r="G15" s="78" t="s">
        <x:v>3012</x:v>
      </x:c>
      <x:c r="H15" s="78" t="s">
        <x:v>3933</x:v>
      </x:c>
      <x:c r="I15" s="78">
        <x:v>2</x:v>
      </x:c>
      <x:c r="J15" s="78" t="s">
        <x:v>2024</x:v>
      </x:c>
      <x:c r="K15" s="78" t="s">
        <x:v>1792</x:v>
      </x:c>
      <x:c r="L15" s="78" t="s">
        <x:v>3108</x:v>
      </x:c>
      <x:c r="M15" s="78" t="s">
        <x:v>1484</x:v>
      </x:c>
      <x:c r="N15" s="78">
        <x:v>0.0063078703703703708</x:v>
      </x:c>
      <x:c r="O15" s="78" t="s">
        <x:v>3448</x:v>
      </x:c>
      <x:c r="P15" s="78">
        <x:v>3</x:v>
      </x:c>
      <x:c r="Q15" s="78">
        <x:v>37</x:v>
      </x:c>
      <x:c r="R15" s="78"/>
      <x:c r="S15" s="78" t="s">
        <x:v>3108</x:v>
      </x:c>
      <x:c r="T15" s="78" t="s">
        <x:v>3202</x:v>
      </x:c>
      <x:c r="U15" s="78" t="s">
        <x:v>3086</x:v>
      </x:c>
      <x:c r="V15" s="78"/>
      <x:c r="W15" s="78" t="s">
        <x:v>3930</x:v>
      </x:c>
      <x:c r="X15" s="78"/>
      <x:c r="Y15" s="78" t="s">
        <x:v>1766</x:v>
      </x:c>
    </x:row>
    <x:row r="16" spans="1:25" ht="39.95000000000000284217" customHeight="1">
      <x:c r="A16" s="78" t="s">
        <x:v>2680</x:v>
      </x:c>
      <x:c r="B16" s="78">
        <x:v>14</x:v>
      </x:c>
      <x:c r="C16" s="78">
        <x:v>2</x:v>
      </x:c>
      <x:c r="D16" s="78">
        <x:v>5</x:v>
      </x:c>
      <x:c r="E16" s="78" t="s">
        <x:v>2786</x:v>
      </x:c>
      <x:c r="F16" s="78" t="s">
        <x:v>3340</x:v>
      </x:c>
      <x:c r="G16" s="78" t="s">
        <x:v>3327</x:v>
      </x:c>
      <x:c r="H16" s="78" t="s">
        <x:v>3359</x:v>
      </x:c>
      <x:c r="I16" s="78">
        <x:v>1</x:v>
      </x:c>
      <x:c r="J16" s="78" t="s">
        <x:v>4195</x:v>
      </x:c>
      <x:c r="K16" s="78" t="s">
        <x:v>1792</x:v>
      </x:c>
      <x:c r="L16" s="78" t="s">
        <x:v>3073</x:v>
      </x:c>
      <x:c r="M16" s="78" t="s">
        <x:v>1473</x:v>
      </x:c>
      <x:c r="N16" s="78">
        <x:v>0.0065972222222222222</x:v>
      </x:c>
      <x:c r="O16" s="78" t="s">
        <x:v>2607</x:v>
      </x:c>
      <x:c r="P16" s="78">
        <x:v>3</x:v>
      </x:c>
      <x:c r="Q16" s="78">
        <x:v>40</x:v>
      </x:c>
      <x:c r="R16" s="78"/>
      <x:c r="S16" s="78" t="s">
        <x:v>3073</x:v>
      </x:c>
      <x:c r="T16" s="78" t="s">
        <x:v>3074</x:v>
      </x:c>
      <x:c r="U16" s="78" t="s">
        <x:v>3074</x:v>
      </x:c>
      <x:c r="V16" s="78"/>
      <x:c r="W16" s="78"/>
      <x:c r="X16" s="78"/>
      <x:c r="Y16" s="78"/>
    </x:row>
    <x:row r="17" spans="1:25" ht="39.95000000000000284217" customHeight="1">
      <x:c r="A17" s="78" t="s">
        <x:v>2680</x:v>
      </x:c>
      <x:c r="B17" s="78">
        <x:v>15</x:v>
      </x:c>
      <x:c r="C17" s="78">
        <x:v>2</x:v>
      </x:c>
      <x:c r="D17" s="78">
        <x:v>6</x:v>
      </x:c>
      <x:c r="E17" s="78" t="s">
        <x:v>2784</x:v>
      </x:c>
      <x:c r="F17" s="78" t="s">
        <x:v>3301</x:v>
      </x:c>
      <x:c r="G17" s="78" t="s">
        <x:v>3331</x:v>
      </x:c>
      <x:c r="H17" s="78" t="s">
        <x:v>3302</x:v>
      </x:c>
      <x:c r="I17" s="78">
        <x:v>5</x:v>
      </x:c>
      <x:c r="J17" s="78" t="s">
        <x:v>4166</x:v>
      </x:c>
      <x:c r="K17" s="78" t="s">
        <x:v>1792</x:v>
      </x:c>
      <x:c r="L17" s="78" t="s">
        <x:v>3086</x:v>
      </x:c>
      <x:c r="M17" s="78" t="s">
        <x:v>3904</x:v>
      </x:c>
      <x:c r="N17" s="78">
        <x:v>0.0070023148148148145</x:v>
      </x:c>
      <x:c r="O17" s="78" t="s">
        <x:v>2607</x:v>
      </x:c>
      <x:c r="P17" s="78">
        <x:v>4</x:v>
      </x:c>
      <x:c r="Q17" s="78">
        <x:v>44</x:v>
      </x:c>
      <x:c r="R17" s="78"/>
      <x:c r="S17" s="78" t="s">
        <x:v>3086</x:v>
      </x:c>
      <x:c r="T17" s="78" t="s">
        <x:v>3206</x:v>
      </x:c>
      <x:c r="U17" s="78" t="s">
        <x:v>3073</x:v>
      </x:c>
      <x:c r="V17" s="78"/>
      <x:c r="W17" s="78"/>
      <x:c r="X17" s="78"/>
      <x:c r="Y17" s="78"/>
    </x:row>
    <x:row r="18" spans="1:25" ht="39.95000000000000284217" customHeight="1">
      <x:c r="A18" s="78" t="s">
        <x:v>2680</x:v>
      </x:c>
      <x:c r="B18" s="78">
        <x:v>16</x:v>
      </x:c>
      <x:c r="C18" s="78">
        <x:v>1</x:v>
      </x:c>
      <x:c r="D18" s="78">
        <x:v>5</x:v>
      </x:c>
      <x:c r="E18" s="78" t="s">
        <x:v>2779</x:v>
      </x:c>
      <x:c r="F18" s="78" t="s">
        <x:v>1701</x:v>
      </x:c>
      <x:c r="G18" s="78" t="s">
        <x:v>2553</x:v>
      </x:c>
      <x:c r="H18" s="78" t="s">
        <x:v>3310</x:v>
      </x:c>
      <x:c r="I18" s="78">
        <x:v>3</x:v>
      </x:c>
      <x:c r="J18" s="78" t="s">
        <x:v>4159</x:v>
      </x:c>
      <x:c r="K18" s="78" t="s">
        <x:v>4161</x:v>
      </x:c>
      <x:c r="L18" s="78" t="s">
        <x:v>3074</x:v>
      </x:c>
      <x:c r="M18" s="78" t="s">
        <x:v>3652</x:v>
      </x:c>
      <x:c r="N18" s="78">
        <x:v>0.0072337962962962963</x:v>
      </x:c>
      <x:c r="O18" s="78" t="s">
        <x:v>2607</x:v>
      </x:c>
      <x:c r="P18" s="78">
        <x:v>3</x:v>
      </x:c>
      <x:c r="Q18" s="78">
        <x:v>47</x:v>
      </x:c>
      <x:c r="R18" s="78"/>
      <x:c r="S18" s="78" t="s">
        <x:v>3074</x:v>
      </x:c>
      <x:c r="T18" s="78" t="s">
        <x:v>3080</x:v>
      </x:c>
      <x:c r="U18" s="78" t="s">
        <x:v>3080</x:v>
      </x:c>
      <x:c r="V18" s="78"/>
      <x:c r="W18" s="78"/>
      <x:c r="X18" s="78"/>
      <x:c r="Y18" s="78"/>
    </x:row>
    <x:row r="19" spans="1:25" ht="39.95000000000000284217" customHeight="1">
      <x:c r="A19" s="78" t="s">
        <x:v>2680</x:v>
      </x:c>
      <x:c r="B19" s="78">
        <x:v>17</x:v>
      </x:c>
      <x:c r="C19" s="78">
        <x:v>1</x:v>
      </x:c>
      <x:c r="D19" s="78">
        <x:v>8</x:v>
      </x:c>
      <x:c r="E19" s="78" t="s">
        <x:v>1973</x:v>
      </x:c>
      <x:c r="F19" s="78" t="s">
        <x:v>1613</x:v>
      </x:c>
      <x:c r="G19" s="78" t="s">
        <x:v>3613</x:v>
      </x:c>
      <x:c r="H19" s="78" t="s">
        <x:v>1219</x:v>
      </x:c>
      <x:c r="I19" s="78">
        <x:v>1</x:v>
      </x:c>
      <x:c r="J19" s="78" t="s">
        <x:v>4205</x:v>
      </x:c>
      <x:c r="K19" s="78" t="s">
        <x:v>1792</x:v>
      </x:c>
      <x:c r="L19" s="78" t="s">
        <x:v>3074</x:v>
      </x:c>
      <x:c r="M19" s="78" t="s">
        <x:v>4201</x:v>
      </x:c>
      <x:c r="N19" s="78">
        <x:v>0.0074652777777777781</x:v>
      </x:c>
      <x:c r="O19" s="78" t="s">
        <x:v>3655</x:v>
      </x:c>
      <x:c r="P19" s="78">
        <x:v>3</x:v>
      </x:c>
      <x:c r="Q19" s="78">
        <x:v>50</x:v>
      </x:c>
      <x:c r="R19" s="78"/>
      <x:c r="S19" s="78" t="s">
        <x:v>3074</x:v>
      </x:c>
      <x:c r="T19" s="78" t="s">
        <x:v>3080</x:v>
      </x:c>
      <x:c r="U19" s="78" t="s">
        <x:v>3080</x:v>
      </x:c>
      <x:c r="V19" s="78"/>
      <x:c r="W19" s="78"/>
      <x:c r="X19" s="78"/>
      <x:c r="Y19" s="78"/>
    </x:row>
    <x:row r="20" spans="1:25" ht="39.95000000000000284217" customHeight="1">
      <x:c r="A20" s="78" t="s">
        <x:v>2680</x:v>
      </x:c>
      <x:c r="B20" s="78">
        <x:v>18</x:v>
      </x:c>
      <x:c r="C20" s="78">
        <x:v>2</x:v>
      </x:c>
      <x:c r="D20" s="78">
        <x:v>10</x:v>
      </x:c>
      <x:c r="E20" s="78" t="s">
        <x:v>1975</x:v>
      </x:c>
      <x:c r="F20" s="78" t="s">
        <x:v>1605</x:v>
      </x:c>
      <x:c r="G20" s="78" t="s">
        <x:v>1214</x:v>
      </x:c>
      <x:c r="H20" s="78" t="s">
        <x:v>1914</x:v>
      </x:c>
      <x:c r="I20" s="78">
        <x:v>1</x:v>
      </x:c>
      <x:c r="J20" s="78" t="s">
        <x:v>4197</x:v>
      </x:c>
      <x:c r="K20" s="78" t="s">
        <x:v>1792</x:v>
      </x:c>
      <x:c r="L20" s="78" t="s">
        <x:v>3206</x:v>
      </x:c>
      <x:c r="M20" s="78" t="s">
        <x:v>4201</x:v>
      </x:c>
      <x:c r="N20" s="78">
        <x:v>0.0078125</x:v>
      </x:c>
      <x:c r="O20" s="78" t="s">
        <x:v>3655</x:v>
      </x:c>
      <x:c r="P20" s="78">
        <x:v>3</x:v>
      </x:c>
      <x:c r="Q20" s="78">
        <x:v>53</x:v>
      </x:c>
      <x:c r="R20" s="78"/>
      <x:c r="S20" s="78" t="s">
        <x:v>3206</x:v>
      </x:c>
      <x:c r="T20" s="78" t="s">
        <x:v>3073</x:v>
      </x:c>
      <x:c r="U20" s="78" t="s">
        <x:v>3073</x:v>
      </x:c>
      <x:c r="V20" s="78"/>
      <x:c r="W20" s="78"/>
      <x:c r="X20" s="78"/>
      <x:c r="Y20" s="78" t="s">
        <x:v>4211</x:v>
      </x:c>
    </x:row>
    <x:row r="21" spans="1:25" ht="39.95000000000000284217" customHeight="1">
      <x:c r="A21" s="78" t="s">
        <x:v>2680</x:v>
      </x:c>
      <x:c r="B21" s="78">
        <x:v>19</x:v>
      </x:c>
      <x:c r="C21" s="78">
        <x:v>2</x:v>
      </x:c>
      <x:c r="D21" s="78">
        <x:v>10</x:v>
      </x:c>
      <x:c r="E21" s="78" t="s">
        <x:v>4208</x:v>
      </x:c>
      <x:c r="F21" s="78" t="s">
        <x:v>4029</x:v>
      </x:c>
      <x:c r="G21" s="78" t="s">
        <x:v>4028</x:v>
      </x:c>
      <x:c r="H21" s="78" t="s">
        <x:v>1914</x:v>
      </x:c>
      <x:c r="I21" s="78">
        <x:v>4</x:v>
      </x:c>
      <x:c r="J21" s="78" t="s">
        <x:v>3685</x:v>
      </x:c>
      <x:c r="K21" s="78" t="s">
        <x:v>1792</x:v>
      </x:c>
      <x:c r="L21" s="78" t="s">
        <x:v>573</x:v>
      </x:c>
      <x:c r="M21" s="78" t="s">
        <x:v>4201</x:v>
      </x:c>
      <x:c r="N21" s="78">
        <x:v>0.0086226851851851846</x:v>
      </x:c>
      <x:c r="O21" s="78" t="s">
        <x:v>3655</x:v>
      </x:c>
      <x:c r="P21" s="78">
        <x:v>3</x:v>
      </x:c>
      <x:c r="Q21" s="78">
        <x:v>56</x:v>
      </x:c>
      <x:c r="R21" s="78"/>
      <x:c r="S21" s="78" t="s">
        <x:v>573</x:v>
      </x:c>
      <x:c r="T21" s="78" t="s">
        <x:v>3211</x:v>
      </x:c>
      <x:c r="U21" s="78" t="s">
        <x:v>3213</x:v>
      </x:c>
      <x:c r="V21" s="78"/>
      <x:c r="W21" s="78" t="s">
        <x:v>1598</x:v>
      </x:c>
      <x:c r="X21" s="78"/>
      <x:c r="Y21" s="78" t="s">
        <x:v>1611</x:v>
      </x:c>
    </x:row>
    <x:row r="22" spans="1:25" ht="39.95000000000000284217" customHeight="1">
      <x:c r="A22" s="78" t="s">
        <x:v>2680</x:v>
      </x:c>
      <x:c r="B22" s="78">
        <x:v>20</x:v>
      </x:c>
      <x:c r="C22" s="78">
        <x:v>2</x:v>
      </x:c>
      <x:c r="D22" s="78">
        <x:v>8</x:v>
      </x:c>
      <x:c r="E22" s="78" t="s">
        <x:v>4225</x:v>
      </x:c>
      <x:c r="F22" s="78" t="s">
        <x:v>4020</x:v>
      </x:c>
      <x:c r="G22" s="78" t="s">
        <x:v>4258</x:v>
      </x:c>
      <x:c r="H22" s="78" t="s">
        <x:v>1914</x:v>
      </x:c>
      <x:c r="I22" s="78">
        <x:v>4</x:v>
      </x:c>
      <x:c r="J22" s="78" t="s">
        <x:v>2324</x:v>
      </x:c>
      <x:c r="K22" s="78" t="s">
        <x:v>1792</x:v>
      </x:c>
      <x:c r="L22" s="78" t="s">
        <x:v>3202</x:v>
      </x:c>
      <x:c r="M22" s="78" t="s">
        <x:v>4201</x:v>
      </x:c>
      <x:c r="N22" s="78">
        <x:v>0.0090856481481481483</x:v>
      </x:c>
      <x:c r="O22" s="78" t="s">
        <x:v>2264</x:v>
      </x:c>
      <x:c r="P22" s="78">
        <x:v>3</x:v>
      </x:c>
      <x:c r="Q22" s="78">
        <x:v>59</x:v>
      </x:c>
      <x:c r="R22" s="78"/>
      <x:c r="S22" s="78" t="s">
        <x:v>3202</x:v>
      </x:c>
      <x:c r="T22" s="78" t="s">
        <x:v>3086</x:v>
      </x:c>
      <x:c r="U22" s="78" t="s">
        <x:v>3206</x:v>
      </x:c>
      <x:c r="V22" s="78"/>
      <x:c r="W22" s="78"/>
      <x:c r="X22" s="78"/>
      <x:c r="Y22" s="78" t="s">
        <x:v>2304</x:v>
      </x:c>
    </x:row>
    <x:row r="23" spans="1:25" ht="39.95000000000000284217" customHeight="1">
      <x:c r="A23" s="78" t="s">
        <x:v>2680</x:v>
      </x:c>
      <x:c r="B23" s="78">
        <x:v>21</x:v>
      </x:c>
      <x:c r="C23" s="78">
        <x:v>2</x:v>
      </x:c>
      <x:c r="D23" s="78">
        <x:v>8</x:v>
      </x:c>
      <x:c r="E23" s="78" t="s">
        <x:v>3660</x:v>
      </x:c>
      <x:c r="F23" s="78" t="s">
        <x:v>3674</x:v>
      </x:c>
      <x:c r="G23" s="78" t="s">
        <x:v>4199</x:v>
      </x:c>
      <x:c r="H23" s="78" t="s">
        <x:v>1914</x:v>
      </x:c>
      <x:c r="I23" s="78">
        <x:v>1</x:v>
      </x:c>
      <x:c r="J23" s="78" t="s">
        <x:v>3699</x:v>
      </x:c>
      <x:c r="K23" s="78" t="s">
        <x:v>1792</x:v>
      </x:c>
      <x:c r="L23" s="78" t="s">
        <x:v>3202</x:v>
      </x:c>
      <x:c r="M23" s="78" t="s">
        <x:v>4201</x:v>
      </x:c>
      <x:c r="N23" s="78">
        <x:v>0.0095486111111111119</x:v>
      </x:c>
      <x:c r="O23" s="78" t="s">
        <x:v>2264</x:v>
      </x:c>
      <x:c r="P23" s="78">
        <x:v>4</x:v>
      </x:c>
      <x:c r="Q23" s="78">
        <x:v>63</x:v>
      </x:c>
      <x:c r="R23" s="78"/>
      <x:c r="S23" s="78" t="s">
        <x:v>3202</x:v>
      </x:c>
      <x:c r="T23" s="78" t="s">
        <x:v>3086</x:v>
      </x:c>
      <x:c r="U23" s="78" t="s">
        <x:v>3206</x:v>
      </x:c>
      <x:c r="V23" s="78"/>
      <x:c r="W23" s="78"/>
      <x:c r="X23" s="78"/>
      <x:c r="Y23" s="78" t="s">
        <x:v>2315</x:v>
      </x:c>
    </x:row>
    <x:row r="24" spans="1:25" ht="39.95000000000000284217" customHeight="1">
      <x:c r="A24" s="78" t="s">
        <x:v>2680</x:v>
      </x:c>
      <x:c r="B24" s="78">
        <x:v>22</x:v>
      </x:c>
      <x:c r="C24" s="78">
        <x:v>2</x:v>
      </x:c>
      <x:c r="D24" s="78">
        <x:v>8</x:v>
      </x:c>
      <x:c r="E24" s="78" t="s">
        <x:v>3557</x:v>
      </x:c>
      <x:c r="F24" s="78" t="s">
        <x:v>1623</x:v>
      </x:c>
      <x:c r="G24" s="78" t="s">
        <x:v>2980</x:v>
      </x:c>
      <x:c r="H24" s="78" t="s">
        <x:v>1914</x:v>
      </x:c>
      <x:c r="I24" s="78">
        <x:v>1</x:v>
      </x:c>
      <x:c r="J24" s="78" t="s">
        <x:v>2572</x:v>
      </x:c>
      <x:c r="K24" s="78" t="s">
        <x:v>1792</x:v>
      </x:c>
      <x:c r="L24" s="78" t="s">
        <x:v>3086</x:v>
      </x:c>
      <x:c r="M24" s="78" t="s">
        <x:v>4201</x:v>
      </x:c>
      <x:c r="N24" s="78">
        <x:v>0.0099537037037037042</x:v>
      </x:c>
      <x:c r="O24" s="78" t="s">
        <x:v>2264</x:v>
      </x:c>
      <x:c r="P24" s="78">
        <x:v>6</x:v>
      </x:c>
      <x:c r="Q24" s="78">
        <x:v>69</x:v>
      </x:c>
      <x:c r="R24" s="78"/>
      <x:c r="S24" s="78" t="s">
        <x:v>3086</x:v>
      </x:c>
      <x:c r="T24" s="78" t="s">
        <x:v>3206</x:v>
      </x:c>
      <x:c r="U24" s="78" t="s">
        <x:v>3073</x:v>
      </x:c>
      <x:c r="V24" s="78"/>
      <x:c r="W24" s="78"/>
      <x:c r="X24" s="78"/>
      <x:c r="Y24" s="78" t="s">
        <x:v>2243</x:v>
      </x:c>
    </x:row>
    <x:row r="25" spans="1:25" ht="39.95000000000000284217" customHeight="1">
      <x:c r="A25" s="78" t="s">
        <x:v>2680</x:v>
      </x:c>
      <x:c r="B25" s="78">
        <x:v>23</x:v>
      </x:c>
      <x:c r="C25" s="78">
        <x:v>4</x:v>
      </x:c>
      <x:c r="D25" s="78">
        <x:v>8</x:v>
      </x:c>
      <x:c r="E25" s="78" t="s">
        <x:v>3575</x:v>
      </x:c>
      <x:c r="F25" s="78" t="s">
        <x:v>1619</x:v>
      </x:c>
      <x:c r="G25" s="78" t="s">
        <x:v>4220</x:v>
      </x:c>
      <x:c r="H25" s="78" t="s">
        <x:v>1239</x:v>
      </x:c>
      <x:c r="I25" s="78">
        <x:v>5</x:v>
      </x:c>
      <x:c r="J25" s="78" t="s">
        <x:v>2321</x:v>
      </x:c>
      <x:c r="K25" s="78" t="s">
        <x:v>3667</x:v>
      </x:c>
      <x:c r="L25" s="78" t="s">
        <x:v>573</x:v>
      </x:c>
      <x:c r="M25" s="78" t="s">
        <x:v>4201</x:v>
      </x:c>
      <x:c r="N25" s="78">
        <x:v>0.010763888888888889</x:v>
      </x:c>
      <x:c r="O25" s="78" t="s">
        <x:v>2264</x:v>
      </x:c>
      <x:c r="P25" s="78">
        <x:v>6</x:v>
      </x:c>
      <x:c r="Q25" s="78">
        <x:v>75</x:v>
      </x:c>
      <x:c r="R25" s="78"/>
      <x:c r="S25" s="78" t="s">
        <x:v>573</x:v>
      </x:c>
      <x:c r="T25" s="78" t="s">
        <x:v>3211</x:v>
      </x:c>
      <x:c r="U25" s="78" t="s">
        <x:v>3213</x:v>
      </x:c>
      <x:c r="V25" s="78"/>
      <x:c r="W25" s="78"/>
      <x:c r="X25" s="78"/>
      <x:c r="Y25" s="78"/>
    </x:row>
    <x:row r="26" spans="1:25" ht="39.95000000000000284217" customHeight="1">
      <x:c r="A26" s="78" t="s">
        <x:v>2680</x:v>
      </x:c>
      <x:c r="B26" s="78">
        <x:v>24</x:v>
      </x:c>
      <x:c r="C26" s="78">
        <x:v>4</x:v>
      </x:c>
      <x:c r="D26" s="78">
        <x:v>8</x:v>
      </x:c>
      <x:c r="E26" s="78" t="s">
        <x:v>2279</x:v>
      </x:c>
      <x:c r="F26" s="78" t="s">
        <x:v>4229</x:v>
      </x:c>
      <x:c r="G26" s="78" t="s">
        <x:v>1625</x:v>
      </x:c>
      <x:c r="H26" s="78" t="s">
        <x:v>1239</x:v>
      </x:c>
      <x:c r="I26" s="78">
        <x:v>5</x:v>
      </x:c>
      <x:c r="J26" s="78" t="s">
        <x:v>2317</x:v>
      </x:c>
      <x:c r="K26" s="78" t="s">
        <x:v>3667</x:v>
      </x:c>
      <x:c r="L26" s="78" t="s">
        <x:v>573</x:v>
      </x:c>
      <x:c r="M26" s="78" t="s">
        <x:v>4201</x:v>
      </x:c>
      <x:c r="N26" s="78">
        <x:v>0.011574074074074073</x:v>
      </x:c>
      <x:c r="O26" s="78" t="s">
        <x:v>2264</x:v>
      </x:c>
      <x:c r="P26" s="78">
        <x:v>6</x:v>
      </x:c>
      <x:c r="Q26" s="78">
        <x:v>81</x:v>
      </x:c>
      <x:c r="R26" s="78"/>
      <x:c r="S26" s="78" t="s">
        <x:v>573</x:v>
      </x:c>
      <x:c r="T26" s="78" t="s">
        <x:v>3211</x:v>
      </x:c>
      <x:c r="U26" s="78" t="s">
        <x:v>3213</x:v>
      </x:c>
      <x:c r="V26" s="78"/>
      <x:c r="W26" s="78"/>
      <x:c r="X26" s="78"/>
      <x:c r="Y26" s="78"/>
    </x:row>
    <x:row r="27" spans="1:25" ht="39.95000000000000284217" customHeight="1">
      <x:c r="A27" s="78" t="s">
        <x:v>2680</x:v>
      </x:c>
      <x:c r="B27" s="78">
        <x:v>25</x:v>
      </x:c>
      <x:c r="C27" s="78">
        <x:v>4</x:v>
      </x:c>
      <x:c r="D27" s="78">
        <x:v>8</x:v>
      </x:c>
      <x:c r="E27" s="78" t="s">
        <x:v>2278</x:v>
      </x:c>
      <x:c r="F27" s="78" t="s">
        <x:v>4223</x:v>
      </x:c>
      <x:c r="G27" s="78" t="s">
        <x:v>4204</x:v>
      </x:c>
      <x:c r="H27" s="78" t="s">
        <x:v>1239</x:v>
      </x:c>
      <x:c r="I27" s="78">
        <x:v>4</x:v>
      </x:c>
      <x:c r="J27" s="78" t="s">
        <x:v>2268</x:v>
      </x:c>
      <x:c r="K27" s="78" t="s">
        <x:v>3667</x:v>
      </x:c>
      <x:c r="L27" s="78" t="s">
        <x:v>3224</x:v>
      </x:c>
      <x:c r="M27" s="78" t="s">
        <x:v>4201</x:v>
      </x:c>
      <x:c r="N27" s="78">
        <x:v>0.012210648148148148</x:v>
      </x:c>
      <x:c r="O27" s="78" t="s">
        <x:v>2264</x:v>
      </x:c>
      <x:c r="P27" s="78">
        <x:v>3</x:v>
      </x:c>
      <x:c r="Q27" s="78">
        <x:v>84</x:v>
      </x:c>
      <x:c r="R27" s="78"/>
      <x:c r="S27" s="78" t="s">
        <x:v>3224</x:v>
      </x:c>
      <x:c r="T27" s="78" t="s">
        <x:v>3108</x:v>
      </x:c>
      <x:c r="U27" s="78" t="s">
        <x:v>3202</x:v>
      </x:c>
      <x:c r="V27" s="78"/>
      <x:c r="W27" s="78"/>
      <x:c r="X27" s="78"/>
      <x:c r="Y27" s="78"/>
    </x:row>
    <x:row r="28" spans="1:25" ht="39.95000000000000284217" customHeight="1">
      <x:c r="A28" s="78" t="s">
        <x:v>2680</x:v>
      </x:c>
      <x:c r="B28" s="78">
        <x:v>26</x:v>
      </x:c>
      <x:c r="C28" s="78">
        <x:v>2</x:v>
      </x:c>
      <x:c r="D28" s="78">
        <x:v>8</x:v>
      </x:c>
      <x:c r="E28" s="78" t="s">
        <x:v>3679</x:v>
      </x:c>
      <x:c r="F28" s="78" t="s">
        <x:v>1609</x:v>
      </x:c>
      <x:c r="G28" s="78" t="s">
        <x:v>4234</x:v>
      </x:c>
      <x:c r="H28" s="78" t="s">
        <x:v>1914</x:v>
      </x:c>
      <x:c r="I28" s="78">
        <x:v>2</x:v>
      </x:c>
      <x:c r="J28" s="78" t="s">
        <x:v>3687</x:v>
      </x:c>
      <x:c r="K28" s="78" t="s">
        <x:v>1792</x:v>
      </x:c>
      <x:c r="L28" s="78" t="s">
        <x:v>3202</x:v>
      </x:c>
      <x:c r="M28" s="78" t="s">
        <x:v>4201</x:v>
      </x:c>
      <x:c r="N28" s="78">
        <x:v>0.012673611111111111</x:v>
      </x:c>
      <x:c r="O28" s="78" t="s">
        <x:v>2264</x:v>
      </x:c>
      <x:c r="P28" s="78">
        <x:v>3</x:v>
      </x:c>
      <x:c r="Q28" s="78">
        <x:v>87</x:v>
      </x:c>
      <x:c r="R28" s="78"/>
      <x:c r="S28" s="78" t="s">
        <x:v>3202</x:v>
      </x:c>
      <x:c r="T28" s="78" t="s">
        <x:v>3086</x:v>
      </x:c>
      <x:c r="U28" s="78" t="s">
        <x:v>3206</x:v>
      </x:c>
      <x:c r="V28" s="78"/>
      <x:c r="W28" s="78"/>
      <x:c r="X28" s="78"/>
      <x:c r="Y28" s="78" t="s">
        <x:v>3636</x:v>
      </x:c>
    </x:row>
    <x:row r="29" spans="1:25" ht="39.95000000000000284217" customHeight="1">
      <x:c r="A29" s="78" t="s">
        <x:v>2680</x:v>
      </x:c>
      <x:c r="B29" s="78">
        <x:v>27</x:v>
      </x:c>
      <x:c r="C29" s="78">
        <x:v>2</x:v>
      </x:c>
      <x:c r="D29" s="78">
        <x:v>8</x:v>
      </x:c>
      <x:c r="E29" s="78" t="s">
        <x:v>4227</x:v>
      </x:c>
      <x:c r="F29" s="78" t="s">
        <x:v>1620</x:v>
      </x:c>
      <x:c r="G29" s="78" t="s">
        <x:v>3673</x:v>
      </x:c>
      <x:c r="H29" s="78" t="s">
        <x:v>1914</x:v>
      </x:c>
      <x:c r="I29" s="78">
        <x:v>2</x:v>
      </x:c>
      <x:c r="J29" s="78" t="s">
        <x:v>3705</x:v>
      </x:c>
      <x:c r="K29" s="78" t="s">
        <x:v>1792</x:v>
      </x:c>
      <x:c r="L29" s="78" t="s">
        <x:v>3073</x:v>
      </x:c>
      <x:c r="M29" s="78" t="s">
        <x:v>4201</x:v>
      </x:c>
      <x:c r="N29" s="78">
        <x:v>0.012962962962962962</x:v>
      </x:c>
      <x:c r="O29" s="78" t="s">
        <x:v>2314</x:v>
      </x:c>
      <x:c r="P29" s="78">
        <x:v>4</x:v>
      </x:c>
      <x:c r="Q29" s="78">
        <x:v>91</x:v>
      </x:c>
      <x:c r="R29" s="78"/>
      <x:c r="S29" s="78" t="s">
        <x:v>3073</x:v>
      </x:c>
      <x:c r="T29" s="78" t="s">
        <x:v>3074</x:v>
      </x:c>
      <x:c r="U29" s="78" t="s">
        <x:v>3074</x:v>
      </x:c>
      <x:c r="V29" s="78"/>
      <x:c r="W29" s="78"/>
      <x:c r="X29" s="78"/>
      <x:c r="Y29" s="78"/>
    </x:row>
    <x:row r="30" spans="1:25" ht="39.95000000000000284217" customHeight="1">
      <x:c r="A30" s="78" t="s">
        <x:v>2680</x:v>
      </x:c>
      <x:c r="B30" s="78">
        <x:v>28</x:v>
      </x:c>
      <x:c r="C30" s="78">
        <x:v>2</x:v>
      </x:c>
      <x:c r="D30" s="78">
        <x:v>10</x:v>
      </x:c>
      <x:c r="E30" s="78" t="s">
        <x:v>1577</x:v>
      </x:c>
      <x:c r="F30" s="78" t="s">
        <x:v>1999</x:v>
      </x:c>
      <x:c r="G30" s="78" t="s">
        <x:v>1040</x:v>
      </x:c>
      <x:c r="H30" s="78" t="s">
        <x:v>1914</x:v>
      </x:c>
      <x:c r="I30" s="78">
        <x:v>3</x:v>
      </x:c>
      <x:c r="J30" s="78" t="s">
        <x:v>4232</x:v>
      </x:c>
      <x:c r="K30" s="78" t="s">
        <x:v>1792</x:v>
      </x:c>
      <x:c r="L30" s="78" t="s">
        <x:v>3213</x:v>
      </x:c>
      <x:c r="M30" s="78" t="s">
        <x:v>4201</x:v>
      </x:c>
      <x:c r="N30" s="78">
        <x:v>0.013541666666666667</x:v>
      </x:c>
      <x:c r="O30" s="78" t="s">
        <x:v>2314</x:v>
      </x:c>
      <x:c r="P30" s="78">
        <x:v>5</x:v>
      </x:c>
      <x:c r="Q30" s="78">
        <x:v>96</x:v>
      </x:c>
      <x:c r="R30" s="78"/>
      <x:c r="S30" s="78" t="s">
        <x:v>3213</x:v>
      </x:c>
      <x:c r="T30" s="78" t="s">
        <x:v>3202</x:v>
      </x:c>
      <x:c r="U30" s="78" t="s">
        <x:v>3086</x:v>
      </x:c>
      <x:c r="V30" s="78"/>
      <x:c r="W30" s="78"/>
      <x:c r="X30" s="78"/>
      <x:c r="Y30" s="78" t="s">
        <x:v>3698</x:v>
      </x:c>
    </x:row>
    <x:row r="31" spans="1:25" ht="39.95000000000000284217" customHeight="1">
      <x:c r="A31" s="78" t="s">
        <x:v>2680</x:v>
      </x:c>
      <x:c r="B31" s="78">
        <x:v>29</x:v>
      </x:c>
      <x:c r="C31" s="78">
        <x:v>1</x:v>
      </x:c>
      <x:c r="D31" s="78">
        <x:v>9</x:v>
      </x:c>
      <x:c r="E31" s="78" t="s">
        <x:v>4013</x:v>
      </x:c>
      <x:c r="F31" s="78" t="s">
        <x:v>3395</x:v>
      </x:c>
      <x:c r="G31" s="78" t="s">
        <x:v>1566</x:v>
      </x:c>
      <x:c r="H31" s="78" t="s">
        <x:v>1219</x:v>
      </x:c>
      <x:c r="I31" s="78">
        <x:v>2</x:v>
      </x:c>
      <x:c r="J31" s="78" t="s">
        <x:v>3606</x:v>
      </x:c>
      <x:c r="K31" s="78" t="s">
        <x:v>1792</x:v>
      </x:c>
      <x:c r="L31" s="78" t="s">
        <x:v>3086</x:v>
      </x:c>
      <x:c r="M31" s="78" t="s">
        <x:v>4201</x:v>
      </x:c>
      <x:c r="N31" s="78">
        <x:v>0.013946759259259259</x:v>
      </x:c>
      <x:c r="O31" s="78" t="s">
        <x:v>3623</x:v>
      </x:c>
      <x:c r="P31" s="78">
        <x:v>6</x:v>
      </x:c>
      <x:c r="Q31" s="78">
        <x:v>102</x:v>
      </x:c>
      <x:c r="R31" s="78"/>
      <x:c r="S31" s="78" t="s">
        <x:v>3086</x:v>
      </x:c>
      <x:c r="T31" s="78" t="s">
        <x:v>3206</x:v>
      </x:c>
      <x:c r="U31" s="78" t="s">
        <x:v>3073</x:v>
      </x:c>
      <x:c r="V31" s="78"/>
      <x:c r="W31" s="78" t="s">
        <x:v>3372</x:v>
      </x:c>
      <x:c r="X31" s="78"/>
      <x:c r="Y31" s="78"/>
    </x:row>
    <x:row r="32" spans="1:25" ht="39.95000000000000284217" customHeight="1">
      <x:c r="A32" s="78" t="s">
        <x:v>2680</x:v>
      </x:c>
      <x:c r="B32" s="78">
        <x:v>30</x:v>
      </x:c>
      <x:c r="C32" s="78">
        <x:v>1</x:v>
      </x:c>
      <x:c r="D32" s="78">
        <x:v>6</x:v>
      </x:c>
      <x:c r="E32" s="78" t="s">
        <x:v>2785</x:v>
      </x:c>
      <x:c r="F32" s="78" t="s">
        <x:v>3648</x:v>
      </x:c>
      <x:c r="G32" s="78" t="s">
        <x:v>1618</x:v>
      </x:c>
      <x:c r="H32" s="78" t="s">
        <x:v>1219</x:v>
      </x:c>
      <x:c r="I32" s="78">
        <x:v>1</x:v>
      </x:c>
      <x:c r="J32" s="78" t="s">
        <x:v>17</x:v>
      </x:c>
      <x:c r="K32" s="78" t="s">
        <x:v>1792</x:v>
      </x:c>
      <x:c r="L32" s="78" t="s">
        <x:v>3206</x:v>
      </x:c>
      <x:c r="M32" s="78" t="s">
        <x:v>4201</x:v>
      </x:c>
      <x:c r="N32" s="78">
        <x:v>0.014293981481481482</x:v>
      </x:c>
      <x:c r="O32" s="78" t="s">
        <x:v>2305</x:v>
      </x:c>
      <x:c r="P32" s="78">
        <x:v>5</x:v>
      </x:c>
      <x:c r="Q32" s="78">
        <x:v>107</x:v>
      </x:c>
      <x:c r="R32" s="78"/>
      <x:c r="S32" s="78" t="s">
        <x:v>3206</x:v>
      </x:c>
      <x:c r="T32" s="78" t="s">
        <x:v>3073</x:v>
      </x:c>
      <x:c r="U32" s="78" t="s">
        <x:v>3073</x:v>
      </x:c>
      <x:c r="V32" s="78"/>
      <x:c r="W32" s="78"/>
      <x:c r="X32" s="78"/>
      <x:c r="Y32" s="78"/>
    </x:row>
    <x:row r="33" spans="1:25" ht="39.95000000000000284217" customHeight="1">
      <x:c r="A33" s="78" t="s">
        <x:v>2680</x:v>
      </x:c>
      <x:c r="B33" s="78">
        <x:v>31</x:v>
      </x:c>
      <x:c r="C33" s="78">
        <x:v>1</x:v>
      </x:c>
      <x:c r="D33" s="78">
        <x:v>6</x:v>
      </x:c>
      <x:c r="E33" s="78" t="s">
        <x:v>2273</x:v>
      </x:c>
      <x:c r="F33" s="78" t="s">
        <x:v>3633</x:v>
      </x:c>
      <x:c r="G33" s="78" t="s">
        <x:v>3626</x:v>
      </x:c>
      <x:c r="H33" s="78" t="s">
        <x:v>1219</x:v>
      </x:c>
      <x:c r="I33" s="78">
        <x:v>3</x:v>
      </x:c>
      <x:c r="J33" s="78" t="s">
        <x:v>3704</x:v>
      </x:c>
      <x:c r="K33" s="78" t="s">
        <x:v>1792</x:v>
      </x:c>
      <x:c r="L33" s="78" t="s">
        <x:v>3073</x:v>
      </x:c>
      <x:c r="M33" s="78" t="s">
        <x:v>4201</x:v>
      </x:c>
      <x:c r="N33" s="78">
        <x:v>0.014583333333333334</x:v>
      </x:c>
      <x:c r="O33" s="78" t="s">
        <x:v>2305</x:v>
      </x:c>
      <x:c r="P33" s="78">
        <x:v>3</x:v>
      </x:c>
      <x:c r="Q33" s="78">
        <x:v>110</x:v>
      </x:c>
      <x:c r="R33" s="78"/>
      <x:c r="S33" s="78" t="s">
        <x:v>3073</x:v>
      </x:c>
      <x:c r="T33" s="78" t="s">
        <x:v>3074</x:v>
      </x:c>
      <x:c r="U33" s="78" t="s">
        <x:v>3074</x:v>
      </x:c>
      <x:c r="V33" s="78"/>
      <x:c r="W33" s="78"/>
      <x:c r="X33" s="78"/>
      <x:c r="Y33" s="78"/>
    </x:row>
    <x:row r="34" spans="1:25" ht="39.95000000000000284217" customHeight="1">
      <x:c r="A34" s="78" t="s">
        <x:v>2680</x:v>
      </x:c>
      <x:c r="B34" s="78">
        <x:v>32</x:v>
      </x:c>
      <x:c r="C34" s="78">
        <x:v>2</x:v>
      </x:c>
      <x:c r="D34" s="78">
        <x:v>6</x:v>
      </x:c>
      <x:c r="E34" s="78" t="s">
        <x:v>3638</x:v>
      </x:c>
      <x:c r="F34" s="78" t="s">
        <x:v>3686</x:v>
      </x:c>
      <x:c r="G34" s="78" t="s">
        <x:v>4226</x:v>
      </x:c>
      <x:c r="H34" s="78" t="s">
        <x:v>1914</x:v>
      </x:c>
      <x:c r="I34" s="78">
        <x:v>2</x:v>
      </x:c>
      <x:c r="J34" s="78" t="s">
        <x:v>3701</x:v>
      </x:c>
      <x:c r="K34" s="78" t="s">
        <x:v>1792</x:v>
      </x:c>
      <x:c r="L34" s="78" t="s">
        <x:v>3086</x:v>
      </x:c>
      <x:c r="M34" s="78" t="s">
        <x:v>4201</x:v>
      </x:c>
      <x:c r="N34" s="78">
        <x:v>0.014988425925925926</x:v>
      </x:c>
      <x:c r="O34" s="78" t="s">
        <x:v>2305</x:v>
      </x:c>
      <x:c r="P34" s="78">
        <x:v>3</x:v>
      </x:c>
      <x:c r="Q34" s="78">
        <x:v>113</x:v>
      </x:c>
      <x:c r="R34" s="78"/>
      <x:c r="S34" s="78" t="s">
        <x:v>3086</x:v>
      </x:c>
      <x:c r="T34" s="78" t="s">
        <x:v>3206</x:v>
      </x:c>
      <x:c r="U34" s="78" t="s">
        <x:v>3073</x:v>
      </x:c>
      <x:c r="V34" s="78"/>
      <x:c r="W34" s="78"/>
      <x:c r="X34" s="78"/>
      <x:c r="Y34" s="78"/>
    </x:row>
    <x:row r="35" spans="1:25" ht="39.95000000000000284217" customHeight="1">
      <x:c r="A35" s="78" t="s">
        <x:v>2680</x:v>
      </x:c>
      <x:c r="B35" s="78">
        <x:v>33</x:v>
      </x:c>
      <x:c r="C35" s="78">
        <x:v>2</x:v>
      </x:c>
      <x:c r="D35" s="78">
        <x:v>7</x:v>
      </x:c>
      <x:c r="E35" s="78" t="s">
        <x:v>3640</x:v>
      </x:c>
      <x:c r="F35" s="78" t="s">
        <x:v>4200</x:v>
      </x:c>
      <x:c r="G35" s="78" t="s">
        <x:v>4210</x:v>
      </x:c>
      <x:c r="H35" s="78" t="s">
        <x:v>1914</x:v>
      </x:c>
      <x:c r="I35" s="78">
        <x:v>3</x:v>
      </x:c>
      <x:c r="J35" s="78" t="s">
        <x:v>3700</x:v>
      </x:c>
      <x:c r="K35" s="78" t="s">
        <x:v>1792</x:v>
      </x:c>
      <x:c r="L35" s="78" t="s">
        <x:v>3206</x:v>
      </x:c>
      <x:c r="M35" s="78" t="s">
        <x:v>4201</x:v>
      </x:c>
      <x:c r="N35" s="78">
        <x:v>0.015335648148148149</x:v>
      </x:c>
      <x:c r="O35" s="78" t="s">
        <x:v>2305</x:v>
      </x:c>
      <x:c r="P35" s="78">
        <x:v>3</x:v>
      </x:c>
      <x:c r="Q35" s="78">
        <x:v>116</x:v>
      </x:c>
      <x:c r="R35" s="78"/>
      <x:c r="S35" s="78" t="s">
        <x:v>3206</x:v>
      </x:c>
      <x:c r="T35" s="78" t="s">
        <x:v>3073</x:v>
      </x:c>
      <x:c r="U35" s="78" t="s">
        <x:v>3074</x:v>
      </x:c>
      <x:c r="V35" s="78"/>
      <x:c r="W35" s="78"/>
      <x:c r="X35" s="78"/>
      <x:c r="Y35" s="78"/>
    </x:row>
    <x:row r="36" spans="1:25" ht="39.95000000000000284217" customHeight="1">
      <x:c r="A36" s="78" t="s">
        <x:v>2680</x:v>
      </x:c>
      <x:c r="B36" s="78">
        <x:v>34</x:v>
      </x:c>
      <x:c r="C36" s="78">
        <x:v>3</x:v>
      </x:c>
      <x:c r="D36" s="78">
        <x:v>7</x:v>
      </x:c>
      <x:c r="E36" s="78" t="s">
        <x:v>2272</x:v>
      </x:c>
      <x:c r="F36" s="78" t="s">
        <x:v>4217</x:v>
      </x:c>
      <x:c r="G36" s="78" t="s">
        <x:v>1610</x:v>
      </x:c>
      <x:c r="H36" s="78" t="s">
        <x:v>1004</x:v>
      </x:c>
      <x:c r="I36" s="78">
        <x:v>3</x:v>
      </x:c>
      <x:c r="J36" s="78" t="s">
        <x:v>2322</x:v>
      </x:c>
      <x:c r="K36" s="78" t="s">
        <x:v>4241</x:v>
      </x:c>
      <x:c r="L36" s="78" t="s">
        <x:v>3202</x:v>
      </x:c>
      <x:c r="M36" s="78" t="s">
        <x:v>4201</x:v>
      </x:c>
      <x:c r="N36" s="78">
        <x:v>0.01579861111111111</x:v>
      </x:c>
      <x:c r="O36" s="78" t="s">
        <x:v>2305</x:v>
      </x:c>
      <x:c r="P36" s="78">
        <x:v>4</x:v>
      </x:c>
      <x:c r="Q36" s="78">
        <x:v>120</x:v>
      </x:c>
      <x:c r="R36" s="78"/>
      <x:c r="S36" s="78" t="s">
        <x:v>3202</x:v>
      </x:c>
      <x:c r="T36" s="78" t="s">
        <x:v>3086</x:v>
      </x:c>
      <x:c r="U36" s="78" t="s">
        <x:v>3206</x:v>
      </x:c>
      <x:c r="V36" s="78"/>
      <x:c r="W36" s="78"/>
      <x:c r="X36" s="78"/>
      <x:c r="Y36" s="78"/>
    </x:row>
    <x:row r="37" spans="1:25" ht="39.95000000000000284217" customHeight="1">
      <x:c r="A37" s="78" t="s">
        <x:v>2680</x:v>
      </x:c>
      <x:c r="B37" s="78">
        <x:v>35</x:v>
      </x:c>
      <x:c r="C37" s="78">
        <x:v>1</x:v>
      </x:c>
      <x:c r="D37" s="78">
        <x:v>8</x:v>
      </x:c>
      <x:c r="E37" s="78" t="s">
        <x:v>4221</x:v>
      </x:c>
      <x:c r="F37" s="78" t="s">
        <x:v>4018</x:v>
      </x:c>
      <x:c r="G37" s="78" t="s">
        <x:v>1612</x:v>
      </x:c>
      <x:c r="H37" s="78" t="s">
        <x:v>1219</x:v>
      </x:c>
      <x:c r="I37" s="78">
        <x:v>3</x:v>
      </x:c>
      <x:c r="J37" s="78" t="s">
        <x:v>3697</x:v>
      </x:c>
      <x:c r="K37" s="78" t="s">
        <x:v>1792</x:v>
      </x:c>
      <x:c r="L37" s="78" t="s">
        <x:v>3073</x:v>
      </x:c>
      <x:c r="M37" s="78" t="s">
        <x:v>4201</x:v>
      </x:c>
      <x:c r="N37" s="78">
        <x:v>0.016087962962962965</x:v>
      </x:c>
      <x:c r="O37" s="78" t="s">
        <x:v>2305</x:v>
      </x:c>
      <x:c r="P37" s="78">
        <x:v>5</x:v>
      </x:c>
      <x:c r="Q37" s="78">
        <x:v>125</x:v>
      </x:c>
      <x:c r="R37" s="78"/>
      <x:c r="S37" s="78" t="s">
        <x:v>3073</x:v>
      </x:c>
      <x:c r="T37" s="78" t="s">
        <x:v>3074</x:v>
      </x:c>
      <x:c r="U37" s="78" t="s">
        <x:v>3074</x:v>
      </x:c>
      <x:c r="V37" s="78"/>
      <x:c r="W37" s="78" t="s">
        <x:v>4030</x:v>
      </x:c>
      <x:c r="X37" s="78"/>
      <x:c r="Y37" s="78"/>
    </x:row>
    <x:row r="38" spans="1:25" ht="39.95000000000000284217" customHeight="1">
      <x:c r="A38" s="78" t="s">
        <x:v>2680</x:v>
      </x:c>
      <x:c r="B38" s="78">
        <x:v>36</x:v>
      </x:c>
      <x:c r="C38" s="78">
        <x:v>2</x:v>
      </x:c>
      <x:c r="D38" s="78">
        <x:v>8</x:v>
      </x:c>
      <x:c r="E38" s="78" t="s">
        <x:v>1585</x:v>
      </x:c>
      <x:c r="F38" s="78" t="s">
        <x:v>1599</x:v>
      </x:c>
      <x:c r="G38" s="78" t="s">
        <x:v>4021</x:v>
      </x:c>
      <x:c r="H38" s="78" t="s">
        <x:v>1914</x:v>
      </x:c>
      <x:c r="I38" s="78">
        <x:v>5</x:v>
      </x:c>
      <x:c r="J38" s="78" t="s">
        <x:v>3675</x:v>
      </x:c>
      <x:c r="K38" s="78" t="s">
        <x:v>1604</x:v>
      </x:c>
      <x:c r="L38" s="78" t="s">
        <x:v>3224</x:v>
      </x:c>
      <x:c r="M38" s="78" t="s">
        <x:v>4201</x:v>
      </x:c>
      <x:c r="N38" s="78">
        <x:v>0.016724537037037038</x:v>
      </x:c>
      <x:c r="O38" s="78" t="s">
        <x:v>2329</x:v>
      </x:c>
      <x:c r="P38" s="78">
        <x:v>3</x:v>
      </x:c>
      <x:c r="Q38" s="78">
        <x:v>128</x:v>
      </x:c>
      <x:c r="R38" s="78"/>
      <x:c r="S38" s="78" t="s">
        <x:v>3224</x:v>
      </x:c>
      <x:c r="T38" s="78" t="s">
        <x:v>3108</x:v>
      </x:c>
      <x:c r="U38" s="78" t="s">
        <x:v>3202</x:v>
      </x:c>
      <x:c r="V38" s="78"/>
      <x:c r="W38" s="78"/>
      <x:c r="X38" s="78"/>
      <x:c r="Y38" s="78" t="s">
        <x:v>1603</x:v>
      </x:c>
    </x:row>
    <x:row r="39" spans="1:25" ht="39.95000000000000284217" customHeight="1">
      <x:c r="A39" s="78" t="s">
        <x:v>2680</x:v>
      </x:c>
      <x:c r="B39" s="78">
        <x:v>37</x:v>
      </x:c>
      <x:c r="C39" s="78">
        <x:v>1</x:v>
      </x:c>
      <x:c r="D39" s="78">
        <x:v>9</x:v>
      </x:c>
      <x:c r="E39" s="78" t="s">
        <x:v>3998</x:v>
      </x:c>
      <x:c r="F39" s="78" t="s">
        <x:v>2006</x:v>
      </x:c>
      <x:c r="G39" s="78" t="s">
        <x:v>1220</x:v>
      </x:c>
      <x:c r="H39" s="78" t="s">
        <x:v>1219</x:v>
      </x:c>
      <x:c r="I39" s="78">
        <x:v>4</x:v>
      </x:c>
      <x:c r="J39" s="78" t="s">
        <x:v>4257</x:v>
      </x:c>
      <x:c r="K39" s="78" t="s">
        <x:v>1792</x:v>
      </x:c>
      <x:c r="L39" s="78" t="s">
        <x:v>3206</x:v>
      </x:c>
      <x:c r="M39" s="78" t="s">
        <x:v>4201</x:v>
      </x:c>
      <x:c r="N39" s="78">
        <x:v>0.017071759259259259</x:v>
      </x:c>
      <x:c r="O39" s="78" t="s">
        <x:v>2316</x:v>
      </x:c>
      <x:c r="P39" s="78">
        <x:v>4</x:v>
      </x:c>
      <x:c r="Q39" s="78">
        <x:v>132</x:v>
      </x:c>
      <x:c r="R39" s="78"/>
      <x:c r="S39" s="78" t="s">
        <x:v>3206</x:v>
      </x:c>
      <x:c r="T39" s="78" t="s">
        <x:v>3073</x:v>
      </x:c>
      <x:c r="U39" s="78" t="s">
        <x:v>3073</x:v>
      </x:c>
      <x:c r="V39" s="78"/>
      <x:c r="W39" s="78"/>
      <x:c r="X39" s="78" t="s">
        <x:v>2311</x:v>
      </x:c>
      <x:c r="Y39" s="78"/>
    </x:row>
    <x:row r="40" spans="1:25" ht="39.95000000000000284217" customHeight="1">
      <x:c r="A40" s="78" t="s">
        <x:v>2702</x:v>
      </x:c>
      <x:c r="B40" s="78">
        <x:v>38</x:v>
      </x:c>
      <x:c r="C40" s="78">
        <x:v>1</x:v>
      </x:c>
      <x:c r="D40" s="78">
        <x:v>7</x:v>
      </x:c>
      <x:c r="E40" s="78" t="s">
        <x:v>4310</x:v>
      </x:c>
      <x:c r="F40" s="78" t="s">
        <x:v>1095</x:v>
      </x:c>
      <x:c r="G40" s="78" t="s">
        <x:v>1322</x:v>
      </x:c>
      <x:c r="H40" s="78" t="s">
        <x:v>2986</x:v>
      </x:c>
      <x:c r="I40" s="78">
        <x:v>5</x:v>
      </x:c>
      <x:c r="J40" s="78" t="s">
        <x:v>3938</x:v>
      </x:c>
      <x:c r="K40" s="78" t="s">
        <x:v>1792</x:v>
      </x:c>
      <x:c r="L40" s="78" t="s">
        <x:v>3074</x:v>
      </x:c>
      <x:c r="M40" s="78" t="s">
        <x:v>1177</x:v>
      </x:c>
      <x:c r="N40" s="78">
        <x:v>0.017303240740740741</x:v>
      </x:c>
      <x:c r="O40" s="78" t="s">
        <x:v>2269</x:v>
      </x:c>
      <x:c r="P40" s="78">
        <x:v>3</x:v>
      </x:c>
      <x:c r="Q40" s="78">
        <x:v>135</x:v>
      </x:c>
      <x:c r="R40" s="78"/>
      <x:c r="S40" s="78" t="s">
        <x:v>3074</x:v>
      </x:c>
      <x:c r="T40" s="78" t="s">
        <x:v>3074</x:v>
      </x:c>
      <x:c r="U40" s="78" t="s">
        <x:v>3074</x:v>
      </x:c>
      <x:c r="V40" s="78"/>
      <x:c r="W40" s="78"/>
      <x:c r="X40" s="78"/>
      <x:c r="Y40" s="78"/>
    </x:row>
    <x:row r="41" spans="1:25" ht="39.95000000000000284217" customHeight="1">
      <x:c r="A41" s="78" t="s">
        <x:v>2702</x:v>
      </x:c>
      <x:c r="B41" s="78">
        <x:v>39</x:v>
      </x:c>
      <x:c r="C41" s="78">
        <x:v>1</x:v>
      </x:c>
      <x:c r="D41" s="78">
        <x:v>6</x:v>
      </x:c>
      <x:c r="E41" s="78" t="s">
        <x:v>1491</x:v>
      </x:c>
      <x:c r="F41" s="78" t="s">
        <x:v>818</x:v>
      </x:c>
      <x:c r="G41" s="78" t="s">
        <x:v>841</x:v>
      </x:c>
      <x:c r="H41" s="78" t="s">
        <x:v>2022</x:v>
      </x:c>
      <x:c r="I41" s="78">
        <x:v>1</x:v>
      </x:c>
      <x:c r="J41" s="78" t="s">
        <x:v>2598</x:v>
      </x:c>
      <x:c r="K41" s="78" t="s">
        <x:v>1792</x:v>
      </x:c>
      <x:c r="L41" s="78" t="s">
        <x:v>3196</x:v>
      </x:c>
      <x:c r="M41" s="78" t="s">
        <x:v>4293</x:v>
      </x:c>
      <x:c r="N41" s="78">
        <x:v>0.017418981481481483</x:v>
      </x:c>
      <x:c r="O41" s="78" t="s">
        <x:v>2269</x:v>
      </x:c>
      <x:c r="P41" s="78">
        <x:v>3</x:v>
      </x:c>
      <x:c r="Q41" s="78">
        <x:v>138</x:v>
      </x:c>
      <x:c r="R41" s="78"/>
      <x:c r="S41" s="78" t="s">
        <x:v>3196</x:v>
      </x:c>
      <x:c r="T41" s="78" t="s">
        <x:v>3196</x:v>
      </x:c>
      <x:c r="U41" s="78" t="s">
        <x:v>3196</x:v>
      </x:c>
      <x:c r="V41" s="78"/>
      <x:c r="W41" s="78"/>
      <x:c r="X41" s="78"/>
      <x:c r="Y41" s="78"/>
    </x:row>
    <x:row r="42" spans="1:25" ht="39.95000000000000284217" customHeight="1">
      <x:c r="A42" s="78" t="s">
        <x:v>2702</x:v>
      </x:c>
      <x:c r="B42" s="78">
        <x:v>40</x:v>
      </x:c>
      <x:c r="C42" s="78">
        <x:v>1</x:v>
      </x:c>
      <x:c r="D42" s="78">
        <x:v>5</x:v>
      </x:c>
      <x:c r="E42" s="78" t="s">
        <x:v>2287</x:v>
      </x:c>
      <x:c r="F42" s="78" t="s">
        <x:v>3344</x:v>
      </x:c>
      <x:c r="G42" s="78" t="s">
        <x:v>1115</x:v>
      </x:c>
      <x:c r="H42" s="78" t="s">
        <x:v>2552</x:v>
      </x:c>
      <x:c r="I42" s="78">
        <x:v>1</x:v>
      </x:c>
      <x:c r="J42" s="78" t="s">
        <x:v>3745</x:v>
      </x:c>
      <x:c r="K42" s="78" t="s">
        <x:v>1792</x:v>
      </x:c>
      <x:c r="L42" s="78" t="s">
        <x:v>3196</x:v>
      </x:c>
      <x:c r="M42" s="78" t="s">
        <x:v>1718</x:v>
      </x:c>
      <x:c r="N42" s="78">
        <x:v>0.017534722222222222</x:v>
      </x:c>
      <x:c r="O42" s="78" t="s">
        <x:v>2269</x:v>
      </x:c>
      <x:c r="P42" s="78">
        <x:v>2</x:v>
      </x:c>
      <x:c r="Q42" s="78">
        <x:f>Q41+P42</x:f>
        <x:v>140</x:v>
      </x:c>
      <x:c r="R42" s="78"/>
      <x:c r="S42" s="78" t="s">
        <x:v>3196</x:v>
      </x:c>
      <x:c r="T42" s="78" t="s">
        <x:v>3196</x:v>
      </x:c>
      <x:c r="U42" s="78" t="s">
        <x:v>3196</x:v>
      </x:c>
      <x:c r="V42" s="78"/>
      <x:c r="W42" s="78"/>
      <x:c r="X42" s="78"/>
      <x:c r="Y42" s="78"/>
    </x:row>
    <x:row r="43" spans="1:25" ht="39.95000000000000284217" customHeight="1">
      <x:c r="A43" s="78" t="s">
        <x:v>2702</x:v>
      </x:c>
      <x:c r="B43" s="78">
        <x:v>41</x:v>
      </x:c>
      <x:c r="C43" s="78">
        <x:v>2</x:v>
      </x:c>
      <x:c r="D43" s="78">
        <x:v>5</x:v>
      </x:c>
      <x:c r="E43" s="78" t="s">
        <x:v>2772</x:v>
      </x:c>
      <x:c r="F43" s="78" t="s">
        <x:v>3301</x:v>
      </x:c>
      <x:c r="G43" s="78" t="s">
        <x:v>3335</x:v>
      </x:c>
      <x:c r="H43" s="78" t="s">
        <x:v>3302</x:v>
      </x:c>
      <x:c r="I43" s="78">
        <x:v>4</x:v>
      </x:c>
      <x:c r="J43" s="78" t="s">
        <x:v>1712</x:v>
      </x:c>
      <x:c r="K43" s="78" t="s">
        <x:v>1792</x:v>
      </x:c>
      <x:c r="L43" s="78" t="s">
        <x:v>3074</x:v>
      </x:c>
      <x:c r="M43" s="78" t="s">
        <x:v>3904</x:v>
      </x:c>
      <x:c r="N43" s="78">
        <x:v>0.017766203703703704</x:v>
      </x:c>
      <x:c r="O43" s="78" t="s">
        <x:v>2269</x:v>
      </x:c>
      <x:c r="P43" s="78">
        <x:v>3</x:v>
      </x:c>
      <x:c r="Q43" s="78">
        <x:v>143</x:v>
      </x:c>
      <x:c r="R43" s="78"/>
      <x:c r="S43" s="78" t="s">
        <x:v>3074</x:v>
      </x:c>
      <x:c r="T43" s="78" t="s">
        <x:v>3074</x:v>
      </x:c>
      <x:c r="U43" s="78" t="s">
        <x:v>3074</x:v>
      </x:c>
      <x:c r="V43" s="78"/>
      <x:c r="W43" s="78"/>
      <x:c r="X43" s="78"/>
      <x:c r="Y43" s="78"/>
    </x:row>
    <x:row r="44" spans="1:25" ht="39.95000000000000284217" customHeight="1">
      <x:c r="A44" s="78" t="s">
        <x:v>2702</x:v>
      </x:c>
      <x:c r="B44" s="78">
        <x:v>42</x:v>
      </x:c>
      <x:c r="C44" s="78">
        <x:v>4</x:v>
      </x:c>
      <x:c r="D44" s="78">
        <x:v>8</x:v>
      </x:c>
      <x:c r="E44" s="78" t="s">
        <x:v>3576</x:v>
      </x:c>
      <x:c r="F44" s="78" t="s">
        <x:v>889</x:v>
      </x:c>
      <x:c r="G44" s="78" t="s">
        <x:v>3002</x:v>
      </x:c>
      <x:c r="H44" s="78" t="s">
        <x:v>2554</x:v>
      </x:c>
      <x:c r="I44" s="78">
        <x:v>3</x:v>
      </x:c>
      <x:c r="J44" s="78" t="s">
        <x:v>3653</x:v>
      </x:c>
      <x:c r="K44" s="78" t="s">
        <x:v>1692</x:v>
      </x:c>
      <x:c r="L44" s="78" t="s">
        <x:v>3080</x:v>
      </x:c>
      <x:c r="M44" s="78" t="s">
        <x:v>1839</x:v>
      </x:c>
      <x:c r="N44" s="78">
        <x:v>0.017939814814814815</x:v>
      </x:c>
      <x:c r="O44" s="78" t="s">
        <x:v>2269</x:v>
      </x:c>
      <x:c r="P44" s="78">
        <x:v>5</x:v>
      </x:c>
      <x:c r="Q44" s="78">
        <x:v>148</x:v>
      </x:c>
      <x:c r="R44" s="78"/>
      <x:c r="S44" s="78" t="s">
        <x:v>3080</x:v>
      </x:c>
      <x:c r="T44" s="78" t="s">
        <x:v>3080</x:v>
      </x:c>
      <x:c r="U44" s="78" t="s">
        <x:v>3080</x:v>
      </x:c>
      <x:c r="V44" s="78"/>
      <x:c r="W44" s="78"/>
      <x:c r="X44" s="78"/>
      <x:c r="Y44" s="78"/>
    </x:row>
    <x:row r="45" spans="1:25" ht="39.95000000000000284217" customHeight="1">
      <x:c r="A45" s="78" t="s">
        <x:v>2702</x:v>
      </x:c>
      <x:c r="B45" s="78">
        <x:v>43</x:v>
      </x:c>
      <x:c r="C45" s="78">
        <x:v>1</x:v>
      </x:c>
      <x:c r="D45" s="78">
        <x:v>5</x:v>
      </x:c>
      <x:c r="E45" s="78" t="s">
        <x:v>2774</x:v>
      </x:c>
      <x:c r="F45" s="78" t="s">
        <x:v>3923</x:v>
      </x:c>
      <x:c r="G45" s="78" t="s">
        <x:v>856</x:v>
      </x:c>
      <x:c r="H45" s="78" t="s">
        <x:v>3921</x:v>
      </x:c>
      <x:c r="I45" s="78">
        <x:v>3</x:v>
      </x:c>
      <x:c r="J45" s="78" t="s">
        <x:v>2241</x:v>
      </x:c>
      <x:c r="K45" s="78" t="s">
        <x:v>1792</x:v>
      </x:c>
      <x:c r="L45" s="78" t="s">
        <x:v>3080</x:v>
      </x:c>
      <x:c r="M45" s="78" t="s">
        <x:v>1679</x:v>
      </x:c>
      <x:c r="N45" s="78">
        <x:v>0.018113425925925925</x:v>
      </x:c>
      <x:c r="O45" s="78" t="s">
        <x:v>2269</x:v>
      </x:c>
      <x:c r="P45" s="78">
        <x:v>3</x:v>
      </x:c>
      <x:c r="Q45" s="78">
        <x:v>151</x:v>
      </x:c>
      <x:c r="R45" s="78"/>
      <x:c r="S45" s="78" t="s">
        <x:v>3080</x:v>
      </x:c>
      <x:c r="T45" s="78" t="s">
        <x:v>3080</x:v>
      </x:c>
      <x:c r="U45" s="78" t="s">
        <x:v>3080</x:v>
      </x:c>
      <x:c r="V45" s="78"/>
      <x:c r="W45" s="78"/>
      <x:c r="X45" s="78"/>
      <x:c r="Y45" s="78"/>
    </x:row>
    <x:row r="46" spans="1:25" ht="39.95000000000000284217" customHeight="1">
      <x:c r="A46" s="78" t="s">
        <x:v>2702</x:v>
      </x:c>
      <x:c r="B46" s="78">
        <x:v>44</x:v>
      </x:c>
      <x:c r="C46" s="78">
        <x:v>2</x:v>
      </x:c>
      <x:c r="D46" s="78">
        <x:v>6</x:v>
      </x:c>
      <x:c r="E46" s="78" t="s">
        <x:v>2275</x:v>
      </x:c>
      <x:c r="F46" s="78" t="s">
        <x:v>868</x:v>
      </x:c>
      <x:c r="G46" s="78" t="s">
        <x:v>1114</x:v>
      </x:c>
      <x:c r="H46" s="78" t="s">
        <x:v>2949</x:v>
      </x:c>
      <x:c r="I46" s="78">
        <x:v>8</x:v>
      </x:c>
      <x:c r="J46" s="78" t="s">
        <x:v>3417</x:v>
      </x:c>
      <x:c r="K46" s="78" t="s">
        <x:v>1678</x:v>
      </x:c>
      <x:c r="L46" s="78" t="s">
        <x:v>3202</x:v>
      </x:c>
      <x:c r="M46" s="78" t="s">
        <x:v>1179</x:v>
      </x:c>
      <x:c r="N46" s="78">
        <x:v>0.018576388888888889</x:v>
      </x:c>
      <x:c r="O46" s="78" t="s">
        <x:v>2269</x:v>
      </x:c>
      <x:c r="P46" s="78">
        <x:v>5</x:v>
      </x:c>
      <x:c r="Q46" s="78">
        <x:v>156</x:v>
      </x:c>
      <x:c r="R46" s="78"/>
      <x:c r="S46" s="78" t="s">
        <x:v>3202</x:v>
      </x:c>
      <x:c r="T46" s="78" t="s">
        <x:v>3086</x:v>
      </x:c>
      <x:c r="U46" s="78" t="s">
        <x:v>3086</x:v>
      </x:c>
      <x:c r="V46" s="78"/>
      <x:c r="W46" s="78"/>
      <x:c r="X46" s="78"/>
      <x:c r="Y46" s="78"/>
    </x:row>
    <x:row r="47" spans="1:25" ht="39.95000000000000284217" customHeight="1">
      <x:c r="A47" s="78" t="s">
        <x:v>2702</x:v>
      </x:c>
      <x:c r="B47" s="78">
        <x:v>45</x:v>
      </x:c>
      <x:c r="C47" s="78">
        <x:v>2</x:v>
      </x:c>
      <x:c r="D47" s="78">
        <x:v>6</x:v>
      </x:c>
      <x:c r="E47" s="78" t="s">
        <x:v>2294</x:v>
      </x:c>
      <x:c r="F47" s="78" t="s">
        <x:v>868</x:v>
      </x:c>
      <x:c r="G47" s="78" t="s">
        <x:v>1105</x:v>
      </x:c>
      <x:c r="H47" s="78" t="s">
        <x:v>2949</x:v>
      </x:c>
      <x:c r="I47" s="78">
        <x:v>7</x:v>
      </x:c>
      <x:c r="J47" s="78" t="s">
        <x:v>3586</x:v>
      </x:c>
      <x:c r="K47" s="78" t="s">
        <x:v>1678</x:v>
      </x:c>
      <x:c r="L47" s="78" t="s">
        <x:v>3086</x:v>
      </x:c>
      <x:c r="M47" s="78" t="s">
        <x:v>1179</x:v>
      </x:c>
      <x:c r="N47" s="78">
        <x:v>0.018981481481481481</x:v>
      </x:c>
      <x:c r="O47" s="78" t="s">
        <x:v>2269</x:v>
      </x:c>
      <x:c r="P47" s="78">
        <x:v>4</x:v>
      </x:c>
      <x:c r="Q47" s="78">
        <x:v>160</x:v>
      </x:c>
      <x:c r="R47" s="78"/>
      <x:c r="S47" s="78" t="s">
        <x:v>3086</x:v>
      </x:c>
      <x:c r="T47" s="78" t="s">
        <x:v>3206</x:v>
      </x:c>
      <x:c r="U47" s="78" t="s">
        <x:v>3206</x:v>
      </x:c>
      <x:c r="V47" s="78"/>
      <x:c r="W47" s="78"/>
      <x:c r="X47" s="78"/>
      <x:c r="Y47" s="78"/>
    </x:row>
    <x:row r="48" spans="1:25" ht="39.95000000000000284217" customHeight="1">
      <x:c r="A48" s="78" t="s">
        <x:v>2702</x:v>
      </x:c>
      <x:c r="B48" s="78">
        <x:v>46</x:v>
      </x:c>
      <x:c r="C48" s="78">
        <x:v>2</x:v>
      </x:c>
      <x:c r="D48" s="78">
        <x:v>8</x:v>
      </x:c>
      <x:c r="E48" s="78" t="s">
        <x:v>1506</x:v>
      </x:c>
      <x:c r="F48" s="78" t="s">
        <x:v>2912</x:v>
      </x:c>
      <x:c r="G48" s="78" t="s">
        <x:v>2527</x:v>
      </x:c>
      <x:c r="H48" s="78" t="s">
        <x:v>3933</x:v>
      </x:c>
      <x:c r="I48" s="78">
        <x:v>2</x:v>
      </x:c>
      <x:c r="J48" s="78" t="s">
        <x:v>4147</x:v>
      </x:c>
      <x:c r="K48" s="78" t="s">
        <x:v>1792</x:v>
      </x:c>
      <x:c r="L48" s="78" t="s">
        <x:v>3086</x:v>
      </x:c>
      <x:c r="M48" s="78" t="s">
        <x:v>1484</x:v>
      </x:c>
      <x:c r="N48" s="78">
        <x:v>0.019386574074074073</x:v>
      </x:c>
      <x:c r="O48" s="78" t="s">
        <x:v>2269</x:v>
      </x:c>
      <x:c r="P48" s="78">
        <x:v>3</x:v>
      </x:c>
      <x:c r="Q48" s="78">
        <x:v>163</x:v>
      </x:c>
      <x:c r="R48" s="78"/>
      <x:c r="S48" s="78" t="s">
        <x:v>3086</x:v>
      </x:c>
      <x:c r="T48" s="78" t="s">
        <x:v>3206</x:v>
      </x:c>
      <x:c r="U48" s="78" t="s">
        <x:v>3206</x:v>
      </x:c>
      <x:c r="V48" s="78"/>
      <x:c r="W48" s="78"/>
      <x:c r="X48" s="78"/>
      <x:c r="Y48" s="78" t="s">
        <x:v>4148</x:v>
      </x:c>
    </x:row>
    <x:row r="49" spans="1:25" ht="39.95000000000000284217" customHeight="1">
      <x:c r="A49" s="78" t="s">
        <x:v>2702</x:v>
      </x:c>
      <x:c r="B49" s="78">
        <x:v>47</x:v>
      </x:c>
      <x:c r="C49" s="78">
        <x:v>2</x:v>
      </x:c>
      <x:c r="D49" s="78">
        <x:v>8</x:v>
      </x:c>
      <x:c r="E49" s="78" t="s">
        <x:v>4332</x:v>
      </x:c>
      <x:c r="F49" s="78" t="s">
        <x:v>2021</x:v>
      </x:c>
      <x:c r="G49" s="78" t="s">
        <x:v>2551</x:v>
      </x:c>
      <x:c r="H49" s="78" t="s">
        <x:v>3933</x:v>
      </x:c>
      <x:c r="I49" s="78">
        <x:v>2</x:v>
      </x:c>
      <x:c r="J49" s="78" t="s">
        <x:v>4192</x:v>
      </x:c>
      <x:c r="K49" s="78" t="s">
        <x:v>1792</x:v>
      </x:c>
      <x:c r="L49" s="78" t="s">
        <x:v>3086</x:v>
      </x:c>
      <x:c r="M49" s="78" t="s">
        <x:v>1484</x:v>
      </x:c>
      <x:c r="N49" s="78">
        <x:v>0.019791666666666666</x:v>
      </x:c>
      <x:c r="O49" s="78" t="s">
        <x:v>2269</x:v>
      </x:c>
      <x:c r="P49" s="78">
        <x:v>3</x:v>
      </x:c>
      <x:c r="Q49" s="78">
        <x:v>166</x:v>
      </x:c>
      <x:c r="R49" s="78"/>
      <x:c r="S49" s="78" t="s">
        <x:v>3086</x:v>
      </x:c>
      <x:c r="T49" s="78" t="s">
        <x:v>3206</x:v>
      </x:c>
      <x:c r="U49" s="78" t="s">
        <x:v>3206</x:v>
      </x:c>
      <x:c r="V49" s="78"/>
      <x:c r="W49" s="78"/>
      <x:c r="X49" s="78"/>
      <x:c r="Y49" s="78" t="s">
        <x:v>2223</x:v>
      </x:c>
    </x:row>
    <x:row r="50" spans="1:25" ht="39.95000000000000284217" customHeight="1">
      <x:c r="A50" s="78" t="s">
        <x:v>2702</x:v>
      </x:c>
      <x:c r="B50" s="78">
        <x:v>48</x:v>
      </x:c>
      <x:c r="C50" s="78">
        <x:v>2</x:v>
      </x:c>
      <x:c r="D50" s="78">
        <x:v>8</x:v>
      </x:c>
      <x:c r="E50" s="78" t="s">
        <x:v>4323</x:v>
      </x:c>
      <x:c r="F50" s="78" t="s">
        <x:v>3920</x:v>
      </x:c>
      <x:c r="G50" s="78" t="s">
        <x:v>2923</x:v>
      </x:c>
      <x:c r="H50" s="78" t="s">
        <x:v>3933</x:v>
      </x:c>
      <x:c r="I50" s="78">
        <x:v>2</x:v>
      </x:c>
      <x:c r="J50" s="78" t="s">
        <x:v>2239</x:v>
      </x:c>
      <x:c r="K50" s="78" t="s">
        <x:v>1792</x:v>
      </x:c>
      <x:c r="L50" s="78" t="s">
        <x:v>3086</x:v>
      </x:c>
      <x:c r="M50" s="78" t="s">
        <x:v>1484</x:v>
      </x:c>
      <x:c r="N50" s="78">
        <x:v>0.020196759259259258</x:v>
      </x:c>
      <x:c r="O50" s="78" t="s">
        <x:v>2269</x:v>
      </x:c>
      <x:c r="P50" s="78">
        <x:v>3</x:v>
      </x:c>
      <x:c r="Q50" s="78">
        <x:v>169</x:v>
      </x:c>
      <x:c r="R50" s="78"/>
      <x:c r="S50" s="78" t="s">
        <x:v>3086</x:v>
      </x:c>
      <x:c r="T50" s="78" t="s">
        <x:v>3206</x:v>
      </x:c>
      <x:c r="U50" s="78" t="s">
        <x:v>3206</x:v>
      </x:c>
      <x:c r="V50" s="78"/>
      <x:c r="W50" s="78" t="s">
        <x:v>3911</x:v>
      </x:c>
      <x:c r="X50" s="78"/>
      <x:c r="Y50" s="78" t="s">
        <x:v>1766</x:v>
      </x:c>
    </x:row>
    <x:row r="51" spans="1:25" ht="39.95000000000000284217" customHeight="1">
      <x:c r="A51" s="78" t="s">
        <x:v>2702</x:v>
      </x:c>
      <x:c r="B51" s="78">
        <x:v>49</x:v>
      </x:c>
      <x:c r="C51" s="78">
        <x:v>3</x:v>
      </x:c>
      <x:c r="D51" s="78">
        <x:v>6</x:v>
      </x:c>
      <x:c r="E51" s="78" t="s">
        <x:v>2282</x:v>
      </x:c>
      <x:c r="F51" s="78" t="s">
        <x:v>868</x:v>
      </x:c>
      <x:c r="G51" s="78" t="s">
        <x:v>1162</x:v>
      </x:c>
      <x:c r="H51" s="78" t="s">
        <x:v>956</x:v>
      </x:c>
      <x:c r="I51" s="78">
        <x:v>6</x:v>
      </x:c>
      <x:c r="J51" s="78" t="s">
        <x:v>4194</x:v>
      </x:c>
      <x:c r="K51" s="78" t="s">
        <x:v>1678</x:v>
      </x:c>
      <x:c r="L51" s="78" t="s">
        <x:v>3086</x:v>
      </x:c>
      <x:c r="M51" s="78" t="s">
        <x:v>1179</x:v>
      </x:c>
      <x:c r="N51" s="78">
        <x:v>0.02060185185185185</x:v>
      </x:c>
      <x:c r="O51" s="78" t="s">
        <x:v>2269</x:v>
      </x:c>
      <x:c r="P51" s="78">
        <x:v>5</x:v>
      </x:c>
      <x:c r="Q51" s="78">
        <x:v>174</x:v>
      </x:c>
      <x:c r="R51" s="78"/>
      <x:c r="S51" s="78" t="s">
        <x:v>3086</x:v>
      </x:c>
      <x:c r="T51" s="78" t="s">
        <x:v>3206</x:v>
      </x:c>
      <x:c r="U51" s="78" t="s">
        <x:v>3206</x:v>
      </x:c>
      <x:c r="V51" s="78"/>
      <x:c r="W51" s="78"/>
      <x:c r="X51" s="78"/>
      <x:c r="Y51" s="78"/>
    </x:row>
    <x:row r="52" spans="1:25" ht="39.95000000000000284217" customHeight="1">
      <x:c r="A52" s="78" t="s">
        <x:v>2702</x:v>
      </x:c>
      <x:c r="B52" s="78">
        <x:v>50</x:v>
      </x:c>
      <x:c r="C52" s="78">
        <x:v>1</x:v>
      </x:c>
      <x:c r="D52" s="78">
        <x:v>5</x:v>
      </x:c>
      <x:c r="E52" s="78" t="s">
        <x:v>2783</x:v>
      </x:c>
      <x:c r="F52" s="78" t="s">
        <x:v>3907</x:v>
      </x:c>
      <x:c r="G52" s="78" t="s">
        <x:v>3399</x:v>
      </x:c>
      <x:c r="H52" s="78" t="s">
        <x:v>848</x:v>
      </x:c>
      <x:c r="I52" s="78">
        <x:v>1</x:v>
      </x:c>
      <x:c r="J52" s="78" t="s">
        <x:v>816</x:v>
      </x:c>
      <x:c r="K52" s="78" t="s">
        <x:v>1792</x:v>
      </x:c>
      <x:c r="L52" s="78" t="s">
        <x:v>3073</x:v>
      </x:c>
      <x:c r="M52" s="78" t="s">
        <x:v>1746</x:v>
      </x:c>
      <x:c r="N52" s="78">
        <x:v>0.020891203703703703</x:v>
      </x:c>
      <x:c r="O52" s="78" t="s">
        <x:v>2269</x:v>
      </x:c>
      <x:c r="P52" s="78">
        <x:v>3</x:v>
      </x:c>
      <x:c r="Q52" s="78">
        <x:v>177</x:v>
      </x:c>
      <x:c r="R52" s="78"/>
      <x:c r="S52" s="78" t="s">
        <x:v>3073</x:v>
      </x:c>
      <x:c r="T52" s="78" t="s">
        <x:v>3074</x:v>
      </x:c>
      <x:c r="U52" s="78" t="s">
        <x:v>3074</x:v>
      </x:c>
      <x:c r="V52" s="78"/>
      <x:c r="W52" s="78" t="s">
        <x:v>2218</x:v>
      </x:c>
      <x:c r="X52" s="78"/>
      <x:c r="Y52" s="78"/>
    </x:row>
    <x:row r="53" spans="1:25" ht="39.95000000000000284217" customHeight="1">
      <x:c r="A53" s="78" t="s">
        <x:v>2702</x:v>
      </x:c>
      <x:c r="B53" s="78">
        <x:v>51</x:v>
      </x:c>
      <x:c r="C53" s="78">
        <x:v>2</x:v>
      </x:c>
      <x:c r="D53" s="78">
        <x:v>5</x:v>
      </x:c>
      <x:c r="E53" s="78" t="s">
        <x:v>2293</x:v>
      </x:c>
      <x:c r="F53" s="78" t="s">
        <x:v>871</x:v>
      </x:c>
      <x:c r="G53" s="78" t="s">
        <x:v>2932</x:v>
      </x:c>
      <x:c r="H53" s="78" t="s">
        <x:v>2927</x:v>
      </x:c>
      <x:c r="I53" s="78">
        <x:v>4</x:v>
      </x:c>
      <x:c r="J53" s="78" t="s">
        <x:v>4319</x:v>
      </x:c>
      <x:c r="K53" s="78" t="s">
        <x:v>1792</x:v>
      </x:c>
      <x:c r="L53" s="78" t="s">
        <x:v>3206</x:v>
      </x:c>
      <x:c r="M53" s="78" t="s">
        <x:v>1690</x:v>
      </x:c>
      <x:c r="N53" s="78">
        <x:v>0.021238425925925924</x:v>
      </x:c>
      <x:c r="O53" s="78" t="s">
        <x:v>2269</x:v>
      </x:c>
      <x:c r="P53" s="78">
        <x:v>4</x:v>
      </x:c>
      <x:c r="Q53" s="78">
        <x:v>181</x:v>
      </x:c>
      <x:c r="R53" s="78"/>
      <x:c r="S53" s="78" t="s">
        <x:v>3206</x:v>
      </x:c>
      <x:c r="T53" s="78" t="s">
        <x:v>3206</x:v>
      </x:c>
      <x:c r="U53" s="78" t="s">
        <x:v>3206</x:v>
      </x:c>
      <x:c r="V53" s="78"/>
      <x:c r="W53" s="78" t="s">
        <x:v>3542</x:v>
      </x:c>
      <x:c r="X53" s="78"/>
      <x:c r="Y53" s="78"/>
    </x:row>
    <x:row r="54" spans="1:25" ht="39.95000000000000284217" customHeight="1">
      <x:c r="A54" s="78" t="s">
        <x:v>2702</x:v>
      </x:c>
      <x:c r="B54" s="78">
        <x:v>52</x:v>
      </x:c>
      <x:c r="C54" s="78">
        <x:v>4</x:v>
      </x:c>
      <x:c r="D54" s="78">
        <x:v>8</x:v>
      </x:c>
      <x:c r="E54" s="78" t="s">
        <x:v>2782</x:v>
      </x:c>
      <x:c r="F54" s="78" t="s">
        <x:v>1365</x:v>
      </x:c>
      <x:c r="G54" s="78" t="s">
        <x:v>1319</x:v>
      </x:c>
      <x:c r="H54" s="78" t="s">
        <x:v>902</x:v>
      </x:c>
      <x:c r="I54" s="78">
        <x:v>12</x:v>
      </x:c>
      <x:c r="J54" s="78" t="s">
        <x:v>3650</x:v>
      </x:c>
      <x:c r="K54" s="78" t="s">
        <x:v>1449</x:v>
      </x:c>
      <x:c r="L54" s="78" t="s">
        <x:v>3108</x:v>
      </x:c>
      <x:c r="M54" s="78" t="s">
        <x:v>1948</x:v>
      </x:c>
      <x:c r="N54" s="78">
        <x:v>0.021759259259259259</x:v>
      </x:c>
      <x:c r="O54" s="78" t="s">
        <x:v>2269</x:v>
      </x:c>
      <x:c r="P54" s="78">
        <x:v>6</x:v>
      </x:c>
      <x:c r="Q54" s="78">
        <x:v>187</x:v>
      </x:c>
      <x:c r="R54" s="78"/>
      <x:c r="S54" s="78" t="s">
        <x:v>3108</x:v>
      </x:c>
      <x:c r="T54" s="78" t="s">
        <x:v>3202</x:v>
      </x:c>
      <x:c r="U54" s="78" t="s">
        <x:v>3202</x:v>
      </x:c>
      <x:c r="V54" s="78"/>
      <x:c r="W54" s="78"/>
      <x:c r="X54" s="78"/>
      <x:c r="Y54" s="78"/>
    </x:row>
    <x:row r="55" spans="1:25" ht="39.95000000000000284217" customHeight="1">
      <x:c r="A55" s="78" t="s">
        <x:v>2702</x:v>
      </x:c>
      <x:c r="B55" s="78">
        <x:v>53</x:v>
      </x:c>
      <x:c r="C55" s="78">
        <x:v>2</x:v>
      </x:c>
      <x:c r="D55" s="78">
        <x:v>7</x:v>
      </x:c>
      <x:c r="E55" s="78" t="s">
        <x:v>1578</x:v>
      </x:c>
      <x:c r="F55" s="78" t="s">
        <x:v>1243</x:v>
      </x:c>
      <x:c r="G55" s="78" t="s">
        <x:v>3366</x:v>
      </x:c>
      <x:c r="H55" s="78" t="s">
        <x:v>970</x:v>
      </x:c>
      <x:c r="I55" s="78">
        <x:v>4</x:v>
      </x:c>
      <x:c r="J55" s="78" t="s">
        <x:v>3624</x:v>
      </x:c>
      <x:c r="K55" s="78" t="s">
        <x:v>4155</x:v>
      </x:c>
      <x:c r="L55" s="78" t="s">
        <x:v>3074</x:v>
      </x:c>
      <x:c r="M55" s="78" t="s">
        <x:v>3937</x:v>
      </x:c>
      <x:c r="N55" s="78">
        <x:v>0.021990740740740741</x:v>
      </x:c>
      <x:c r="O55" s="78" t="s">
        <x:v>3625</x:v>
      </x:c>
      <x:c r="P55" s="78">
        <x:v>4</x:v>
      </x:c>
      <x:c r="Q55" s="78">
        <x:v>191</x:v>
      </x:c>
      <x:c r="R55" s="78"/>
      <x:c r="S55" s="78" t="s">
        <x:v>3074</x:v>
      </x:c>
      <x:c r="T55" s="78" t="s">
        <x:v>3074</x:v>
      </x:c>
      <x:c r="U55" s="78" t="s">
        <x:v>3074</x:v>
      </x:c>
      <x:c r="V55" s="78"/>
      <x:c r="W55" s="78"/>
      <x:c r="X55" s="78"/>
      <x:c r="Y55" s="78" t="s">
        <x:v>3607</x:v>
      </x:c>
    </x:row>
    <x:row r="56" spans="1:25" ht="39.95000000000000284217" customHeight="1">
      <x:c r="A56" s="78" t="s">
        <x:v>2702</x:v>
      </x:c>
      <x:c r="B56" s="78">
        <x:v>54</x:v>
      </x:c>
      <x:c r="C56" s="78">
        <x:v>4</x:v>
      </x:c>
      <x:c r="D56" s="78">
        <x:v>8</x:v>
      </x:c>
      <x:c r="E56" s="78" t="s">
        <x:v>935</x:v>
      </x:c>
      <x:c r="F56" s="78" t="s">
        <x:v>1289</x:v>
      </x:c>
      <x:c r="G56" s="78" t="s">
        <x:v>951</x:v>
      </x:c>
      <x:c r="H56" s="78" t="s">
        <x:v>3354</x:v>
      </x:c>
      <x:c r="I56" s="78">
        <x:v>4</x:v>
      </x:c>
      <x:c r="J56" s="78" t="s">
        <x:v>4167</x:v>
      </x:c>
      <x:c r="K56" s="78" t="s">
        <x:v>1776</x:v>
      </x:c>
      <x:c r="L56" s="78" t="s">
        <x:v>3073</x:v>
      </x:c>
      <x:c r="M56" s="78" t="s">
        <x:v>1778</x:v>
      </x:c>
      <x:c r="N56" s="78">
        <x:v>0.022280092592592591</x:v>
      </x:c>
      <x:c r="O56" s="78" t="s">
        <x:v>3625</x:v>
      </x:c>
      <x:c r="P56" s="78">
        <x:v>5</x:v>
      </x:c>
      <x:c r="Q56" s="78">
        <x:v>196</x:v>
      </x:c>
      <x:c r="R56" s="78"/>
      <x:c r="S56" s="78" t="s">
        <x:v>3073</x:v>
      </x:c>
      <x:c r="T56" s="78" t="s">
        <x:v>3073</x:v>
      </x:c>
      <x:c r="U56" s="78" t="s">
        <x:v>3073</x:v>
      </x:c>
      <x:c r="V56" s="78"/>
      <x:c r="W56" s="78"/>
      <x:c r="X56" s="78"/>
      <x:c r="Y56" s="78"/>
    </x:row>
    <x:row r="57" spans="1:25" ht="39.95000000000000284217" customHeight="1">
      <x:c r="A57" s="78" t="s">
        <x:v>2702</x:v>
      </x:c>
      <x:c r="B57" s="78">
        <x:v>55</x:v>
      </x:c>
      <x:c r="C57" s="78">
        <x:v>3</x:v>
      </x:c>
      <x:c r="D57" s="78">
        <x:v>7</x:v>
      </x:c>
      <x:c r="E57" s="78" t="s">
        <x:v>2288</x:v>
      </x:c>
      <x:c r="F57" s="78" t="s">
        <x:v>3320</x:v>
      </x:c>
      <x:c r="G57" s="78" t="s">
        <x:v>3360</x:v>
      </x:c>
      <x:c r="H57" s="78" t="s">
        <x:v>3304</x:v>
      </x:c>
      <x:c r="I57" s="78">
        <x:v>5</x:v>
      </x:c>
      <x:c r="J57" s="78" t="s">
        <x:v>3654</x:v>
      </x:c>
      <x:c r="K57" s="78" t="s">
        <x:v>1792</x:v>
      </x:c>
      <x:c r="L57" s="78" t="s">
        <x:v>3086</x:v>
      </x:c>
      <x:c r="M57" s="78" t="s">
        <x:v>3914</x:v>
      </x:c>
      <x:c r="N57" s="78">
        <x:v>0.022685185185185187</x:v>
      </x:c>
      <x:c r="O57" s="78" t="s">
        <x:v>3625</x:v>
      </x:c>
      <x:c r="P57" s="78">
        <x:v>5</x:v>
      </x:c>
      <x:c r="Q57" s="78">
        <x:v>201</x:v>
      </x:c>
      <x:c r="R57" s="78"/>
      <x:c r="S57" s="78" t="s">
        <x:v>3086</x:v>
      </x:c>
      <x:c r="T57" s="78" t="s">
        <x:v>3206</x:v>
      </x:c>
      <x:c r="U57" s="78" t="s">
        <x:v>3206</x:v>
      </x:c>
      <x:c r="V57" s="78"/>
      <x:c r="W57" s="78"/>
      <x:c r="X57" s="78"/>
      <x:c r="Y57" s="78" t="s">
        <x:v>4022</x:v>
      </x:c>
    </x:row>
    <x:row r="58" spans="1:25" ht="39.95000000000000284217" customHeight="1">
      <x:c r="A58" s="78" t="s">
        <x:v>2702</x:v>
      </x:c>
      <x:c r="B58" s="78">
        <x:v>56</x:v>
      </x:c>
      <x:c r="C58" s="78">
        <x:v>1</x:v>
      </x:c>
      <x:c r="D58" s="78">
        <x:v>8</x:v>
      </x:c>
      <x:c r="E58" s="78" t="s">
        <x:v>1570</x:v>
      </x:c>
      <x:c r="F58" s="78" t="s">
        <x:v>2025</x:v>
      </x:c>
      <x:c r="G58" s="78" t="s">
        <x:v>3912</x:v>
      </x:c>
      <x:c r="H58" s="78" t="s">
        <x:v>2954</x:v>
      </x:c>
      <x:c r="I58" s="78">
        <x:v>2</x:v>
      </x:c>
      <x:c r="J58" s="78" t="s">
        <x:v>4006</x:v>
      </x:c>
      <x:c r="K58" s="78" t="s">
        <x:v>1755</x:v>
      </x:c>
      <x:c r="L58" s="78" t="s">
        <x:v>3080</x:v>
      </x:c>
      <x:c r="M58" s="78" t="s">
        <x:v>1774</x:v>
      </x:c>
      <x:c r="N58" s="78">
        <x:v>0.022858796296296297</x:v>
      </x:c>
      <x:c r="O58" s="78" t="s">
        <x:v>3625</x:v>
      </x:c>
      <x:c r="P58" s="78">
        <x:v>3</x:v>
      </x:c>
      <x:c r="Q58" s="78">
        <x:v>204</x:v>
      </x:c>
      <x:c r="R58" s="78"/>
      <x:c r="S58" s="78" t="s">
        <x:v>3080</x:v>
      </x:c>
      <x:c r="T58" s="78" t="s">
        <x:v>3080</x:v>
      </x:c>
      <x:c r="U58" s="78" t="s">
        <x:v>3080</x:v>
      </x:c>
      <x:c r="V58" s="78"/>
      <x:c r="W58" s="78"/>
      <x:c r="X58" s="78"/>
      <x:c r="Y58" s="78" t="s">
        <x:v>4026</x:v>
      </x:c>
    </x:row>
    <x:row r="59" spans="1:25" ht="39.95000000000000284217" customHeight="1">
      <x:c r="A59" s="78" t="s">
        <x:v>2702</x:v>
      </x:c>
      <x:c r="B59" s="78">
        <x:v>57</x:v>
      </x:c>
      <x:c r="C59" s="78">
        <x:v>2</x:v>
      </x:c>
      <x:c r="D59" s="78">
        <x:v>8</x:v>
      </x:c>
      <x:c r="E59" s="78" t="s">
        <x:v>1495</x:v>
      </x:c>
      <x:c r="F59" s="78" t="s">
        <x:v>1027</x:v>
      </x:c>
      <x:c r="G59" s="78" t="s">
        <x:v>1328</x:v>
      </x:c>
      <x:c r="H59" s="78" t="s">
        <x:v>3022</x:v>
      </x:c>
      <x:c r="I59" s="78">
        <x:v>5</x:v>
      </x:c>
      <x:c r="J59" s="78" t="s">
        <x:v>1198</x:v>
      </x:c>
      <x:c r="K59" s="78" t="s">
        <x:v>4183</x:v>
      </x:c>
      <x:c r="L59" s="78" t="s">
        <x:v>3074</x:v>
      </x:c>
      <x:c r="M59" s="78" t="s">
        <x:v>1188</x:v>
      </x:c>
      <x:c r="N59" s="78">
        <x:v>0.023090277777777779</x:v>
      </x:c>
      <x:c r="O59" s="78" t="s">
        <x:v>2269</x:v>
      </x:c>
      <x:c r="P59" s="78">
        <x:v>4</x:v>
      </x:c>
      <x:c r="Q59" s="78">
        <x:v>208</x:v>
      </x:c>
      <x:c r="R59" s="78"/>
      <x:c r="S59" s="78" t="s">
        <x:v>3074</x:v>
      </x:c>
      <x:c r="T59" s="78" t="s">
        <x:v>3074</x:v>
      </x:c>
      <x:c r="U59" s="78" t="s">
        <x:v>3074</x:v>
      </x:c>
      <x:c r="V59" s="78"/>
      <x:c r="W59" s="78"/>
      <x:c r="X59" s="78" t="s">
        <x:v>3528</x:v>
      </x:c>
      <x:c r="Y59" s="78"/>
    </x:row>
    <x:row r="60" spans="1:25" ht="39.95000000000000284217" customHeight="1">
      <x:c r="A60" s="78" t="s">
        <x:v>2702</x:v>
      </x:c>
      <x:c r="B60" s="78">
        <x:v>58</x:v>
      </x:c>
      <x:c r="C60" s="78">
        <x:v>3</x:v>
      </x:c>
      <x:c r="D60" s="78">
        <x:v>8</x:v>
      </x:c>
      <x:c r="E60" s="78" t="s">
        <x:v>4348</x:v>
      </x:c>
      <x:c r="F60" s="78" t="s">
        <x:v>1150</x:v>
      </x:c>
      <x:c r="G60" s="78" t="s">
        <x:v>1336</x:v>
      </x:c>
      <x:c r="H60" s="78" t="s">
        <x:v>2921</x:v>
      </x:c>
      <x:c r="I60" s="78">
        <x:v>3</x:v>
      </x:c>
      <x:c r="J60" s="78" t="s">
        <x:v>1753</x:v>
      </x:c>
      <x:c r="K60" s="78" t="s">
        <x:v>2029</x:v>
      </x:c>
      <x:c r="L60" s="78" t="s">
        <x:v>3080</x:v>
      </x:c>
      <x:c r="M60" s="78" t="s">
        <x:v>3934</x:v>
      </x:c>
      <x:c r="N60" s="78">
        <x:v>0.02326388888888889</x:v>
      </x:c>
      <x:c r="O60" s="78" t="s">
        <x:v>2602</x:v>
      </x:c>
      <x:c r="P60" s="78">
        <x:v>4</x:v>
      </x:c>
      <x:c r="Q60" s="78">
        <x:v>212</x:v>
      </x:c>
      <x:c r="R60" s="78"/>
      <x:c r="S60" s="78" t="s">
        <x:v>3080</x:v>
      </x:c>
      <x:c r="T60" s="78" t="s">
        <x:v>3080</x:v>
      </x:c>
      <x:c r="U60" s="78" t="s">
        <x:v>3080</x:v>
      </x:c>
      <x:c r="V60" s="78"/>
      <x:c r="W60" s="78"/>
      <x:c r="X60" s="78"/>
      <x:c r="Y60" s="78"/>
    </x:row>
    <x:row r="61" spans="1:25" ht="39.95000000000000284217" customHeight="1">
      <x:c r="A61" s="78" t="s">
        <x:v>2702</x:v>
      </x:c>
      <x:c r="B61" s="78">
        <x:v>59</x:v>
      </x:c>
      <x:c r="C61" s="78">
        <x:v>2</x:v>
      </x:c>
      <x:c r="D61" s="78">
        <x:v>6</x:v>
      </x:c>
      <x:c r="E61" s="78" t="s">
        <x:v>2775</x:v>
      </x:c>
      <x:c r="F61" s="78" t="s">
        <x:v>3323</x:v>
      </x:c>
      <x:c r="G61" s="78" t="s">
        <x:v>2550</x:v>
      </x:c>
      <x:c r="H61" s="78" t="s">
        <x:v>2915</x:v>
      </x:c>
      <x:c r="I61" s="78">
        <x:v>8</x:v>
      </x:c>
      <x:c r="J61" s="78" t="s">
        <x:v>3544</x:v>
      </x:c>
      <x:c r="K61" s="78" t="s">
        <x:v>1769</x:v>
      </x:c>
      <x:c r="L61" s="78" t="s">
        <x:v>3086</x:v>
      </x:c>
      <x:c r="M61" s="78" t="s">
        <x:v>3647</x:v>
      </x:c>
      <x:c r="N61" s="78">
        <x:v>0.023668981481481482</x:v>
      </x:c>
      <x:c r="O61" s="78" t="s">
        <x:v>2602</x:v>
      </x:c>
      <x:c r="P61" s="78">
        <x:v>4</x:v>
      </x:c>
      <x:c r="Q61" s="78">
        <x:v>216</x:v>
      </x:c>
      <x:c r="R61" s="78"/>
      <x:c r="S61" s="78" t="s">
        <x:v>3086</x:v>
      </x:c>
      <x:c r="T61" s="78" t="s">
        <x:v>3206</x:v>
      </x:c>
      <x:c r="U61" s="78" t="s">
        <x:v>3206</x:v>
      </x:c>
      <x:c r="V61" s="78"/>
      <x:c r="W61" s="78"/>
      <x:c r="X61" s="78"/>
      <x:c r="Y61" s="78"/>
    </x:row>
    <x:row r="62" spans="1:25" ht="39.95000000000000284217" customHeight="1">
      <x:c r="A62" s="78" t="s">
        <x:v>2702</x:v>
      </x:c>
      <x:c r="B62" s="78">
        <x:v>60</x:v>
      </x:c>
      <x:c r="C62" s="78">
        <x:v>3</x:v>
      </x:c>
      <x:c r="D62" s="78">
        <x:v>7</x:v>
      </x:c>
      <x:c r="E62" s="78" t="s">
        <x:v>2781</x:v>
      </x:c>
      <x:c r="F62" s="78" t="s">
        <x:v>3323</x:v>
      </x:c>
      <x:c r="G62" s="78" t="s">
        <x:v>1364</x:v>
      </x:c>
      <x:c r="H62" s="78" t="s">
        <x:v>2943</x:v>
      </x:c>
      <x:c r="I62" s="78">
        <x:v>10</x:v>
      </x:c>
      <x:c r="J62" s="78" t="s">
        <x:v>1772</x:v>
      </x:c>
      <x:c r="K62" s="78" t="s">
        <x:v>1769</x:v>
      </x:c>
      <x:c r="L62" s="78" t="s">
        <x:v>3108</x:v>
      </x:c>
      <x:c r="M62" s="78" t="s">
        <x:v>3647</x:v>
      </x:c>
      <x:c r="N62" s="78">
        <x:v>0.024189814814814813</x:v>
      </x:c>
      <x:c r="O62" s="78" t="s">
        <x:v>2602</x:v>
      </x:c>
      <x:c r="P62" s="78">
        <x:v>5</x:v>
      </x:c>
      <x:c r="Q62" s="78">
        <x:v>221</x:v>
      </x:c>
      <x:c r="R62" s="78"/>
      <x:c r="S62" s="78" t="s">
        <x:v>3108</x:v>
      </x:c>
      <x:c r="T62" s="78" t="s">
        <x:v>3202</x:v>
      </x:c>
      <x:c r="U62" s="78" t="s">
        <x:v>3202</x:v>
      </x:c>
      <x:c r="V62" s="78"/>
      <x:c r="W62" s="78"/>
      <x:c r="X62" s="78"/>
      <x:c r="Y62" s="78"/>
    </x:row>
    <x:row r="63" spans="1:25" ht="39.95000000000000284217" customHeight="1">
      <x:c r="A63" s="78" t="s">
        <x:v>2702</x:v>
      </x:c>
      <x:c r="B63" s="78">
        <x:v>61</x:v>
      </x:c>
      <x:c r="C63" s="78">
        <x:v>3</x:v>
      </x:c>
      <x:c r="D63" s="78">
        <x:v>7</x:v>
      </x:c>
      <x:c r="E63" s="78" t="s">
        <x:v>2301</x:v>
      </x:c>
      <x:c r="F63" s="78" t="s">
        <x:v>3323</x:v>
      </x:c>
      <x:c r="G63" s="78" t="s">
        <x:v>1111</x:v>
      </x:c>
      <x:c r="H63" s="78" t="s">
        <x:v>2943</x:v>
      </x:c>
      <x:c r="I63" s="78">
        <x:v>6</x:v>
      </x:c>
      <x:c r="J63" s="78" t="s">
        <x:v>3891</x:v>
      </x:c>
      <x:c r="K63" s="78" t="s">
        <x:v>1769</x:v>
      </x:c>
      <x:c r="L63" s="78" t="s">
        <x:v>3086</x:v>
      </x:c>
      <x:c r="M63" s="78" t="s">
        <x:v>3647</x:v>
      </x:c>
      <x:c r="N63" s="78">
        <x:v>0.024594907407407409</x:v>
      </x:c>
      <x:c r="O63" s="78" t="s">
        <x:v>2602</x:v>
      </x:c>
      <x:c r="P63" s="78">
        <x:v>5</x:v>
      </x:c>
      <x:c r="Q63" s="78">
        <x:v>226</x:v>
      </x:c>
      <x:c r="R63" s="78"/>
      <x:c r="S63" s="78" t="s">
        <x:v>3086</x:v>
      </x:c>
      <x:c r="T63" s="78" t="s">
        <x:v>3206</x:v>
      </x:c>
      <x:c r="U63" s="78" t="s">
        <x:v>3206</x:v>
      </x:c>
      <x:c r="V63" s="78"/>
      <x:c r="W63" s="78"/>
      <x:c r="X63" s="78"/>
      <x:c r="Y63" s="78"/>
    </x:row>
    <x:row r="64" spans="1:25" ht="39.95000000000000284217" customHeight="1">
      <x:c r="A64" s="78" t="s">
        <x:v>2702</x:v>
      </x:c>
      <x:c r="B64" s="78">
        <x:v>62</x:v>
      </x:c>
      <x:c r="C64" s="78">
        <x:v>5</x:v>
      </x:c>
      <x:c r="D64" s="78">
        <x:v>8</x:v>
      </x:c>
      <x:c r="E64" s="78" t="s">
        <x:v>2290</x:v>
      </x:c>
      <x:c r="F64" s="78" t="s">
        <x:v>2922</x:v>
      </x:c>
      <x:c r="G64" s="78" t="s">
        <x:v>1317</x:v>
      </x:c>
      <x:c r="H64" s="78" t="s">
        <x:v>966</x:v>
      </x:c>
      <x:c r="I64" s="78">
        <x:v>10</x:v>
      </x:c>
      <x:c r="J64" s="78" t="s">
        <x:v>1751</x:v>
      </x:c>
      <x:c r="K64" s="78" t="s">
        <x:v>1426</x:v>
      </x:c>
      <x:c r="L64" s="78" t="s">
        <x:v>3086</x:v>
      </x:c>
      <x:c r="M64" s="78" t="s">
        <x:v>3306</x:v>
      </x:c>
      <x:c r="N64" s="78">
        <x:v>0.025</x:v>
      </x:c>
      <x:c r="O64" s="78" t="s">
        <x:v>2602</x:v>
      </x:c>
      <x:c r="P64" s="78">
        <x:v>6</x:v>
      </x:c>
      <x:c r="Q64" s="78">
        <x:v>232</x:v>
      </x:c>
      <x:c r="R64" s="78"/>
      <x:c r="S64" s="78" t="s">
        <x:v>3086</x:v>
      </x:c>
      <x:c r="T64" s="78" t="s">
        <x:v>3206</x:v>
      </x:c>
      <x:c r="U64" s="78" t="s">
        <x:v>3206</x:v>
      </x:c>
      <x:c r="V64" s="78"/>
      <x:c r="W64" s="78"/>
      <x:c r="X64" s="78"/>
      <x:c r="Y64" s="78"/>
    </x:row>
    <x:row r="65" spans="1:25" ht="39.95000000000000284217" customHeight="1">
      <x:c r="A65" s="78" t="s">
        <x:v>2702</x:v>
      </x:c>
      <x:c r="B65" s="78">
        <x:v>63</x:v>
      </x:c>
      <x:c r="C65" s="78">
        <x:v>2</x:v>
      </x:c>
      <x:c r="D65" s="78">
        <x:v>9</x:v>
      </x:c>
      <x:c r="E65" s="78" t="s">
        <x:v>1505</x:v>
      </x:c>
      <x:c r="F65" s="78" t="s">
        <x:v>2143</x:v>
      </x:c>
      <x:c r="G65" s="78" t="s">
        <x:v>1327</x:v>
      </x:c>
      <x:c r="H65" s="78" t="s">
        <x:v>953</x:v>
      </x:c>
      <x:c r="I65" s="78">
        <x:v>4</x:v>
      </x:c>
      <x:c r="J65" s="78" t="s">
        <x:v>3910</x:v>
      </x:c>
      <x:c r="K65" s="78" t="s">
        <x:v>4183</x:v>
      </x:c>
      <x:c r="L65" s="78" t="s">
        <x:v>3080</x:v>
      </x:c>
      <x:c r="M65" s="78" t="s">
        <x:v>2937</x:v>
      </x:c>
      <x:c r="N65" s="78">
        <x:v>0.025173611111111112</x:v>
      </x:c>
      <x:c r="O65" s="78" t="s">
        <x:v>2602</x:v>
      </x:c>
      <x:c r="P65" s="78">
        <x:v>5</x:v>
      </x:c>
      <x:c r="Q65" s="78">
        <x:v>237</x:v>
      </x:c>
      <x:c r="R65" s="78"/>
      <x:c r="S65" s="78" t="s">
        <x:v>3080</x:v>
      </x:c>
      <x:c r="T65" s="78" t="s">
        <x:v>3080</x:v>
      </x:c>
      <x:c r="U65" s="78" t="s">
        <x:v>3080</x:v>
      </x:c>
      <x:c r="V65" s="78"/>
      <x:c r="W65" s="78"/>
      <x:c r="X65" s="78" t="s">
        <x:v>2596</x:v>
      </x:c>
      <x:c r="Y65" s="78"/>
    </x:row>
    <x:row r="66" spans="1:25" ht="39.95000000000000284217" customHeight="1">
      <x:c r="A66" s="78" t="s">
        <x:v>2702</x:v>
      </x:c>
      <x:c r="B66" s="78">
        <x:v>64</x:v>
      </x:c>
      <x:c r="C66" s="78">
        <x:v>1</x:v>
      </x:c>
      <x:c r="D66" s="78">
        <x:v>10</x:v>
      </x:c>
      <x:c r="E66" s="78" t="s">
        <x:v>4012</x:v>
      </x:c>
      <x:c r="F66" s="78" t="s">
        <x:v>2101</x:v>
      </x:c>
      <x:c r="G66" s="78" t="s">
        <x:v>4007</x:v>
      </x:c>
      <x:c r="H66" s="78" t="s">
        <x:v>1219</x:v>
      </x:c>
      <x:c r="I66" s="78">
        <x:v>3</x:v>
      </x:c>
      <x:c r="J66" s="78" t="s">
        <x:v>1615</x:v>
      </x:c>
      <x:c r="K66" s="78" t="s">
        <x:v>1792</x:v>
      </x:c>
      <x:c r="L66" s="78" t="s">
        <x:v>3196</x:v>
      </x:c>
      <x:c r="M66" s="78" t="s">
        <x:v>4201</x:v>
      </x:c>
      <x:c r="N66" s="78">
        <x:v>0.025289351851851851</x:v>
      </x:c>
      <x:c r="O66" s="78" t="s">
        <x:v>4222</x:v>
      </x:c>
      <x:c r="P66" s="78">
        <x:v>4</x:v>
      </x:c>
      <x:c r="Q66" s="78">
        <x:v>241</x:v>
      </x:c>
      <x:c r="R66" s="78"/>
      <x:c r="S66" s="78" t="s">
        <x:v>3196</x:v>
      </x:c>
      <x:c r="T66" s="78" t="s">
        <x:v>3196</x:v>
      </x:c>
      <x:c r="U66" s="78" t="s">
        <x:v>3196</x:v>
      </x:c>
      <x:c r="V66" s="78"/>
      <x:c r="W66" s="78"/>
      <x:c r="X66" s="78"/>
      <x:c r="Y66" s="78"/>
    </x:row>
    <x:row r="67" spans="1:25" ht="39.95000000000000284217" customHeight="1">
      <x:c r="A67" s="78" t="s">
        <x:v>2702</x:v>
      </x:c>
      <x:c r="B67" s="78">
        <x:v>65</x:v>
      </x:c>
      <x:c r="C67" s="78">
        <x:v>2</x:v>
      </x:c>
      <x:c r="D67" s="78">
        <x:v>9</x:v>
      </x:c>
      <x:c r="E67" s="78" t="s">
        <x:v>3680</x:v>
      </x:c>
      <x:c r="F67" s="78" t="s">
        <x:v>2099</x:v>
      </x:c>
      <x:c r="G67" s="78" t="s">
        <x:v>1624</x:v>
      </x:c>
      <x:c r="H67" s="78" t="s">
        <x:v>1914</x:v>
      </x:c>
      <x:c r="I67" s="78">
        <x:v>3</x:v>
      </x:c>
      <x:c r="J67" s="78" t="s">
        <x:v>4231</x:v>
      </x:c>
      <x:c r="K67" s="78" t="s">
        <x:v>1792</x:v>
      </x:c>
      <x:c r="L67" s="78" t="s">
        <x:v>3073</x:v>
      </x:c>
      <x:c r="M67" s="78" t="s">
        <x:v>4201</x:v>
      </x:c>
      <x:c r="N67" s="78">
        <x:v>0.025578703703703704</x:v>
      </x:c>
      <x:c r="O67" s="78" t="s">
        <x:v>4222</x:v>
      </x:c>
      <x:c r="P67" s="78">
        <x:v>4</x:v>
      </x:c>
      <x:c r="Q67" s="78">
        <x:v>245</x:v>
      </x:c>
      <x:c r="R67" s="78"/>
      <x:c r="S67" s="78" t="s">
        <x:v>3073</x:v>
      </x:c>
      <x:c r="T67" s="78" t="s">
        <x:v>3073</x:v>
      </x:c>
      <x:c r="U67" s="78" t="s">
        <x:v>3074</x:v>
      </x:c>
      <x:c r="V67" s="78"/>
      <x:c r="W67" s="78"/>
      <x:c r="X67" s="78"/>
      <x:c r="Y67" s="78"/>
    </x:row>
    <x:row r="68" spans="1:25" ht="39.95000000000000284217" customHeight="1">
      <x:c r="A68" s="78" t="s">
        <x:v>2702</x:v>
      </x:c>
      <x:c r="B68" s="78">
        <x:v>66</x:v>
      </x:c>
      <x:c r="C68" s="78">
        <x:v>2</x:v>
      </x:c>
      <x:c r="D68" s="78">
        <x:v>8</x:v>
      </x:c>
      <x:c r="E68" s="78" t="s">
        <x:v>3646</x:v>
      </x:c>
      <x:c r="F68" s="78" t="s">
        <x:v>4019</x:v>
      </x:c>
      <x:c r="G68" s="78" t="s">
        <x:v>4243</x:v>
      </x:c>
      <x:c r="H68" s="78" t="s">
        <x:v>1914</x:v>
      </x:c>
      <x:c r="I68" s="78">
        <x:v>3</x:v>
      </x:c>
      <x:c r="J68" s="78" t="s">
        <x:v>3703</x:v>
      </x:c>
      <x:c r="K68" s="78" t="s">
        <x:v>1792</x:v>
      </x:c>
      <x:c r="L68" s="78" t="s">
        <x:v>3073</x:v>
      </x:c>
      <x:c r="M68" s="78" t="s">
        <x:v>4201</x:v>
      </x:c>
      <x:c r="N68" s="78">
        <x:v>0.025868055555555554</x:v>
      </x:c>
      <x:c r="O68" s="78" t="s">
        <x:v>4222</x:v>
      </x:c>
      <x:c r="P68" s="78">
        <x:v>4</x:v>
      </x:c>
      <x:c r="Q68" s="78">
        <x:v>249</x:v>
      </x:c>
      <x:c r="R68" s="78"/>
      <x:c r="S68" s="78" t="s">
        <x:v>3073</x:v>
      </x:c>
      <x:c r="T68" s="78" t="s">
        <x:v>3073</x:v>
      </x:c>
      <x:c r="U68" s="78" t="s">
        <x:v>3074</x:v>
      </x:c>
      <x:c r="V68" s="78"/>
      <x:c r="W68" s="78"/>
      <x:c r="X68" s="78"/>
      <x:c r="Y68" s="78"/>
    </x:row>
    <x:row r="69" spans="1:25" ht="39.95000000000000284217" customHeight="1">
      <x:c r="A69" s="78" t="s">
        <x:v>2702</x:v>
      </x:c>
      <x:c r="B69" s="78">
        <x:v>67</x:v>
      </x:c>
      <x:c r="C69" s="78">
        <x:v>1</x:v>
      </x:c>
      <x:c r="D69" s="78">
        <x:v>8</x:v>
      </x:c>
      <x:c r="E69" s="78" t="s">
        <x:v>1588</x:v>
      </x:c>
      <x:c r="F69" s="78" t="s">
        <x:v>1634</x:v>
      </x:c>
      <x:c r="G69" s="78" t="s">
        <x:v>1210</x:v>
      </x:c>
      <x:c r="H69" s="78" t="s">
        <x:v>1219</x:v>
      </x:c>
      <x:c r="I69" s="78">
        <x:v>2</x:v>
      </x:c>
      <x:c r="J69" s="78" t="s">
        <x:v>4239</x:v>
      </x:c>
      <x:c r="K69" s="78" t="s">
        <x:v>1792</x:v>
      </x:c>
      <x:c r="L69" s="78" t="s">
        <x:v>3206</x:v>
      </x:c>
      <x:c r="M69" s="78" t="s">
        <x:v>4201</x:v>
      </x:c>
      <x:c r="N69" s="78">
        <x:v>0.026215277777777778</x:v>
      </x:c>
      <x:c r="O69" s="78" t="s">
        <x:v>4222</x:v>
      </x:c>
      <x:c r="P69" s="78">
        <x:v>4</x:v>
      </x:c>
      <x:c r="Q69" s="78">
        <x:v>253</x:v>
      </x:c>
      <x:c r="R69" s="78"/>
      <x:c r="S69" s="78" t="s">
        <x:v>3206</x:v>
      </x:c>
      <x:c r="T69" s="78" t="s">
        <x:v>3206</x:v>
      </x:c>
      <x:c r="U69" s="78" t="s">
        <x:v>3073</x:v>
      </x:c>
      <x:c r="V69" s="78"/>
      <x:c r="W69" s="78"/>
      <x:c r="X69" s="78"/>
      <x:c r="Y69" s="78"/>
    </x:row>
    <x:row r="70" spans="1:25" ht="39.95000000000000284217" customHeight="1">
      <x:c r="A70" s="78" t="s">
        <x:v>2702</x:v>
      </x:c>
      <x:c r="B70" s="78">
        <x:v>68</x:v>
      </x:c>
      <x:c r="C70" s="78">
        <x:v>1</x:v>
      </x:c>
      <x:c r="D70" s="78">
        <x:v>9</x:v>
      </x:c>
      <x:c r="E70" s="78" t="s">
        <x:v>1582</x:v>
      </x:c>
      <x:c r="F70" s="78" t="s">
        <x:v>1205</x:v>
      </x:c>
      <x:c r="G70" s="78" t="s">
        <x:v>1621</x:v>
      </x:c>
      <x:c r="H70" s="78" t="s">
        <x:v>1219</x:v>
      </x:c>
      <x:c r="I70" s="78">
        <x:v>2</x:v>
      </x:c>
      <x:c r="J70" s="78" t="s">
        <x:v>2330</x:v>
      </x:c>
      <x:c r="K70" s="78" t="s">
        <x:v>1792</x:v>
      </x:c>
      <x:c r="L70" s="78" t="s">
        <x:v>3073</x:v>
      </x:c>
      <x:c r="M70" s="78" t="s">
        <x:v>4201</x:v>
      </x:c>
      <x:c r="N70" s="78">
        <x:v>0.026504629629629628</x:v>
      </x:c>
      <x:c r="O70" s="78" t="s">
        <x:v>2332</x:v>
      </x:c>
      <x:c r="P70" s="78">
        <x:v>3</x:v>
      </x:c>
      <x:c r="Q70" s="78">
        <x:v>256</x:v>
      </x:c>
      <x:c r="R70" s="78"/>
      <x:c r="S70" s="78" t="s">
        <x:v>3073</x:v>
      </x:c>
      <x:c r="T70" s="78" t="s">
        <x:v>3074</x:v>
      </x:c>
      <x:c r="U70" s="78" t="s">
        <x:v>3074</x:v>
      </x:c>
      <x:c r="V70" s="78"/>
      <x:c r="W70" s="78"/>
      <x:c r="X70" s="78"/>
      <x:c r="Y70" s="78"/>
    </x:row>
    <x:row r="71" spans="1:25" ht="39.95000000000000284217" customHeight="1">
      <x:c r="A71" s="78" t="s">
        <x:v>2702</x:v>
      </x:c>
      <x:c r="B71" s="78">
        <x:v>69</x:v>
      </x:c>
      <x:c r="C71" s="78">
        <x:v>1</x:v>
      </x:c>
      <x:c r="D71" s="78">
        <x:v>9</x:v>
      </x:c>
      <x:c r="E71" s="78" t="s">
        <x:v>1571</x:v>
      </x:c>
      <x:c r="F71" s="78" t="s">
        <x:v>4274</x:v>
      </x:c>
      <x:c r="G71" s="78" t="s">
        <x:v>1202</x:v>
      </x:c>
      <x:c r="H71" s="78" t="s">
        <x:v>1219</x:v>
      </x:c>
      <x:c r="I71" s="78">
        <x:v>2</x:v>
      </x:c>
      <x:c r="J71" s="78" t="s">
        <x:v>3702</x:v>
      </x:c>
      <x:c r="K71" s="78" t="s">
        <x:v>1792</x:v>
      </x:c>
      <x:c r="L71" s="78" t="s">
        <x:v>3206</x:v>
      </x:c>
      <x:c r="M71" s="78" t="s">
        <x:v>4201</x:v>
      </x:c>
      <x:c r="N71" s="78">
        <x:v>0.026851851851851852</x:v>
      </x:c>
      <x:c r="O71" s="78" t="s">
        <x:v>2332</x:v>
      </x:c>
      <x:c r="P71" s="78">
        <x:v>4</x:v>
      </x:c>
      <x:c r="Q71" s="78">
        <x:v>260</x:v>
      </x:c>
      <x:c r="R71" s="78"/>
      <x:c r="S71" s="78" t="s">
        <x:v>3206</x:v>
      </x:c>
      <x:c r="T71" s="78" t="s">
        <x:v>3206</x:v>
      </x:c>
      <x:c r="U71" s="78" t="s">
        <x:v>3073</x:v>
      </x:c>
      <x:c r="V71" s="78"/>
      <x:c r="W71" s="78"/>
      <x:c r="X71" s="78"/>
      <x:c r="Y71" s="78" t="s">
        <x:v>4228</x:v>
      </x:c>
    </x:row>
    <x:row r="72" spans="1:25" ht="39.95000000000000284217" customHeight="1">
      <x:c r="A72" s="78" t="s">
        <x:v>2697</x:v>
      </x:c>
      <x:c r="B72" s="78">
        <x:v>70</x:v>
      </x:c>
      <x:c r="C72" s="78">
        <x:v>1</x:v>
      </x:c>
      <x:c r="D72" s="78">
        <x:v>6</x:v>
      </x:c>
      <x:c r="E72" s="78" t="s">
        <x:v>2271</x:v>
      </x:c>
      <x:c r="F72" s="78" t="s">
        <x:v>3351</x:v>
      </x:c>
      <x:c r="G72" s="78" t="s">
        <x:v>1181</x:v>
      </x:c>
      <x:c r="H72" s="78" t="s">
        <x:v>2042</x:v>
      </x:c>
      <x:c r="I72" s="78">
        <x:v>2</x:v>
      </x:c>
      <x:c r="J72" s="78" t="s">
        <x:v>2248</x:v>
      </x:c>
      <x:c r="K72" s="78" t="s">
        <x:v>1792</x:v>
      </x:c>
      <x:c r="L72" s="78" t="s">
        <x:v>3196</x:v>
      </x:c>
      <x:c r="M72" s="78" t="s">
        <x:v>1707</x:v>
      </x:c>
      <x:c r="N72" s="78">
        <x:v>0.026967592592592592</x:v>
      </x:c>
      <x:c r="O72" s="78" t="s">
        <x:v>2270</x:v>
      </x:c>
      <x:c r="P72" s="78">
        <x:v>3</x:v>
      </x:c>
      <x:c r="Q72" s="78">
        <x:v>263</x:v>
      </x:c>
      <x:c r="R72" s="78"/>
      <x:c r="S72" s="78" t="s">
        <x:v>3196</x:v>
      </x:c>
      <x:c r="T72" s="78" t="s">
        <x:v>3196</x:v>
      </x:c>
      <x:c r="U72" s="78" t="s">
        <x:v>3196</x:v>
      </x:c>
      <x:c r="V72" s="78"/>
      <x:c r="W72" s="78"/>
      <x:c r="X72" s="78"/>
      <x:c r="Y72" s="78"/>
    </x:row>
    <x:row r="73" spans="1:25" ht="39.95000000000000284217" customHeight="1">
      <x:c r="A73" s="78" t="s">
        <x:v>2697</x:v>
      </x:c>
      <x:c r="B73" s="78">
        <x:v>71</x:v>
      </x:c>
      <x:c r="C73" s="78">
        <x:v>2</x:v>
      </x:c>
      <x:c r="D73" s="78">
        <x:v>8</x:v>
      </x:c>
      <x:c r="E73" s="78" t="s">
        <x:v>85</x:v>
      </x:c>
      <x:c r="F73" s="78" t="s">
        <x:v>3907</x:v>
      </x:c>
      <x:c r="G73" s="78" t="s">
        <x:v>3399</x:v>
      </x:c>
      <x:c r="H73" s="78" t="s">
        <x:v>3307</x:v>
      </x:c>
      <x:c r="I73" s="78">
        <x:v>3</x:v>
      </x:c>
      <x:c r="J73" s="78" t="s">
        <x:v>1659</x:v>
      </x:c>
      <x:c r="K73" s="78" t="s">
        <x:v>1792</x:v>
      </x:c>
      <x:c r="L73" s="78" t="s">
        <x:v>3080</x:v>
      </x:c>
      <x:c r="M73" s="78" t="s">
        <x:v>1746</x:v>
      </x:c>
      <x:c r="N73" s="78">
        <x:v>0.027141203703703702</x:v>
      </x:c>
      <x:c r="O73" s="78" t="s">
        <x:v>2270</x:v>
      </x:c>
      <x:c r="P73" s="78">
        <x:v>4</x:v>
      </x:c>
      <x:c r="Q73" s="78">
        <x:v>267</x:v>
      </x:c>
      <x:c r="R73" s="78"/>
      <x:c r="S73" s="78" t="s">
        <x:v>3080</x:v>
      </x:c>
      <x:c r="T73" s="78" t="s">
        <x:v>3080</x:v>
      </x:c>
      <x:c r="U73" s="78" t="s">
        <x:v>3080</x:v>
      </x:c>
      <x:c r="V73" s="78"/>
      <x:c r="W73" s="78" t="s">
        <x:v>3533</x:v>
      </x:c>
      <x:c r="X73" s="78"/>
      <x:c r="Y73" s="78"/>
    </x:row>
    <x:row r="74" spans="1:25" ht="39.95000000000000284217" customHeight="1">
      <x:c r="A74" s="78" t="s">
        <x:v>2697</x:v>
      </x:c>
      <x:c r="B74" s="78">
        <x:v>72</x:v>
      </x:c>
      <x:c r="C74" s="78">
        <x:v>3</x:v>
      </x:c>
      <x:c r="D74" s="78">
        <x:v>7</x:v>
      </x:c>
      <x:c r="E74" s="78" t="s">
        <x:v>2768</x:v>
      </x:c>
      <x:c r="F74" s="78" t="s">
        <x:v>2931</x:v>
      </x:c>
      <x:c r="G74" s="78" t="s">
        <x:v>1011</x:v>
      </x:c>
      <x:c r="H74" s="78" t="s">
        <x:v>2918</x:v>
      </x:c>
      <x:c r="I74" s="78">
        <x:v>5</x:v>
      </x:c>
      <x:c r="J74" s="78" t="s">
        <x:v>4177</x:v>
      </x:c>
      <x:c r="K74" s="78" t="s">
        <x:v>1728</x:v>
      </x:c>
      <x:c r="L74" s="78" t="s">
        <x:v>3206</x:v>
      </x:c>
      <x:c r="M74" s="78" t="s">
        <x:v>3553</x:v>
      </x:c>
      <x:c r="N74" s="78">
        <x:v>0.027488425925925927</x:v>
      </x:c>
      <x:c r="O74" s="78" t="s">
        <x:v>2270</x:v>
      </x:c>
      <x:c r="P74" s="78">
        <x:v>5</x:v>
      </x:c>
      <x:c r="Q74" s="78">
        <x:v>272</x:v>
      </x:c>
      <x:c r="R74" s="78"/>
      <x:c r="S74" s="78" t="s">
        <x:v>3206</x:v>
      </x:c>
      <x:c r="T74" s="78" t="s">
        <x:v>3206</x:v>
      </x:c>
      <x:c r="U74" s="78" t="s">
        <x:v>3206</x:v>
      </x:c>
      <x:c r="V74" s="78"/>
      <x:c r="W74" s="78"/>
      <x:c r="X74" s="78"/>
      <x:c r="Y74" s="78"/>
    </x:row>
    <x:row r="75" spans="1:25" ht="39.95000000000000284217" customHeight="1">
      <x:c r="A75" s="78" t="s">
        <x:v>2697</x:v>
      </x:c>
      <x:c r="B75" s="78">
        <x:v>73</x:v>
      </x:c>
      <x:c r="C75" s="78">
        <x:v>4</x:v>
      </x:c>
      <x:c r="D75" s="78">
        <x:v>9</x:v>
      </x:c>
      <x:c r="E75" s="78" t="s">
        <x:v>2773</x:v>
      </x:c>
      <x:c r="F75" s="78" t="s">
        <x:v>3233</x:v>
      </x:c>
      <x:c r="G75" s="78" t="s">
        <x:v>3334</x:v>
      </x:c>
      <x:c r="H75" s="78" t="s">
        <x:v>971</x:v>
      </x:c>
      <x:c r="I75" s="78">
        <x:v>3</x:v>
      </x:c>
      <x:c r="J75" s="78" t="s">
        <x:v>3539</x:v>
      </x:c>
      <x:c r="K75" s="78" t="s">
        <x:v>3939</x:v>
      </x:c>
      <x:c r="L75" s="78" t="s">
        <x:v>3086</x:v>
      </x:c>
      <x:c r="M75" s="78" t="s">
        <x:v>1697</x:v>
      </x:c>
      <x:c r="N75" s="78">
        <x:v>0.027893518518518519</x:v>
      </x:c>
      <x:c r="O75" s="78" t="s">
        <x:v>2270</x:v>
      </x:c>
      <x:c r="P75" s="78">
        <x:v>6</x:v>
      </x:c>
      <x:c r="Q75" s="78">
        <x:v>278</x:v>
      </x:c>
      <x:c r="R75" s="78"/>
      <x:c r="S75" s="78" t="s">
        <x:v>3086</x:v>
      </x:c>
      <x:c r="T75" s="78" t="s">
        <x:v>3086</x:v>
      </x:c>
      <x:c r="U75" s="78" t="s">
        <x:v>3086</x:v>
      </x:c>
      <x:c r="V75" s="78"/>
      <x:c r="W75" s="78"/>
      <x:c r="X75" s="78"/>
      <x:c r="Y75" s="78"/>
    </x:row>
    <x:row r="76" spans="1:25" ht="39.95000000000000284217" customHeight="1">
      <x:c r="A76" s="78" t="s">
        <x:v>2697</x:v>
      </x:c>
      <x:c r="B76" s="78">
        <x:v>74</x:v>
      </x:c>
      <x:c r="C76" s="78">
        <x:v>2</x:v>
      </x:c>
      <x:c r="D76" s="78">
        <x:v>8</x:v>
      </x:c>
      <x:c r="E76" s="78" t="s">
        <x:v>1667</x:v>
      </x:c>
      <x:c r="F76" s="78" t="s">
        <x:v>1058</x:v>
      </x:c>
      <x:c r="G76" s="78" t="s">
        <x:v>2135</x:v>
      </x:c>
      <x:c r="H76" s="78" t="s">
        <x:v>2885</x:v>
      </x:c>
      <x:c r="I76" s="78">
        <x:v>1</x:v>
      </x:c>
      <x:c r="J76" s="78" t="s">
        <x:v>4032</x:v>
      </x:c>
      <x:c r="K76" s="78" t="s">
        <x:v>4289</x:v>
      </x:c>
      <x:c r="L76" s="78" t="s">
        <x:v>3074</x:v>
      </x:c>
      <x:c r="M76" s="78" t="s">
        <x:v>3837</x:v>
      </x:c>
      <x:c r="N76" s="78">
        <x:v>0.028125</x:v>
      </x:c>
      <x:c r="O76" s="78" t="s">
        <x:v>2708</x:v>
      </x:c>
      <x:c r="P76" s="78">
        <x:v>5</x:v>
      </x:c>
      <x:c r="Q76" s="78">
        <x:v>283</x:v>
      </x:c>
      <x:c r="R76" s="78" t="s">
        <x:v>4142</x:v>
      </x:c>
      <x:c r="S76" s="78" t="s">
        <x:v>3074</x:v>
      </x:c>
      <x:c r="T76" s="78" t="s">
        <x:v>3074</x:v>
      </x:c>
      <x:c r="U76" s="78" t="s">
        <x:v>3074</x:v>
      </x:c>
      <x:c r="V76" s="78"/>
      <x:c r="W76" s="78"/>
      <x:c r="X76" s="78"/>
      <x:c r="Y76" s="78"/>
    </x:row>
    <x:row r="77" spans="1:25" ht="39.95000000000000284217" customHeight="1">
      <x:c r="A77" s="78" t="s">
        <x:v>2697</x:v>
      </x:c>
      <x:c r="B77" s="78">
        <x:v>75</x:v>
      </x:c>
      <x:c r="C77" s="78">
        <x:v>5</x:v>
      </x:c>
      <x:c r="D77" s="78">
        <x:v>9</x:v>
      </x:c>
      <x:c r="E77" s="78" t="s">
        <x:v>2777</x:v>
      </x:c>
      <x:c r="F77" s="78" t="s">
        <x:v>905</x:v>
      </x:c>
      <x:c r="G77" s="78" t="s">
        <x:v>2877</x:v>
      </x:c>
      <x:c r="H77" s="78" t="s">
        <x:v>2950</x:v>
      </x:c>
      <x:c r="I77" s="78">
        <x:v>3</x:v>
      </x:c>
      <x:c r="J77" s="78" t="s">
        <x:v>2256</x:v>
      </x:c>
      <x:c r="K77" s="78" t="s">
        <x:v>1700</x:v>
      </x:c>
      <x:c r="L77" s="78" t="s">
        <x:v>3108</x:v>
      </x:c>
      <x:c r="M77" s="78" t="s">
        <x:v>3526</x:v>
      </x:c>
      <x:c r="N77" s="78">
        <x:v>0.028645833333333332</x:v>
      </x:c>
      <x:c r="O77" s="78" t="s">
        <x:v>2708</x:v>
      </x:c>
      <x:c r="P77" s="78">
        <x:v>6</x:v>
      </x:c>
      <x:c r="Q77" s="78">
        <x:v>289</x:v>
      </x:c>
      <x:c r="R77" s="78"/>
      <x:c r="S77" s="78" t="s">
        <x:v>3108</x:v>
      </x:c>
      <x:c r="T77" s="78" t="s">
        <x:v>3202</x:v>
      </x:c>
      <x:c r="U77" s="78" t="s">
        <x:v>3202</x:v>
      </x:c>
      <x:c r="V77" s="78"/>
      <x:c r="W77" s="78"/>
      <x:c r="X77" s="78"/>
      <x:c r="Y77" s="78"/>
    </x:row>
    <x:row r="78" spans="1:25" ht="39.95000000000000284217" customHeight="1">
      <x:c r="A78" s="78" t="s">
        <x:v>2697</x:v>
      </x:c>
      <x:c r="B78" s="78">
        <x:v>76</x:v>
      </x:c>
      <x:c r="C78" s="78">
        <x:v>2</x:v>
      </x:c>
      <x:c r="D78" s="78">
        <x:v>5</x:v>
      </x:c>
      <x:c r="E78" s="78" t="s">
        <x:v>1489</x:v>
      </x:c>
      <x:c r="F78" s="78" t="s">
        <x:v>1939</x:v>
      </x:c>
      <x:c r="G78" s="78" t="s">
        <x:v>896</x:v>
      </x:c>
      <x:c r="H78" s="78" t="s">
        <x:v>1702</x:v>
      </x:c>
      <x:c r="I78" s="78">
        <x:v>1</x:v>
      </x:c>
      <x:c r="J78" s="78" t="s">
        <x:v>3527</x:v>
      </x:c>
      <x:c r="K78" s="78" t="s">
        <x:v>1792</x:v>
      </x:c>
      <x:c r="L78" s="78" t="s">
        <x:v>3073</x:v>
      </x:c>
      <x:c r="M78" s="78" t="s">
        <x:v>4146</x:v>
      </x:c>
      <x:c r="N78" s="78">
        <x:v>0.028935185185185185</x:v>
      </x:c>
      <x:c r="O78" s="78" t="s">
        <x:v>3637</x:v>
      </x:c>
      <x:c r="P78" s="78">
        <x:v>3</x:v>
      </x:c>
      <x:c r="Q78" s="78">
        <x:v>292</x:v>
      </x:c>
      <x:c r="R78" s="78"/>
      <x:c r="S78" s="78" t="s">
        <x:v>3073</x:v>
      </x:c>
      <x:c r="T78" s="78" t="s">
        <x:v>3074</x:v>
      </x:c>
      <x:c r="U78" s="78" t="s">
        <x:v>3074</x:v>
      </x:c>
      <x:c r="V78" s="78"/>
      <x:c r="W78" s="78" t="s">
        <x:v>907</x:v>
      </x:c>
      <x:c r="X78" s="78" t="s">
        <x:v>2238</x:v>
      </x:c>
      <x:c r="Y78" s="78"/>
    </x:row>
    <x:row r="79" spans="1:25" ht="39.95000000000000284217" customHeight="1">
      <x:c r="A79" s="78" t="s">
        <x:v>2697</x:v>
      </x:c>
      <x:c r="B79" s="78">
        <x:v>77</x:v>
      </x:c>
      <x:c r="C79" s="78">
        <x:v>2</x:v>
      </x:c>
      <x:c r="D79" s="78">
        <x:v>7</x:v>
      </x:c>
      <x:c r="E79" s="78" t="s">
        <x:v>4325</x:v>
      </x:c>
      <x:c r="F79" s="78" t="s">
        <x:v>954</x:v>
      </x:c>
      <x:c r="G79" s="78" t="s">
        <x:v>958</x:v>
      </x:c>
      <x:c r="H79" s="78" t="s">
        <x:v>4185</x:v>
      </x:c>
      <x:c r="I79" s="78">
        <x:v>3</x:v>
      </x:c>
      <x:c r="J79" s="78" t="s">
        <x:v>2261</x:v>
      </x:c>
      <x:c r="K79" s="78" t="s">
        <x:v>1792</x:v>
      </x:c>
      <x:c r="L79" s="78" t="s">
        <x:v>3073</x:v>
      </x:c>
      <x:c r="M79" s="78" t="s">
        <x:v>1660</x:v>
      </x:c>
      <x:c r="N79" s="78">
        <x:v>0.029224537037037041</x:v>
      </x:c>
      <x:c r="O79" s="78" t="s">
        <x:v>3637</x:v>
      </x:c>
      <x:c r="P79" s="78">
        <x:v>4</x:v>
      </x:c>
      <x:c r="Q79" s="78">
        <x:v>296</x:v>
      </x:c>
      <x:c r="R79" s="78"/>
      <x:c r="S79" s="78" t="s">
        <x:v>3073</x:v>
      </x:c>
      <x:c r="T79" s="78" t="s">
        <x:v>3073</x:v>
      </x:c>
      <x:c r="U79" s="78" t="s">
        <x:v>3074</x:v>
      </x:c>
      <x:c r="V79" s="78"/>
      <x:c r="W79" s="78"/>
      <x:c r="X79" s="78"/>
      <x:c r="Y79" s="78"/>
    </x:row>
    <x:row r="80" spans="1:25" ht="39.95000000000000284217" customHeight="1">
      <x:c r="A80" s="78" t="s">
        <x:v>2697</x:v>
      </x:c>
      <x:c r="B80" s="78">
        <x:v>78</x:v>
      </x:c>
      <x:c r="C80" s="78">
        <x:v>1</x:v>
      </x:c>
      <x:c r="D80" s="78">
        <x:v>10</x:v>
      </x:c>
      <x:c r="E80" s="78" t="s">
        <x:v>2283</x:v>
      </x:c>
      <x:c r="F80" s="78" t="s">
        <x:v>3390</x:v>
      </x:c>
      <x:c r="G80" s="78" t="s">
        <x:v>2934</x:v>
      </x:c>
      <x:c r="H80" s="78" t="s">
        <x:v>1972</x:v>
      </x:c>
      <x:c r="I80" s="78">
        <x:v>2</x:v>
      </x:c>
      <x:c r="J80" s="78" t="s">
        <x:v>4041</x:v>
      </x:c>
      <x:c r="K80" s="78" t="s">
        <x:v>1792</x:v>
      </x:c>
      <x:c r="L80" s="78" t="s">
        <x:v>3224</x:v>
      </x:c>
      <x:c r="M80" s="78" t="s">
        <x:v>1706</x:v>
      </x:c>
      <x:c r="N80" s="78">
        <x:v>0.029861111111111113</x:v>
      </x:c>
      <x:c r="O80" s="78" t="s">
        <x:v>3637</x:v>
      </x:c>
      <x:c r="P80" s="78">
        <x:v>5</x:v>
      </x:c>
      <x:c r="Q80" s="78">
        <x:v>301</x:v>
      </x:c>
      <x:c r="R80" s="78" t="s">
        <x:v>1717</x:v>
      </x:c>
      <x:c r="S80" s="78" t="s">
        <x:v>3224</x:v>
      </x:c>
      <x:c r="T80" s="78" t="s">
        <x:v>3213</x:v>
      </x:c>
      <x:c r="U80" s="78" t="s">
        <x:v>3202</x:v>
      </x:c>
      <x:c r="V80" s="78"/>
      <x:c r="W80" s="78" t="s">
        <x:v>1568</x:v>
      </x:c>
      <x:c r="X80" s="78"/>
      <x:c r="Y80" s="78"/>
    </x:row>
    <x:row r="81" spans="1:25" ht="39.95000000000000284217" customHeight="1">
      <x:c r="A81" s="78" t="s">
        <x:v>2697</x:v>
      </x:c>
      <x:c r="B81" s="78">
        <x:v>79</x:v>
      </x:c>
      <x:c r="C81" s="78">
        <x:v>1</x:v>
      </x:c>
      <x:c r="D81" s="78">
        <x:v>10</x:v>
      </x:c>
      <x:c r="E81" s="78" t="s">
        <x:v>929</x:v>
      </x:c>
      <x:c r="F81" s="78" t="s">
        <x:v>1</x:v>
      </x:c>
      <x:c r="G81" s="78" t="s">
        <x:v>804</x:v>
      </x:c>
      <x:c r="H81" s="78" t="s">
        <x:v>1705</x:v>
      </x:c>
      <x:c r="I81" s="78">
        <x:v>2</x:v>
      </x:c>
      <x:c r="J81" s="78" t="s">
        <x:v>4270</x:v>
      </x:c>
      <x:c r="K81" s="78" t="s">
        <x:v>1792</x:v>
      </x:c>
      <x:c r="L81" s="78" t="s">
        <x:v>3073</x:v>
      </x:c>
      <x:c r="M81" s="78" t="s">
        <x:v>4188</x:v>
      </x:c>
      <x:c r="N81" s="78">
        <x:v>0.030150462962962965</x:v>
      </x:c>
      <x:c r="O81" s="78" t="s">
        <x:v>3637</x:v>
      </x:c>
      <x:c r="P81" s="78">
        <x:v>8</x:v>
      </x:c>
      <x:c r="Q81" s="78">
        <x:v>309</x:v>
      </x:c>
      <x:c r="R81" s="78" t="s">
        <x:v>4065</x:v>
      </x:c>
      <x:c r="S81" s="78" t="s">
        <x:v>3073</x:v>
      </x:c>
      <x:c r="T81" s="78" t="s">
        <x:v>3073</x:v>
      </x:c>
      <x:c r="U81" s="78" t="s">
        <x:v>3073</x:v>
      </x:c>
      <x:c r="V81" s="78"/>
      <x:c r="W81" s="78"/>
      <x:c r="X81" s="78"/>
      <x:c r="Y81" s="78"/>
    </x:row>
    <x:row r="82" spans="1:25" ht="39.95000000000000284217" customHeight="1">
      <x:c r="A82" s="78" t="s">
        <x:v>2697</x:v>
      </x:c>
      <x:c r="B82" s="78">
        <x:v>80</x:v>
      </x:c>
      <x:c r="C82" s="78">
        <x:v>2</x:v>
      </x:c>
      <x:c r="D82" s="78">
        <x:v>7</x:v>
      </x:c>
      <x:c r="E82" s="78" t="s">
        <x:v>4382</x:v>
      </x:c>
      <x:c r="F82" s="78" t="s">
        <x:v>1010</x:v>
      </x:c>
      <x:c r="G82" s="78" t="s">
        <x:v>1169</x:v>
      </x:c>
      <x:c r="H82" s="78" t="s">
        <x:v>4185</x:v>
      </x:c>
      <x:c r="I82" s="78">
        <x:v>3</x:v>
      </x:c>
      <x:c r="J82" s="78" t="s">
        <x:v>2254</x:v>
      </x:c>
      <x:c r="K82" s="78" t="s">
        <x:v>1792</x:v>
      </x:c>
      <x:c r="L82" s="78" t="s">
        <x:v>3073</x:v>
      </x:c>
      <x:c r="M82" s="78" t="s">
        <x:v>1660</x:v>
      </x:c>
      <x:c r="N82" s="78">
        <x:v>0.030439814814814815</x:v>
      </x:c>
      <x:c r="O82" s="78" t="s">
        <x:v>3637</x:v>
      </x:c>
      <x:c r="P82" s="78">
        <x:v>4</x:v>
      </x:c>
      <x:c r="Q82" s="78">
        <x:v>313</x:v>
      </x:c>
      <x:c r="R82" s="78"/>
      <x:c r="S82" s="78" t="s">
        <x:v>3073</x:v>
      </x:c>
      <x:c r="T82" s="78" t="s">
        <x:v>3073</x:v>
      </x:c>
      <x:c r="U82" s="78" t="s">
        <x:v>3074</x:v>
      </x:c>
      <x:c r="V82" s="78"/>
      <x:c r="W82" s="78"/>
      <x:c r="X82" s="78"/>
      <x:c r="Y82" s="78"/>
    </x:row>
    <x:row r="83" spans="1:25" ht="39.95000000000000284217" customHeight="1">
      <x:c r="A83" s="78" t="s">
        <x:v>2697</x:v>
      </x:c>
      <x:c r="B83" s="78">
        <x:v>81</x:v>
      </x:c>
      <x:c r="C83" s="78">
        <x:v>2</x:v>
      </x:c>
      <x:c r="D83" s="78">
        <x:v>5</x:v>
      </x:c>
      <x:c r="E83" s="78" t="s">
        <x:v>920</x:v>
      </x:c>
      <x:c r="F83" s="78" t="s">
        <x:v>959</x:v>
      </x:c>
      <x:c r="G83" s="78" t="s">
        <x:v>2542</x:v>
      </x:c>
      <x:c r="H83" s="78" t="s">
        <x:v>1702</x:v>
      </x:c>
      <x:c r="I83" s="78">
        <x:v>1</x:v>
      </x:c>
      <x:c r="J83" s="78" t="s">
        <x:v>3545</x:v>
      </x:c>
      <x:c r="K83" s="78" t="s">
        <x:v>1792</x:v>
      </x:c>
      <x:c r="L83" s="78" t="s">
        <x:v>3073</x:v>
      </x:c>
      <x:c r="M83" s="78" t="s">
        <x:v>4146</x:v>
      </x:c>
      <x:c r="N83" s="78">
        <x:v>0.030729166666666665</x:v>
      </x:c>
      <x:c r="O83" s="78" t="s">
        <x:v>3637</x:v>
      </x:c>
      <x:c r="P83" s="78">
        <x:v>3</x:v>
      </x:c>
      <x:c r="Q83" s="78">
        <x:v>316</x:v>
      </x:c>
      <x:c r="R83" s="78"/>
      <x:c r="S83" s="78" t="s">
        <x:v>3073</x:v>
      </x:c>
      <x:c r="T83" s="78" t="s">
        <x:v>3074</x:v>
      </x:c>
      <x:c r="U83" s="78" t="s">
        <x:v>3074</x:v>
      </x:c>
      <x:c r="V83" s="78"/>
      <x:c r="W83" s="78" t="s">
        <x:v>1617</x:v>
      </x:c>
      <x:c r="X83" s="78" t="s">
        <x:v>3708</x:v>
      </x:c>
      <x:c r="Y83" s="78"/>
    </x:row>
    <x:row r="84" spans="1:25" ht="39.95000000000000284217" customHeight="1">
      <x:c r="A84" s="78" t="s">
        <x:v>2697</x:v>
      </x:c>
      <x:c r="B84" s="78">
        <x:v>82</x:v>
      </x:c>
      <x:c r="C84" s="78">
        <x:v>1</x:v>
      </x:c>
      <x:c r="D84" s="78">
        <x:v>8</x:v>
      </x:c>
      <x:c r="E84" s="78" t="s">
        <x:v>917</x:v>
      </x:c>
      <x:c r="F84" s="78" t="s">
        <x:v>2951</x:v>
      </x:c>
      <x:c r="G84" s="78" t="s">
        <x:v>3007</x:v>
      </x:c>
      <x:c r="H84" s="78" t="s">
        <x:v>3927</x:v>
      </x:c>
      <x:c r="I84" s="78">
        <x:v>2</x:v>
      </x:c>
      <x:c r="J84" s="78" t="s">
        <x:v>3718</x:v>
      </x:c>
      <x:c r="K84" s="78" t="s">
        <x:v>1792</x:v>
      </x:c>
      <x:c r="L84" s="78" t="s">
        <x:v>3206</x:v>
      </x:c>
      <x:c r="M84" s="78" t="s">
        <x:v>3924</x:v>
      </x:c>
      <x:c r="N84" s="78">
        <x:v>0.03107638888888889</x:v>
      </x:c>
      <x:c r="O84" s="78" t="s">
        <x:v>3637</x:v>
      </x:c>
      <x:c r="P84" s="78">
        <x:v>4</x:v>
      </x:c>
      <x:c r="Q84" s="78">
        <x:v>320</x:v>
      </x:c>
      <x:c r="R84" s="78"/>
      <x:c r="S84" s="78" t="s">
        <x:v>3206</x:v>
      </x:c>
      <x:c r="T84" s="78" t="s">
        <x:v>3206</x:v>
      </x:c>
      <x:c r="U84" s="78" t="s">
        <x:v>3073</x:v>
      </x:c>
      <x:c r="V84" s="78"/>
      <x:c r="W84" s="78"/>
      <x:c r="X84" s="78"/>
      <x:c r="Y84" s="78"/>
    </x:row>
    <x:row r="85" spans="1:25" ht="39.95000000000000284217" customHeight="1">
      <x:c r="A85" s="78" t="s">
        <x:v>2697</x:v>
      </x:c>
      <x:c r="B85" s="78">
        <x:v>83</x:v>
      </x:c>
      <x:c r="C85" s="78">
        <x:v>2</x:v>
      </x:c>
      <x:c r="D85" s="78">
        <x:v>8</x:v>
      </x:c>
      <x:c r="E85" s="78" t="s">
        <x:v>4283</x:v>
      </x:c>
      <x:c r="F85" s="78" t="s">
        <x:v>2093</x:v>
      </x:c>
      <x:c r="G85" s="78" t="s">
        <x:v>2140</x:v>
      </x:c>
      <x:c r="H85" s="78" t="s">
        <x:v>2885</x:v>
      </x:c>
      <x:c r="I85" s="78">
        <x:v>1</x:v>
      </x:c>
      <x:c r="J85" s="78" t="s">
        <x:v>4037</x:v>
      </x:c>
      <x:c r="K85" s="78" t="s">
        <x:v>4289</x:v>
      </x:c>
      <x:c r="L85" s="78" t="s">
        <x:v>3073</x:v>
      </x:c>
      <x:c r="M85" s="78" t="s">
        <x:v>3837</x:v>
      </x:c>
      <x:c r="N85" s="78">
        <x:v>0.031365740740740743</x:v>
      </x:c>
      <x:c r="O85" s="78" t="s">
        <x:v>2708</x:v>
      </x:c>
      <x:c r="P85" s="78">
        <x:v>5</x:v>
      </x:c>
      <x:c r="Q85" s="78">
        <x:v>325</x:v>
      </x:c>
      <x:c r="R85" s="78" t="s">
        <x:v>3665</x:v>
      </x:c>
      <x:c r="S85" s="78" t="s">
        <x:v>3073</x:v>
      </x:c>
      <x:c r="T85" s="78" t="s">
        <x:v>3073</x:v>
      </x:c>
      <x:c r="U85" s="78" t="s">
        <x:v>3073</x:v>
      </x:c>
      <x:c r="V85" s="78"/>
      <x:c r="W85" s="78"/>
      <x:c r="X85" s="78"/>
      <x:c r="Y85" s="78"/>
    </x:row>
    <x:row r="86" spans="1:25" ht="39.95000000000000284217" customHeight="1">
      <x:c r="A86" s="78" t="s">
        <x:v>2697</x:v>
      </x:c>
      <x:c r="B86" s="78">
        <x:v>84</x:v>
      </x:c>
      <x:c r="C86" s="78">
        <x:v>2</x:v>
      </x:c>
      <x:c r="D86" s="78">
        <x:v>8</x:v>
      </x:c>
      <x:c r="E86" s="78" t="s">
        <x:v>1959</x:v>
      </x:c>
      <x:c r="F86" s="78" t="s">
        <x:v>1075</x:v>
      </x:c>
      <x:c r="G86" s="78" t="s">
        <x:v>1028</x:v>
      </x:c>
      <x:c r="H86" s="78" t="s">
        <x:v>2885</x:v>
      </x:c>
      <x:c r="I86" s="78">
        <x:v>4</x:v>
      </x:c>
      <x:c r="J86" s="78" t="s">
        <x:v>4043</x:v>
      </x:c>
      <x:c r="K86" s="78" t="s">
        <x:v>4289</x:v>
      </x:c>
      <x:c r="L86" s="78" t="s">
        <x:v>573</x:v>
      </x:c>
      <x:c r="M86" s="78" t="s">
        <x:v>3837</x:v>
      </x:c>
      <x:c r="N86" s="78">
        <x:v>0.032175925925925927</x:v>
      </x:c>
      <x:c r="O86" s="78" t="s">
        <x:v>2708</x:v>
      </x:c>
      <x:c r="P86" s="78">
        <x:v>10</x:v>
      </x:c>
      <x:c r="Q86" s="78">
        <x:v>335</x:v>
      </x:c>
      <x:c r="R86" s="78" t="s">
        <x:v>1695</x:v>
      </x:c>
      <x:c r="S86" s="78" t="s">
        <x:v>573</x:v>
      </x:c>
      <x:c r="T86" s="78" t="s">
        <x:v>3211</x:v>
      </x:c>
      <x:c r="U86" s="78" t="s">
        <x:v>3211</x:v>
      </x:c>
      <x:c r="V86" s="78"/>
      <x:c r="W86" s="78"/>
      <x:c r="X86" s="78"/>
      <x:c r="Y86" s="78"/>
    </x:row>
    <x:row r="87" spans="1:25" ht="39.95000000000000284217" customHeight="1">
      <x:c r="A87" s="78" t="s">
        <x:v>2697</x:v>
      </x:c>
      <x:c r="B87" s="78">
        <x:v>85</x:v>
      </x:c>
      <x:c r="C87" s="78">
        <x:v>2</x:v>
      </x:c>
      <x:c r="D87" s="78">
        <x:v>8</x:v>
      </x:c>
      <x:c r="E87" s="78" t="s">
        <x:v>1587</x:v>
      </x:c>
      <x:c r="F87" s="78" t="s">
        <x:v>1391</x:v>
      </x:c>
      <x:c r="G87" s="78" t="s">
        <x:v>1033</x:v>
      </x:c>
      <x:c r="H87" s="78" t="s">
        <x:v>2885</x:v>
      </x:c>
      <x:c r="I87" s="78">
        <x:v>2</x:v>
      </x:c>
      <x:c r="J87" s="78" t="s">
        <x:v>4040</x:v>
      </x:c>
      <x:c r="K87" s="78" t="s">
        <x:v>4289</x:v>
      </x:c>
      <x:c r="L87" s="78" t="s">
        <x:v>3074</x:v>
      </x:c>
      <x:c r="M87" s="78" t="s">
        <x:v>3837</x:v>
      </x:c>
      <x:c r="N87" s="78">
        <x:v>0.032407407407407406</x:v>
      </x:c>
      <x:c r="O87" s="78" t="s">
        <x:v>2708</x:v>
      </x:c>
      <x:c r="P87" s="78">
        <x:v>4</x:v>
      </x:c>
      <x:c r="Q87" s="78">
        <x:v>339</x:v>
      </x:c>
      <x:c r="R87" s="78" t="s">
        <x:v>4138</x:v>
      </x:c>
      <x:c r="S87" s="78" t="s">
        <x:v>3074</x:v>
      </x:c>
      <x:c r="T87" s="78" t="s">
        <x:v>3074</x:v>
      </x:c>
      <x:c r="U87" s="78" t="s">
        <x:v>3074</x:v>
      </x:c>
      <x:c r="V87" s="78"/>
      <x:c r="W87" s="78" t="s">
        <x:v>3659</x:v>
      </x:c>
      <x:c r="X87" s="78" t="s">
        <x:v>2280</x:v>
      </x:c>
      <x:c r="Y87" s="78" t="s">
        <x:v>3950</x:v>
      </x:c>
    </x:row>
    <x:row r="88" spans="1:25" ht="39.95000000000000284217" customHeight="1">
      <x:c r="A88" s="78" t="s">
        <x:v>2697</x:v>
      </x:c>
      <x:c r="B88" s="78">
        <x:v>86</x:v>
      </x:c>
      <x:c r="C88" s="78">
        <x:v>3</x:v>
      </x:c>
      <x:c r="D88" s="78">
        <x:v>8</x:v>
      </x:c>
      <x:c r="E88" s="78" t="s">
        <x:v>2801</x:v>
      </x:c>
      <x:c r="F88" s="78" t="s">
        <x:v>3340</x:v>
      </x:c>
      <x:c r="G88" s="78" t="s">
        <x:v>3311</x:v>
      </x:c>
      <x:c r="H88" s="78" t="s">
        <x:v>3293</x:v>
      </x:c>
      <x:c r="I88" s="78">
        <x:v>1</x:v>
      </x:c>
      <x:c r="J88" s="78" t="s">
        <x:v>3663</x:v>
      </x:c>
      <x:c r="K88" s="78" t="s">
        <x:v>1792</x:v>
      </x:c>
      <x:c r="L88" s="78" t="s">
        <x:v>3073</x:v>
      </x:c>
      <x:c r="M88" s="78" t="s">
        <x:v>1473</x:v>
      </x:c>
      <x:c r="N88" s="78">
        <x:v>0.032696759259259259</x:v>
      </x:c>
      <x:c r="O88" s="78" t="s">
        <x:v>2230</x:v>
      </x:c>
      <x:c r="P88" s="78">
        <x:v>4</x:v>
      </x:c>
      <x:c r="Q88" s="78">
        <x:v>343</x:v>
      </x:c>
      <x:c r="R88" s="78"/>
      <x:c r="S88" s="78" t="s">
        <x:v>3073</x:v>
      </x:c>
      <x:c r="T88" s="78" t="s">
        <x:v>3074</x:v>
      </x:c>
      <x:c r="U88" s="78" t="s">
        <x:v>3074</x:v>
      </x:c>
      <x:c r="V88" s="78"/>
      <x:c r="W88" s="78"/>
      <x:c r="X88" s="78"/>
      <x:c r="Y88" s="78"/>
    </x:row>
    <x:row r="89" spans="1:25" ht="39.95000000000000284217" customHeight="1">
      <x:c r="A89" s="78" t="s">
        <x:v>2697</x:v>
      </x:c>
      <x:c r="B89" s="78">
        <x:v>87</x:v>
      </x:c>
      <x:c r="C89" s="78">
        <x:v>1</x:v>
      </x:c>
      <x:c r="D89" s="78">
        <x:v>8</x:v>
      </x:c>
      <x:c r="E89" s="78" t="s">
        <x:v>4004</x:v>
      </x:c>
      <x:c r="F89" s="78" t="s">
        <x:v>4251</x:v>
      </x:c>
      <x:c r="G89" s="78" t="s">
        <x:v>1987</x:v>
      </x:c>
      <x:c r="H89" s="78" t="s">
        <x:v>3927</x:v>
      </x:c>
      <x:c r="I89" s="78">
        <x:v>2</x:v>
      </x:c>
      <x:c r="J89" s="78" t="s">
        <x:v>4273</x:v>
      </x:c>
      <x:c r="K89" s="78" t="s">
        <x:v>1792</x:v>
      </x:c>
      <x:c r="L89" s="78" t="s">
        <x:v>3206</x:v>
      </x:c>
      <x:c r="M89" s="78" t="s">
        <x:v>3924</x:v>
      </x:c>
      <x:c r="N89" s="78">
        <x:v>0.03304398148148148</x:v>
      </x:c>
      <x:c r="O89" s="78" t="s">
        <x:v>3658</x:v>
      </x:c>
      <x:c r="P89" s="78">
        <x:v>4</x:v>
      </x:c>
      <x:c r="Q89" s="78">
        <x:v>347</x:v>
      </x:c>
      <x:c r="R89" s="78"/>
      <x:c r="S89" s="78" t="s">
        <x:v>3206</x:v>
      </x:c>
      <x:c r="T89" s="78" t="s">
        <x:v>3206</x:v>
      </x:c>
      <x:c r="U89" s="78" t="s">
        <x:v>3073</x:v>
      </x:c>
      <x:c r="V89" s="78"/>
      <x:c r="W89" s="78"/>
      <x:c r="X89" s="78"/>
      <x:c r="Y89" s="78"/>
    </x:row>
    <x:row r="90" spans="1:25" ht="39.95000000000000284217" customHeight="1">
      <x:c r="A90" s="78" t="s">
        <x:v>2697</x:v>
      </x:c>
      <x:c r="B90" s="78">
        <x:v>88</x:v>
      </x:c>
      <x:c r="C90" s="78">
        <x:v>1</x:v>
      </x:c>
      <x:c r="D90" s="78">
        <x:v>8</x:v>
      </x:c>
      <x:c r="E90" s="78" t="s">
        <x:v>1573</x:v>
      </x:c>
      <x:c r="F90" s="78" t="s">
        <x:v>2016</x:v>
      </x:c>
      <x:c r="G90" s="78" t="s">
        <x:v>4236</x:v>
      </x:c>
      <x:c r="H90" s="78" t="s">
        <x:v>3927</x:v>
      </x:c>
      <x:c r="I90" s="78">
        <x:v>2</x:v>
      </x:c>
      <x:c r="J90" s="78" t="s">
        <x:v>3671</x:v>
      </x:c>
      <x:c r="K90" s="78" t="s">
        <x:v>1792</x:v>
      </x:c>
      <x:c r="L90" s="78" t="s">
        <x:v>3206</x:v>
      </x:c>
      <x:c r="M90" s="78" t="s">
        <x:v>3924</x:v>
      </x:c>
      <x:c r="N90" s="78">
        <x:v>0.033391203703703701</x:v>
      </x:c>
      <x:c r="O90" s="78" t="s">
        <x:v>3658</x:v>
      </x:c>
      <x:c r="P90" s="78">
        <x:v>4</x:v>
      </x:c>
      <x:c r="Q90" s="78">
        <x:v>351</x:v>
      </x:c>
      <x:c r="R90" s="78"/>
      <x:c r="S90" s="78" t="s">
        <x:v>3206</x:v>
      </x:c>
      <x:c r="T90" s="78" t="s">
        <x:v>3206</x:v>
      </x:c>
      <x:c r="U90" s="78" t="s">
        <x:v>3073</x:v>
      </x:c>
      <x:c r="V90" s="78"/>
      <x:c r="W90" s="78"/>
      <x:c r="X90" s="78"/>
      <x:c r="Y90" s="78"/>
    </x:row>
    <x:row r="91" spans="1:25" ht="39.95000000000000284217" customHeight="1">
      <x:c r="A91" s="78" t="s">
        <x:v>2697</x:v>
      </x:c>
      <x:c r="B91" s="78">
        <x:v>89</x:v>
      </x:c>
      <x:c r="C91" s="78">
        <x:v>1</x:v>
      </x:c>
      <x:c r="D91" s="78">
        <x:v>8</x:v>
      </x:c>
      <x:c r="E91" s="78" t="s">
        <x:v>3991</x:v>
      </x:c>
      <x:c r="F91" s="78" t="s">
        <x:v>3411</x:v>
      </x:c>
      <x:c r="G91" s="78" t="s">
        <x:v>1236</x:v>
      </x:c>
      <x:c r="H91" s="78" t="s">
        <x:v>3927</x:v>
      </x:c>
      <x:c r="I91" s="78">
        <x:v>2</x:v>
      </x:c>
      <x:c r="J91" s="78" t="s">
        <x:v>4247</x:v>
      </x:c>
      <x:c r="K91" s="78" t="s">
        <x:v>1792</x:v>
      </x:c>
      <x:c r="L91" s="78" t="s">
        <x:v>3206</x:v>
      </x:c>
      <x:c r="M91" s="78" t="s">
        <x:v>3924</x:v>
      </x:c>
      <x:c r="N91" s="78">
        <x:v>0.033738425925925929</x:v>
      </x:c>
      <x:c r="O91" s="78" t="s">
        <x:v>3676</x:v>
      </x:c>
      <x:c r="P91" s="78">
        <x:v>4</x:v>
      </x:c>
      <x:c r="Q91" s="78">
        <x:v>355</x:v>
      </x:c>
      <x:c r="R91" s="78"/>
      <x:c r="S91" s="78" t="s">
        <x:v>3206</x:v>
      </x:c>
      <x:c r="T91" s="78" t="s">
        <x:v>3206</x:v>
      </x:c>
      <x:c r="U91" s="78" t="s">
        <x:v>3073</x:v>
      </x:c>
      <x:c r="V91" s="78"/>
      <x:c r="W91" s="78"/>
      <x:c r="X91" s="78"/>
      <x:c r="Y91" s="78"/>
    </x:row>
    <x:row r="92" spans="1:25" ht="39.95000000000000284217" customHeight="1">
      <x:c r="A92" s="78" t="s">
        <x:v>2697</x:v>
      </x:c>
      <x:c r="B92" s="78">
        <x:v>90</x:v>
      </x:c>
      <x:c r="C92" s="78">
        <x:v>2</x:v>
      </x:c>
      <x:c r="D92" s="78">
        <x:v>7</x:v>
      </x:c>
      <x:c r="E92" s="78" t="s">
        <x:v>1576</x:v>
      </x:c>
      <x:c r="F92" s="78" t="s">
        <x:v>1308</x:v>
      </x:c>
      <x:c r="G92" s="78" t="s">
        <x:v>2948</x:v>
      </x:c>
      <x:c r="H92" s="78" t="s">
        <x:v>4185</x:v>
      </x:c>
      <x:c r="I92" s="78">
        <x:v>3</x:v>
      </x:c>
      <x:c r="J92" s="78" t="s">
        <x:v>2568</x:v>
      </x:c>
      <x:c r="K92" s="78" t="s">
        <x:v>1792</x:v>
      </x:c>
      <x:c r="L92" s="78" t="s">
        <x:v>3073</x:v>
      </x:c>
      <x:c r="M92" s="78" t="s">
        <x:v>1660</x:v>
      </x:c>
      <x:c r="N92" s="78">
        <x:v>0.034027777777777775</x:v>
      </x:c>
      <x:c r="O92" s="78" t="s">
        <x:v>3676</x:v>
      </x:c>
      <x:c r="P92" s="78">
        <x:v>4</x:v>
      </x:c>
      <x:c r="Q92" s="78">
        <x:v>359</x:v>
      </x:c>
      <x:c r="R92" s="78"/>
      <x:c r="S92" s="78" t="s">
        <x:v>3073</x:v>
      </x:c>
      <x:c r="T92" s="78" t="s">
        <x:v>3073</x:v>
      </x:c>
      <x:c r="U92" s="78" t="s">
        <x:v>3074</x:v>
      </x:c>
      <x:c r="V92" s="78"/>
      <x:c r="W92" s="78"/>
      <x:c r="X92" s="78"/>
      <x:c r="Y92" s="78"/>
    </x:row>
    <x:row r="93" spans="1:25" ht="39.95000000000000284217" customHeight="1">
      <x:c r="A93" s="78" t="s">
        <x:v>2697</x:v>
      </x:c>
      <x:c r="B93" s="78">
        <x:v>91</x:v>
      </x:c>
      <x:c r="C93" s="78">
        <x:v>1</x:v>
      </x:c>
      <x:c r="D93" s="78">
        <x:v>8</x:v>
      </x:c>
      <x:c r="E93" s="78" t="s">
        <x:v>1500</x:v>
      </x:c>
      <x:c r="F93" s="78" t="s">
        <x:v>2914</x:v>
      </x:c>
      <x:c r="G93" s="78" t="s">
        <x:v>887</x:v>
      </x:c>
      <x:c r="H93" s="78" t="s">
        <x:v>3927</x:v>
      </x:c>
      <x:c r="I93" s="78">
        <x:v>2</x:v>
      </x:c>
      <x:c r="J93" s="78" t="s">
        <x:v>1716</x:v>
      </x:c>
      <x:c r="K93" s="78" t="s">
        <x:v>1792</x:v>
      </x:c>
      <x:c r="L93" s="78" t="s">
        <x:v>3206</x:v>
      </x:c>
      <x:c r="M93" s="78" t="s">
        <x:v>3924</x:v>
      </x:c>
      <x:c r="N93" s="78">
        <x:v>0.034375</x:v>
      </x:c>
      <x:c r="O93" s="78" t="s">
        <x:v>3658</x:v>
      </x:c>
      <x:c r="P93" s="78">
        <x:v>4</x:v>
      </x:c>
      <x:c r="Q93" s="78">
        <x:v>363</x:v>
      </x:c>
      <x:c r="R93" s="78"/>
      <x:c r="S93" s="78" t="s">
        <x:v>3206</x:v>
      </x:c>
      <x:c r="T93" s="78" t="s">
        <x:v>3206</x:v>
      </x:c>
      <x:c r="U93" s="78" t="s">
        <x:v>3073</x:v>
      </x:c>
      <x:c r="V93" s="78"/>
      <x:c r="W93" s="78"/>
      <x:c r="X93" s="78"/>
      <x:c r="Y93" s="78"/>
    </x:row>
    <x:row r="94" spans="1:25" ht="39.95000000000000284217" customHeight="1">
      <x:c r="A94" s="78" t="s">
        <x:v>2697</x:v>
      </x:c>
      <x:c r="B94" s="78">
        <x:v>92</x:v>
      </x:c>
      <x:c r="C94" s="78">
        <x:v>1</x:v>
      </x:c>
      <x:c r="D94" s="78">
        <x:v>10</x:v>
      </x:c>
      <x:c r="E94" s="78" t="s">
        <x:v>4218</x:v>
      </x:c>
      <x:c r="F94" s="78" t="s">
        <x:v>4023</x:v>
      </x:c>
      <x:c r="G94" s="78" t="s">
        <x:v>1643</x:v>
      </x:c>
      <x:c r="H94" s="78" t="s">
        <x:v>1705</x:v>
      </x:c>
      <x:c r="I94" s="78">
        <x:v>2</x:v>
      </x:c>
      <x:c r="J94" s="78" t="s">
        <x:v>4266</x:v>
      </x:c>
      <x:c r="K94" s="78" t="s">
        <x:v>1792</x:v>
      </x:c>
      <x:c r="L94" s="78" t="s">
        <x:v>3224</x:v>
      </x:c>
      <x:c r="M94" s="78" t="s">
        <x:v>4188</x:v>
      </x:c>
      <x:c r="N94" s="78">
        <x:v>0.035011574074074077</x:v>
      </x:c>
      <x:c r="O94" s="78" t="s">
        <x:v>3658</x:v>
      </x:c>
      <x:c r="P94" s="78">
        <x:v>5</x:v>
      </x:c>
      <x:c r="Q94" s="78">
        <x:v>368</x:v>
      </x:c>
      <x:c r="R94" s="78"/>
      <x:c r="S94" s="78" t="s">
        <x:v>3224</x:v>
      </x:c>
      <x:c r="T94" s="78" t="s">
        <x:v>3213</x:v>
      </x:c>
      <x:c r="U94" s="78" t="s">
        <x:v>3202</x:v>
      </x:c>
      <x:c r="V94" s="78"/>
      <x:c r="W94" s="78"/>
      <x:c r="X94" s="78"/>
      <x:c r="Y94" s="78"/>
    </x:row>
    <x:row r="95" spans="1:25" ht="39.95000000000000284217" customHeight="1">
      <x:c r="A95" s="78" t="s">
        <x:v>2697</x:v>
      </x:c>
      <x:c r="B95" s="78">
        <x:v>93</x:v>
      </x:c>
      <x:c r="C95" s="78">
        <x:v>1</x:v>
      </x:c>
      <x:c r="D95" s="78">
        <x:v>8</x:v>
      </x:c>
      <x:c r="E95" s="78" t="s">
        <x:v>3761</x:v>
      </x:c>
      <x:c r="F95" s="78" t="s">
        <x:v>3308</x:v>
      </x:c>
      <x:c r="G95" s="78" t="s">
        <x:v>1154</x:v>
      </x:c>
      <x:c r="H95" s="78" t="s">
        <x:v>3927</x:v>
      </x:c>
      <x:c r="I95" s="78">
        <x:v>2</x:v>
      </x:c>
      <x:c r="J95" s="78" t="s">
        <x:v>3523</x:v>
      </x:c>
      <x:c r="K95" s="78" t="s">
        <x:v>1792</x:v>
      </x:c>
      <x:c r="L95" s="78" t="s">
        <x:v>3206</x:v>
      </x:c>
      <x:c r="M95" s="78" t="s">
        <x:v>3924</x:v>
      </x:c>
      <x:c r="N95" s="78">
        <x:v>0.035358796296296298</x:v>
      </x:c>
      <x:c r="O95" s="78" t="s">
        <x:v>3658</x:v>
      </x:c>
      <x:c r="P95" s="78">
        <x:v>4</x:v>
      </x:c>
      <x:c r="Q95" s="78">
        <x:v>372</x:v>
      </x:c>
      <x:c r="R95" s="78"/>
      <x:c r="S95" s="78" t="s">
        <x:v>3206</x:v>
      </x:c>
      <x:c r="T95" s="78" t="s">
        <x:v>3206</x:v>
      </x:c>
      <x:c r="U95" s="78" t="s">
        <x:v>3073</x:v>
      </x:c>
      <x:c r="V95" s="78"/>
      <x:c r="W95" s="78"/>
      <x:c r="X95" s="78"/>
      <x:c r="Y95" s="78"/>
    </x:row>
    <x:row r="96" spans="1:25" ht="39.95000000000000284217" customHeight="1">
      <x:c r="A96" s="78" t="s">
        <x:v>2697</x:v>
      </x:c>
      <x:c r="B96" s="78">
        <x:v>94</x:v>
      </x:c>
      <x:c r="C96" s="78">
        <x:v>1</x:v>
      </x:c>
      <x:c r="D96" s="78">
        <x:v>8</x:v>
      </x:c>
      <x:c r="E96" s="78" t="s">
        <x:v>4320</x:v>
      </x:c>
      <x:c r="F96" s="78" t="s">
        <x:v>1338</x:v>
      </x:c>
      <x:c r="G96" s="78" t="s">
        <x:v>3817</x:v>
      </x:c>
      <x:c r="H96" s="78" t="s">
        <x:v>3927</x:v>
      </x:c>
      <x:c r="I96" s="78">
        <x:v>2</x:v>
      </x:c>
      <x:c r="J96" s="78" t="s">
        <x:v>1676</x:v>
      </x:c>
      <x:c r="K96" s="78" t="s">
        <x:v>1792</x:v>
      </x:c>
      <x:c r="L96" s="78" t="s">
        <x:v>3206</x:v>
      </x:c>
      <x:c r="M96" s="78" t="s">
        <x:v>3924</x:v>
      </x:c>
      <x:c r="N96" s="78">
        <x:v>0.035706018518518519</x:v>
      </x:c>
      <x:c r="O96" s="78" t="s">
        <x:v>3658</x:v>
      </x:c>
      <x:c r="P96" s="78">
        <x:v>4</x:v>
      </x:c>
      <x:c r="Q96" s="78">
        <x:v>376</x:v>
      </x:c>
      <x:c r="R96" s="78"/>
      <x:c r="S96" s="78" t="s">
        <x:v>3206</x:v>
      </x:c>
      <x:c r="T96" s="78" t="s">
        <x:v>3206</x:v>
      </x:c>
      <x:c r="U96" s="78" t="s">
        <x:v>3073</x:v>
      </x:c>
      <x:c r="V96" s="78"/>
      <x:c r="W96" s="78"/>
      <x:c r="X96" s="78"/>
      <x:c r="Y96" s="78"/>
    </x:row>
    <x:row r="97" spans="1:25" ht="39.95000000000000284217" customHeight="1">
      <x:c r="A97" s="78" t="s">
        <x:v>2697</x:v>
      </x:c>
      <x:c r="B97" s="78">
        <x:v>95</x:v>
      </x:c>
      <x:c r="C97" s="78">
        <x:v>1</x:v>
      </x:c>
      <x:c r="D97" s="78">
        <x:v>8</x:v>
      </x:c>
      <x:c r="E97" s="78" t="s">
        <x:v>1503</x:v>
      </x:c>
      <x:c r="F97" s="78" t="s">
        <x:v>3309</x:v>
      </x:c>
      <x:c r="G97" s="78" t="s">
        <x:v>3319</x:v>
      </x:c>
      <x:c r="H97" s="78" t="s">
        <x:v>3927</x:v>
      </x:c>
      <x:c r="I97" s="78">
        <x:v>2</x:v>
      </x:c>
      <x:c r="J97" s="78" t="s">
        <x:v>3420</x:v>
      </x:c>
      <x:c r="K97" s="78" t="s">
        <x:v>1792</x:v>
      </x:c>
      <x:c r="L97" s="78" t="s">
        <x:v>3206</x:v>
      </x:c>
      <x:c r="M97" s="78" t="s">
        <x:v>3924</x:v>
      </x:c>
      <x:c r="N97" s="78">
        <x:v>0.03605324074074074</x:v>
      </x:c>
      <x:c r="O97" s="78" t="s">
        <x:v>3658</x:v>
      </x:c>
      <x:c r="P97" s="78">
        <x:v>4</x:v>
      </x:c>
      <x:c r="Q97" s="78">
        <x:v>380</x:v>
      </x:c>
      <x:c r="R97" s="78"/>
      <x:c r="S97" s="78" t="s">
        <x:v>3206</x:v>
      </x:c>
      <x:c r="T97" s="78" t="s">
        <x:v>3206</x:v>
      </x:c>
      <x:c r="U97" s="78" t="s">
        <x:v>3073</x:v>
      </x:c>
      <x:c r="V97" s="78"/>
      <x:c r="W97" s="78"/>
      <x:c r="X97" s="78"/>
      <x:c r="Y97" s="78"/>
    </x:row>
    <x:row r="98" spans="1:25" ht="39.95000000000000284217" customHeight="1">
      <x:c r="A98" s="78" t="s">
        <x:v>2697</x:v>
      </x:c>
      <x:c r="B98" s="78">
        <x:v>96</x:v>
      </x:c>
      <x:c r="C98" s="78">
        <x:v>1</x:v>
      </x:c>
      <x:c r="D98" s="78">
        <x:v>8</x:v>
      </x:c>
      <x:c r="E98" s="78" t="s">
        <x:v>4336</x:v>
      </x:c>
      <x:c r="F98" s="78" t="s">
        <x:v>2917</x:v>
      </x:c>
      <x:c r="G98" s="78" t="s">
        <x:v>2944</x:v>
      </x:c>
      <x:c r="H98" s="78" t="s">
        <x:v>3927</x:v>
      </x:c>
      <x:c r="I98" s="78">
        <x:v>2</x:v>
      </x:c>
      <x:c r="J98" s="78" t="s">
        <x:v>3430</x:v>
      </x:c>
      <x:c r="K98" s="78" t="s">
        <x:v>1792</x:v>
      </x:c>
      <x:c r="L98" s="78" t="s">
        <x:v>3206</x:v>
      </x:c>
      <x:c r="M98" s="78" t="s">
        <x:v>3924</x:v>
      </x:c>
      <x:c r="N98" s="78">
        <x:v>0.036400462962962959</x:v>
      </x:c>
      <x:c r="O98" s="78" t="s">
        <x:v>3423</x:v>
      </x:c>
      <x:c r="P98" s="78">
        <x:v>4</x:v>
      </x:c>
      <x:c r="Q98" s="78">
        <x:v>384</x:v>
      </x:c>
      <x:c r="R98" s="78"/>
      <x:c r="S98" s="78" t="s">
        <x:v>3206</x:v>
      </x:c>
      <x:c r="T98" s="78" t="s">
        <x:v>3206</x:v>
      </x:c>
      <x:c r="U98" s="78" t="s">
        <x:v>3073</x:v>
      </x:c>
      <x:c r="V98" s="78"/>
      <x:c r="W98" s="78"/>
      <x:c r="X98" s="78"/>
      <x:c r="Y98" s="78"/>
    </x:row>
    <x:row r="99" spans="1:25" ht="39.95000000000000284217" customHeight="1">
      <x:c r="A99" s="78" t="s">
        <x:v>2697</x:v>
      </x:c>
      <x:c r="B99" s="78">
        <x:v>97</x:v>
      </x:c>
      <x:c r="C99" s="78">
        <x:v>3</x:v>
      </x:c>
      <x:c r="D99" s="78">
        <x:v>8</x:v>
      </x:c>
      <x:c r="E99" s="78" t="s">
        <x:v>1241</x:v>
      </x:c>
      <x:c r="F99" s="78" t="s">
        <x:v>2957</x:v>
      </x:c>
      <x:c r="G99" s="78" t="s">
        <x:v>1155</x:v>
      </x:c>
      <x:c r="H99" s="78" t="s">
        <x:v>2873</x:v>
      </x:c>
      <x:c r="I99" s="78">
        <x:v>1</x:v>
      </x:c>
      <x:c r="J99" s="78" t="s">
        <x:v>1734</x:v>
      </x:c>
      <x:c r="K99" s="78" t="s">
        <x:v>3346</x:v>
      </x:c>
      <x:c r="L99" s="78" t="s">
        <x:v>494</x:v>
      </x:c>
      <x:c r="M99" s="78" t="s">
        <x:v>1964</x:v>
      </x:c>
      <x:c r="N99" s="78">
        <x:v>0.037326388888888888</x:v>
      </x:c>
      <x:c r="O99" s="78" t="s">
        <x:v>3423</x:v>
      </x:c>
      <x:c r="P99" s="78">
        <x:v>5</x:v>
      </x:c>
      <x:c r="Q99" s="78">
        <x:v>389</x:v>
      </x:c>
      <x:c r="R99" s="78" t="s">
        <x:v>1921</x:v>
      </x:c>
      <x:c r="S99" s="78" t="s">
        <x:v>494</x:v>
      </x:c>
      <x:c r="T99" s="78" t="s">
        <x:v>563</x:v>
      </x:c>
      <x:c r="U99" s="78" t="s">
        <x:v>3224</x:v>
      </x:c>
      <x:c r="V99" s="78"/>
      <x:c r="W99" s="78"/>
      <x:c r="X99" s="78"/>
      <x:c r="Y99" s="78"/>
    </x:row>
    <x:row r="100" spans="1:25" ht="39.95000000000000284217" customHeight="1">
      <x:c r="A100" s="78" t="s">
        <x:v>2697</x:v>
      </x:c>
      <x:c r="B100" s="78">
        <x:v>98</x:v>
      </x:c>
      <x:c r="C100" s="78">
        <x:v>3</x:v>
      </x:c>
      <x:c r="D100" s="78">
        <x:v>8</x:v>
      </x:c>
      <x:c r="E100" s="78" t="s">
        <x:v>4077</x:v>
      </x:c>
      <x:c r="F100" s="78" t="s">
        <x:v>1201</x:v>
      </x:c>
      <x:c r="G100" s="78" t="s">
        <x:v>1235</x:v>
      </x:c>
      <x:c r="H100" s="78" t="s">
        <x:v>2873</x:v>
      </x:c>
      <x:c r="I100" s="78">
        <x:v>4</x:v>
      </x:c>
      <x:c r="J100" s="78" t="s">
        <x:v>4248</x:v>
      </x:c>
      <x:c r="K100" s="78" t="s">
        <x:v>3346</x:v>
      </x:c>
      <x:c r="L100" s="78" t="s">
        <x:v>3086</x:v>
      </x:c>
      <x:c r="M100" s="78" t="s">
        <x:v>1964</x:v>
      </x:c>
      <x:c r="N100" s="78">
        <x:v>0.037731481481481484</x:v>
      </x:c>
      <x:c r="O100" s="78" t="s">
        <x:v>4240</x:v>
      </x:c>
      <x:c r="P100" s="78">
        <x:v>3</x:v>
      </x:c>
      <x:c r="Q100" s="78">
        <x:v>392</x:v>
      </x:c>
      <x:c r="R100" s="78" t="s">
        <x:v>3815</x:v>
      </x:c>
      <x:c r="S100" s="78" t="s">
        <x:v>3086</x:v>
      </x:c>
      <x:c r="T100" s="78" t="s">
        <x:v>3206</x:v>
      </x:c>
      <x:c r="U100" s="78" t="s">
        <x:v>3206</x:v>
      </x:c>
      <x:c r="V100" s="78"/>
      <x:c r="W100" s="78" t="s">
        <x:v>3941</x:v>
      </x:c>
      <x:c r="X100" s="78"/>
      <x:c r="Y100" s="78" t="s">
        <x:v>3439</x:v>
      </x:c>
    </x:row>
    <x:row r="101" spans="1:25" ht="39.95000000000000284217" customHeight="1">
      <x:c r="A101" s="78" t="s">
        <x:v>2697</x:v>
      </x:c>
      <x:c r="B101" s="78">
        <x:v>99</x:v>
      </x:c>
      <x:c r="C101" s="78">
        <x:v>1</x:v>
      </x:c>
      <x:c r="D101" s="78">
        <x:v>8</x:v>
      </x:c>
      <x:c r="E101" s="78" t="s">
        <x:v>1493</x:v>
      </x:c>
      <x:c r="F101" s="78" t="s">
        <x:v>2936</x:v>
      </x:c>
      <x:c r="G101" s="78" t="s">
        <x:v>3300</x:v>
      </x:c>
      <x:c r="H101" s="78" t="s">
        <x:v>3927</x:v>
      </x:c>
      <x:c r="I101" s="78">
        <x:v>2</x:v>
      </x:c>
      <x:c r="J101" s="78" t="s">
        <x:v>2384</x:v>
      </x:c>
      <x:c r="K101" s="78" t="s">
        <x:v>1792</x:v>
      </x:c>
      <x:c r="L101" s="78" t="s">
        <x:v>3206</x:v>
      </x:c>
      <x:c r="M101" s="78" t="s">
        <x:v>3924</x:v>
      </x:c>
      <x:c r="N101" s="78">
        <x:v>0.038078703703703705</x:v>
      </x:c>
      <x:c r="O101" s="78" t="s">
        <x:v>3423</x:v>
      </x:c>
      <x:c r="P101" s="78">
        <x:v>4</x:v>
      </x:c>
      <x:c r="Q101" s="78">
        <x:v>396</x:v>
      </x:c>
      <x:c r="R101" s="78"/>
      <x:c r="S101" s="78" t="s">
        <x:v>3206</x:v>
      </x:c>
      <x:c r="T101" s="78" t="s">
        <x:v>3206</x:v>
      </x:c>
      <x:c r="U101" s="78" t="s">
        <x:v>3073</x:v>
      </x:c>
      <x:c r="V101" s="78"/>
      <x:c r="W101" s="78"/>
      <x:c r="X101" s="78"/>
      <x:c r="Y101" s="78"/>
    </x:row>
    <x:row r="102" spans="1:25" ht="39.95000000000000284217" customHeight="1">
      <x:c r="A102" s="78" t="s">
        <x:v>2697</x:v>
      </x:c>
      <x:c r="B102" s="78">
        <x:v>100</x:v>
      </x:c>
      <x:c r="C102" s="78">
        <x:v>3</x:v>
      </x:c>
      <x:c r="D102" s="78">
        <x:v>8</x:v>
      </x:c>
      <x:c r="E102" s="78" t="s">
        <x:v>2014</x:v>
      </x:c>
      <x:c r="F102" s="78" t="s">
        <x:v>1304</x:v>
      </x:c>
      <x:c r="G102" s="78" t="s">
        <x:v>1146</x:v>
      </x:c>
      <x:c r="H102" s="78" t="s">
        <x:v>2873</x:v>
      </x:c>
      <x:c r="I102" s="78">
        <x:v>4</x:v>
      </x:c>
      <x:c r="J102" s="78" t="s">
        <x:v>1734</x:v>
      </x:c>
      <x:c r="K102" s="78" t="s">
        <x:v>3346</x:v>
      </x:c>
      <x:c r="L102" s="78" t="s">
        <x:v>494</x:v>
      </x:c>
      <x:c r="M102" s="78" t="s">
        <x:v>1964</x:v>
      </x:c>
      <x:c r="N102" s="78">
        <x:v>0.039004629629629632</x:v>
      </x:c>
      <x:c r="O102" s="78" t="s">
        <x:v>3423</x:v>
      </x:c>
      <x:c r="P102" s="78">
        <x:v>7</x:v>
      </x:c>
      <x:c r="Q102" s="78">
        <x:v>403</x:v>
      </x:c>
      <x:c r="R102" s="78" t="s">
        <x:v>3343</x:v>
      </x:c>
      <x:c r="S102" s="78" t="s">
        <x:v>494</x:v>
      </x:c>
      <x:c r="T102" s="78" t="s">
        <x:v>563</x:v>
      </x:c>
      <x:c r="U102" s="78" t="s">
        <x:v>3213</x:v>
      </x:c>
      <x:c r="V102" s="78"/>
      <x:c r="W102" s="78"/>
      <x:c r="X102" s="78"/>
      <x:c r="Y102" s="78"/>
    </x:row>
    <x:row r="103" spans="1:25" ht="39.95000000000000284217" customHeight="1">
      <x:c r="A103" s="78" t="s">
        <x:v>2697</x:v>
      </x:c>
      <x:c r="B103" s="78">
        <x:v>101</x:v>
      </x:c>
      <x:c r="C103" s="78">
        <x:v>2</x:v>
      </x:c>
      <x:c r="D103" s="78">
        <x:v>8</x:v>
      </x:c>
      <x:c r="E103" s="78" t="s">
        <x:v>4338</x:v>
      </x:c>
      <x:c r="F103" s="78" t="s">
        <x:v>2920</x:v>
      </x:c>
      <x:c r="G103" s="78" t="s">
        <x:v>3823</x:v>
      </x:c>
      <x:c r="H103" s="78" t="s">
        <x:v>3933</x:v>
      </x:c>
      <x:c r="I103" s="78">
        <x:v>2</x:v>
      </x:c>
      <x:c r="J103" s="78" t="s">
        <x:v>4172</x:v>
      </x:c>
      <x:c r="K103" s="78" t="s">
        <x:v>1792</x:v>
      </x:c>
      <x:c r="L103" s="78" t="s">
        <x:v>3086</x:v>
      </x:c>
      <x:c r="M103" s="78" t="s">
        <x:v>1484</x:v>
      </x:c>
      <x:c r="N103" s="78">
        <x:v>0.039409722222222221</x:v>
      </x:c>
      <x:c r="O103" s="78" t="s">
        <x:v>3423</x:v>
      </x:c>
      <x:c r="P103" s="78">
        <x:v>3</x:v>
      </x:c>
      <x:c r="Q103" s="78">
        <x:v>406</x:v>
      </x:c>
      <x:c r="R103" s="78"/>
      <x:c r="S103" s="78" t="s">
        <x:v>3086</x:v>
      </x:c>
      <x:c r="T103" s="78" t="s">
        <x:v>3206</x:v>
      </x:c>
      <x:c r="U103" s="78" t="s">
        <x:v>3206</x:v>
      </x:c>
      <x:c r="V103" s="78"/>
      <x:c r="W103" s="78"/>
      <x:c r="X103" s="78"/>
      <x:c r="Y103" s="78" t="s">
        <x:v>4157</x:v>
      </x:c>
    </x:row>
    <x:row r="104" spans="1:25" ht="39.95000000000000284217" customHeight="1">
      <x:c r="A104" s="78" t="s">
        <x:v>2697</x:v>
      </x:c>
      <x:c r="B104" s="78">
        <x:v>102</x:v>
      </x:c>
      <x:c r="C104" s="78">
        <x:v>2</x:v>
      </x:c>
      <x:c r="D104" s="78">
        <x:v>8</x:v>
      </x:c>
      <x:c r="E104" s="78" t="s">
        <x:v>3767</x:v>
      </x:c>
      <x:c r="F104" s="78" t="s">
        <x:v>1745</x:v>
      </x:c>
      <x:c r="G104" s="78" t="s">
        <x:v>977</x:v>
      </x:c>
      <x:c r="H104" s="78" t="s">
        <x:v>3933</x:v>
      </x:c>
      <x:c r="I104" s="78">
        <x:v>2</x:v>
      </x:c>
      <x:c r="J104" s="78" t="s">
        <x:v>1722</x:v>
      </x:c>
      <x:c r="K104" s="78" t="s">
        <x:v>1792</x:v>
      </x:c>
      <x:c r="L104" s="78" t="s">
        <x:v>3086</x:v>
      </x:c>
      <x:c r="M104" s="78" t="s">
        <x:v>1484</x:v>
      </x:c>
      <x:c r="N104" s="78">
        <x:v>0.039814814814814817</x:v>
      </x:c>
      <x:c r="O104" s="78" t="s">
        <x:v>3423</x:v>
      </x:c>
      <x:c r="P104" s="78">
        <x:v>3</x:v>
      </x:c>
      <x:c r="Q104" s="78">
        <x:v>409</x:v>
      </x:c>
      <x:c r="R104" s="78"/>
      <x:c r="S104" s="78" t="s">
        <x:v>3086</x:v>
      </x:c>
      <x:c r="T104" s="78" t="s">
        <x:v>3206</x:v>
      </x:c>
      <x:c r="U104" s="78" t="s">
        <x:v>3206</x:v>
      </x:c>
      <x:c r="V104" s="78"/>
      <x:c r="W104" s="78" t="s">
        <x:v>3942</x:v>
      </x:c>
      <x:c r="X104" s="78"/>
      <x:c r="Y104" s="78" t="s">
        <x:v>1766</x:v>
      </x:c>
    </x:row>
    <x:row r="105" spans="1:25" ht="39.95000000000000284217" customHeight="1">
      <x:c r="A105" s="78" t="s">
        <x:v>2697</x:v>
      </x:c>
      <x:c r="B105" s="78">
        <x:v>103</x:v>
      </x:c>
      <x:c r="C105" s="78">
        <x:v>3</x:v>
      </x:c>
      <x:c r="D105" s="78">
        <x:v>8</x:v>
      </x:c>
      <x:c r="E105" s="78" t="s">
        <x:v>3996</x:v>
      </x:c>
      <x:c r="F105" s="78" t="s">
        <x:v>1394</x:v>
      </x:c>
      <x:c r="G105" s="78" t="s">
        <x:v>1310</x:v>
      </x:c>
      <x:c r="H105" s="78" t="s">
        <x:v>2873</x:v>
      </x:c>
      <x:c r="I105" s="78">
        <x:v>2</x:v>
      </x:c>
      <x:c r="J105" s="78" t="s">
        <x:v>1734</x:v>
      </x:c>
      <x:c r="K105" s="78" t="s">
        <x:v>3346</x:v>
      </x:c>
      <x:c r="L105" s="78" t="s">
        <x:v>3224</x:v>
      </x:c>
      <x:c r="M105" s="78" t="s">
        <x:v>1964</x:v>
      </x:c>
      <x:c r="N105" s="78">
        <x:v>0.040451388888888891</x:v>
      </x:c>
      <x:c r="O105" s="78" t="s">
        <x:v>3423</x:v>
      </x:c>
      <x:c r="P105" s="78">
        <x:v>5</x:v>
      </x:c>
      <x:c r="Q105" s="78">
        <x:v>414</x:v>
      </x:c>
      <x:c r="R105" s="78" t="s">
        <x:v>2048</x:v>
      </x:c>
      <x:c r="S105" s="78" t="s">
        <x:v>3224</x:v>
      </x:c>
      <x:c r="T105" s="78" t="s">
        <x:v>3213</x:v>
      </x:c>
      <x:c r="U105" s="78" t="s">
        <x:v>3202</x:v>
      </x:c>
      <x:c r="V105" s="78"/>
      <x:c r="W105" s="78"/>
      <x:c r="X105" s="78"/>
      <x:c r="Y105" s="78"/>
    </x:row>
    <x:row r="106" spans="1:25" ht="39.95000000000000284217" customHeight="1">
      <x:c r="A106" s="78" t="s">
        <x:v>2697</x:v>
      </x:c>
      <x:c r="B106" s="78">
        <x:v>104</x:v>
      </x:c>
      <x:c r="C106" s="78">
        <x:v>2</x:v>
      </x:c>
      <x:c r="D106" s="78">
        <x:v>8</x:v>
      </x:c>
      <x:c r="E106" s="78" t="s">
        <x:v>1509</x:v>
      </x:c>
      <x:c r="F106" s="78" t="s">
        <x:v>1203</x:v>
      </x:c>
      <x:c r="G106" s="78" t="s">
        <x:v>1067</x:v>
      </x:c>
      <x:c r="H106" s="78" t="s">
        <x:v>3933</x:v>
      </x:c>
      <x:c r="I106" s="78">
        <x:v>2</x:v>
      </x:c>
      <x:c r="J106" s="78" t="s">
        <x:v>2563</x:v>
      </x:c>
      <x:c r="K106" s="78" t="s">
        <x:v>1792</x:v>
      </x:c>
      <x:c r="L106" s="78" t="s">
        <x:v>3086</x:v>
      </x:c>
      <x:c r="M106" s="78" t="s">
        <x:v>1484</x:v>
      </x:c>
      <x:c r="N106" s="78">
        <x:v>0.04085648148148148</x:v>
      </x:c>
      <x:c r="O106" s="78" t="s">
        <x:v>2576</x:v>
      </x:c>
      <x:c r="P106" s="78">
        <x:v>3</x:v>
      </x:c>
      <x:c r="Q106" s="78">
        <x:f>Q105+P106</x:f>
        <x:v>417</x:v>
      </x:c>
      <x:c r="R106" s="78"/>
      <x:c r="S106" s="78" t="s">
        <x:v>3086</x:v>
      </x:c>
      <x:c r="T106" s="78" t="s">
        <x:v>3206</x:v>
      </x:c>
      <x:c r="U106" s="78" t="s">
        <x:v>3206</x:v>
      </x:c>
      <x:c r="V106" s="78"/>
      <x:c r="W106" s="78" t="s">
        <x:v>4042</x:v>
      </x:c>
      <x:c r="X106" s="78"/>
      <x:c r="Y106" s="78" t="s">
        <x:v>4044</x:v>
      </x:c>
    </x:row>
    <x:row r="107" spans="1:25" ht="39.95000000000000284217" customHeight="1">
      <x:c r="A107" s="78" t="s">
        <x:v>2697</x:v>
      </x:c>
      <x:c r="B107" s="78">
        <x:v>105</x:v>
      </x:c>
      <x:c r="C107" s="78">
        <x:v>1</x:v>
      </x:c>
      <x:c r="D107" s="78">
        <x:v>8</x:v>
      </x:c>
      <x:c r="E107" s="78" t="s">
        <x:v>1515</x:v>
      </x:c>
      <x:c r="F107" s="78" t="s">
        <x:v>3305</x:v>
      </x:c>
      <x:c r="G107" s="78" t="s">
        <x:v>1065</x:v>
      </x:c>
      <x:c r="H107" s="78" t="s">
        <x:v>3927</x:v>
      </x:c>
      <x:c r="I107" s="78">
        <x:v>2</x:v>
      </x:c>
      <x:c r="J107" s="78" t="s">
        <x:v>3428</x:v>
      </x:c>
      <x:c r="K107" s="78" t="s">
        <x:v>1792</x:v>
      </x:c>
      <x:c r="L107" s="78" t="s">
        <x:v>3206</x:v>
      </x:c>
      <x:c r="M107" s="78" t="s">
        <x:v>3924</x:v>
      </x:c>
      <x:c r="N107" s="78">
        <x:v>0.041203703703703701</x:v>
      </x:c>
      <x:c r="O107" s="78" t="s">
        <x:v>3550</x:v>
      </x:c>
      <x:c r="P107" s="78">
        <x:v>4</x:v>
      </x:c>
      <x:c r="Q107" s="78">
        <x:v>421</x:v>
      </x:c>
      <x:c r="R107" s="78"/>
      <x:c r="S107" s="78" t="s">
        <x:v>3206</x:v>
      </x:c>
      <x:c r="T107" s="78" t="s">
        <x:v>3206</x:v>
      </x:c>
      <x:c r="U107" s="78" t="s">
        <x:v>3073</x:v>
      </x:c>
      <x:c r="V107" s="78"/>
      <x:c r="W107" s="78"/>
      <x:c r="X107" s="78"/>
      <x:c r="Y107" s="78"/>
    </x:row>
    <x:row r="108" spans="1:25" ht="39.95000000000000284217" customHeight="1">
      <x:c r="A108" s="78" t="s">
        <x:v>2697</x:v>
      </x:c>
      <x:c r="B108" s="78">
        <x:v>106</x:v>
      </x:c>
      <x:c r="C108" s="78">
        <x:v>1</x:v>
      </x:c>
      <x:c r="D108" s="78">
        <x:v>8</x:v>
      </x:c>
      <x:c r="E108" s="78" t="s">
        <x:v>1514</x:v>
      </x:c>
      <x:c r="F108" s="78" t="s">
        <x:v>3030</x:v>
      </x:c>
      <x:c r="G108" s="78" t="s">
        <x:v>3040</x:v>
      </x:c>
      <x:c r="H108" s="78" t="s">
        <x:v>3927</x:v>
      </x:c>
      <x:c r="I108" s="78">
        <x:v>2</x:v>
      </x:c>
      <x:c r="J108" s="78" t="s">
        <x:v>3645</x:v>
      </x:c>
      <x:c r="K108" s="78" t="s">
        <x:v>1792</x:v>
      </x:c>
      <x:c r="L108" s="78" t="s">
        <x:v>3206</x:v>
      </x:c>
      <x:c r="M108" s="78" t="s">
        <x:v>3924</x:v>
      </x:c>
      <x:c r="N108" s="78">
        <x:v>0.041550925925925929</x:v>
      </x:c>
      <x:c r="O108" s="78" t="s">
        <x:v>3550</x:v>
      </x:c>
      <x:c r="P108" s="78">
        <x:v>4</x:v>
      </x:c>
      <x:c r="Q108" s="78">
        <x:v>425</x:v>
      </x:c>
      <x:c r="R108" s="78"/>
      <x:c r="S108" s="78" t="s">
        <x:v>3206</x:v>
      </x:c>
      <x:c r="T108" s="78" t="s">
        <x:v>3206</x:v>
      </x:c>
      <x:c r="U108" s="78" t="s">
        <x:v>3073</x:v>
      </x:c>
      <x:c r="V108" s="78"/>
      <x:c r="W108" s="78"/>
      <x:c r="X108" s="78"/>
      <x:c r="Y108" s="78"/>
    </x:row>
    <x:row r="109" spans="1:25" ht="39.95000000000000284217" customHeight="1">
      <x:c r="A109" s="78" t="s">
        <x:v>2697</x:v>
      </x:c>
      <x:c r="B109" s="78">
        <x:v>107</x:v>
      </x:c>
      <x:c r="C109" s="78">
        <x:v>2</x:v>
      </x:c>
      <x:c r="D109" s="78">
        <x:v>7</x:v>
      </x:c>
      <x:c r="E109" s="78" t="s">
        <x:v>1937</x:v>
      </x:c>
      <x:c r="F109" s="78" t="s">
        <x:v>3324</x:v>
      </x:c>
      <x:c r="G109" s="78" t="s">
        <x:v>3315</x:v>
      </x:c>
      <x:c r="H109" s="78" t="s">
        <x:v>4185</x:v>
      </x:c>
      <x:c r="I109" s="78">
        <x:v>3</x:v>
      </x:c>
      <x:c r="J109" s="78" t="s">
        <x:v>4186</x:v>
      </x:c>
      <x:c r="K109" s="78" t="s">
        <x:v>1792</x:v>
      </x:c>
      <x:c r="L109" s="78" t="s">
        <x:v>3073</x:v>
      </x:c>
      <x:c r="M109" s="78" t="s">
        <x:v>1660</x:v>
      </x:c>
      <x:c r="N109" s="78">
        <x:v>0.041840277777777775</x:v>
      </x:c>
      <x:c r="O109" s="78" t="s">
        <x:v>3550</x:v>
      </x:c>
      <x:c r="P109" s="78">
        <x:v>4</x:v>
      </x:c>
      <x:c r="Q109" s="78">
        <x:v>429</x:v>
      </x:c>
      <x:c r="R109" s="78"/>
      <x:c r="S109" s="78" t="s">
        <x:v>3073</x:v>
      </x:c>
      <x:c r="T109" s="78" t="s">
        <x:v>3073</x:v>
      </x:c>
      <x:c r="U109" s="78" t="s">
        <x:v>3074</x:v>
      </x:c>
      <x:c r="V109" s="78"/>
      <x:c r="W109" s="78"/>
      <x:c r="X109" s="78"/>
      <x:c r="Y109" s="78"/>
    </x:row>
    <x:row r="110" spans="1:25" ht="39.95000000000000284217" customHeight="1">
      <x:c r="A110" s="78" t="s">
        <x:v>2697</x:v>
      </x:c>
      <x:c r="B110" s="78">
        <x:v>108</x:v>
      </x:c>
      <x:c r="C110" s="78">
        <x:v>1</x:v>
      </x:c>
      <x:c r="D110" s="78">
        <x:v>10</x:v>
      </x:c>
      <x:c r="E110" s="78" t="s">
        <x:v>936</x:v>
      </x:c>
      <x:c r="F110" s="78" t="s">
        <x:v>2976</x:v>
      </x:c>
      <x:c r="G110" s="78" t="s">
        <x:v>3928</x:v>
      </x:c>
      <x:c r="H110" s="78" t="s">
        <x:v>1705</x:v>
      </x:c>
      <x:c r="I110" s="78">
        <x:v>2</x:v>
      </x:c>
      <x:c r="J110" s="78" t="s">
        <x:v>3720</x:v>
      </x:c>
      <x:c r="K110" s="78" t="s">
        <x:v>1792</x:v>
      </x:c>
      <x:c r="L110" s="78" t="s">
        <x:v>3224</x:v>
      </x:c>
      <x:c r="M110" s="78" t="s">
        <x:v>4188</x:v>
      </x:c>
      <x:c r="N110" s="78">
        <x:v>0.042476851851851849</x:v>
      </x:c>
      <x:c r="O110" s="78" t="s">
        <x:v>3550</x:v>
      </x:c>
      <x:c r="P110" s="78">
        <x:v>5</x:v>
      </x:c>
      <x:c r="Q110" s="78">
        <x:v>434</x:v>
      </x:c>
      <x:c r="R110" s="78"/>
      <x:c r="S110" s="78" t="s">
        <x:v>3224</x:v>
      </x:c>
      <x:c r="T110" s="78" t="s">
        <x:v>3213</x:v>
      </x:c>
      <x:c r="U110" s="78" t="s">
        <x:v>3202</x:v>
      </x:c>
      <x:c r="V110" s="78"/>
      <x:c r="W110" s="78"/>
      <x:c r="X110" s="78"/>
      <x:c r="Y110" s="78"/>
    </x:row>
    <x:row r="111" spans="1:25" ht="39.95000000000000284217" customHeight="1">
      <x:c r="A111" s="78" t="s">
        <x:v>2697</x:v>
      </x:c>
      <x:c r="B111" s="78">
        <x:v>109</x:v>
      </x:c>
      <x:c r="C111" s="78">
        <x:v>1</x:v>
      </x:c>
      <x:c r="D111" s="78">
        <x:v>8</x:v>
      </x:c>
      <x:c r="E111" s="78" t="s">
        <x:v>4345</x:v>
      </x:c>
      <x:c r="F111" s="78" t="s">
        <x:v>1845</x:v>
      </x:c>
      <x:c r="G111" s="78" t="s">
        <x:v>1982</x:v>
      </x:c>
      <x:c r="H111" s="78" t="s">
        <x:v>3927</x:v>
      </x:c>
      <x:c r="I111" s="78">
        <x:v>2</x:v>
      </x:c>
      <x:c r="J111" s="78" t="s">
        <x:v>3717</x:v>
      </x:c>
      <x:c r="K111" s="78" t="s">
        <x:v>1792</x:v>
      </x:c>
      <x:c r="L111" s="78" t="s">
        <x:v>3206</x:v>
      </x:c>
      <x:c r="M111" s="78" t="s">
        <x:v>3924</x:v>
      </x:c>
      <x:c r="N111" s="78">
        <x:v>0.042824074074074077</x:v>
      </x:c>
      <x:c r="O111" s="78" t="s">
        <x:v>2289</x:v>
      </x:c>
      <x:c r="P111" s="78">
        <x:v>4</x:v>
      </x:c>
      <x:c r="Q111" s="78">
        <x:v>438</x:v>
      </x:c>
      <x:c r="R111" s="78"/>
      <x:c r="S111" s="78" t="s">
        <x:v>3206</x:v>
      </x:c>
      <x:c r="T111" s="78" t="s">
        <x:v>3206</x:v>
      </x:c>
      <x:c r="U111" s="78" t="s">
        <x:v>3073</x:v>
      </x:c>
      <x:c r="V111" s="78"/>
      <x:c r="W111" s="78"/>
      <x:c r="X111" s="78"/>
      <x:c r="Y111" s="78"/>
    </x:row>
    <x:row r="112" spans="1:25" ht="39.95000000000000284217" customHeight="1">
      <x:c r="A112" s="78" t="s">
        <x:v>2697</x:v>
      </x:c>
      <x:c r="B112" s="78">
        <x:v>110</x:v>
      </x:c>
      <x:c r="C112" s="78">
        <x:v>2</x:v>
      </x:c>
      <x:c r="D112" s="78">
        <x:v>7</x:v>
      </x:c>
      <x:c r="E112" s="78" t="s">
        <x:v>925</x:v>
      </x:c>
      <x:c r="F112" s="78" t="s">
        <x:v>1093</x:v>
      </x:c>
      <x:c r="G112" s="78" t="s">
        <x:v>4097</x:v>
      </x:c>
      <x:c r="H112" s="78" t="s">
        <x:v>4185</x:v>
      </x:c>
      <x:c r="I112" s="78">
        <x:v>3</x:v>
      </x:c>
      <x:c r="J112" s="78" t="s">
        <x:v>2713</x:v>
      </x:c>
      <x:c r="K112" s="78" t="s">
        <x:v>1792</x:v>
      </x:c>
      <x:c r="L112" s="78" t="s">
        <x:v>3073</x:v>
      </x:c>
      <x:c r="M112" s="78" t="s">
        <x:v>1660</x:v>
      </x:c>
      <x:c r="N112" s="78">
        <x:v>0.043113425925925923</x:v>
      </x:c>
      <x:c r="O112" s="78" t="s">
        <x:v>2289</x:v>
      </x:c>
      <x:c r="P112" s="78">
        <x:v>4</x:v>
      </x:c>
      <x:c r="Q112" s="78">
        <x:v>442</x:v>
      </x:c>
      <x:c r="R112" s="78"/>
      <x:c r="S112" s="78" t="s">
        <x:v>3073</x:v>
      </x:c>
      <x:c r="T112" s="78" t="s">
        <x:v>3073</x:v>
      </x:c>
      <x:c r="U112" s="78" t="s">
        <x:v>3074</x:v>
      </x:c>
      <x:c r="V112" s="78"/>
      <x:c r="W112" s="78"/>
      <x:c r="X112" s="78"/>
      <x:c r="Y112" s="78"/>
    </x:row>
    <x:row r="113" spans="1:25" ht="39.95000000000000284217" customHeight="1">
      <x:c r="A113" s="78" t="s">
        <x:v>2697</x:v>
      </x:c>
      <x:c r="B113" s="78">
        <x:v>111</x:v>
      </x:c>
      <x:c r="C113" s="78">
        <x:v>1</x:v>
      </x:c>
      <x:c r="D113" s="78">
        <x:v>10</x:v>
      </x:c>
      <x:c r="E113" s="78" t="s">
        <x:v>1924</x:v>
      </x:c>
      <x:c r="F113" s="78" t="s">
        <x:v>3347</x:v>
      </x:c>
      <x:c r="G113" s="78" t="s">
        <x:v>2913</x:v>
      </x:c>
      <x:c r="H113" s="78" t="s">
        <x:v>1705</x:v>
      </x:c>
      <x:c r="I113" s="78">
        <x:v>2</x:v>
      </x:c>
      <x:c r="J113" s="78" t="s">
        <x:v>3531</x:v>
      </x:c>
      <x:c r="K113" s="78" t="s">
        <x:v>1792</x:v>
      </x:c>
      <x:c r="L113" s="78" t="s">
        <x:v>3202</x:v>
      </x:c>
      <x:c r="M113" s="78" t="s">
        <x:v>4188</x:v>
      </x:c>
      <x:c r="N113" s="78">
        <x:v>0.043576388888888887</x:v>
      </x:c>
      <x:c r="O113" s="78" t="s">
        <x:v>2289</x:v>
      </x:c>
      <x:c r="P113" s="78">
        <x:v>8</x:v>
      </x:c>
      <x:c r="Q113" s="78">
        <x:v>450</x:v>
      </x:c>
      <x:c r="R113" s="78"/>
      <x:c r="S113" s="78" t="s">
        <x:v>3202</x:v>
      </x:c>
      <x:c r="T113" s="78" t="s">
        <x:v>3202</x:v>
      </x:c>
      <x:c r="U113" s="78" t="s">
        <x:v>3086</x:v>
      </x:c>
      <x:c r="V113" s="78"/>
      <x:c r="W113" s="78"/>
      <x:c r="X113" s="78"/>
      <x:c r="Y113" s="78"/>
    </x:row>
    <x:row r="114" spans="1:25" ht="39.95000000000000284217" customHeight="1">
      <x:c r="A114" s="78" t="s">
        <x:v>2697</x:v>
      </x:c>
      <x:c r="B114" s="78">
        <x:v>112</x:v>
      </x:c>
      <x:c r="C114" s="78">
        <x:v>1</x:v>
      </x:c>
      <x:c r="D114" s="78">
        <x:v>8</x:v>
      </x:c>
      <x:c r="E114" s="78" t="s">
        <x:v>1507</x:v>
      </x:c>
      <x:c r="F114" s="78" t="s">
        <x:v>2953</x:v>
      </x:c>
      <x:c r="G114" s="78" t="s">
        <x:v>2919</x:v>
      </x:c>
      <x:c r="H114" s="78" t="s">
        <x:v>3927</x:v>
      </x:c>
      <x:c r="I114" s="78">
        <x:v>2</x:v>
      </x:c>
      <x:c r="J114" s="78" t="s">
        <x:v>2225</x:v>
      </x:c>
      <x:c r="K114" s="78" t="s">
        <x:v>1792</x:v>
      </x:c>
      <x:c r="L114" s="78" t="s">
        <x:v>3206</x:v>
      </x:c>
      <x:c r="M114" s="78" t="s">
        <x:v>3924</x:v>
      </x:c>
      <x:c r="N114" s="78">
        <x:v>0.043923611111111108</x:v>
      </x:c>
      <x:c r="O114" s="78" t="s">
        <x:v>2289</x:v>
      </x:c>
      <x:c r="P114" s="78">
        <x:v>4</x:v>
      </x:c>
      <x:c r="Q114" s="78">
        <x:v>454</x:v>
      </x:c>
      <x:c r="R114" s="78"/>
      <x:c r="S114" s="78" t="s">
        <x:v>3206</x:v>
      </x:c>
      <x:c r="T114" s="78" t="s">
        <x:v>3206</x:v>
      </x:c>
      <x:c r="U114" s="78" t="s">
        <x:v>3073</x:v>
      </x:c>
      <x:c r="V114" s="78"/>
      <x:c r="W114" s="78"/>
      <x:c r="X114" s="78"/>
      <x:c r="Y114" s="78"/>
    </x:row>
    <x:row r="115" spans="1:25" ht="39.95000000000000284217" customHeight="1">
      <x:c r="A115" s="78" t="s">
        <x:v>2697</x:v>
      </x:c>
      <x:c r="B115" s="78">
        <x:v>113</x:v>
      </x:c>
      <x:c r="C115" s="78">
        <x:v>1</x:v>
      </x:c>
      <x:c r="D115" s="78">
        <x:v>8</x:v>
      </x:c>
      <x:c r="E115" s="78" t="s">
        <x:v>943</x:v>
      </x:c>
      <x:c r="F115" s="78" t="s">
        <x:v>1103</x:v>
      </x:c>
      <x:c r="G115" s="78" t="s">
        <x:v>900</x:v>
      </x:c>
      <x:c r="H115" s="78" t="s">
        <x:v>3927</x:v>
      </x:c>
      <x:c r="I115" s="78">
        <x:v>2</x:v>
      </x:c>
      <x:c r="J115" s="78" t="s">
        <x:v>3427</x:v>
      </x:c>
      <x:c r="K115" s="78" t="s">
        <x:v>1792</x:v>
      </x:c>
      <x:c r="L115" s="78" t="s">
        <x:v>3206</x:v>
      </x:c>
      <x:c r="M115" s="78" t="s">
        <x:v>3924</x:v>
      </x:c>
      <x:c r="N115" s="78">
        <x:v>0.044270833333333336</x:v>
      </x:c>
      <x:c r="O115" s="78" t="s">
        <x:v>2289</x:v>
      </x:c>
      <x:c r="P115" s="78">
        <x:v>4</x:v>
      </x:c>
      <x:c r="Q115" s="78">
        <x:v>458</x:v>
      </x:c>
      <x:c r="R115" s="78"/>
      <x:c r="S115" s="78" t="s">
        <x:v>3206</x:v>
      </x:c>
      <x:c r="T115" s="78" t="s">
        <x:v>3206</x:v>
      </x:c>
      <x:c r="U115" s="78" t="s">
        <x:v>3073</x:v>
      </x:c>
      <x:c r="V115" s="78"/>
      <x:c r="W115" s="78" t="s">
        <x:v>3549</x:v>
      </x:c>
      <x:c r="X115" s="78"/>
      <x:c r="Y115" s="78"/>
    </x:row>
    <x:row r="116" spans="1:25" ht="39.95000000000000284217" customHeight="1">
      <x:c r="A116" s="78" t="s">
        <x:v>2697</x:v>
      </x:c>
      <x:c r="B116" s="78">
        <x:v>114</x:v>
      </x:c>
      <x:c r="C116" s="78">
        <x:v>1</x:v>
      </x:c>
      <x:c r="D116" s="78">
        <x:v>8</x:v>
      </x:c>
      <x:c r="E116" s="78" t="s">
        <x:v>1485</x:v>
      </x:c>
      <x:c r="F116" s="78" t="s">
        <x:v>3013</x:v>
      </x:c>
      <x:c r="G116" s="78" t="s">
        <x:v>1313</x:v>
      </x:c>
      <x:c r="H116" s="78" t="s">
        <x:v>3927</x:v>
      </x:c>
      <x:c r="I116" s="78">
        <x:v>2</x:v>
      </x:c>
      <x:c r="J116" s="78" t="s">
        <x:v>4098</x:v>
      </x:c>
      <x:c r="K116" s="78" t="s">
        <x:v>1792</x:v>
      </x:c>
      <x:c r="L116" s="78" t="s">
        <x:v>3206</x:v>
      </x:c>
      <x:c r="M116" s="78" t="s">
        <x:v>3924</x:v>
      </x:c>
      <x:c r="N116" s="78">
        <x:v>0.044618055555555557</x:v>
      </x:c>
      <x:c r="O116" s="78" t="s">
        <x:v>2289</x:v>
      </x:c>
      <x:c r="P116" s="78">
        <x:v>4</x:v>
      </x:c>
      <x:c r="Q116" s="78">
        <x:v>462</x:v>
      </x:c>
      <x:c r="R116" s="78"/>
      <x:c r="S116" s="78" t="s">
        <x:v>3206</x:v>
      </x:c>
      <x:c r="T116" s="78" t="s">
        <x:v>3206</x:v>
      </x:c>
      <x:c r="U116" s="78" t="s">
        <x:v>3073</x:v>
      </x:c>
      <x:c r="V116" s="78"/>
      <x:c r="W116" s="78" t="s">
        <x:v>3431</x:v>
      </x:c>
      <x:c r="X116" s="78"/>
      <x:c r="Y116" s="78"/>
    </x:row>
    <x:row r="117" spans="1:25" ht="39.95000000000000284217" customHeight="1">
      <x:c r="A117" s="78" t="s">
        <x:v>2706</x:v>
      </x:c>
      <x:c r="B117" s="78">
        <x:v>115</x:v>
      </x:c>
      <x:c r="C117" s="78">
        <x:v>1</x:v>
      </x:c>
      <x:c r="D117" s="78">
        <x:v>8</x:v>
      </x:c>
      <x:c r="E117" s="78" t="s">
        <x:v>911</x:v>
      </x:c>
      <x:c r="F117" s="78" t="s">
        <x:v>3062</x:v>
      </x:c>
      <x:c r="G117" s="78" t="s">
        <x:v>1013</x:v>
      </x:c>
      <x:c r="H117" s="78" t="s">
        <x:v>1945</x:v>
      </x:c>
      <x:c r="I117" s="78">
        <x:v>2</x:v>
      </x:c>
      <x:c r="J117" s="78" t="s">
        <x:v>3530</x:v>
      </x:c>
      <x:c r="K117" s="78" t="s">
        <x:v>1792</x:v>
      </x:c>
      <x:c r="L117" s="78" t="s">
        <x:v>3074</x:v>
      </x:c>
      <x:c r="M117" s="78" t="s">
        <x:v>3435</x:v>
      </x:c>
      <x:c r="N117" s="78">
        <x:v>0.044849537037037035</x:v>
      </x:c>
      <x:c r="O117" s="78" t="s">
        <x:v>3525</x:v>
      </x:c>
      <x:c r="P117" s="78">
        <x:v>3</x:v>
      </x:c>
      <x:c r="Q117" s="78">
        <x:v>465</x:v>
      </x:c>
      <x:c r="R117" s="78"/>
      <x:c r="S117" s="78" t="s">
        <x:v>3074</x:v>
      </x:c>
      <x:c r="T117" s="78" t="s">
        <x:v>3074</x:v>
      </x:c>
      <x:c r="U117" s="78" t="s">
        <x:v>3074</x:v>
      </x:c>
      <x:c r="V117" s="78"/>
      <x:c r="W117" s="78"/>
      <x:c r="X117" s="78"/>
      <x:c r="Y117" s="78"/>
    </x:row>
    <x:row r="118" spans="1:25" ht="39.95000000000000284217" customHeight="1">
      <x:c r="A118" s="78" t="s">
        <x:v>2706</x:v>
      </x:c>
      <x:c r="B118" s="78">
        <x:v>116</x:v>
      </x:c>
      <x:c r="C118" s="78">
        <x:v>1</x:v>
      </x:c>
      <x:c r="D118" s="78">
        <x:v>8</x:v>
      </x:c>
      <x:c r="E118" s="78" t="s">
        <x:v>934</x:v>
      </x:c>
      <x:c r="F118" s="78" t="s">
        <x:v>2939</x:v>
      </x:c>
      <x:c r="G118" s="78" t="s">
        <x:v>3312</x:v>
      </x:c>
      <x:c r="H118" s="78" t="s">
        <x:v>3927</x:v>
      </x:c>
      <x:c r="I118" s="78">
        <x:v>2</x:v>
      </x:c>
      <x:c r="J118" s="78" t="s">
        <x:v>4313</x:v>
      </x:c>
      <x:c r="K118" s="78" t="s">
        <x:v>1792</x:v>
      </x:c>
      <x:c r="L118" s="78" t="s">
        <x:v>3206</x:v>
      </x:c>
      <x:c r="M118" s="78" t="s">
        <x:v>3924</x:v>
      </x:c>
      <x:c r="N118" s="78">
        <x:v>0.045196759259259256</x:v>
      </x:c>
      <x:c r="O118" s="78" t="s">
        <x:v>3525</x:v>
      </x:c>
      <x:c r="P118" s="78">
        <x:v>4</x:v>
      </x:c>
      <x:c r="Q118" s="78">
        <x:v>469</x:v>
      </x:c>
      <x:c r="R118" s="78"/>
      <x:c r="S118" s="78" t="s">
        <x:v>3206</x:v>
      </x:c>
      <x:c r="T118" s="78" t="s">
        <x:v>3206</x:v>
      </x:c>
      <x:c r="U118" s="78" t="s">
        <x:v>3073</x:v>
      </x:c>
      <x:c r="V118" s="78"/>
      <x:c r="W118" s="78"/>
      <x:c r="X118" s="78"/>
      <x:c r="Y118" s="78"/>
    </x:row>
    <x:row r="119" spans="1:25" ht="39.95000000000000284217" customHeight="1">
      <x:c r="A119" s="78" t="s">
        <x:v>2706</x:v>
      </x:c>
      <x:c r="B119" s="78">
        <x:v>117</x:v>
      </x:c>
      <x:c r="C119" s="78">
        <x:v>1</x:v>
      </x:c>
      <x:c r="D119" s="78">
        <x:v>10</x:v>
      </x:c>
      <x:c r="E119" s="78" t="s">
        <x:v>1592</x:v>
      </x:c>
      <x:c r="F119" s="78" t="s">
        <x:v>1217</x:v>
      </x:c>
      <x:c r="G119" s="78" t="s">
        <x:v>3413</x:v>
      </x:c>
      <x:c r="H119" s="78" t="s">
        <x:v>1705</x:v>
      </x:c>
      <x:c r="I119" s="78">
        <x:v>2</x:v>
      </x:c>
      <x:c r="J119" s="78" t="s">
        <x:v>3555</x:v>
      </x:c>
      <x:c r="K119" s="78" t="s">
        <x:v>1792</x:v>
      </x:c>
      <x:c r="L119" s="78" t="s">
        <x:v>3224</x:v>
      </x:c>
      <x:c r="M119" s="78" t="s">
        <x:v>4188</x:v>
      </x:c>
      <x:c r="N119" s="78">
        <x:v>0.04583333333333333</x:v>
      </x:c>
      <x:c r="O119" s="78" t="s">
        <x:v>3525</x:v>
      </x:c>
      <x:c r="P119" s="78">
        <x:v>5</x:v>
      </x:c>
      <x:c r="Q119" s="78">
        <x:v>474</x:v>
      </x:c>
      <x:c r="R119" s="78"/>
      <x:c r="S119" s="78" t="s">
        <x:v>3224</x:v>
      </x:c>
      <x:c r="T119" s="78" t="s">
        <x:v>3213</x:v>
      </x:c>
      <x:c r="U119" s="78" t="s">
        <x:v>3202</x:v>
      </x:c>
      <x:c r="V119" s="78"/>
      <x:c r="W119" s="78"/>
      <x:c r="X119" s="78"/>
      <x:c r="Y119" s="78"/>
    </x:row>
    <x:row r="120" spans="1:25" ht="39.95000000000000284217" customHeight="1">
      <x:c r="A120" s="78" t="s">
        <x:v>2706</x:v>
      </x:c>
      <x:c r="B120" s="78">
        <x:v>118</x:v>
      </x:c>
      <x:c r="C120" s="78">
        <x:v>2</x:v>
      </x:c>
      <x:c r="D120" s="78">
        <x:v>6</x:v>
      </x:c>
      <x:c r="E120" s="78" t="s">
        <x:v>3286</x:v>
      </x:c>
      <x:c r="F120" s="78" t="s">
        <x:v>1159</x:v>
      </x:c>
      <x:c r="G120" s="78" t="s">
        <x:v>0</x:v>
      </x:c>
      <x:c r="H120" s="78" t="s">
        <x:v>3321</x:v>
      </x:c>
      <x:c r="I120" s="78">
        <x:v>10</x:v>
      </x:c>
      <x:c r="J120" s="78" t="s">
        <x:v>3027</x:v>
      </x:c>
      <x:c r="K120" s="78" t="s">
        <x:v>1792</x:v>
      </x:c>
      <x:c r="L120" s="78" t="s">
        <x:v>3211</x:v>
      </x:c>
      <x:c r="M120" s="78" t="s">
        <x:v>1193</x:v>
      </x:c>
      <x:c r="N120" s="78">
        <x:v>0.046527777777777779</x:v>
      </x:c>
      <x:c r="O120" s="78" t="s">
        <x:v>3525</x:v>
      </x:c>
      <x:c r="P120" s="78">
        <x:v>3</x:v>
      </x:c>
      <x:c r="Q120" s="78">
        <x:v>477</x:v>
      </x:c>
      <x:c r="R120" s="78"/>
      <x:c r="S120" s="78" t="s">
        <x:v>3211</x:v>
      </x:c>
      <x:c r="T120" s="78" t="s">
        <x:v>3224</x:v>
      </x:c>
      <x:c r="U120" s="78" t="s">
        <x:v>3108</x:v>
      </x:c>
      <x:c r="V120" s="78"/>
      <x:c r="W120" s="78"/>
      <x:c r="X120" s="78"/>
      <x:c r="Y120" s="78" t="s">
        <x:v>587</x:v>
      </x:c>
    </x:row>
    <x:row r="121" spans="1:25" ht="39.95000000000000284217" customHeight="1">
      <x:c r="A121" s="78" t="s">
        <x:v>2706</x:v>
      </x:c>
      <x:c r="B121" s="78">
        <x:v>119</x:v>
      </x:c>
      <x:c r="C121" s="78">
        <x:v>3</x:v>
      </x:c>
      <x:c r="D121" s="78">
        <x:v>7</x:v>
      </x:c>
      <x:c r="E121" s="78" t="s">
        <x:v>2544</x:v>
      </x:c>
      <x:c r="F121" s="78" t="s">
        <x:v>3016</x:v>
      </x:c>
      <x:c r="G121" s="78" t="s">
        <x:v>1034</x:v>
      </x:c>
      <x:c r="H121" s="78" t="s">
        <x:v>978</x:v>
      </x:c>
      <x:c r="I121" s="78">
        <x:v>7</x:v>
      </x:c>
      <x:c r="J121" s="78" t="s">
        <x:v>1176</x:v>
      </x:c>
      <x:c r="K121" s="78" t="s">
        <x:v>3522</x:v>
      </x:c>
      <x:c r="L121" s="78" t="s">
        <x:v>3206</x:v>
      </x:c>
      <x:c r="M121" s="78" t="s">
        <x:v>1834</x:v>
      </x:c>
      <x:c r="N121" s="78">
        <x:v>0.046875</x:v>
      </x:c>
      <x:c r="O121" s="78" t="s">
        <x:v>3525</x:v>
      </x:c>
      <x:c r="P121" s="78">
        <x:v>6</x:v>
      </x:c>
      <x:c r="Q121" s="78">
        <x:v>483</x:v>
      </x:c>
      <x:c r="R121" s="78"/>
      <x:c r="S121" s="78" t="s">
        <x:v>3206</x:v>
      </x:c>
      <x:c r="T121" s="78" t="s">
        <x:v>3206</x:v>
      </x:c>
      <x:c r="U121" s="78" t="s">
        <x:v>3206</x:v>
      </x:c>
      <x:c r="V121" s="78"/>
      <x:c r="W121" s="78"/>
      <x:c r="X121" s="78"/>
      <x:c r="Y121" s="78" t="s">
        <x:v>3543</x:v>
      </x:c>
    </x:row>
    <x:row r="122" spans="1:25" ht="39.95000000000000284217" customHeight="1">
      <x:c r="A122" s="78" t="s">
        <x:v>2706</x:v>
      </x:c>
      <x:c r="B122" s="78">
        <x:v>120</x:v>
      </x:c>
      <x:c r="C122" s="78">
        <x:v>1</x:v>
      </x:c>
      <x:c r="D122" s="78">
        <x:v>10</x:v>
      </x:c>
      <x:c r="E122" s="78" t="s">
        <x:v>4321</x:v>
      </x:c>
      <x:c r="F122" s="78" t="s">
        <x:v>3332</x:v>
      </x:c>
      <x:c r="G122" s="78" t="s">
        <x:v>968</x:v>
      </x:c>
      <x:c r="H122" s="78" t="s">
        <x:v>1705</x:v>
      </x:c>
      <x:c r="I122" s="78">
        <x:v>2</x:v>
      </x:c>
      <x:c r="J122" s="78" t="s">
        <x:v>2709</x:v>
      </x:c>
      <x:c r="K122" s="78" t="s">
        <x:v>1792</x:v>
      </x:c>
      <x:c r="L122" s="78" t="s">
        <x:v>3224</x:v>
      </x:c>
      <x:c r="M122" s="78" t="s">
        <x:v>4188</x:v>
      </x:c>
      <x:c r="N122" s="78">
        <x:v>0.047511574074074074</x:v>
      </x:c>
      <x:c r="O122" s="72" t="s">
        <x:v>3525</x:v>
      </x:c>
      <x:c r="P122" s="78">
        <x:v>5</x:v>
      </x:c>
      <x:c r="Q122" s="78">
        <x:v>488</x:v>
      </x:c>
      <x:c r="R122" s="78"/>
      <x:c r="S122" s="78" t="s">
        <x:v>3224</x:v>
      </x:c>
      <x:c r="T122" s="78" t="s">
        <x:v>3213</x:v>
      </x:c>
      <x:c r="U122" s="78" t="s">
        <x:v>3202</x:v>
      </x:c>
      <x:c r="V122" s="78"/>
      <x:c r="W122" s="78"/>
      <x:c r="X122" s="78"/>
      <x:c r="Y122" s="72"/>
    </x:row>
    <x:row r="123" spans="1:25" ht="39.95000000000000284217" customHeight="1">
      <x:c r="A123" s="78" t="s">
        <x:v>2706</x:v>
      </x:c>
      <x:c r="B123" s="78">
        <x:v>121</x:v>
      </x:c>
      <x:c r="C123" s="78">
        <x:v>4</x:v>
      </x:c>
      <x:c r="D123" s="78">
        <x:v>7</x:v>
      </x:c>
      <x:c r="E123" s="78" t="s">
        <x:v>2548</x:v>
      </x:c>
      <x:c r="F123" s="78" t="s">
        <x:v>3024</x:v>
      </x:c>
      <x:c r="G123" s="78" t="s">
        <x:v>2585</x:v>
      </x:c>
      <x:c r="H123" s="78" t="s">
        <x:v>3337</x:v>
      </x:c>
      <x:c r="I123" s="78">
        <x:v>2</x:v>
      </x:c>
      <x:c r="J123" s="78" t="s">
        <x:v>3946</x:v>
      </x:c>
      <x:c r="K123" s="78" t="s">
        <x:v>1792</x:v>
      </x:c>
      <x:c r="L123" s="78" t="s">
        <x:v>3073</x:v>
      </x:c>
      <x:c r="M123" s="78" t="s">
        <x:v>1473</x:v>
      </x:c>
      <x:c r="N123" s="78">
        <x:v>0.047800925925925927</x:v>
      </x:c>
      <x:c r="O123" s="72" t="s">
        <x:v>2267</x:v>
      </x:c>
      <x:c r="P123" s="78">
        <x:v>4</x:v>
      </x:c>
      <x:c r="Q123" s="78">
        <x:v>492</x:v>
      </x:c>
      <x:c r="R123" s="78"/>
      <x:c r="S123" s="78" t="s">
        <x:v>3073</x:v>
      </x:c>
      <x:c r="T123" s="78" t="s">
        <x:v>3073</x:v>
      </x:c>
      <x:c r="U123" s="78" t="s">
        <x:v>3073</x:v>
      </x:c>
      <x:c r="V123" s="78"/>
      <x:c r="W123" s="78"/>
      <x:c r="X123" s="78"/>
      <x:c r="Y123" s="72" t="s">
        <x:v>1510</x:v>
      </x:c>
    </x:row>
    <x:row r="124" spans="1:25" ht="39.95000000000000284217" customHeight="1">
      <x:c r="A124" s="78" t="s">
        <x:v>2706</x:v>
      </x:c>
      <x:c r="B124" s="78">
        <x:v>122</x:v>
      </x:c>
      <x:c r="C124" s="78">
        <x:v>4</x:v>
      </x:c>
      <x:c r="D124" s="78">
        <x:v>7</x:v>
      </x:c>
      <x:c r="E124" s="72" t="s">
        <x:v>2803</x:v>
      </x:c>
      <x:c r="F124" s="72" t="s">
        <x:v>1979</x:v>
      </x:c>
      <x:c r="G124" s="72" t="s">
        <x:v>1977</x:v>
      </x:c>
      <x:c r="H124" s="72" t="s">
        <x:v>1858</x:v>
      </x:c>
      <x:c r="I124" s="78">
        <x:v>4</x:v>
      </x:c>
      <x:c r="J124" s="78" t="s">
        <x:v>2255</x:v>
      </x:c>
      <x:c r="K124" s="78" t="s">
        <x:v>3818</x:v>
      </x:c>
      <x:c r="L124" s="78" t="s">
        <x:v>3086</x:v>
      </x:c>
      <x:c r="M124" s="72" t="s">
        <x:v>4154</x:v>
      </x:c>
      <x:c r="N124" s="78">
        <x:v>0.048206018518518516</x:v>
      </x:c>
      <x:c r="O124" s="72" t="s">
        <x:v>2267</x:v>
      </x:c>
      <x:c r="P124" s="78">
        <x:v>5</x:v>
      </x:c>
      <x:c r="Q124" s="78">
        <x:v>497</x:v>
      </x:c>
      <x:c r="R124" s="78"/>
      <x:c r="S124" s="78" t="s">
        <x:v>3086</x:v>
      </x:c>
      <x:c r="T124" s="78" t="s">
        <x:v>3206</x:v>
      </x:c>
      <x:c r="U124" s="78" t="s">
        <x:v>3206</x:v>
      </x:c>
      <x:c r="V124" s="78"/>
      <x:c r="W124" s="78"/>
      <x:c r="X124" s="78"/>
      <x:c r="Y124" s="72"/>
    </x:row>
    <x:row r="125" spans="1:25" ht="39.95000000000000284217" customHeight="1">
      <x:c r="A125" s="78" t="s">
        <x:v>2706</x:v>
      </x:c>
      <x:c r="B125" s="78">
        <x:v>123</x:v>
      </x:c>
      <x:c r="C125" s="78">
        <x:v>5</x:v>
      </x:c>
      <x:c r="D125" s="78">
        <x:v>7</x:v>
      </x:c>
      <x:c r="E125" s="72" t="s">
        <x:v>4335</x:v>
      </x:c>
      <x:c r="F125" s="72" t="s">
        <x:v>1342</x:v>
      </x:c>
      <x:c r="G125" s="72" t="s">
        <x:v>1346</x:v>
      </x:c>
      <x:c r="H125" s="72" t="s">
        <x:v>3348</x:v>
      </x:c>
      <x:c r="I125" s="78">
        <x:v>6</x:v>
      </x:c>
      <x:c r="J125" s="72" t="s">
        <x:v>3410</x:v>
      </x:c>
      <x:c r="K125" s="78" t="s">
        <x:v>3821</x:v>
      </x:c>
      <x:c r="L125" s="78" t="s">
        <x:v>3224</x:v>
      </x:c>
      <x:c r="M125" s="72" t="s">
        <x:v>1744</x:v>
      </x:c>
      <x:c r="N125" s="78">
        <x:v>0.04884259259259259</x:v>
      </x:c>
      <x:c r="O125" s="72" t="s">
        <x:v>2267</x:v>
      </x:c>
      <x:c r="P125" s="78">
        <x:v>6</x:v>
      </x:c>
      <x:c r="Q125" s="78">
        <x:v>503</x:v>
      </x:c>
      <x:c r="R125" s="78"/>
      <x:c r="S125" s="78" t="s">
        <x:v>3224</x:v>
      </x:c>
      <x:c r="T125" s="78" t="s">
        <x:v>3213</x:v>
      </x:c>
      <x:c r="U125" s="78" t="s">
        <x:v>3213</x:v>
      </x:c>
      <x:c r="V125" s="78"/>
      <x:c r="W125" s="78"/>
      <x:c r="X125" s="78"/>
      <x:c r="Y125" s="72"/>
    </x:row>
    <x:row r="126" spans="1:25" ht="39.95000000000000284217" customHeight="1">
      <x:c r="A126" s="78" t="s">
        <x:v>2706</x:v>
      </x:c>
      <x:c r="B126" s="78">
        <x:v>124</x:v>
      </x:c>
      <x:c r="C126" s="78">
        <x:v>6</x:v>
      </x:c>
      <x:c r="D126" s="78">
        <x:v>7</x:v>
      </x:c>
      <x:c r="E126" s="72" t="s">
        <x:v>2787</x:v>
      </x:c>
      <x:c r="F126" s="72" t="s">
        <x:v>3412</x:v>
      </x:c>
      <x:c r="G126" s="72" t="s">
        <x:v>2964</x:v>
      </x:c>
      <x:c r="H126" s="72" t="s">
        <x:v>3033</x:v>
      </x:c>
      <x:c r="I126" s="78">
        <x:v>5</x:v>
      </x:c>
      <x:c r="J126" s="72" t="s">
        <x:v>2245</x:v>
      </x:c>
      <x:c r="K126" s="78" t="s">
        <x:v>1699</x:v>
      </x:c>
      <x:c r="L126" s="78" t="s">
        <x:v>3213</x:v>
      </x:c>
      <x:c r="M126" s="72" t="s">
        <x:v>3599</x:v>
      </x:c>
      <x:c r="N126" s="78">
        <x:v>0.049421296296296297</x:v>
      </x:c>
      <x:c r="O126" s="72" t="s">
        <x:v>2267</x:v>
      </x:c>
      <x:c r="P126" s="78">
        <x:v>6</x:v>
      </x:c>
      <x:c r="Q126" s="78">
        <x:v>509</x:v>
      </x:c>
      <x:c r="R126" s="78"/>
      <x:c r="S126" s="78" t="s">
        <x:v>3213</x:v>
      </x:c>
      <x:c r="T126" s="78" t="s">
        <x:v>3108</x:v>
      </x:c>
      <x:c r="U126" s="78" t="s">
        <x:v>3108</x:v>
      </x:c>
      <x:c r="V126" s="78"/>
      <x:c r="W126" s="78"/>
      <x:c r="X126" s="78"/>
      <x:c r="Y126" s="72"/>
    </x:row>
    <x:row r="127" spans="1:25" ht="39.95000000000000284217" customHeight="1">
      <x:c r="A127" s="78" t="s">
        <x:v>2706</x:v>
      </x:c>
      <x:c r="B127" s="78">
        <x:v>125</x:v>
      </x:c>
      <x:c r="C127" s="78">
        <x:v>5</x:v>
      </x:c>
      <x:c r="D127" s="78">
        <x:v>8</x:v>
      </x:c>
      <x:c r="E127" s="72" t="s">
        <x:v>2007</x:v>
      </x:c>
      <x:c r="F127" s="72" t="s">
        <x:v>3055</x:v>
      </x:c>
      <x:c r="G127" s="72" t="s">
        <x:v>2132</x:v>
      </x:c>
      <x:c r="H127" s="72" t="s">
        <x:v>2880</x:v>
      </x:c>
      <x:c r="I127" s="78">
        <x:v>3</x:v>
      </x:c>
      <x:c r="J127" s="72" t="s">
        <x:v>1645</x:v>
      </x:c>
      <x:c r="K127" s="78" t="s">
        <x:v>1978</x:v>
      </x:c>
      <x:c r="L127" s="78" t="s">
        <x:v>3086</x:v>
      </x:c>
      <x:c r="M127" s="72" t="s">
        <x:v>1703</x:v>
      </x:c>
      <x:c r="N127" s="78">
        <x:v>0.049826388888888892</x:v>
      </x:c>
      <x:c r="O127" s="72" t="s">
        <x:v>2267</x:v>
      </x:c>
      <x:c r="P127" s="78">
        <x:v>6</x:v>
      </x:c>
      <x:c r="Q127" s="78">
        <x:v>515</x:v>
      </x:c>
      <x:c r="R127" s="78" t="s">
        <x:v>1740</x:v>
      </x:c>
      <x:c r="S127" s="78" t="s">
        <x:v>3086</x:v>
      </x:c>
      <x:c r="T127" s="78" t="s">
        <x:v>3206</x:v>
      </x:c>
      <x:c r="U127" s="78" t="s">
        <x:v>3206</x:v>
      </x:c>
      <x:c r="V127" s="78"/>
      <x:c r="W127" s="78"/>
      <x:c r="X127" s="78"/>
      <x:c r="Y127" s="72"/>
    </x:row>
    <x:row r="128" spans="1:25" ht="39.95000000000000284217" customHeight="1">
      <x:c r="A128" s="78" t="s">
        <x:v>2706</x:v>
      </x:c>
      <x:c r="B128" s="78">
        <x:v>126</x:v>
      </x:c>
      <x:c r="C128" s="78">
        <x:v>5</x:v>
      </x:c>
      <x:c r="D128" s="78">
        <x:v>8</x:v>
      </x:c>
      <x:c r="E128" s="72" t="s">
        <x:v>1590</x:v>
      </x:c>
      <x:c r="F128" s="72" t="s">
        <x:v>1389</x:v>
      </x:c>
      <x:c r="G128" s="72" t="s">
        <x:v>1081</x:v>
      </x:c>
      <x:c r="H128" s="72" t="s">
        <x:v>2880</x:v>
      </x:c>
      <x:c r="I128" s="78">
        <x:v>2</x:v>
      </x:c>
      <x:c r="J128" s="72" t="s">
        <x:v>4035</x:v>
      </x:c>
      <x:c r="K128" s="78" t="s">
        <x:v>1978</x:v>
      </x:c>
      <x:c r="L128" s="78" t="s">
        <x:v>3202</x:v>
      </x:c>
      <x:c r="M128" s="72" t="s">
        <x:v>1703</x:v>
      </x:c>
      <x:c r="N128" s="78">
        <x:v>0.050289351851851849</x:v>
      </x:c>
      <x:c r="O128" s="72" t="s">
        <x:v>2267</x:v>
      </x:c>
      <x:c r="P128" s="78">
        <x:v>7</x:v>
      </x:c>
      <x:c r="Q128" s="78">
        <x:v>522</x:v>
      </x:c>
      <x:c r="R128" s="78" t="s">
        <x:v>1696</x:v>
      </x:c>
      <x:c r="S128" s="78" t="s">
        <x:v>3202</x:v>
      </x:c>
      <x:c r="T128" s="78" t="s">
        <x:v>3206</x:v>
      </x:c>
      <x:c r="U128" s="78" t="s">
        <x:v>3206</x:v>
      </x:c>
      <x:c r="V128" s="78"/>
      <x:c r="W128" s="78"/>
      <x:c r="X128" s="78"/>
      <x:c r="Y128" s="72"/>
    </x:row>
    <x:row r="129" spans="1:25" ht="39.95000000000000284217" customHeight="1">
      <x:c r="A129" s="78" t="s">
        <x:v>2706</x:v>
      </x:c>
      <x:c r="B129" s="78">
        <x:v>127</x:v>
      </x:c>
      <x:c r="C129" s="78">
        <x:v>4</x:v>
      </x:c>
      <x:c r="D129" s="78">
        <x:v>9</x:v>
      </x:c>
      <x:c r="E129" s="72" t="s">
        <x:v>4350</x:v>
      </x:c>
      <x:c r="F129" s="72" t="s">
        <x:v>2032</x:v>
      </x:c>
      <x:c r="G129" s="72" t="s">
        <x:v>2916</x:v>
      </x:c>
      <x:c r="H129" s="72" t="s">
        <x:v>3350</x:v>
      </x:c>
      <x:c r="I129" s="78">
        <x:v>5</x:v>
      </x:c>
      <x:c r="J129" s="72" t="s">
        <x:v>3844</x:v>
      </x:c>
      <x:c r="K129" s="78" t="s">
        <x:v>3827</x:v>
      </x:c>
      <x:c r="L129" s="78" t="s">
        <x:v>3073</x:v>
      </x:c>
      <x:c r="M129" s="72" t="s">
        <x:v>2026</x:v>
      </x:c>
      <x:c r="N129" s="78">
        <x:v>0.050578703703703702</x:v>
      </x:c>
      <x:c r="O129" s="72" t="s">
        <x:v>2267</x:v>
      </x:c>
      <x:c r="P129" s="78">
        <x:v>7</x:v>
      </x:c>
      <x:c r="Q129" s="78">
        <x:v>529</x:v>
      </x:c>
      <x:c r="R129" s="78"/>
      <x:c r="S129" s="78" t="s">
        <x:v>3073</x:v>
      </x:c>
      <x:c r="T129" s="78" t="s">
        <x:v>3073</x:v>
      </x:c>
      <x:c r="U129" s="78" t="s">
        <x:v>3073</x:v>
      </x:c>
      <x:c r="V129" s="78"/>
      <x:c r="W129" s="78"/>
      <x:c r="X129" s="78"/>
      <x:c r="Y129" s="72"/>
    </x:row>
    <x:row r="130" spans="1:25" ht="39.95000000000000284217" customHeight="1">
      <x:c r="A130" s="78" t="s">
        <x:v>2706</x:v>
      </x:c>
      <x:c r="B130" s="78">
        <x:v>128</x:v>
      </x:c>
      <x:c r="C130" s="78">
        <x:v>5</x:v>
      </x:c>
      <x:c r="D130" s="78">
        <x:v>9</x:v>
      </x:c>
      <x:c r="E130" s="72" t="s">
        <x:v>3277</x:v>
      </x:c>
      <x:c r="F130" s="72" t="s">
        <x:v>961</x:v>
      </x:c>
      <x:c r="G130" s="72" t="s">
        <x:v>2111</x:v>
      </x:c>
      <x:c r="H130" s="72" t="s">
        <x:v>3338</x:v>
      </x:c>
      <x:c r="I130" s="78">
        <x:v>5</x:v>
      </x:c>
      <x:c r="J130" s="72" t="s">
        <x:v>963</x:v>
      </x:c>
      <x:c r="K130" s="78" t="s">
        <x:v>4292</x:v>
      </x:c>
      <x:c r="L130" s="78" t="s">
        <x:v>3073</x:v>
      </x:c>
      <x:c r="M130" s="72" t="s">
        <x:v>1927</x:v>
      </x:c>
      <x:c r="N130" s="78">
        <x:v>0.050868055555555555</x:v>
      </x:c>
      <x:c r="O130" s="72" t="s">
        <x:v>2267</x:v>
      </x:c>
      <x:c r="P130" s="78">
        <x:v>6</x:v>
      </x:c>
      <x:c r="Q130" s="78">
        <x:v>535</x:v>
      </x:c>
      <x:c r="R130" s="78"/>
      <x:c r="S130" s="78" t="s">
        <x:v>3073</x:v>
      </x:c>
      <x:c r="T130" s="78" t="s">
        <x:v>3074</x:v>
      </x:c>
      <x:c r="U130" s="78" t="s">
        <x:v>3074</x:v>
      </x:c>
      <x:c r="V130" s="78"/>
      <x:c r="W130" s="78"/>
      <x:c r="X130" s="78"/>
      <x:c r="Y130" s="72" t="s">
        <x:v>2259</x:v>
      </x:c>
    </x:row>
    <x:row r="131" spans="1:25" ht="39.95000000000000284217" customHeight="1">
      <x:c r="A131" s="78" t="s">
        <x:v>2706</x:v>
      </x:c>
      <x:c r="B131" s="78">
        <x:v>129</x:v>
      </x:c>
      <x:c r="C131" s="78">
        <x:v>5</x:v>
      </x:c>
      <x:c r="D131" s="78">
        <x:v>9</x:v>
      </x:c>
      <x:c r="E131" s="72" t="s">
        <x:v>4011</x:v>
      </x:c>
      <x:c r="F131" s="72" t="s">
        <x:v>1240</x:v>
      </x:c>
      <x:c r="G131" s="72" t="s">
        <x:v>1641</x:v>
      </x:c>
      <x:c r="H131" s="72" t="s">
        <x:v>2941</x:v>
      </x:c>
      <x:c r="I131" s="78">
        <x:v>3</x:v>
      </x:c>
      <x:c r="J131" s="72" t="s">
        <x:v>2338</x:v>
      </x:c>
      <x:c r="K131" s="78" t="s">
        <x:v>1460</x:v>
      </x:c>
      <x:c r="L131" s="78" t="s">
        <x:v>3074</x:v>
      </x:c>
      <x:c r="M131" s="72" t="s">
        <x:v>3829</x:v>
      </x:c>
      <x:c r="N131" s="78">
        <x:v>0.051099537037037035</x:v>
      </x:c>
      <x:c r="O131" s="72" t="s">
        <x:v>2267</x:v>
      </x:c>
      <x:c r="P131" s="78">
        <x:v>6</x:v>
      </x:c>
      <x:c r="Q131" s="78">
        <x:v>541</x:v>
      </x:c>
      <x:c r="R131" s="78"/>
      <x:c r="S131" s="78" t="s">
        <x:v>3074</x:v>
      </x:c>
      <x:c r="T131" s="78" t="s">
        <x:v>3074</x:v>
      </x:c>
      <x:c r="U131" s="78" t="s">
        <x:v>3074</x:v>
      </x:c>
      <x:c r="V131" s="78"/>
      <x:c r="W131" s="78"/>
      <x:c r="X131" s="78"/>
      <x:c r="Y131" s="72"/>
    </x:row>
    <x:row r="132" spans="1:25" ht="39.95000000000000284217" customHeight="1">
      <x:c r="A132" s="78" t="s">
        <x:v>2706</x:v>
      </x:c>
      <x:c r="B132" s="78">
        <x:v>130</x:v>
      </x:c>
      <x:c r="C132" s="78">
        <x:v>5</x:v>
      </x:c>
      <x:c r="D132" s="78">
        <x:v>8</x:v>
      </x:c>
      <x:c r="E132" s="72" t="s">
        <x:v>4215</x:v>
      </x:c>
      <x:c r="F132" s="72" t="s">
        <x:v>1079</x:v>
      </x:c>
      <x:c r="G132" s="72" t="s">
        <x:v>2130</x:v>
      </x:c>
      <x:c r="H132" s="72" t="s">
        <x:v>2880</x:v>
      </x:c>
      <x:c r="I132" s="78">
        <x:v>3</x:v>
      </x:c>
      <x:c r="J132" s="72" t="s">
        <x:v>1222</x:v>
      </x:c>
      <x:c r="K132" s="78" t="s">
        <x:v>1978</x:v>
      </x:c>
      <x:c r="L132" s="78" t="s">
        <x:v>3213</x:v>
      </x:c>
      <x:c r="M132" s="72" t="s">
        <x:v>1703</x:v>
      </x:c>
      <x:c r="N132" s="78">
        <x:v>0.05167824074074074</x:v>
      </x:c>
      <x:c r="O132" s="72" t="s">
        <x:v>2267</x:v>
      </x:c>
      <x:c r="P132" s="78">
        <x:v>9</x:v>
      </x:c>
      <x:c r="Q132" s="78">
        <x:v>550</x:v>
      </x:c>
      <x:c r="R132" s="78" t="s">
        <x:v>1459</x:v>
      </x:c>
      <x:c r="S132" s="78" t="s">
        <x:v>3213</x:v>
      </x:c>
      <x:c r="T132" s="78" t="s">
        <x:v>3202</x:v>
      </x:c>
      <x:c r="U132" s="78" t="s">
        <x:v>3202</x:v>
      </x:c>
      <x:c r="V132" s="78"/>
      <x:c r="W132" s="78"/>
      <x:c r="X132" s="78"/>
      <x:c r="Y132" s="72"/>
    </x:row>
    <x:row r="133" spans="1:25" ht="39.95000000000000284217" customHeight="1">
      <x:c r="A133" s="78" t="s">
        <x:v>2706</x:v>
      </x:c>
      <x:c r="B133" s="78">
        <x:v>131</x:v>
      </x:c>
      <x:c r="C133" s="78">
        <x:v>1</x:v>
      </x:c>
      <x:c r="D133" s="78">
        <x:v>7</x:v>
      </x:c>
      <x:c r="E133" s="72" t="s">
        <x:v>3762</x:v>
      </x:c>
      <x:c r="F133" s="72" t="s">
        <x:v>3037</x:v>
      </x:c>
      <x:c r="G133" s="72" t="s">
        <x:v>1362</x:v>
      </x:c>
      <x:c r="H133" s="72" t="s">
        <x:v>1996</x:v>
      </x:c>
      <x:c r="I133" s="78">
        <x:v>2</x:v>
      </x:c>
      <x:c r="J133" s="72" t="s">
        <x:v>1196</x:v>
      </x:c>
      <x:c r="K133" s="78" t="s">
        <x:v>1792</x:v>
      </x:c>
      <x:c r="L133" s="78" t="s">
        <x:v>3080</x:v>
      </x:c>
      <x:c r="M133" s="72" t="s">
        <x:v>3835</x:v>
      </x:c>
      <x:c r="N133" s="78">
        <x:v>0.05185185185185185</x:v>
      </x:c>
      <x:c r="O133" s="72" t="s">
        <x:v>2267</x:v>
      </x:c>
      <x:c r="P133" s="78">
        <x:v>2</x:v>
      </x:c>
      <x:c r="Q133" s="78">
        <x:v>552</x:v>
      </x:c>
      <x:c r="R133" s="78"/>
      <x:c r="S133" s="78" t="s">
        <x:v>3080</x:v>
      </x:c>
      <x:c r="T133" s="78" t="s">
        <x:v>3080</x:v>
      </x:c>
      <x:c r="U133" s="78" t="s">
        <x:v>3080</x:v>
      </x:c>
      <x:c r="V133" s="78"/>
      <x:c r="W133" s="78"/>
      <x:c r="X133" s="78"/>
      <x:c r="Y133" s="72"/>
    </x:row>
    <x:row r="134" spans="1:25" ht="39.95000000000000284217" customHeight="1">
      <x:c r="A134" s="78" t="s">
        <x:v>2706</x:v>
      </x:c>
      <x:c r="B134" s="78">
        <x:v>132</x:v>
      </x:c>
      <x:c r="C134" s="78">
        <x:v>3</x:v>
      </x:c>
      <x:c r="D134" s="78">
        <x:v>8</x:v>
      </x:c>
      <x:c r="E134" s="72" t="s">
        <x:v>1499</x:v>
      </x:c>
      <x:c r="F134" s="72" t="s">
        <x:v>1157</x:v>
      </x:c>
      <x:c r="G134" s="72" t="s">
        <x:v>1030</x:v>
      </x:c>
      <x:c r="H134" s="72" t="s">
        <x:v>3819</x:v>
      </x:c>
      <x:c r="I134" s="78">
        <x:v>2</x:v>
      </x:c>
      <x:c r="J134" s="72" t="s">
        <x:v>1494</x:v>
      </x:c>
      <x:c r="K134" s="78" t="s">
        <x:v>1792</x:v>
      </x:c>
      <x:c r="L134" s="78" t="s">
        <x:v>3080</x:v>
      </x:c>
      <x:c r="M134" s="72" t="s">
        <x:v>3433</x:v>
      </x:c>
      <x:c r="N134" s="78">
        <x:v>0.052025462962962965</x:v>
      </x:c>
      <x:c r="O134" s="72" t="s">
        <x:v>2267</x:v>
      </x:c>
      <x:c r="P134" s="78">
        <x:v>4</x:v>
      </x:c>
      <x:c r="Q134" s="78">
        <x:v>556</x:v>
      </x:c>
      <x:c r="R134" s="78"/>
      <x:c r="S134" s="78" t="s">
        <x:v>3080</x:v>
      </x:c>
      <x:c r="T134" s="78" t="s">
        <x:v>3080</x:v>
      </x:c>
      <x:c r="U134" s="78" t="s">
        <x:v>3080</x:v>
      </x:c>
      <x:c r="V134" s="78"/>
      <x:c r="W134" s="78"/>
      <x:c r="X134" s="78"/>
      <x:c r="Y134" s="72"/>
    </x:row>
    <x:row r="135" spans="1:25" ht="39.95000000000000284217" customHeight="1">
      <x:c r="A135" s="78" t="s">
        <x:v>2706</x:v>
      </x:c>
      <x:c r="B135" s="78">
        <x:v>133</x:v>
      </x:c>
      <x:c r="C135" s="78">
        <x:v>1</x:v>
      </x:c>
      <x:c r="D135" s="78">
        <x:v>7</x:v>
      </x:c>
      <x:c r="E135" s="72" t="s">
        <x:v>2477</x:v>
      </x:c>
      <x:c r="F135" s="72" t="s">
        <x:v>3349</x:v>
      </x:c>
      <x:c r="G135" s="72" t="s">
        <x:v>2537</x:v>
      </x:c>
      <x:c r="H135" s="72" t="s">
        <x:v>1968</x:v>
      </x:c>
      <x:c r="I135" s="78">
        <x:v>2</x:v>
      </x:c>
      <x:c r="J135" s="72" t="s">
        <x:v>2266</x:v>
      </x:c>
      <x:c r="K135" s="78" t="s">
        <x:v>3424</x:v>
      </x:c>
      <x:c r="L135" s="78" t="s">
        <x:v>3074</x:v>
      </x:c>
      <x:c r="M135" s="72" t="s">
        <x:v>1405</x:v>
      </x:c>
      <x:c r="N135" s="78">
        <x:v>0.052256944444444446</x:v>
      </x:c>
      <x:c r="O135" s="72" t="s">
        <x:v>2267</x:v>
      </x:c>
      <x:c r="P135" s="78">
        <x:v>3</x:v>
      </x:c>
      <x:c r="Q135" s="78">
        <x:v>559</x:v>
      </x:c>
      <x:c r="R135" s="78"/>
      <x:c r="S135" s="78" t="s">
        <x:v>3074</x:v>
      </x:c>
      <x:c r="T135" s="78" t="s">
        <x:v>3074</x:v>
      </x:c>
      <x:c r="U135" s="78" t="s">
        <x:v>3074</x:v>
      </x:c>
      <x:c r="V135" s="78"/>
      <x:c r="W135" s="78" t="s">
        <x:v>2959</x:v>
      </x:c>
      <x:c r="X135" s="78" t="s">
        <x:v>3421</x:v>
      </x:c>
      <x:c r="Y135" s="72"/>
    </x:row>
    <x:row r="136" spans="1:25" ht="39.95000000000000284217" customHeight="1">
      <x:c r="A136" s="78" t="s">
        <x:v>2706</x:v>
      </x:c>
      <x:c r="B136" s="78">
        <x:v>134</x:v>
      </x:c>
      <x:c r="C136" s="78">
        <x:v>1</x:v>
      </x:c>
      <x:c r="D136" s="78">
        <x:v>8</x:v>
      </x:c>
      <x:c r="E136" s="72" t="s">
        <x:v>1923</x:v>
      </x:c>
      <x:c r="F136" s="72" t="s">
        <x:v>3064</x:v>
      </x:c>
      <x:c r="G136" s="72" t="s">
        <x:v>1017</x:v>
      </x:c>
      <x:c r="H136" s="72" t="s">
        <x:v>1430</x:v>
      </x:c>
      <x:c r="I136" s="78">
        <x:v>4</x:v>
      </x:c>
      <x:c r="J136" s="72" t="s">
        <x:v>3235</x:v>
      </x:c>
      <x:c r="K136" s="78" t="s">
        <x:v>1792</x:v>
      </x:c>
      <x:c r="L136" s="78" t="s">
        <x:v>3073</x:v>
      </x:c>
      <x:c r="M136" s="72" t="s">
        <x:v>3358</x:v>
      </x:c>
      <x:c r="N136" s="78">
        <x:v>0.052546296296296299</x:v>
      </x:c>
      <x:c r="O136" s="72" t="s">
        <x:v>2267</x:v>
      </x:c>
      <x:c r="P136" s="78">
        <x:v>2</x:v>
      </x:c>
      <x:c r="Q136" s="78">
        <x:v>561</x:v>
      </x:c>
      <x:c r="R136" s="78"/>
      <x:c r="S136" s="78" t="s">
        <x:v>3073</x:v>
      </x:c>
      <x:c r="T136" s="78" t="s">
        <x:v>3073</x:v>
      </x:c>
      <x:c r="U136" s="78" t="s">
        <x:v>3073</x:v>
      </x:c>
      <x:c r="V136" s="78"/>
      <x:c r="W136" s="78" t="s">
        <x:v>1646</x:v>
      </x:c>
      <x:c r="X136" s="78"/>
      <x:c r="Y136" s="72" t="s">
        <x:v>1208</x:v>
      </x:c>
    </x:row>
    <x:row r="137" spans="1:25" ht="39.95000000000000284217" customHeight="1">
      <x:c r="A137" s="78" t="s">
        <x:v>2706</x:v>
      </x:c>
      <x:c r="B137" s="78">
        <x:v>135</x:v>
      </x:c>
      <x:c r="C137" s="78">
        <x:v>2</x:v>
      </x:c>
      <x:c r="D137" s="78">
        <x:v>8</x:v>
      </x:c>
      <x:c r="E137" s="72" t="s">
        <x:v>4016</x:v>
      </x:c>
      <x:c r="F137" s="72" t="s">
        <x:v>1639</x:v>
      </x:c>
      <x:c r="G137" s="72" t="s">
        <x:v>1633</x:v>
      </x:c>
      <x:c r="H137" s="72" t="s">
        <x:v>3933</x:v>
      </x:c>
      <x:c r="I137" s="78">
        <x:v>3</x:v>
      </x:c>
      <x:c r="J137" s="72" t="s">
        <x:v>4250</x:v>
      </x:c>
      <x:c r="K137" s="78" t="s">
        <x:v>1792</x:v>
      </x:c>
      <x:c r="L137" s="78" t="s">
        <x:v>3086</x:v>
      </x:c>
      <x:c r="M137" s="72" t="s">
        <x:v>1484</x:v>
      </x:c>
      <x:c r="N137" s="78">
        <x:v>0.052951388888888888</x:v>
      </x:c>
      <x:c r="O137" s="72" t="s">
        <x:v>2567</x:v>
      </x:c>
      <x:c r="P137" s="78">
        <x:v>3</x:v>
      </x:c>
      <x:c r="Q137" s="78">
        <x:v>564</x:v>
      </x:c>
      <x:c r="R137" s="78"/>
      <x:c r="S137" s="78" t="s">
        <x:v>3086</x:v>
      </x:c>
      <x:c r="T137" s="78" t="s">
        <x:v>3206</x:v>
      </x:c>
      <x:c r="U137" s="78" t="s">
        <x:v>3206</x:v>
      </x:c>
      <x:c r="V137" s="78"/>
      <x:c r="W137" s="78" t="s">
        <x:v>3842</x:v>
      </x:c>
      <x:c r="X137" s="78"/>
      <x:c r="Y137" s="72" t="s">
        <x:v>3439</x:v>
      </x:c>
    </x:row>
    <x:row r="138" spans="1:25" ht="39.95000000000000284217" customHeight="1">
      <x:c r="A138" s="78" t="s">
        <x:v>2706</x:v>
      </x:c>
      <x:c r="B138" s="78">
        <x:v>136</x:v>
      </x:c>
      <x:c r="C138" s="78">
        <x:v>2</x:v>
      </x:c>
      <x:c r="D138" s="78">
        <x:v>8</x:v>
      </x:c>
      <x:c r="E138" s="72" t="s">
        <x:v>4008</x:v>
      </x:c>
      <x:c r="F138" s="72" t="s">
        <x:v>4024</x:v>
      </x:c>
      <x:c r="G138" s="72" t="s">
        <x:v>3383</x:v>
      </x:c>
      <x:c r="H138" s="72" t="s">
        <x:v>3933</x:v>
      </x:c>
      <x:c r="I138" s="78">
        <x:v>4</x:v>
      </x:c>
      <x:c r="J138" s="72" t="s">
        <x:v>2333</x:v>
      </x:c>
      <x:c r="K138" s="78" t="s">
        <x:v>1792</x:v>
      </x:c>
      <x:c r="L138" s="78" t="s">
        <x:v>3086</x:v>
      </x:c>
      <x:c r="M138" s="72" t="s">
        <x:v>1484</x:v>
      </x:c>
      <x:c r="N138" s="78">
        <x:v>0.053356481481481484</x:v>
      </x:c>
      <x:c r="O138" s="72" t="s">
        <x:v>3618</x:v>
      </x:c>
      <x:c r="P138" s="78">
        <x:v>3</x:v>
      </x:c>
      <x:c r="Q138" s="78">
        <x:v>567</x:v>
      </x:c>
      <x:c r="R138" s="78"/>
      <x:c r="S138" s="78" t="s">
        <x:v>3086</x:v>
      </x:c>
      <x:c r="T138" s="78" t="s">
        <x:v>3206</x:v>
      </x:c>
      <x:c r="U138" s="78" t="s">
        <x:v>3206</x:v>
      </x:c>
      <x:c r="V138" s="78"/>
      <x:c r="W138" s="78" t="s">
        <x:v>3831</x:v>
      </x:c>
      <x:c r="X138" s="78"/>
      <x:c r="Y138" s="72" t="s">
        <x:v>1640</x:v>
      </x:c>
    </x:row>
    <x:row r="139" spans="1:25" ht="39.95000000000000284217" customHeight="1">
      <x:c r="A139" s="78" t="s">
        <x:v>2706</x:v>
      </x:c>
      <x:c r="B139" s="78">
        <x:v>137</x:v>
      </x:c>
      <x:c r="C139" s="78">
        <x:v>2</x:v>
      </x:c>
      <x:c r="D139" s="78">
        <x:v>8</x:v>
      </x:c>
      <x:c r="E139" s="72" t="s">
        <x:v>4340</x:v>
      </x:c>
      <x:c r="F139" s="72" t="s">
        <x:v>1012</x:v>
      </x:c>
      <x:c r="G139" s="72" t="s">
        <x:v>3326</x:v>
      </x:c>
      <x:c r="H139" s="72" t="s">
        <x:v>3933</x:v>
      </x:c>
      <x:c r="I139" s="78">
        <x:v>2</x:v>
      </x:c>
      <x:c r="J139" s="72" t="s">
        <x:v>2669</x:v>
      </x:c>
      <x:c r="K139" s="78" t="s">
        <x:v>1792</x:v>
      </x:c>
      <x:c r="L139" s="78" t="s">
        <x:v>3086</x:v>
      </x:c>
      <x:c r="M139" s="72" t="s">
        <x:v>1484</x:v>
      </x:c>
      <x:c r="N139" s="78">
        <x:v>0.053761574074074073</x:v>
      </x:c>
      <x:c r="O139" s="72" t="s">
        <x:v>3432</x:v>
      </x:c>
      <x:c r="P139" s="78">
        <x:v>3</x:v>
      </x:c>
      <x:c r="Q139" s="78">
        <x:v>570</x:v>
      </x:c>
      <x:c r="R139" s="78"/>
      <x:c r="S139" s="78" t="s">
        <x:v>3086</x:v>
      </x:c>
      <x:c r="T139" s="78" t="s">
        <x:v>3206</x:v>
      </x:c>
      <x:c r="U139" s="78" t="s">
        <x:v>3206</x:v>
      </x:c>
      <x:c r="V139" s="78"/>
      <x:c r="W139" s="78"/>
      <x:c r="X139" s="78"/>
      <x:c r="Y139" s="72" t="s">
        <x:v>1432</x:v>
      </x:c>
    </x:row>
    <x:row r="140" spans="1:25" ht="39.95000000000000284217" customHeight="1">
      <x:c r="A140" s="78" t="s">
        <x:v>2706</x:v>
      </x:c>
      <x:c r="B140" s="78">
        <x:v>138</x:v>
      </x:c>
      <x:c r="C140" s="78">
        <x:v>2</x:v>
      </x:c>
      <x:c r="D140" s="78">
        <x:v>8</x:v>
      </x:c>
      <x:c r="E140" s="78" t="s">
        <x:v>4326</x:v>
      </x:c>
      <x:c r="F140" s="78" t="s">
        <x:v>2945</x:v>
      </x:c>
      <x:c r="G140" s="78" t="s">
        <x:v>2978</x:v>
      </x:c>
      <x:c r="H140" s="78" t="s">
        <x:v>3933</x:v>
      </x:c>
      <x:c r="I140" s="78">
        <x:v>2</x:v>
      </x:c>
      <x:c r="J140" s="78" t="s">
        <x:v>1997</x:v>
      </x:c>
      <x:c r="K140" s="78" t="s">
        <x:v>1792</x:v>
      </x:c>
      <x:c r="L140" s="78" t="s">
        <x:v>3086</x:v>
      </x:c>
      <x:c r="M140" s="78" t="s">
        <x:v>1484</x:v>
      </x:c>
      <x:c r="N140" s="78">
        <x:v>0.054166666666666669</x:v>
      </x:c>
      <x:c r="O140" s="78" t="s">
        <x:v>3432</x:v>
      </x:c>
      <x:c r="P140" s="78">
        <x:v>3</x:v>
      </x:c>
      <x:c r="Q140" s="78">
        <x:v>573</x:v>
      </x:c>
      <x:c r="R140" s="78"/>
      <x:c r="S140" s="78" t="s">
        <x:v>3086</x:v>
      </x:c>
      <x:c r="T140" s="78" t="s">
        <x:v>3206</x:v>
      </x:c>
      <x:c r="U140" s="78" t="s">
        <x:v>3206</x:v>
      </x:c>
      <x:c r="V140" s="78"/>
      <x:c r="W140" s="78" t="s">
        <x:v>3843</x:v>
      </x:c>
      <x:c r="X140" s="78"/>
      <x:c r="Y140" s="72" t="s">
        <x:v>1766</x:v>
      </x:c>
    </x:row>
    <x:row r="141" spans="1:25" ht="39.95000000000000284217" customHeight="1">
      <x:c r="A141" s="78" t="s">
        <x:v>2706</x:v>
      </x:c>
      <x:c r="B141" s="78">
        <x:v>139</x:v>
      </x:c>
      <x:c r="C141" s="78">
        <x:v>1</x:v>
      </x:c>
      <x:c r="D141" s="78">
        <x:v>7</x:v>
      </x:c>
      <x:c r="E141" s="72" t="s">
        <x:v>2350</x:v>
      </x:c>
      <x:c r="F141" s="72" t="s">
        <x:v>2952</x:v>
      </x:c>
      <x:c r="G141" s="72" t="s">
        <x:v>3298</x:v>
      </x:c>
      <x:c r="H141" s="72" t="s">
        <x:v>3297</x:v>
      </x:c>
      <x:c r="I141" s="78">
        <x:v>2</x:v>
      </x:c>
      <x:c r="J141" s="72" t="s">
        <x:v>2247</x:v>
      </x:c>
      <x:c r="K141" s="78" t="s">
        <x:v>1792</x:v>
      </x:c>
      <x:c r="L141" s="78" t="s">
        <x:v>3196</x:v>
      </x:c>
      <x:c r="M141" s="72" t="s">
        <x:v>3828</x:v>
      </x:c>
      <x:c r="N141" s="78">
        <x:v>0.054282407407407404</x:v>
      </x:c>
      <x:c r="O141" s="72" t="s">
        <x:v>2251</x:v>
      </x:c>
      <x:c r="P141" s="78">
        <x:v>3</x:v>
      </x:c>
      <x:c r="Q141" s="78">
        <x:v>576</x:v>
      </x:c>
      <x:c r="R141" s="78"/>
      <x:c r="S141" s="78" t="s">
        <x:v>3196</x:v>
      </x:c>
      <x:c r="T141" s="78" t="s">
        <x:v>3196</x:v>
      </x:c>
      <x:c r="U141" s="78" t="s">
        <x:v>3196</x:v>
      </x:c>
      <x:c r="V141" s="78"/>
      <x:c r="W141" s="78"/>
      <x:c r="X141" s="78"/>
      <x:c r="Y141" s="72"/>
    </x:row>
    <x:row r="142" spans="1:25" ht="39.95000000000000284217" customHeight="1">
      <x:c r="A142" s="78" t="s">
        <x:v>2706</x:v>
      </x:c>
      <x:c r="B142" s="78">
        <x:v>140</x:v>
      </x:c>
      <x:c r="C142" s="78">
        <x:v>4</x:v>
      </x:c>
      <x:c r="D142" s="78">
        <x:v>8</x:v>
      </x:c>
      <x:c r="E142" s="72" t="s">
        <x:v>4015</x:v>
      </x:c>
      <x:c r="F142" s="72" t="s">
        <x:v>4048</x:v>
      </x:c>
      <x:c r="G142" s="72" t="s">
        <x:v>1647</x:v>
      </x:c>
      <x:c r="H142" s="72" t="s">
        <x:v>3272</x:v>
      </x:c>
      <x:c r="I142" s="78">
        <x:v>5</x:v>
      </x:c>
      <x:c r="J142" s="72" t="s">
        <x:v>3634</x:v>
      </x:c>
      <x:c r="K142" s="78" t="s">
        <x:v>4111</x:v>
      </x:c>
      <x:c r="L142" s="78" t="s">
        <x:v>3073</x:v>
      </x:c>
      <x:c r="M142" s="72" t="s">
        <x:v>3816</x:v>
      </x:c>
      <x:c r="N142" s="78">
        <x:v>0.054571759259259257</x:v>
      </x:c>
      <x:c r="O142" s="72" t="s">
        <x:v>2251</x:v>
      </x:c>
      <x:c r="P142" s="78">
        <x:v>5</x:v>
      </x:c>
      <x:c r="Q142" s="78">
        <x:v>581</x:v>
      </x:c>
      <x:c r="R142" s="78"/>
      <x:c r="S142" s="78" t="s">
        <x:v>3073</x:v>
      </x:c>
      <x:c r="T142" s="78" t="s">
        <x:v>3074</x:v>
      </x:c>
      <x:c r="U142" s="78" t="s">
        <x:v>3074</x:v>
      </x:c>
      <x:c r="V142" s="78"/>
      <x:c r="W142" s="78"/>
      <x:c r="X142" s="78"/>
      <x:c r="Y142" s="72" t="s">
        <x:v>933</x:v>
      </x:c>
    </x:row>
    <x:row r="143" spans="1:25" ht="39.95000000000000284217" customHeight="1">
      <x:c r="A143" s="78" t="s">
        <x:v>2706</x:v>
      </x:c>
      <x:c r="B143" s="78">
        <x:v>141</x:v>
      </x:c>
      <x:c r="C143" s="78">
        <x:v>5</x:v>
      </x:c>
      <x:c r="D143" s="78">
        <x:v>8</x:v>
      </x:c>
      <x:c r="E143" s="78" t="s">
        <x:v>4010</x:v>
      </x:c>
      <x:c r="F143" s="78" t="s">
        <x:v>1341</x:v>
      </x:c>
      <x:c r="G143" s="78" t="s">
        <x:v>801</x:v>
      </x:c>
      <x:c r="H143" s="78" t="s">
        <x:v>2880</x:v>
      </x:c>
      <x:c r="I143" s="78">
        <x:v>4</x:v>
      </x:c>
      <x:c r="J143" s="78" t="s">
        <x:v>2872</x:v>
      </x:c>
      <x:c r="K143" s="78" t="s">
        <x:v>1978</x:v>
      </x:c>
      <x:c r="L143" s="78" t="s">
        <x:v>3086</x:v>
      </x:c>
      <x:c r="M143" s="78" t="s">
        <x:v>1703</x:v>
      </x:c>
      <x:c r="N143" s="78">
        <x:v>0.054976851851851853</x:v>
      </x:c>
      <x:c r="O143" s="78" t="s">
        <x:v>2251</x:v>
      </x:c>
      <x:c r="P143" s="78">
        <x:v>9</x:v>
      </x:c>
      <x:c r="Q143" s="78">
        <x:v>590</x:v>
      </x:c>
      <x:c r="R143" s="78" t="s">
        <x:v>4088</x:v>
      </x:c>
      <x:c r="S143" s="78" t="s">
        <x:v>3086</x:v>
      </x:c>
      <x:c r="T143" s="78" t="s">
        <x:v>3206</x:v>
      </x:c>
      <x:c r="U143" s="78" t="s">
        <x:v>3206</x:v>
      </x:c>
      <x:c r="V143" s="78"/>
      <x:c r="W143" s="78"/>
      <x:c r="X143" s="78"/>
      <x:c r="Y143" s="72" t="s">
        <x:v>3534</x:v>
      </x:c>
    </x:row>
    <x:row r="144" spans="1:25" ht="39.95000000000000284217" customHeight="1">
      <x:c r="A144" s="78" t="s">
        <x:v>2706</x:v>
      </x:c>
      <x:c r="B144" s="78">
        <x:v>142</x:v>
      </x:c>
      <x:c r="C144" s="78">
        <x:v>5</x:v>
      </x:c>
      <x:c r="D144" s="78">
        <x:v>8</x:v>
      </x:c>
      <x:c r="E144" s="72" t="s">
        <x:v>3642</x:v>
      </x:c>
      <x:c r="F144" s="72" t="s">
        <x:v>1066</x:v>
      </x:c>
      <x:c r="G144" s="72" t="s">
        <x:v>1025</x:v>
      </x:c>
      <x:c r="H144" s="72" t="s">
        <x:v>2880</x:v>
      </x:c>
      <x:c r="I144" s="78">
        <x:v>2</x:v>
      </x:c>
      <x:c r="J144" s="72" t="s">
        <x:v>4033</x:v>
      </x:c>
      <x:c r="K144" s="78" t="s">
        <x:v>1978</x:v>
      </x:c>
      <x:c r="L144" s="78" t="s">
        <x:v>3080</x:v>
      </x:c>
      <x:c r="M144" s="72" t="s">
        <x:v>1703</x:v>
      </x:c>
      <x:c r="N144" s="78">
        <x:v>0.055150462962962965</x:v>
      </x:c>
      <x:c r="O144" s="72" t="s">
        <x:v>2251</x:v>
      </x:c>
      <x:c r="P144" s="78">
        <x:v>8</x:v>
      </x:c>
      <x:c r="Q144" s="78">
        <x:v>598</x:v>
      </x:c>
      <x:c r="R144" s="78" t="s">
        <x:v>3838</x:v>
      </x:c>
      <x:c r="S144" s="78" t="s">
        <x:v>3080</x:v>
      </x:c>
      <x:c r="T144" s="78" t="s">
        <x:v>3080</x:v>
      </x:c>
      <x:c r="U144" s="78" t="s">
        <x:v>3080</x:v>
      </x:c>
      <x:c r="V144" s="78"/>
      <x:c r="W144" s="78"/>
      <x:c r="X144" s="78" t="s">
        <x:v>2265</x:v>
      </x:c>
      <x:c r="Y144" s="72"/>
    </x:row>
    <x:row r="145" spans="1:25" ht="39.95000000000000284217" customHeight="1">
      <x:c r="A145" s="78" t="s">
        <x:v>2706</x:v>
      </x:c>
      <x:c r="B145" s="78">
        <x:v>143</x:v>
      </x:c>
      <x:c r="C145" s="78">
        <x:v>2</x:v>
      </x:c>
      <x:c r="D145" s="78">
        <x:v>8</x:v>
      </x:c>
      <x:c r="E145" s="72" t="s">
        <x:v>1994</x:v>
      </x:c>
      <x:c r="F145" s="72" t="s">
        <x:v>1629</x:v>
      </x:c>
      <x:c r="G145" s="72" t="s">
        <x:v>4045</x:v>
      </x:c>
      <x:c r="H145" s="72" t="s">
        <x:v>3933</x:v>
      </x:c>
      <x:c r="I145" s="78">
        <x:v>3</x:v>
      </x:c>
      <x:c r="J145" s="72" t="s">
        <x:v>3616</x:v>
      </x:c>
      <x:c r="K145" s="78" t="s">
        <x:v>1792</x:v>
      </x:c>
      <x:c r="L145" s="78" t="s">
        <x:v>3086</x:v>
      </x:c>
      <x:c r="M145" s="72" t="s">
        <x:v>1484</x:v>
      </x:c>
      <x:c r="N145" s="78">
        <x:v>0.055555555555555552</x:v>
      </x:c>
      <x:c r="O145" s="72" t="s">
        <x:v>3608</x:v>
      </x:c>
      <x:c r="P145" s="78">
        <x:v>3</x:v>
      </x:c>
      <x:c r="Q145" s="78">
        <x:v>601</x:v>
      </x:c>
      <x:c r="R145" s="78"/>
      <x:c r="S145" s="78" t="s">
        <x:v>3086</x:v>
      </x:c>
      <x:c r="T145" s="78" t="s">
        <x:v>3206</x:v>
      </x:c>
      <x:c r="U145" s="78" t="s">
        <x:v>3206</x:v>
      </x:c>
      <x:c r="V145" s="78"/>
      <x:c r="W145" s="78" t="s">
        <x:v>4036</x:v>
      </x:c>
      <x:c r="X145" s="78"/>
      <x:c r="Y145" s="72" t="s">
        <x:v>3439</x:v>
      </x:c>
    </x:row>
    <x:row r="146" spans="1:25" ht="39.95000000000000284217" customHeight="1">
      <x:c r="A146" s="78" t="s">
        <x:v>2706</x:v>
      </x:c>
      <x:c r="B146" s="78">
        <x:v>144</x:v>
      </x:c>
      <x:c r="C146" s="78">
        <x:v>3</x:v>
      </x:c>
      <x:c r="D146" s="78">
        <x:v>8</x:v>
      </x:c>
      <x:c r="E146" s="72" t="s">
        <x:v>3236</x:v>
      </x:c>
      <x:c r="F146" s="72" t="s">
        <x:v>1069</x:v>
      </x:c>
      <x:c r="G146" s="72" t="s">
        <x:v>1054</x:v>
      </x:c>
      <x:c r="H146" s="72" t="s">
        <x:v>3045</x:v>
      </x:c>
      <x:c r="I146" s="78">
        <x:v>4</x:v>
      </x:c>
      <x:c r="J146" s="72" t="s">
        <x:v>3263</x:v>
      </x:c>
      <x:c r="K146" s="78" t="s">
        <x:v>1792</x:v>
      </x:c>
      <x:c r="L146" s="78" t="s">
        <x:v>3074</x:v>
      </x:c>
      <x:c r="M146" s="72" t="s">
        <x:v>1862</x:v>
      </x:c>
      <x:c r="N146" s="78">
        <x:v>0.055787037037037035</x:v>
      </x:c>
      <x:c r="O146" s="72" t="s">
        <x:v>1402</x:v>
      </x:c>
      <x:c r="P146" s="78">
        <x:v>4</x:v>
      </x:c>
      <x:c r="Q146" s="78">
        <x:v>605</x:v>
      </x:c>
      <x:c r="R146" s="78"/>
      <x:c r="S146" s="78" t="s">
        <x:v>3074</x:v>
      </x:c>
      <x:c r="T146" s="78" t="s">
        <x:v>3074</x:v>
      </x:c>
      <x:c r="U146" s="78" t="s">
        <x:v>3074</x:v>
      </x:c>
      <x:c r="V146" s="78"/>
      <x:c r="W146" s="78"/>
      <x:c r="X146" s="78"/>
      <x:c r="Y146" s="72" t="s">
        <x:v>1174</x:v>
      </x:c>
    </x:row>
    <x:row r="147" spans="1:25" ht="39.95000000000000284217" customHeight="1">
      <x:c r="A147" s="78" t="s">
        <x:v>2706</x:v>
      </x:c>
      <x:c r="B147" s="78">
        <x:v>145</x:v>
      </x:c>
      <x:c r="C147" s="78">
        <x:v>2</x:v>
      </x:c>
      <x:c r="D147" s="78">
        <x:v>8</x:v>
      </x:c>
      <x:c r="E147" s="72" t="s">
        <x:v>926</x:v>
      </x:c>
      <x:c r="F147" s="72" t="s">
        <x:v>899</x:v>
      </x:c>
      <x:c r="G147" s="72" t="s">
        <x:v>1335</x:v>
      </x:c>
      <x:c r="H147" s="72" t="s">
        <x:v>3839</x:v>
      </x:c>
      <x:c r="I147" s="78">
        <x:v>3</x:v>
      </x:c>
      <x:c r="J147" s="72" t="s">
        <x:v>4115</x:v>
      </x:c>
      <x:c r="K147" s="78" t="s">
        <x:v>1715</x:v>
      </x:c>
      <x:c r="L147" s="78" t="s">
        <x:v>3206</x:v>
      </x:c>
      <x:c r="M147" s="72" t="s">
        <x:v>1710</x:v>
      </x:c>
      <x:c r="N147" s="78">
        <x:v>0.056134259259259259</x:v>
      </x:c>
      <x:c r="O147" s="72" t="s">
        <x:v>1402</x:v>
      </x:c>
      <x:c r="P147" s="78">
        <x:v>3</x:v>
      </x:c>
      <x:c r="Q147" s="78">
        <x:v>608</x:v>
      </x:c>
      <x:c r="R147" s="78"/>
      <x:c r="S147" s="78" t="s">
        <x:v>3206</x:v>
      </x:c>
      <x:c r="T147" s="78" t="s">
        <x:v>3206</x:v>
      </x:c>
      <x:c r="U147" s="78" t="s">
        <x:v>3206</x:v>
      </x:c>
      <x:c r="V147" s="78"/>
      <x:c r="W147" s="78"/>
      <x:c r="X147" s="78"/>
      <x:c r="Y147" s="72" t="s">
        <x:v>4254</x:v>
      </x:c>
    </x:row>
    <x:row r="148" spans="1:25" ht="39.95000000000000284217" customHeight="1">
      <x:c r="A148" s="78" t="s">
        <x:v>2706</x:v>
      </x:c>
      <x:c r="B148" s="78">
        <x:v>146</x:v>
      </x:c>
      <x:c r="C148" s="78">
        <x:v>7</x:v>
      </x:c>
      <x:c r="D148" s="78">
        <x:v>10</x:v>
      </x:c>
      <x:c r="E148" s="72" t="s">
        <x:v>4014</x:v>
      </x:c>
      <x:c r="F148" s="72" t="s">
        <x:v>1199</x:v>
      </x:c>
      <x:c r="G148" s="72" t="s">
        <x:v>1212</x:v>
      </x:c>
      <x:c r="H148" s="72" t="s">
        <x:v>1237</x:v>
      </x:c>
      <x:c r="I148" s="78">
        <x:v>4</x:v>
      </x:c>
      <x:c r="J148" s="72" t="s">
        <x:v>2578</x:v>
      </x:c>
      <x:c r="K148" s="78" t="s">
        <x:v>1644</x:v>
      </x:c>
      <x:c r="L148" s="78" t="s">
        <x:v>3208</x:v>
      </x:c>
      <x:c r="M148" s="72" t="s">
        <x:v>1648</x:v>
      </x:c>
      <x:c r="N148" s="78">
        <x:v>0.05752314814814815</x:v>
      </x:c>
      <x:c r="O148" s="72" t="s">
        <x:v>3609</x:v>
      </x:c>
      <x:c r="P148" s="78">
        <x:v>12</x:v>
      </x:c>
      <x:c r="Q148" s="78">
        <x:v>620</x:v>
      </x:c>
      <x:c r="R148" s="78" t="s">
        <x:v>1627</x:v>
      </x:c>
      <x:c r="S148" s="78" t="s">
        <x:v>3208</x:v>
      </x:c>
      <x:c r="T148" s="78" t="s">
        <x:v>535</x:v>
      </x:c>
      <x:c r="U148" s="78" t="s">
        <x:v>524</x:v>
      </x:c>
      <x:c r="V148" s="78"/>
      <x:c r="W148" s="78"/>
      <x:c r="X148" s="78"/>
      <x:c r="Y148" s="72" t="s">
        <x:v>998</x:v>
      </x:c>
    </x:row>
    <x:row r="149" spans="1:25" ht="39.95000000000000284217" customHeight="1">
      <x:c r="A149" s="78" t="s">
        <x:v>2706</x:v>
      </x:c>
      <x:c r="B149" s="78">
        <x:v>147</x:v>
      </x:c>
      <x:c r="C149" s="78">
        <x:v>8</x:v>
      </x:c>
      <x:c r="D149" s="78">
        <x:v>10</x:v>
      </x:c>
      <x:c r="E149" s="72" t="s">
        <x:v>4003</x:v>
      </x:c>
      <x:c r="F149" s="72" t="s">
        <x:v>3391</x:v>
      </x:c>
      <x:c r="G149" s="72" t="s">
        <x:v>1218</x:v>
      </x:c>
      <x:c r="H149" s="72" t="s">
        <x:v>1238</x:v>
      </x:c>
      <x:c r="I149" s="78">
        <x:v>5</x:v>
      </x:c>
      <x:c r="J149" s="72" t="s">
        <x:v>4237</x:v>
      </x:c>
      <x:c r="K149" s="78" t="s">
        <x:v>4038</x:v>
      </x:c>
      <x:c r="L149" s="78" t="s">
        <x:v>535</x:v>
      </x:c>
      <x:c r="M149" s="72" t="s">
        <x:v>1649</x:v>
      </x:c>
      <x:c r="N149" s="78">
        <x:v>0.058796296296296298</x:v>
      </x:c>
      <x:c r="O149" s="72" t="s">
        <x:v>3609</x:v>
      </x:c>
      <x:c r="P149" s="78">
        <x:v>11</x:v>
      </x:c>
      <x:c r="Q149" s="78">
        <x:v>631</x:v>
      </x:c>
      <x:c r="R149" s="78" t="s">
        <x:v>1642</x:v>
      </x:c>
      <x:c r="S149" s="78" t="s">
        <x:v>535</x:v>
      </x:c>
      <x:c r="T149" s="78" t="s">
        <x:v>524</x:v>
      </x:c>
      <x:c r="U149" s="78" t="s">
        <x:v>521</x:v>
      </x:c>
      <x:c r="V149" s="78"/>
      <x:c r="W149" s="78"/>
      <x:c r="X149" s="78"/>
      <x:c r="Y149" s="72"/>
    </x:row>
    <x:row r="150" spans="1:25" ht="39.95000000000000284217" customHeight="1">
      <x:c r="A150" s="78" t="s">
        <x:v>2706</x:v>
      </x:c>
      <x:c r="B150" s="78">
        <x:v>148</x:v>
      </x:c>
      <x:c r="C150" s="78">
        <x:v>8</x:v>
      </x:c>
      <x:c r="D150" s="78">
        <x:v>10</x:v>
      </x:c>
      <x:c r="E150" s="72" t="s">
        <x:v>1569</x:v>
      </x:c>
      <x:c r="F150" s="72" t="s">
        <x:v>1651</x:v>
      </x:c>
      <x:c r="G150" s="72" t="s">
        <x:v>1292</x:v>
      </x:c>
      <x:c r="H150" s="72" t="s">
        <x:v>1238</x:v>
      </x:c>
      <x:c r="I150" s="78">
        <x:v>4</x:v>
      </x:c>
      <x:c r="J150" s="72" t="s">
        <x:v>1656</x:v>
      </x:c>
      <x:c r="K150" s="78" t="s">
        <x:v>1209</x:v>
      </x:c>
      <x:c r="L150" s="78" t="s">
        <x:v>2276</x:v>
      </x:c>
      <x:c r="M150" s="72" t="s">
        <x:v>1607</x:v>
      </x:c>
      <x:c r="N150" s="78">
        <x:v>0.060300925925925924</x:v>
      </x:c>
      <x:c r="O150" s="72" t="s">
        <x:v>3609</x:v>
      </x:c>
      <x:c r="P150" s="78">
        <x:v>12</x:v>
      </x:c>
      <x:c r="Q150" s="78">
        <x:v>643</x:v>
      </x:c>
      <x:c r="R150" s="78" t="s">
        <x:v>4039</x:v>
      </x:c>
      <x:c r="S150" s="78" t="s">
        <x:v>2276</x:v>
      </x:c>
      <x:c r="T150" s="78" t="s">
        <x:v>2320</x:v>
      </x:c>
      <x:c r="U150" s="78" t="s">
        <x:v>2309</x:v>
      </x:c>
      <x:c r="V150" s="78"/>
      <x:c r="W150" s="78" t="s">
        <x:v>1637</x:v>
      </x:c>
      <x:c r="X150" s="78" t="s">
        <x:v>1395</x:v>
      </x:c>
      <x:c r="Y150" s="72"/>
    </x:row>
    <x:row r="151" spans="1:25" ht="39.95000000000000284217" customHeight="1">
      <x:c r="A151" s="78" t="s">
        <x:v>2706</x:v>
      </x:c>
      <x:c r="B151" s="78">
        <x:v>149</x:v>
      </x:c>
      <x:c r="C151" s="78">
        <x:v>1</x:v>
      </x:c>
      <x:c r="D151" s="78">
        <x:v>8</x:v>
      </x:c>
      <x:c r="E151" s="72" t="s">
        <x:v>938</x:v>
      </x:c>
      <x:c r="F151" s="72" t="s">
        <x:v>1354</x:v>
      </x:c>
      <x:c r="G151" s="72" t="s">
        <x:v>1145</x:v>
      </x:c>
      <x:c r="H151" s="72" t="s">
        <x:v>2533</x:v>
      </x:c>
      <x:c r="I151" s="78">
        <x:v>4</x:v>
      </x:c>
      <x:c r="J151" s="72" t="s">
        <x:v>2258</x:v>
      </x:c>
      <x:c r="K151" s="78" t="s">
        <x:v>1792</x:v>
      </x:c>
      <x:c r="L151" s="78" t="s">
        <x:v>3080</x:v>
      </x:c>
      <x:c r="M151" s="72" t="s">
        <x:v>1687</x:v>
      </x:c>
      <x:c r="N151" s="78">
        <x:v>0.060474537037037035</x:v>
      </x:c>
      <x:c r="O151" s="72" t="s">
        <x:v>1402</x:v>
      </x:c>
      <x:c r="P151" s="78">
        <x:v>3</x:v>
      </x:c>
      <x:c r="Q151" s="78">
        <x:v>646</x:v>
      </x:c>
      <x:c r="R151" s="78"/>
      <x:c r="S151" s="78" t="s">
        <x:v>3080</x:v>
      </x:c>
      <x:c r="T151" s="78" t="s">
        <x:v>3080</x:v>
      </x:c>
      <x:c r="U151" s="78" t="s">
        <x:v>3080</x:v>
      </x:c>
      <x:c r="V151" s="78"/>
      <x:c r="W151" s="78"/>
      <x:c r="X151" s="78"/>
      <x:c r="Y151" s="72"/>
    </x:row>
    <x:row r="152" spans="1:25" ht="39.95000000000000284217" customHeight="1">
      <x:c r="A152" s="78" t="s">
        <x:v>2706</x:v>
      </x:c>
      <x:c r="B152" s="78">
        <x:v>150</x:v>
      </x:c>
      <x:c r="C152" s="78">
        <x:v>2</x:v>
      </x:c>
      <x:c r="D152" s="78">
        <x:v>8</x:v>
      </x:c>
      <x:c r="E152" s="72" t="s">
        <x:v>914</x:v>
      </x:c>
      <x:c r="F152" s="72" t="s">
        <x:v>1113</x:v>
      </x:c>
      <x:c r="G152" s="72" t="s">
        <x:v>1370</x:v>
      </x:c>
      <x:c r="H152" s="72" t="s">
        <x:v>3826</x:v>
      </x:c>
      <x:c r="I152" s="78">
        <x:v>3</x:v>
      </x:c>
      <x:c r="J152" s="72" t="s">
        <x:v>3846</x:v>
      </x:c>
      <x:c r="K152" s="78" t="s">
        <x:v>1771</x:v>
      </x:c>
      <x:c r="L152" s="78" t="s">
        <x:v>573</x:v>
      </x:c>
      <x:c r="M152" s="72" t="s">
        <x:v>3289</x:v>
      </x:c>
      <x:c r="N152" s="78">
        <x:v>0.06128472222222222</x:v>
      </x:c>
      <x:c r="O152" s="72" t="s">
        <x:v>3436</x:v>
      </x:c>
      <x:c r="P152" s="78">
        <x:v>5</x:v>
      </x:c>
      <x:c r="Q152" s="78">
        <x:v>651</x:v>
      </x:c>
      <x:c r="R152" s="78"/>
      <x:c r="S152" s="78" t="s">
        <x:v>573</x:v>
      </x:c>
      <x:c r="T152" s="78" t="s">
        <x:v>563</x:v>
      </x:c>
      <x:c r="U152" s="78" t="s">
        <x:v>3213</x:v>
      </x:c>
      <x:c r="V152" s="78" t="s">
        <x:v>2648</x:v>
      </x:c>
      <x:c r="W152" s="78"/>
      <x:c r="X152" s="78"/>
      <x:c r="Y152" s="72" t="s">
        <x:v>3532</x:v>
      </x:c>
    </x:row>
    <x:row r="153" spans="1:25" ht="39.95000000000000284217" customHeight="1">
      <x:c r="A153" s="78" t="s">
        <x:v>2706</x:v>
      </x:c>
      <x:c r="B153" s="78">
        <x:v>151</x:v>
      </x:c>
      <x:c r="C153" s="78">
        <x:v>1</x:v>
      </x:c>
      <x:c r="D153" s="78">
        <x:v>8</x:v>
      </x:c>
      <x:c r="E153" s="72" t="s">
        <x:v>1403</x:v>
      </x:c>
      <x:c r="F153" s="72" t="s">
        <x:v>1360</x:v>
      </x:c>
      <x:c r="G153" s="72" t="s">
        <x:v>2117</x:v>
      </x:c>
      <x:c r="H153" s="72" t="s">
        <x:v>1768</x:v>
      </x:c>
      <x:c r="I153" s="78">
        <x:v>1</x:v>
      </x:c>
      <x:c r="J153" s="72" t="s">
        <x:v>2252</x:v>
      </x:c>
      <x:c r="K153" s="78" t="s">
        <x:v>1792</x:v>
      </x:c>
      <x:c r="L153" s="78" t="s">
        <x:v>556</x:v>
      </x:c>
      <x:c r="M153" s="72" t="s">
        <x:v>3820</x:v>
      </x:c>
      <x:c r="N153" s="78">
        <x:v>0.062152777777777779</x:v>
      </x:c>
      <x:c r="O153" s="72" t="s">
        <x:v>3436</x:v>
      </x:c>
      <x:c r="P153" s="78">
        <x:v>4</x:v>
      </x:c>
      <x:c r="Q153" s="78">
        <x:v>655</x:v>
      </x:c>
      <x:c r="R153" s="78"/>
      <x:c r="S153" s="78" t="s">
        <x:v>556</x:v>
      </x:c>
      <x:c r="T153" s="78" t="s">
        <x:v>563</x:v>
      </x:c>
      <x:c r="U153" s="78" t="s">
        <x:v>3213</x:v>
      </x:c>
      <x:c r="V153" s="78"/>
      <x:c r="W153" s="78" t="s">
        <x:v>3548</x:v>
      </x:c>
      <x:c r="X153" s="78" t="s">
        <x:v>3419</x:v>
      </x:c>
      <x:c r="Y153" s="72" t="s">
        <x:v>4141</x:v>
      </x:c>
    </x:row>
    <x:row r="154" spans="1:25" ht="39.95000000000000284217" customHeight="1">
      <x:c r="A154" s="78" t="s">
        <x:v>2706</x:v>
      </x:c>
      <x:c r="B154" s="78">
        <x:v>152</x:v>
      </x:c>
      <x:c r="C154" s="78">
        <x:v>2</x:v>
      </x:c>
      <x:c r="D154" s="78">
        <x:v>8</x:v>
      </x:c>
      <x:c r="E154" s="72" t="s">
        <x:v>1546</x:v>
      </x:c>
      <x:c r="F154" s="72" t="s">
        <x:v>983</x:v>
      </x:c>
      <x:c r="G154" s="72" t="s">
        <x:v>2961</x:v>
      </x:c>
      <x:c r="H154" s="72" t="s">
        <x:v>3933</x:v>
      </x:c>
      <x:c r="I154" s="78">
        <x:v>2</x:v>
      </x:c>
      <x:c r="J154" s="72" t="s">
        <x:v>1216</x:v>
      </x:c>
      <x:c r="K154" s="78" t="s">
        <x:v>1792</x:v>
      </x:c>
      <x:c r="L154" s="78" t="s">
        <x:v>3086</x:v>
      </x:c>
      <x:c r="M154" s="72" t="s">
        <x:v>1484</x:v>
      </x:c>
      <x:c r="N154" s="78">
        <x:v>0.062557870370370375</x:v>
      </x:c>
      <x:c r="O154" s="72" t="s">
        <x:v>3436</x:v>
      </x:c>
      <x:c r="P154" s="78">
        <x:v>3</x:v>
      </x:c>
      <x:c r="Q154" s="78">
        <x:v>658</x:v>
      </x:c>
      <x:c r="R154" s="78"/>
      <x:c r="S154" s="78" t="s">
        <x:v>3086</x:v>
      </x:c>
      <x:c r="T154" s="78" t="s">
        <x:v>3206</x:v>
      </x:c>
      <x:c r="U154" s="78" t="s">
        <x:v>3206</x:v>
      </x:c>
      <x:c r="V154" s="78"/>
      <x:c r="W154" s="78"/>
      <x:c r="X154" s="78"/>
      <x:c r="Y154" s="72" t="s">
        <x:v>1654</x:v>
      </x:c>
    </x:row>
    <x:row r="155" spans="1:25" ht="39.95000000000000284217" customHeight="1">
      <x:c r="A155" s="78" t="s">
        <x:v>2706</x:v>
      </x:c>
      <x:c r="B155" s="78">
        <x:v>153</x:v>
      </x:c>
      <x:c r="C155" s="78">
        <x:v>1</x:v>
      </x:c>
      <x:c r="D155" s="78">
        <x:v>8</x:v>
      </x:c>
      <x:c r="E155" s="72" t="s">
        <x:v>3259</x:v>
      </x:c>
      <x:c r="F155" s="72" t="s">
        <x:v>3041</x:v>
      </x:c>
      <x:c r="G155" s="72" t="s">
        <x:v>1780</x:v>
      </x:c>
      <x:c r="H155" s="72" t="s">
        <x:v>3325</x:v>
      </x:c>
      <x:c r="I155" s="78">
        <x:v>3</x:v>
      </x:c>
      <x:c r="J155" s="72" t="s">
        <x:v>3239</x:v>
      </x:c>
      <x:c r="K155" s="78" t="s">
        <x:v>1792</x:v>
      </x:c>
      <x:c r="L155" s="78" t="s">
        <x:v>3213</x:v>
      </x:c>
      <x:c r="M155" s="72" t="s">
        <x:v>1779</x:v>
      </x:c>
      <x:c r="N155" s="78">
        <x:v>0.063136574074074067</x:v>
      </x:c>
      <x:c r="O155" s="72" t="s">
        <x:v>3436</x:v>
      </x:c>
      <x:c r="P155" s="78">
        <x:v>4</x:v>
      </x:c>
      <x:c r="Q155" s="78">
        <x:v>662</x:v>
      </x:c>
      <x:c r="R155" s="78"/>
      <x:c r="S155" s="78" t="s">
        <x:v>3213</x:v>
      </x:c>
      <x:c r="T155" s="78" t="s">
        <x:v>3108</x:v>
      </x:c>
      <x:c r="U155" s="78" t="s">
        <x:v>3108</x:v>
      </x:c>
      <x:c r="V155" s="78"/>
      <x:c r="W155" s="78" t="s">
        <x:v>3429</x:v>
      </x:c>
      <x:c r="X155" s="78"/>
      <x:c r="Y155" s="72" t="s">
        <x:v>3060</x:v>
      </x:c>
    </x:row>
    <x:row r="156" spans="1:25" ht="39.95000000000000284217" customHeight="1">
      <x:c r="A156" s="78" t="s">
        <x:v>2712</x:v>
      </x:c>
      <x:c r="B156" s="78">
        <x:v>154</x:v>
      </x:c>
      <x:c r="C156" s="78">
        <x:v>4</x:v>
      </x:c>
      <x:c r="D156" s="78">
        <x:v>6</x:v>
      </x:c>
      <x:c r="E156" s="72" t="s">
        <x:v>2300</x:v>
      </x:c>
      <x:c r="F156" s="72" t="s">
        <x:v>1063</x:v>
      </x:c>
      <x:c r="G156" s="72" t="s">
        <x:v>802</x:v>
      </x:c>
      <x:c r="H156" s="72" t="s">
        <x:v>3317</x:v>
      </x:c>
      <x:c r="I156" s="78">
        <x:v>7</x:v>
      </x:c>
      <x:c r="J156" s="72" t="s">
        <x:v>2889</x:v>
      </x:c>
      <x:c r="K156" s="78" t="s">
        <x:v>4089</x:v>
      </x:c>
      <x:c r="L156" s="78" t="s">
        <x:v>3211</x:v>
      </x:c>
      <x:c r="M156" s="72" t="s">
        <x:v>1767</x:v>
      </x:c>
      <x:c r="N156" s="78">
        <x:v>0.063831018518518523</x:v>
      </x:c>
      <x:c r="O156" s="72" t="s">
        <x:v>4127</x:v>
      </x:c>
      <x:c r="P156" s="78">
        <x:v>6</x:v>
      </x:c>
      <x:c r="Q156" s="78">
        <x:v>668</x:v>
      </x:c>
      <x:c r="R156" s="78"/>
      <x:c r="S156" s="78" t="s">
        <x:v>3211</x:v>
      </x:c>
      <x:c r="T156" s="78" t="s">
        <x:v>3224</x:v>
      </x:c>
      <x:c r="U156" s="78" t="s">
        <x:v>3224</x:v>
      </x:c>
      <x:c r="V156" s="78"/>
      <x:c r="W156" s="78"/>
      <x:c r="X156" s="78"/>
      <x:c r="Y156" s="72"/>
    </x:row>
    <x:row r="157" spans="1:25" ht="39.95000000000000284217" customHeight="1">
      <x:c r="A157" s="78" t="s">
        <x:v>2712</x:v>
      </x:c>
      <x:c r="B157" s="78">
        <x:v>155</x:v>
      </x:c>
      <x:c r="C157" s="78">
        <x:v>1</x:v>
      </x:c>
      <x:c r="D157" s="78">
        <x:v>8</x:v>
      </x:c>
      <x:c r="E157" s="72" t="s">
        <x:v>1983</x:v>
      </x:c>
      <x:c r="F157" s="72" t="s">
        <x:v>3373</x:v>
      </x:c>
      <x:c r="G157" s="72" t="s">
        <x:v>4268</x:v>
      </x:c>
      <x:c r="H157" s="72" t="s">
        <x:v>3927</x:v>
      </x:c>
      <x:c r="I157" s="78">
        <x:v>2</x:v>
      </x:c>
      <x:c r="J157" s="72" t="s">
        <x:v>3672</x:v>
      </x:c>
      <x:c r="K157" s="78" t="s">
        <x:v>1792</x:v>
      </x:c>
      <x:c r="L157" s="78" t="s">
        <x:v>3206</x:v>
      </x:c>
      <x:c r="M157" s="72" t="s">
        <x:v>3924</x:v>
      </x:c>
      <x:c r="N157" s="78">
        <x:v>0.064178240740740744</x:v>
      </x:c>
      <x:c r="O157" s="72" t="s">
        <x:v>4127</x:v>
      </x:c>
      <x:c r="P157" s="78">
        <x:v>4</x:v>
      </x:c>
      <x:c r="Q157" s="78">
        <x:v>672</x:v>
      </x:c>
      <x:c r="R157" s="78"/>
      <x:c r="S157" s="78" t="s">
        <x:v>3206</x:v>
      </x:c>
      <x:c r="T157" s="78" t="s">
        <x:v>3206</x:v>
      </x:c>
      <x:c r="U157" s="78" t="s">
        <x:v>3073</x:v>
      </x:c>
      <x:c r="V157" s="78"/>
      <x:c r="W157" s="78"/>
      <x:c r="X157" s="78"/>
      <x:c r="Y157" s="72"/>
    </x:row>
    <x:row r="158" spans="1:25" ht="39.95000000000000284217" customHeight="1">
      <x:c r="A158" s="78" t="s">
        <x:v>2712</x:v>
      </x:c>
      <x:c r="B158" s="78">
        <x:v>156</x:v>
      </x:c>
      <x:c r="C158" s="78">
        <x:v>4</x:v>
      </x:c>
      <x:c r="D158" s="78">
        <x:v>8</x:v>
      </x:c>
      <x:c r="E158" s="78" t="s">
        <x:v>2010</x:v>
      </x:c>
      <x:c r="F158" s="72" t="s">
        <x:v>1221</x:v>
      </x:c>
      <x:c r="G158" s="72" t="s">
        <x:v>4233</x:v>
      </x:c>
      <x:c r="H158" s="72" t="s">
        <x:v>3862</x:v>
      </x:c>
      <x:c r="I158" s="78">
        <x:v>4</x:v>
      </x:c>
      <x:c r="J158" s="72" t="s">
        <x:v>2564</x:v>
      </x:c>
      <x:c r="K158" s="78" t="s">
        <x:v>2246</x:v>
      </x:c>
      <x:c r="L158" s="78" t="s">
        <x:v>3211</x:v>
      </x:c>
      <x:c r="M158" s="72" t="s">
        <x:v>4113</x:v>
      </x:c>
      <x:c r="N158" s="78">
        <x:v>0.064872685185185186</x:v>
      </x:c>
      <x:c r="O158" s="78" t="s">
        <x:v>4127</x:v>
      </x:c>
      <x:c r="P158" s="78">
        <x:v>6</x:v>
      </x:c>
      <x:c r="Q158" s="78">
        <x:v>678</x:v>
      </x:c>
      <x:c r="R158" s="78"/>
      <x:c r="S158" s="78" t="s">
        <x:v>3211</x:v>
      </x:c>
      <x:c r="T158" s="78" t="s">
        <x:v>3224</x:v>
      </x:c>
      <x:c r="U158" s="78" t="s">
        <x:v>3202</x:v>
      </x:c>
      <x:c r="V158" s="78"/>
      <x:c r="W158" s="78"/>
      <x:c r="X158" s="78"/>
      <x:c r="Y158" s="72"/>
    </x:row>
    <x:row r="159" spans="1:25" ht="39.95000000000000284217" customHeight="1">
      <x:c r="A159" s="78" t="s">
        <x:v>2712</x:v>
      </x:c>
      <x:c r="B159" s="78">
        <x:v>157</x:v>
      </x:c>
      <x:c r="C159" s="78">
        <x:v>1</x:v>
      </x:c>
      <x:c r="D159" s="78">
        <x:v>8</x:v>
      </x:c>
      <x:c r="E159" s="72" t="s">
        <x:v>3378</x:v>
      </x:c>
      <x:c r="F159" s="72" t="s">
        <x:v>4046</x:v>
      </x:c>
      <x:c r="G159" s="72" t="s">
        <x:v>4049</x:v>
      </x:c>
      <x:c r="H159" s="72" t="s">
        <x:v>3927</x:v>
      </x:c>
      <x:c r="I159" s="78">
        <x:v>2</x:v>
      </x:c>
      <x:c r="J159" s="72" t="s">
        <x:v>3620</x:v>
      </x:c>
      <x:c r="K159" s="78" t="s">
        <x:v>1792</x:v>
      </x:c>
      <x:c r="L159" s="78" t="s">
        <x:v>3206</x:v>
      </x:c>
      <x:c r="M159" s="72" t="s">
        <x:v>3924</x:v>
      </x:c>
      <x:c r="N159" s="78">
        <x:v>0.065219907407407407</x:v>
      </x:c>
      <x:c r="O159" s="72" t="s">
        <x:v>4127</x:v>
      </x:c>
      <x:c r="P159" s="78">
        <x:v>4</x:v>
      </x:c>
      <x:c r="Q159" s="78">
        <x:v>682</x:v>
      </x:c>
      <x:c r="R159" s="78"/>
      <x:c r="S159" s="78" t="s">
        <x:v>3206</x:v>
      </x:c>
      <x:c r="T159" s="78" t="s">
        <x:v>3206</x:v>
      </x:c>
      <x:c r="U159" s="78" t="s">
        <x:v>3073</x:v>
      </x:c>
      <x:c r="V159" s="78" t="s">
        <x:v>2653</x:v>
      </x:c>
      <x:c r="W159" s="78" t="s">
        <x:v>3437</x:v>
      </x:c>
      <x:c r="X159" s="78"/>
      <x:c r="Y159" s="72" t="s">
        <x:v>1974</x:v>
      </x:c>
    </x:row>
    <x:row r="160" spans="1:25" ht="39.95000000000000284217" customHeight="1">
      <x:c r="A160" s="78" t="s">
        <x:v>2712</x:v>
      </x:c>
      <x:c r="B160" s="78">
        <x:v>158</x:v>
      </x:c>
      <x:c r="C160" s="78">
        <x:v>1</x:v>
      </x:c>
      <x:c r="D160" s="78">
        <x:v>10</x:v>
      </x:c>
      <x:c r="E160" s="72" t="s">
        <x:v>982</x:v>
      </x:c>
      <x:c r="F160" s="72" t="s">
        <x:v>4059</x:v>
      </x:c>
      <x:c r="G160" s="72" t="s">
        <x:v>1657</x:v>
      </x:c>
      <x:c r="H160" s="72" t="s">
        <x:v>1705</x:v>
      </x:c>
      <x:c r="I160" s="78">
        <x:v>2</x:v>
      </x:c>
      <x:c r="J160" s="72" t="s">
        <x:v>2328</x:v>
      </x:c>
      <x:c r="K160" s="78" t="s">
        <x:v>1792</x:v>
      </x:c>
      <x:c r="L160" s="78" t="s">
        <x:v>3224</x:v>
      </x:c>
      <x:c r="M160" s="72" t="s">
        <x:v>4188</x:v>
      </x:c>
      <x:c r="N160" s="78">
        <x:v>0.065856481481481488</x:v>
      </x:c>
      <x:c r="O160" s="72" t="s">
        <x:v>4127</x:v>
      </x:c>
      <x:c r="P160" s="78">
        <x:v>5</x:v>
      </x:c>
      <x:c r="Q160" s="78">
        <x:v>687</x:v>
      </x:c>
      <x:c r="R160" s="78"/>
      <x:c r="S160" s="78" t="s">
        <x:v>3224</x:v>
      </x:c>
      <x:c r="T160" s="78" t="s">
        <x:v>3213</x:v>
      </x:c>
      <x:c r="U160" s="78" t="s">
        <x:v>3202</x:v>
      </x:c>
      <x:c r="V160" s="78"/>
      <x:c r="W160" s="78"/>
      <x:c r="X160" s="78"/>
      <x:c r="Y160" s="72"/>
    </x:row>
    <x:row r="161" spans="1:25" ht="39.95000000000000284217" customHeight="1">
      <x:c r="A161" s="78" t="s">
        <x:v>2712</x:v>
      </x:c>
      <x:c r="B161" s="78">
        <x:v>159</x:v>
      </x:c>
      <x:c r="C161" s="78">
        <x:v>6</x:v>
      </x:c>
      <x:c r="D161" s="78">
        <x:v>9</x:v>
      </x:c>
      <x:c r="E161" s="78" t="s">
        <x:v>1589</x:v>
      </x:c>
      <x:c r="F161" s="78" t="s">
        <x:v>1988</x:v>
      </x:c>
      <x:c r="G161" s="78" t="s">
        <x:v>1608</x:v>
      </x:c>
      <x:c r="H161" s="78" t="s">
        <x:v>883</x:v>
      </x:c>
      <x:c r="I161" s="78">
        <x:v>3</x:v>
      </x:c>
      <x:c r="J161" s="78" t="s">
        <x:v>3615</x:v>
      </x:c>
      <x:c r="K161" s="78" t="s">
        <x:v>3834</x:v>
      </x:c>
      <x:c r="L161" s="78" t="s">
        <x:v>3073</x:v>
      </x:c>
      <x:c r="M161" s="78" t="s">
        <x:v>1951</x:v>
      </x:c>
      <x:c r="N161" s="78">
        <x:v>0.066145833333333334</x:v>
      </x:c>
      <x:c r="O161" s="78" t="s">
        <x:v>3422</x:v>
      </x:c>
      <x:c r="P161" s="78">
        <x:v>6</x:v>
      </x:c>
      <x:c r="Q161" s="78">
        <x:v>693</x:v>
      </x:c>
      <x:c r="R161" s="78"/>
      <x:c r="S161" s="78" t="s">
        <x:v>3073</x:v>
      </x:c>
      <x:c r="T161" s="78" t="s">
        <x:v>3074</x:v>
      </x:c>
      <x:c r="U161" s="78" t="s">
        <x:v>3074</x:v>
      </x:c>
      <x:c r="V161" s="78"/>
      <x:c r="W161" s="78"/>
      <x:c r="X161" s="78"/>
      <x:c r="Y161" s="72"/>
    </x:row>
    <x:row r="162" spans="1:25" ht="39.95000000000000284217" customHeight="1">
      <x:c r="A162" s="78" t="s">
        <x:v>2712</x:v>
      </x:c>
      <x:c r="B162" s="78">
        <x:v>160</x:v>
      </x:c>
      <x:c r="C162" s="78">
        <x:v>7</x:v>
      </x:c>
      <x:c r="D162" s="78">
        <x:v>9</x:v>
      </x:c>
      <x:c r="E162" s="72" t="s">
        <x:v>1989</x:v>
      </x:c>
      <x:c r="F162" s="72" t="s">
        <x:v>3068</x:v>
      </x:c>
      <x:c r="G162" s="72" t="s">
        <x:v>2584</x:v>
      </x:c>
      <x:c r="H162" s="72" t="s">
        <x:v>985</x:v>
      </x:c>
      <x:c r="I162" s="78">
        <x:v>2</x:v>
      </x:c>
      <x:c r="J162" s="72" t="s">
        <x:v>4060</x:v>
      </x:c>
      <x:c r="K162" s="78" t="s">
        <x:v>1978</x:v>
      </x:c>
      <x:c r="L162" s="78" t="s">
        <x:v>3206</x:v>
      </x:c>
      <x:c r="M162" s="72" t="s">
        <x:v>1703</x:v>
      </x:c>
      <x:c r="N162" s="78">
        <x:v>0.066493055555555555</x:v>
      </x:c>
      <x:c r="O162" s="72" t="s">
        <x:v>3422</x:v>
      </x:c>
      <x:c r="P162" s="78">
        <x:v>9</x:v>
      </x:c>
      <x:c r="Q162" s="78">
        <x:v>702</x:v>
      </x:c>
      <x:c r="R162" s="78" t="s">
        <x:v>4132</x:v>
      </x:c>
      <x:c r="S162" s="78" t="s">
        <x:v>3206</x:v>
      </x:c>
      <x:c r="T162" s="78" t="s">
        <x:v>3073</x:v>
      </x:c>
      <x:c r="U162" s="78" t="s">
        <x:v>3073</x:v>
      </x:c>
      <x:c r="V162" s="78"/>
      <x:c r="W162" s="78" t="s">
        <x:v>1704</x:v>
      </x:c>
      <x:c r="X162" s="78" t="s">
        <x:v>2657</x:v>
      </x:c>
      <x:c r="Y162" s="72"/>
    </x:row>
    <x:row r="163" spans="1:25" ht="39.95000000000000284217" customHeight="1">
      <x:c r="A163" s="78" t="s">
        <x:v>2712</x:v>
      </x:c>
      <x:c r="B163" s="78">
        <x:v>161</x:v>
      </x:c>
      <x:c r="C163" s="78">
        <x:v>7</x:v>
      </x:c>
      <x:c r="D163" s="78">
        <x:v>9</x:v>
      </x:c>
      <x:c r="E163" s="72" t="s">
        <x:v>1991</x:v>
      </x:c>
      <x:c r="F163" s="72" t="s">
        <x:v>1650</x:v>
      </x:c>
      <x:c r="G163" s="72" t="s">
        <x:v>3371</x:v>
      </x:c>
      <x:c r="H163" s="72" t="s">
        <x:v>985</x:v>
      </x:c>
      <x:c r="I163" s="78">
        <x:v>5</x:v>
      </x:c>
      <x:c r="J163" s="72" t="s">
        <x:v>1655</x:v>
      </x:c>
      <x:c r="K163" s="78" t="s">
        <x:v>1978</x:v>
      </x:c>
      <x:c r="L163" s="78" t="s">
        <x:v>3086</x:v>
      </x:c>
      <x:c r="M163" s="72" t="s">
        <x:v>1703</x:v>
      </x:c>
      <x:c r="N163" s="78">
        <x:v>0.066898148148148151</x:v>
      </x:c>
      <x:c r="O163" s="72" t="s">
        <x:v>3630</x:v>
      </x:c>
      <x:c r="P163" s="78">
        <x:v>3</x:v>
      </x:c>
      <x:c r="Q163" s="78">
        <x:v>705</x:v>
      </x:c>
      <x:c r="R163" s="78" t="s">
        <x:v>1729</x:v>
      </x:c>
      <x:c r="S163" s="78" t="s">
        <x:v>3086</x:v>
      </x:c>
      <x:c r="T163" s="78" t="s">
        <x:v>3206</x:v>
      </x:c>
      <x:c r="U163" s="78" t="s">
        <x:v>3206</x:v>
      </x:c>
      <x:c r="V163" s="78"/>
      <x:c r="W163" s="78" t="s">
        <x:v>3854</x:v>
      </x:c>
      <x:c r="X163" s="78"/>
      <x:c r="Y163" s="72" t="s">
        <x:v>1670</x:v>
      </x:c>
    </x:row>
    <x:row r="164" spans="1:25" ht="39.95000000000000284217" customHeight="1">
      <x:c r="A164" s="78" t="s">
        <x:v>2712</x:v>
      </x:c>
      <x:c r="B164" s="78">
        <x:v>162</x:v>
      </x:c>
      <x:c r="C164" s="78">
        <x:v>1</x:v>
      </x:c>
      <x:c r="D164" s="78">
        <x:v>9</x:v>
      </x:c>
      <x:c r="E164" s="72" t="s">
        <x:v>924</x:v>
      </x:c>
      <x:c r="F164" s="72" t="s">
        <x:v>1324</x:v>
      </x:c>
      <x:c r="G164" s="72" t="s">
        <x:v>3047</x:v>
      </x:c>
      <x:c r="H164" s="72" t="s">
        <x:v>3264</x:v>
      </x:c>
      <x:c r="I164" s="78">
        <x:v>3</x:v>
      </x:c>
      <x:c r="J164" s="72" t="s">
        <x:v>3444</x:v>
      </x:c>
      <x:c r="K164" s="78" t="s">
        <x:v>1792</x:v>
      </x:c>
      <x:c r="L164" s="78" t="s">
        <x:v>3080</x:v>
      </x:c>
      <x:c r="M164" s="72" t="s">
        <x:v>3536</x:v>
      </x:c>
      <x:c r="N164" s="78">
        <x:v>0.067071759259259262</x:v>
      </x:c>
      <x:c r="O164" s="72" t="s">
        <x:v>3460</x:v>
      </x:c>
      <x:c r="P164" s="78">
        <x:v>4</x:v>
      </x:c>
      <x:c r="Q164" s="78">
        <x:v>709</x:v>
      </x:c>
      <x:c r="R164" s="78"/>
      <x:c r="S164" s="78" t="s">
        <x:v>3080</x:v>
      </x:c>
      <x:c r="T164" s="78" t="s">
        <x:v>3080</x:v>
      </x:c>
      <x:c r="U164" s="78" t="s">
        <x:v>3080</x:v>
      </x:c>
      <x:c r="V164" s="78"/>
      <x:c r="W164" s="78"/>
      <x:c r="X164" s="78"/>
      <x:c r="Y164" s="72"/>
    </x:row>
    <x:row r="165" spans="1:25" ht="39.95000000000000284217" customHeight="1">
      <x:c r="A165" s="78" t="s">
        <x:v>2712</x:v>
      </x:c>
      <x:c r="B165" s="78">
        <x:v>163</x:v>
      </x:c>
      <x:c r="C165" s="78">
        <x:v>8</x:v>
      </x:c>
      <x:c r="D165" s="78">
        <x:v>9</x:v>
      </x:c>
      <x:c r="E165" s="72" t="s">
        <x:v>4219</x:v>
      </x:c>
      <x:c r="F165" s="72" t="s">
        <x:v>1041</x:v>
      </x:c>
      <x:c r="G165" s="72" t="s">
        <x:v>2193</x:v>
      </x:c>
      <x:c r="H165" s="72" t="s">
        <x:v>3316</x:v>
      </x:c>
      <x:c r="I165" s="78">
        <x:v>4</x:v>
      </x:c>
      <x:c r="J165" s="72" t="s">
        <x:v>3376</x:v>
      </x:c>
      <x:c r="K165" s="78" t="s">
        <x:v>1978</x:v>
      </x:c>
      <x:c r="L165" s="78" t="s">
        <x:v>3213</x:v>
      </x:c>
      <x:c r="M165" s="72" t="s">
        <x:v>1694</x:v>
      </x:c>
      <x:c r="N165" s="78">
        <x:v>0.067650462962962965</x:v>
      </x:c>
      <x:c r="O165" s="72" t="s">
        <x:v>3460</x:v>
      </x:c>
      <x:c r="P165" s="78">
        <x:v>12</x:v>
      </x:c>
      <x:c r="Q165" s="78">
        <x:v>721</x:v>
      </x:c>
      <x:c r="R165" s="78" t="s">
        <x:v>1180</x:v>
      </x:c>
      <x:c r="S165" s="78" t="s">
        <x:v>3213</x:v>
      </x:c>
      <x:c r="T165" s="78" t="s">
        <x:v>3108</x:v>
      </x:c>
      <x:c r="U165" s="78" t="s">
        <x:v>3202</x:v>
      </x:c>
      <x:c r="V165" s="78"/>
      <x:c r="W165" s="78"/>
      <x:c r="X165" s="78"/>
      <x:c r="Y165" s="72"/>
    </x:row>
    <x:row r="166" spans="1:25" ht="39.95000000000000284217" customHeight="1">
      <x:c r="A166" s="78" t="s">
        <x:v>2712</x:v>
      </x:c>
      <x:c r="B166" s="78">
        <x:v>164</x:v>
      </x:c>
      <x:c r="C166" s="78">
        <x:v>7</x:v>
      </x:c>
      <x:c r="D166" s="78">
        <x:v>9</x:v>
      </x:c>
      <x:c r="E166" s="72" t="s">
        <x:v>1591</x:v>
      </x:c>
      <x:c r="F166" s="72" t="s">
        <x:v>2133</x:v>
      </x:c>
      <x:c r="G166" s="72" t="s">
        <x:v>1116</x:v>
      </x:c>
      <x:c r="H166" s="72" t="s">
        <x:v>985</x:v>
      </x:c>
      <x:c r="I166" s="78">
        <x:v>3</x:v>
      </x:c>
      <x:c r="J166" s="72" t="s">
        <x:v>1981</x:v>
      </x:c>
      <x:c r="K166" s="78" t="s">
        <x:v>1978</x:v>
      </x:c>
      <x:c r="L166" s="78" t="s">
        <x:v>3108</x:v>
      </x:c>
      <x:c r="M166" s="72" t="s">
        <x:v>1703</x:v>
      </x:c>
      <x:c r="N166" s="78">
        <x:v>0.068171296296296299</x:v>
      </x:c>
      <x:c r="O166" s="72" t="s">
        <x:v>3460</x:v>
      </x:c>
      <x:c r="P166" s="78">
        <x:v>12</x:v>
      </x:c>
      <x:c r="Q166" s="78">
        <x:v>733</x:v>
      </x:c>
      <x:c r="R166" s="78" t="s">
        <x:v>3832</x:v>
      </x:c>
      <x:c r="S166" s="78" t="s">
        <x:v>3108</x:v>
      </x:c>
      <x:c r="T166" s="78" t="s">
        <x:v>3202</x:v>
      </x:c>
      <x:c r="U166" s="78" t="s">
        <x:v>3086</x:v>
      </x:c>
      <x:c r="V166" s="78"/>
      <x:c r="W166" s="78"/>
      <x:c r="X166" s="78"/>
      <x:c r="Y166" s="72"/>
    </x:row>
    <x:row r="167" spans="1:25" ht="39.95000000000000284217" customHeight="1">
      <x:c r="A167" s="78" t="s">
        <x:v>2712</x:v>
      </x:c>
      <x:c r="B167" s="78">
        <x:v>165</x:v>
      </x:c>
      <x:c r="C167" s="78">
        <x:v>7</x:v>
      </x:c>
      <x:c r="D167" s="78">
        <x:v>9</x:v>
      </x:c>
      <x:c r="E167" s="72" t="s">
        <x:v>1593</x:v>
      </x:c>
      <x:c r="F167" s="72" t="s">
        <x:v>1305</x:v>
      </x:c>
      <x:c r="G167" s="72" t="s">
        <x:v>2116</x:v>
      </x:c>
      <x:c r="H167" s="72" t="s">
        <x:v>985</x:v>
      </x:c>
      <x:c r="I167" s="78">
        <x:v>5</x:v>
      </x:c>
      <x:c r="J167" s="72" t="s">
        <x:v>1225</x:v>
      </x:c>
      <x:c r="K167" s="78" t="s">
        <x:v>1978</x:v>
      </x:c>
      <x:c r="L167" s="78" t="s">
        <x:v>3108</x:v>
      </x:c>
      <x:c r="M167" s="72" t="s">
        <x:v>1703</x:v>
      </x:c>
      <x:c r="N167" s="78">
        <x:v>0.068692129629629631</x:v>
      </x:c>
      <x:c r="O167" s="72" t="s">
        <x:v>3460</x:v>
      </x:c>
      <x:c r="P167" s="78">
        <x:v>12</x:v>
      </x:c>
      <x:c r="Q167" s="78">
        <x:v>745</x:v>
      </x:c>
      <x:c r="R167" s="78" t="s">
        <x:v>3841</x:v>
      </x:c>
      <x:c r="S167" s="78" t="s">
        <x:v>3108</x:v>
      </x:c>
      <x:c r="T167" s="78" t="s">
        <x:v>3202</x:v>
      </x:c>
      <x:c r="U167" s="78" t="s">
        <x:v>3086</x:v>
      </x:c>
      <x:c r="V167" s="78"/>
      <x:c r="W167" s="78"/>
      <x:c r="X167" s="78"/>
      <x:c r="Y167" s="72"/>
    </x:row>
    <x:row r="168" spans="1:25" ht="39.95000000000000284217" customHeight="1">
      <x:c r="A168" s="78" t="s">
        <x:v>2712</x:v>
      </x:c>
      <x:c r="B168" s="78">
        <x:v>166</x:v>
      </x:c>
      <x:c r="C168" s="78">
        <x:v>8</x:v>
      </x:c>
      <x:c r="D168" s="78">
        <x:v>10</x:v>
      </x:c>
      <x:c r="E168" s="72" t="s">
        <x:v>4359</x:v>
      </x:c>
      <x:c r="F168" s="72" t="s">
        <x:v>1064</x:v>
      </x:c>
      <x:c r="G168" s="72" t="s">
        <x:v>2084</x:v>
      </x:c>
      <x:c r="H168" s="72" t="s">
        <x:v>2528</x:v>
      </x:c>
      <x:c r="I168" s="78">
        <x:v>4</x:v>
      </x:c>
      <x:c r="J168" s="72" t="s">
        <x:v>1949</x:v>
      </x:c>
      <x:c r="K168" s="78" t="s">
        <x:v>1688</x:v>
      </x:c>
      <x:c r="L168" s="78" t="s">
        <x:v>563</x:v>
      </x:c>
      <x:c r="M168" s="72" t="s">
        <x:v>1691</x:v>
      </x:c>
      <x:c r="N168" s="78">
        <x:v>0.069444444444444448</x:v>
      </x:c>
      <x:c r="O168" s="72" t="s">
        <x:v>3460</x:v>
      </x:c>
      <x:c r="P168" s="78">
        <x:v>12</x:v>
      </x:c>
      <x:c r="Q168" s="78">
        <x:v>757</x:v>
      </x:c>
      <x:c r="R168" s="78"/>
      <x:c r="S168" s="78" t="s">
        <x:v>563</x:v>
      </x:c>
      <x:c r="T168" s="78" t="s">
        <x:v>3211</x:v>
      </x:c>
      <x:c r="U168" s="78" t="s">
        <x:v>3224</x:v>
      </x:c>
      <x:c r="V168" s="78"/>
      <x:c r="W168" s="78"/>
      <x:c r="X168" s="78"/>
      <x:c r="Y168" s="72"/>
    </x:row>
    <x:row r="169" spans="1:25" ht="39.95000000000000284217" customHeight="1">
      <x:c r="A169" s="78" t="s">
        <x:v>2712</x:v>
      </x:c>
      <x:c r="B169" s="78">
        <x:v>167</x:v>
      </x:c>
      <x:c r="C169" s="78">
        <x:v>8</x:v>
      </x:c>
      <x:c r="D169" s="78">
        <x:v>10</x:v>
      </x:c>
      <x:c r="E169" s="72" t="s">
        <x:v>945</x:v>
      </x:c>
      <x:c r="F169" s="72" t="s">
        <x:v>1101</x:v>
      </x:c>
      <x:c r="G169" s="72" t="s">
        <x:v>3004</x:v>
      </x:c>
      <x:c r="H169" s="72" t="s">
        <x:v>3290</x:v>
      </x:c>
      <x:c r="I169" s="78">
        <x:v>4</x:v>
      </x:c>
      <x:c r="J169" s="72" t="s">
        <x:v>4126</x:v>
      </x:c>
      <x:c r="K169" s="78" t="s">
        <x:v>3858</x:v>
      </x:c>
      <x:c r="L169" s="78" t="s">
        <x:v>563</x:v>
      </x:c>
      <x:c r="M169" s="72" t="s">
        <x:v>1708</x:v>
      </x:c>
      <x:c r="N169" s="78">
        <x:v>0.070196759259259264</x:v>
      </x:c>
      <x:c r="O169" s="72" t="s">
        <x:v>3460</x:v>
      </x:c>
      <x:c r="P169" s="78">
        <x:v>12</x:v>
      </x:c>
      <x:c r="Q169" s="78">
        <x:v>769</x:v>
      </x:c>
      <x:c r="R169" s="78"/>
      <x:c r="S169" s="78" t="s">
        <x:v>563</x:v>
      </x:c>
      <x:c r="T169" s="78" t="s">
        <x:v>3211</x:v>
      </x:c>
      <x:c r="U169" s="78" t="s">
        <x:v>3224</x:v>
      </x:c>
      <x:c r="V169" s="78"/>
      <x:c r="W169" s="78"/>
      <x:c r="X169" s="78"/>
      <x:c r="Y169" s="72"/>
    </x:row>
    <x:row r="170" spans="1:25" ht="39.95000000000000284217" customHeight="1">
      <x:c r="A170" s="78" t="s">
        <x:v>2712</x:v>
      </x:c>
      <x:c r="B170" s="78">
        <x:v>168</x:v>
      </x:c>
      <x:c r="C170" s="78">
        <x:v>9</x:v>
      </x:c>
      <x:c r="D170" s="78">
        <x:v>10</x:v>
      </x:c>
      <x:c r="E170" s="72" t="s">
        <x:v>3763</x:v>
      </x:c>
      <x:c r="F170" s="72" t="s">
        <x:v>3014</x:v>
      </x:c>
      <x:c r="G170" s="72" t="s">
        <x:v>588</x:v>
      </x:c>
      <x:c r="H170" s="72" t="s">
        <x:v>3050</x:v>
      </x:c>
      <x:c r="I170" s="78">
        <x:v>2</x:v>
      </x:c>
      <x:c r="J170" s="72" t="s">
        <x:v>3956</x:v>
      </x:c>
      <x:c r="K170" s="78" t="s">
        <x:v>4094</x:v>
      </x:c>
      <x:c r="L170" s="78" t="s">
        <x:v>2326</x:v>
      </x:c>
      <x:c r="M170" s="72" t="s">
        <x:v>4091</x:v>
      </x:c>
      <x:c r="N170" s="78">
        <x:v>0.071932870370370369</x:v>
      </x:c>
      <x:c r="O170" s="72" t="s">
        <x:v>3460</x:v>
      </x:c>
      <x:c r="P170" s="78">
        <x:v>12</x:v>
      </x:c>
      <x:c r="Q170" s="78">
        <x:f>Q169+P170</x:f>
        <x:v>781</x:v>
      </x:c>
      <x:c r="R170" s="78" t="s">
        <x:v>2660</x:v>
      </x:c>
      <x:c r="S170" s="78" t="s">
        <x:v>2326</x:v>
      </x:c>
      <x:c r="T170" s="78" t="s">
        <x:v>3617</x:v>
      </x:c>
      <x:c r="U170" s="78" t="s">
        <x:v>2295</x:v>
      </x:c>
      <x:c r="V170" s="78" t="s">
        <x:v>2436</x:v>
      </x:c>
      <x:c r="W170" s="78" t="s">
        <x:v>1761</x:v>
      </x:c>
      <x:c r="X170" s="78" t="s">
        <x:v>2565</x:v>
      </x:c>
      <x:c r="Y170" s="72" t="s">
        <x:v>2297</x:v>
      </x:c>
    </x:row>
    <x:row r="171" spans="1:25" ht="39.95000000000000284217" customHeight="1">
      <x:c r="A171" s="78" t="s">
        <x:v>2712</x:v>
      </x:c>
      <x:c r="B171" s="78">
        <x:v>169</x:v>
      </x:c>
      <x:c r="C171" s="78">
        <x:v>1</x:v>
      </x:c>
      <x:c r="D171" s="78">
        <x:v>9</x:v>
      </x:c>
      <x:c r="E171" s="72" t="s">
        <x:v>939</x:v>
      </x:c>
      <x:c r="F171" s="72" t="s">
        <x:v>2560</x:v>
      </x:c>
      <x:c r="G171" s="72" t="s">
        <x:v>1071</x:v>
      </x:c>
      <x:c r="H171" s="72" t="s">
        <x:v>3248</x:v>
      </x:c>
      <x:c r="I171" s="78">
        <x:v>2</x:v>
      </x:c>
      <x:c r="J171" s="72" t="s">
        <x:v>4101</x:v>
      </x:c>
      <x:c r="K171" s="78" t="s">
        <x:v>1792</x:v>
      </x:c>
      <x:c r="L171" s="78" t="s">
        <x:v>3206</x:v>
      </x:c>
      <x:c r="M171" s="72" t="s">
        <x:v>1773</x:v>
      </x:c>
      <x:c r="N171" s="78">
        <x:v>0.07228009259259259</x:v>
      </x:c>
      <x:c r="O171" s="72" t="s">
        <x:v>3460</x:v>
      </x:c>
      <x:c r="P171" s="78">
        <x:v>3</x:v>
      </x:c>
      <x:c r="Q171" s="78">
        <x:v>784</x:v>
      </x:c>
      <x:c r="R171" s="78"/>
      <x:c r="S171" s="78" t="s">
        <x:v>3206</x:v>
      </x:c>
      <x:c r="T171" s="78" t="s">
        <x:v>3206</x:v>
      </x:c>
      <x:c r="U171" s="78" t="s">
        <x:v>3206</x:v>
      </x:c>
      <x:c r="V171" s="78"/>
      <x:c r="W171" s="78"/>
      <x:c r="X171" s="78"/>
      <x:c r="Y171" s="72" t="s">
        <x:v>4238</x:v>
      </x:c>
    </x:row>
    <x:row r="172" spans="1:25" ht="39.95000000000000284217" customHeight="1">
      <x:c r="A172" s="78" t="s">
        <x:v>2712</x:v>
      </x:c>
      <x:c r="B172" s="78">
        <x:v>170</x:v>
      </x:c>
      <x:c r="C172" s="78">
        <x:v>1</x:v>
      </x:c>
      <x:c r="D172" s="78">
        <x:v>9</x:v>
      </x:c>
      <x:c r="E172" s="72" t="s">
        <x:v>941</x:v>
      </x:c>
      <x:c r="F172" s="72" t="s">
        <x:v>1047</x:v>
      </x:c>
      <x:c r="G172" s="72" t="s">
        <x:v>2562</x:v>
      </x:c>
      <x:c r="H172" s="72" t="s">
        <x:v>1185</x:v>
      </x:c>
      <x:c r="I172" s="78">
        <x:v>3</x:v>
      </x:c>
      <x:c r="J172" s="72" t="s">
        <x:v>1739</x:v>
      </x:c>
      <x:c r="K172" s="78" t="s">
        <x:v>1792</x:v>
      </x:c>
      <x:c r="L172" s="78" t="s">
        <x:v>3224</x:v>
      </x:c>
      <x:c r="M172" s="72" t="s">
        <x:v>1757</x:v>
      </x:c>
      <x:c r="N172" s="78">
        <x:v>0.072916666666666671</x:v>
      </x:c>
      <x:c r="O172" s="72" t="s">
        <x:v>2211</x:v>
      </x:c>
      <x:c r="P172" s="78">
        <x:v>4</x:v>
      </x:c>
      <x:c r="Q172" s="78">
        <x:v>788</x:v>
      </x:c>
      <x:c r="R172" s="78"/>
      <x:c r="S172" s="78" t="s">
        <x:v>3224</x:v>
      </x:c>
      <x:c r="T172" s="78" t="s">
        <x:v>3213</x:v>
      </x:c>
      <x:c r="U172" s="78" t="s">
        <x:v>3213</x:v>
      </x:c>
      <x:c r="V172" s="78"/>
      <x:c r="W172" s="78"/>
      <x:c r="X172" s="78"/>
      <x:c r="Y172" s="72"/>
    </x:row>
    <x:row r="173" spans="1:25" ht="39.95000000000000284217" customHeight="1">
      <x:c r="A173" s="78" t="s">
        <x:v>2712</x:v>
      </x:c>
      <x:c r="B173" s="78">
        <x:v>171</x:v>
      </x:c>
      <x:c r="C173" s="78">
        <x:v>1</x:v>
      </x:c>
      <x:c r="D173" s="78">
        <x:v>9</x:v>
      </x:c>
      <x:c r="E173" s="72" t="s">
        <x:v>4366</x:v>
      </x:c>
      <x:c r="F173" s="72" t="s">
        <x:v>1117</x:v>
      </x:c>
      <x:c r="G173" s="72" t="s">
        <x:v>1314</x:v>
      </x:c>
      <x:c r="H173" s="72" t="s">
        <x:v>3833</x:v>
      </x:c>
      <x:c r="I173" s="78">
        <x:v>3</x:v>
      </x:c>
      <x:c r="J173" s="72" t="s">
        <x:v>3425</x:v>
      </x:c>
      <x:c r="K173" s="78" t="s">
        <x:v>1792</x:v>
      </x:c>
      <x:c r="L173" s="78" t="s">
        <x:v>526</x:v>
      </x:c>
      <x:c r="M173" s="72" t="s">
        <x:v>1719</x:v>
      </x:c>
      <x:c r="N173" s="78">
        <x:v>0.073900462962962954</x:v>
      </x:c>
      <x:c r="O173" s="72" t="s">
        <x:v>2211</x:v>
      </x:c>
      <x:c r="P173" s="78">
        <x:v>5</x:v>
      </x:c>
      <x:c r="Q173" s="78">
        <x:v>793</x:v>
      </x:c>
      <x:c r="R173" s="78"/>
      <x:c r="S173" s="78" t="s">
        <x:v>526</x:v>
      </x:c>
      <x:c r="T173" s="78" t="s">
        <x:v>573</x:v>
      </x:c>
      <x:c r="U173" s="78" t="s">
        <x:v>3211</x:v>
      </x:c>
      <x:c r="V173" s="78" t="s">
        <x:v>2356</x:v>
      </x:c>
      <x:c r="W173" s="78" t="s">
        <x:v>3540</x:v>
      </x:c>
      <x:c r="X173" s="78"/>
      <x:c r="Y173" s="72" t="s">
        <x:v>3945</x:v>
      </x:c>
    </x:row>
    <x:row r="174" spans="1:25" ht="39.95000000000000284217" customHeight="1">
      <x:c r="A174" s="78" t="s">
        <x:v>2712</x:v>
      </x:c>
      <x:c r="B174" s="78">
        <x:v>172</x:v>
      </x:c>
      <x:c r="C174" s="78">
        <x:v>2</x:v>
      </x:c>
      <x:c r="D174" s="78">
        <x:v>8</x:v>
      </x:c>
      <x:c r="E174" s="72" t="s">
        <x:v>947</x:v>
      </x:c>
      <x:c r="F174" s="72" t="s">
        <x:v>1147</x:v>
      </x:c>
      <x:c r="G174" s="72" t="s">
        <x:v>3065</x:v>
      </x:c>
      <x:c r="H174" s="72" t="s">
        <x:v>1933</x:v>
      </x:c>
      <x:c r="I174" s="78">
        <x:v>4</x:v>
      </x:c>
      <x:c r="J174" s="72" t="s">
        <x:v>1726</x:v>
      </x:c>
      <x:c r="K174" s="78" t="s">
        <x:v>1792</x:v>
      </x:c>
      <x:c r="L174" s="78" t="s">
        <x:v>563</x:v>
      </x:c>
      <x:c r="M174" s="72" t="s">
        <x:v>1749</x:v>
      </x:c>
      <x:c r="N174" s="78">
        <x:v>0.074652777777777776</x:v>
      </x:c>
      <x:c r="O174" s="72" t="s">
        <x:v>2211</x:v>
      </x:c>
      <x:c r="P174" s="78">
        <x:v>5</x:v>
      </x:c>
      <x:c r="Q174" s="78">
        <x:v>798</x:v>
      </x:c>
      <x:c r="R174" s="78"/>
      <x:c r="S174" s="78" t="s">
        <x:v>563</x:v>
      </x:c>
      <x:c r="T174" s="78" t="s">
        <x:v>3211</x:v>
      </x:c>
      <x:c r="U174" s="78" t="s">
        <x:v>3224</x:v>
      </x:c>
      <x:c r="V174" s="78"/>
      <x:c r="W174" s="78" t="s">
        <x:v>3416</x:v>
      </x:c>
      <x:c r="X174" s="78" t="s">
        <x:v>1758</x:v>
      </x:c>
      <x:c r="Y174" s="72" t="s">
        <x:v>3947</x:v>
      </x:c>
    </x:row>
    <x:row r="175" spans="1:25" ht="39.95000000000000284217" customHeight="1">
      <x:c r="A175" s="78" t="s">
        <x:v>2712</x:v>
      </x:c>
      <x:c r="B175" s="78">
        <x:v>173</x:v>
      </x:c>
      <x:c r="C175" s="78">
        <x:v>1</x:v>
      </x:c>
      <x:c r="D175" s="78">
        <x:v>8</x:v>
      </x:c>
      <x:c r="E175" s="72" t="s">
        <x:v>1539</x:v>
      </x:c>
      <x:c r="F175" s="72" t="s">
        <x:v>1321</x:v>
      </x:c>
      <x:c r="G175" s="72" t="s">
        <x:v>1315</x:v>
      </x:c>
      <x:c r="H175" s="72" t="s">
        <x:v>3927</x:v>
      </x:c>
      <x:c r="I175" s="78">
        <x:v>2</x:v>
      </x:c>
      <x:c r="J175" s="72" t="s">
        <x:v>3456</x:v>
      </x:c>
      <x:c r="K175" s="78" t="s">
        <x:v>1792</x:v>
      </x:c>
      <x:c r="L175" s="78" t="s">
        <x:v>3206</x:v>
      </x:c>
      <x:c r="M175" s="72" t="s">
        <x:v>3924</x:v>
      </x:c>
      <x:c r="N175" s="78">
        <x:v>0.075</x:v>
      </x:c>
      <x:c r="O175" s="72" t="s">
        <x:v>2211</x:v>
      </x:c>
      <x:c r="P175" s="78">
        <x:v>4</x:v>
      </x:c>
      <x:c r="Q175" s="78">
        <x:v>802</x:v>
      </x:c>
      <x:c r="R175" s="78"/>
      <x:c r="S175" s="78" t="s">
        <x:v>3206</x:v>
      </x:c>
      <x:c r="T175" s="78" t="s">
        <x:v>3206</x:v>
      </x:c>
      <x:c r="U175" s="78" t="s">
        <x:v>3073</x:v>
      </x:c>
      <x:c r="V175" s="78"/>
      <x:c r="W175" s="78" t="s">
        <x:v>3418</x:v>
      </x:c>
      <x:c r="X175" s="78"/>
      <x:c r="Y175" s="72"/>
    </x:row>
    <x:row r="176" spans="1:25" ht="39.95000000000000284217" customHeight="1">
      <x:c r="A176" s="78" t="s">
        <x:v>2712</x:v>
      </x:c>
      <x:c r="B176" s="78">
        <x:v>174</x:v>
      </x:c>
      <x:c r="C176" s="78">
        <x:v>1</x:v>
      </x:c>
      <x:c r="D176" s="78">
        <x:v>7</x:v>
      </x:c>
      <x:c r="E176" s="72" t="s">
        <x:v>4341</x:v>
      </x:c>
      <x:c r="F176" s="72" t="s">
        <x:v>1022</x:v>
      </x:c>
      <x:c r="G176" s="72" t="s">
        <x:v>1339</x:v>
      </x:c>
      <x:c r="H176" s="72" t="s">
        <x:v>3318</x:v>
      </x:c>
      <x:c r="I176" s="78">
        <x:v>3</x:v>
      </x:c>
      <x:c r="J176" s="72" t="s">
        <x:v>1752</x:v>
      </x:c>
      <x:c r="K176" s="78" t="s">
        <x:v>1792</x:v>
      </x:c>
      <x:c r="L176" s="78" t="s">
        <x:v>3074</x:v>
      </x:c>
      <x:c r="M176" s="72" t="s">
        <x:v>3836</x:v>
      </x:c>
      <x:c r="N176" s="78">
        <x:v>0.075231481481481483</x:v>
      </x:c>
      <x:c r="O176" s="72" t="s">
        <x:v>3547</x:v>
      </x:c>
      <x:c r="P176" s="78">
        <x:v>3</x:v>
      </x:c>
      <x:c r="Q176" s="78">
        <x:v>805</x:v>
      </x:c>
      <x:c r="R176" s="78"/>
      <x:c r="S176" s="78" t="s">
        <x:v>3074</x:v>
      </x:c>
      <x:c r="T176" s="78" t="s">
        <x:v>3074</x:v>
      </x:c>
      <x:c r="U176" s="78" t="s">
        <x:v>3074</x:v>
      </x:c>
      <x:c r="V176" s="78"/>
      <x:c r="W176" s="78"/>
      <x:c r="X176" s="78"/>
      <x:c r="Y176" s="72" t="s">
        <x:v>3954</x:v>
      </x:c>
    </x:row>
    <x:row r="177" spans="1:25" ht="39.95000000000000284217" customHeight="1">
      <x:c r="A177" s="78" t="s">
        <x:v>2712</x:v>
      </x:c>
      <x:c r="B177" s="78">
        <x:v>175</x:v>
      </x:c>
      <x:c r="C177" s="78">
        <x:v>7</x:v>
      </x:c>
      <x:c r="D177" s="78">
        <x:v>9</x:v>
      </x:c>
      <x:c r="E177" s="72" t="s">
        <x:v>4009</x:v>
      </x:c>
      <x:c r="F177" s="72" t="s">
        <x:v>1085</x:v>
      </x:c>
      <x:c r="G177" s="72" t="s">
        <x:v>1152</x:v>
      </x:c>
      <x:c r="H177" s="72" t="s">
        <x:v>985</x:v>
      </x:c>
      <x:c r="I177" s="78">
        <x:v>5</x:v>
      </x:c>
      <x:c r="J177" s="72" t="s">
        <x:v>1900</x:v>
      </x:c>
      <x:c r="K177" s="72" t="s">
        <x:v>1978</x:v>
      </x:c>
      <x:c r="L177" s="78" t="s">
        <x:v>3206</x:v>
      </x:c>
      <x:c r="M177" s="72" t="s">
        <x:v>1703</x:v>
      </x:c>
      <x:c r="N177" s="78">
        <x:v>0.075578703703703703</x:v>
      </x:c>
      <x:c r="O177" s="72" t="s">
        <x:v>3547</x:v>
      </x:c>
      <x:c r="P177" s="78">
        <x:v>4</x:v>
      </x:c>
      <x:c r="Q177" s="78">
        <x:f>Q176+P177</x:f>
        <x:v>809</x:v>
      </x:c>
      <x:c r="R177" s="78" t="s">
        <x:v>3845</x:v>
      </x:c>
      <x:c r="S177" s="78" t="s">
        <x:v>3206</x:v>
      </x:c>
      <x:c r="T177" s="78" t="s">
        <x:v>3206</x:v>
      </x:c>
      <x:c r="U177" s="78" t="s">
        <x:v>3206</x:v>
      </x:c>
      <x:c r="V177" s="78"/>
      <x:c r="W177" s="78"/>
      <x:c r="X177" s="78"/>
      <x:c r="Y177" s="78"/>
    </x:row>
    <x:row r="178" spans="1:25" ht="39.95000000000000284217" customHeight="1">
      <x:c r="A178" s="78" t="s">
        <x:v>2712</x:v>
      </x:c>
      <x:c r="B178" s="78">
        <x:v>176</x:v>
      </x:c>
      <x:c r="C178" s="78">
        <x:v>2</x:v>
      </x:c>
      <x:c r="D178" s="78">
        <x:v>9</x:v>
      </x:c>
      <x:c r="E178" s="72" t="s">
        <x:v>2002</x:v>
      </x:c>
      <x:c r="F178" s="72" t="s">
        <x:v>2878</x:v>
      </x:c>
      <x:c r="G178" s="72" t="s">
        <x:v>4054</x:v>
      </x:c>
      <x:c r="H178" s="72" t="s">
        <x:v>2558</x:v>
      </x:c>
      <x:c r="I178" s="78">
        <x:v>5</x:v>
      </x:c>
      <x:c r="J178" s="72" t="s">
        <x:v>4058</x:v>
      </x:c>
      <x:c r="K178" s="72" t="s">
        <x:v>1792</x:v>
      </x:c>
      <x:c r="L178" s="78" t="s">
        <x:v>3074</x:v>
      </x:c>
      <x:c r="M178" s="72" t="s">
        <x:v>1775</x:v>
      </x:c>
      <x:c r="N178" s="78">
        <x:v>0.075810185185185189</x:v>
      </x:c>
      <x:c r="O178" s="72" t="s">
        <x:v>3547</x:v>
      </x:c>
      <x:c r="P178" s="78">
        <x:v>5</x:v>
      </x:c>
      <x:c r="Q178" s="78">
        <x:v>814</x:v>
      </x:c>
      <x:c r="R178" s="78"/>
      <x:c r="S178" s="78" t="s">
        <x:v>3074</x:v>
      </x:c>
      <x:c r="T178" s="78" t="s">
        <x:v>3074</x:v>
      </x:c>
      <x:c r="U178" s="78" t="s">
        <x:v>3074</x:v>
      </x:c>
      <x:c r="V178" s="78"/>
      <x:c r="W178" s="78"/>
      <x:c r="X178" s="78"/>
      <x:c r="Y178" s="72"/>
    </x:row>
    <x:row r="179" spans="1:25" ht="39.95000000000000284217" customHeight="1">
      <x:c r="A179" s="78" t="s">
        <x:v>2712</x:v>
      </x:c>
      <x:c r="B179" s="78">
        <x:v>177</x:v>
      </x:c>
      <x:c r="C179" s="78">
        <x:v>7</x:v>
      </x:c>
      <x:c r="D179" s="78">
        <x:v>9</x:v>
      </x:c>
      <x:c r="E179" s="72" t="s">
        <x:v>3386</x:v>
      </x:c>
      <x:c r="F179" s="72" t="s">
        <x:v>2884</x:v>
      </x:c>
      <x:c r="G179" s="72" t="s">
        <x:v>4057</x:v>
      </x:c>
      <x:c r="H179" s="72" t="s">
        <x:v>985</x:v>
      </x:c>
      <x:c r="I179" s="78">
        <x:v>5</x:v>
      </x:c>
      <x:c r="J179" s="72" t="s">
        <x:v>4276</x:v>
      </x:c>
      <x:c r="K179" s="72" t="s">
        <x:v>1978</x:v>
      </x:c>
      <x:c r="L179" s="78" t="s">
        <x:v>3073</x:v>
      </x:c>
      <x:c r="M179" s="72" t="s">
        <x:v>1703</x:v>
      </x:c>
      <x:c r="N179" s="78">
        <x:v>0.076099537037037035</x:v>
      </x:c>
      <x:c r="O179" s="72" t="s">
        <x:v>3547</x:v>
      </x:c>
      <x:c r="P179" s="78">
        <x:v>5</x:v>
      </x:c>
      <x:c r="Q179" s="78">
        <x:v>819</x:v>
      </x:c>
      <x:c r="R179" s="78" t="s">
        <x:v>1762</x:v>
      </x:c>
      <x:c r="S179" s="78" t="s">
        <x:v>3073</x:v>
      </x:c>
      <x:c r="T179" s="78" t="s">
        <x:v>3074</x:v>
      </x:c>
      <x:c r="U179" s="78" t="s">
        <x:v>3074</x:v>
      </x:c>
      <x:c r="V179" s="78"/>
      <x:c r="W179" s="78" t="s">
        <x:v>3537</x:v>
      </x:c>
      <x:c r="X179" s="78" t="s">
        <x:v>3440</x:v>
      </x:c>
      <x:c r="Y179" s="72"/>
    </x:row>
    <x:row r="180" spans="1:25" ht="39.95000000000000284217" customHeight="1">
      <x:c r="A180" s="78" t="s">
        <x:v>2712</x:v>
      </x:c>
      <x:c r="B180" s="78">
        <x:v>178</x:v>
      </x:c>
      <x:c r="C180" s="78">
        <x:v>7</x:v>
      </x:c>
      <x:c r="D180" s="78">
        <x:v>9</x:v>
      </x:c>
      <x:c r="E180" s="72" t="s">
        <x:v>1594</x:v>
      </x:c>
      <x:c r="F180" s="72" t="s">
        <x:v>2192</x:v>
      </x:c>
      <x:c r="G180" s="72" t="s">
        <x:v>1087</x:v>
      </x:c>
      <x:c r="H180" s="72" t="s">
        <x:v>985</x:v>
      </x:c>
      <x:c r="I180" s="78">
        <x:v>4</x:v>
      </x:c>
      <x:c r="J180" s="72" t="s">
        <x:v>1227</x:v>
      </x:c>
      <x:c r="K180" s="72" t="s">
        <x:v>1978</x:v>
      </x:c>
      <x:c r="L180" s="78" t="s">
        <x:v>502</x:v>
      </x:c>
      <x:c r="M180" s="72" t="s">
        <x:v>1703</x:v>
      </x:c>
      <x:c r="N180" s="78">
        <x:v>0.077199074074074073</x:v>
      </x:c>
      <x:c r="O180" s="72" t="s">
        <x:v>4242</x:v>
      </x:c>
      <x:c r="P180" s="78">
        <x:v>12</x:v>
      </x:c>
      <x:c r="Q180" s="78">
        <x:v>831</x:v>
      </x:c>
      <x:c r="R180" s="78" t="s">
        <x:v>1724</x:v>
      </x:c>
      <x:c r="S180" s="78" t="s">
        <x:v>502</x:v>
      </x:c>
      <x:c r="T180" s="78" t="s">
        <x:v>521</x:v>
      </x:c>
      <x:c r="U180" s="78" t="s">
        <x:v>526</x:v>
      </x:c>
      <x:c r="V180" s="78"/>
      <x:c r="W180" s="78"/>
      <x:c r="X180" s="78"/>
      <x:c r="Y180" s="72"/>
    </x:row>
    <x:row r="181" spans="1:25" ht="39.95000000000000284217" customHeight="1">
      <x:c r="A181" s="78" t="s">
        <x:v>2712</x:v>
      </x:c>
      <x:c r="B181" s="78">
        <x:v>179</x:v>
      </x:c>
      <x:c r="C181" s="78">
        <x:v>7</x:v>
      </x:c>
      <x:c r="D181" s="78">
        <x:v>9</x:v>
      </x:c>
      <x:c r="E181" s="72" t="s">
        <x:v>4001</x:v>
      </x:c>
      <x:c r="F181" s="72" t="s">
        <x:v>1080</x:v>
      </x:c>
      <x:c r="G181" s="72" t="s">
        <x:v>1072</x:v>
      </x:c>
      <x:c r="H181" s="72" t="s">
        <x:v>985</x:v>
      </x:c>
      <x:c r="I181" s="78">
        <x:v>6</x:v>
      </x:c>
      <x:c r="J181" s="72" t="s">
        <x:v>4047</x:v>
      </x:c>
      <x:c r="K181" s="72" t="s">
        <x:v>1978</x:v>
      </x:c>
      <x:c r="L181" s="78" t="s">
        <x:v>502</x:v>
      </x:c>
      <x:c r="M181" s="72" t="s">
        <x:v>1703</x:v>
      </x:c>
      <x:c r="N181" s="78">
        <x:v>0.07829861111111111</x:v>
      </x:c>
      <x:c r="O181" s="72" t="s">
        <x:v>4242</x:v>
      </x:c>
      <x:c r="P181" s="78">
        <x:v>12</x:v>
      </x:c>
      <x:c r="Q181" s="78">
        <x:v>843</x:v>
      </x:c>
      <x:c r="R181" s="78" t="s">
        <x:v>1759</x:v>
      </x:c>
      <x:c r="S181" s="78" t="s">
        <x:v>502</x:v>
      </x:c>
      <x:c r="T181" s="78" t="s">
        <x:v>521</x:v>
      </x:c>
      <x:c r="U181" s="78" t="s">
        <x:v>526</x:v>
      </x:c>
      <x:c r="V181" s="78"/>
      <x:c r="W181" s="78"/>
      <x:c r="X181" s="78"/>
      <x:c r="Y181" s="72"/>
    </x:row>
    <x:row r="182" spans="1:25" ht="39.95000000000000284217" customHeight="1">
      <x:c r="A182" s="78" t="s">
        <x:v>2712</x:v>
      </x:c>
      <x:c r="B182" s="78">
        <x:v>180</x:v>
      </x:c>
      <x:c r="C182" s="78">
        <x:v>7</x:v>
      </x:c>
      <x:c r="D182" s="78">
        <x:v>9</x:v>
      </x:c>
      <x:c r="E182" s="72" t="s">
        <x:v>4005</x:v>
      </x:c>
      <x:c r="F182" s="72" t="s">
        <x:v>2199</x:v>
      </x:c>
      <x:c r="G182" s="72" t="s">
        <x:v>2592</x:v>
      </x:c>
      <x:c r="H182" s="72" t="s">
        <x:v>985</x:v>
      </x:c>
      <x:c r="I182" s="78">
        <x:v>4</x:v>
      </x:c>
      <x:c r="J182" s="72" t="s">
        <x:v>1913</x:v>
      </x:c>
      <x:c r="K182" s="72" t="s">
        <x:v>1978</x:v>
      </x:c>
      <x:c r="L182" s="78" t="s">
        <x:v>535</x:v>
      </x:c>
      <x:c r="M182" s="72" t="s">
        <x:v>1703</x:v>
      </x:c>
      <x:c r="N182" s="78">
        <x:v>0.079571759259259259</x:v>
      </x:c>
      <x:c r="O182" s="72" t="s">
        <x:v>4242</x:v>
      </x:c>
      <x:c r="P182" s="78">
        <x:v>12</x:v>
      </x:c>
      <x:c r="Q182" s="78">
        <x:v>855</x:v>
      </x:c>
      <x:c r="R182" s="78" t="s">
        <x:v>1936</x:v>
      </x:c>
      <x:c r="S182" s="78" t="s">
        <x:v>535</x:v>
      </x:c>
      <x:c r="T182" s="78" t="s">
        <x:v>578</x:v>
      </x:c>
      <x:c r="U182" s="78" t="s">
        <x:v>524</x:v>
      </x:c>
      <x:c r="V182" s="78"/>
      <x:c r="W182" s="78"/>
      <x:c r="X182" s="78"/>
      <x:c r="Y182" s="72"/>
    </x:row>
    <x:row r="183" spans="1:25" ht="39.95000000000000284217" customHeight="1">
      <x:c r="A183" s="78" t="s">
        <x:v>2712</x:v>
      </x:c>
      <x:c r="B183" s="78">
        <x:v>181</x:v>
      </x:c>
      <x:c r="C183" s="78">
        <x:v>8</x:v>
      </x:c>
      <x:c r="D183" s="78">
        <x:v>9</x:v>
      </x:c>
      <x:c r="E183" s="72" t="s">
        <x:v>3389</x:v>
      </x:c>
      <x:c r="F183" s="72" t="s">
        <x:v>1420</x:v>
      </x:c>
      <x:c r="G183" s="72" t="s">
        <x:v>1043</x:v>
      </x:c>
      <x:c r="H183" s="72" t="s">
        <x:v>3316</x:v>
      </x:c>
      <x:c r="I183" s="78">
        <x:v>5</x:v>
      </x:c>
      <x:c r="J183" s="72" t="s">
        <x:v>3361</x:v>
      </x:c>
      <x:c r="K183" s="72" t="s">
        <x:v>1978</x:v>
      </x:c>
      <x:c r="L183" s="78" t="s">
        <x:v>3696</x:v>
      </x:c>
      <x:c r="M183" s="72" t="s">
        <x:v>1694</x:v>
      </x:c>
      <x:c r="N183" s="78">
        <x:v>0.081655092592592599</x:v>
      </x:c>
      <x:c r="O183" s="72" t="s">
        <x:v>4242</x:v>
      </x:c>
      <x:c r="P183" s="78">
        <x:v>12</x:v>
      </x:c>
      <x:c r="Q183" s="78">
        <x:v>867</x:v>
      </x:c>
      <x:c r="R183" s="78" t="s">
        <x:v>1366</x:v>
      </x:c>
      <x:c r="S183" s="78" t="s">
        <x:v>3696</x:v>
      </x:c>
      <x:c r="T183" s="78" t="s">
        <x:v>3670</x:v>
      </x:c>
      <x:c r="U183" s="78" t="s">
        <x:v>2326</x:v>
      </x:c>
      <x:c r="V183" s="78" t="s">
        <x:v>2401</x:v>
      </x:c>
      <x:c r="W183" s="78" t="s">
        <x:v>1763</x:v>
      </x:c>
      <x:c r="X183" s="78" t="s">
        <x:v>3621</x:v>
      </x:c>
      <x:c r="Y183" s="72"/>
    </x:row>
    <x:row r="184" spans="1:25" ht="39.95000000000000284217" customHeight="1">
      <x:c r="A184" s="78" t="s">
        <x:v>2712</x:v>
      </x:c>
      <x:c r="B184" s="78">
        <x:v>182</x:v>
      </x:c>
      <x:c r="C184" s="78">
        <x:v>1</x:v>
      </x:c>
      <x:c r="D184" s="78">
        <x:v>8</x:v>
      </x:c>
      <x:c r="E184" s="72" t="s">
        <x:v>1909</x:v>
      </x:c>
      <x:c r="F184" s="72" t="s">
        <x:v>1331</x:v>
      </x:c>
      <x:c r="G184" s="72" t="s">
        <x:v>1345</x:v>
      </x:c>
      <x:c r="H184" s="72" t="s">
        <x:v>3927</x:v>
      </x:c>
      <x:c r="I184" s="78">
        <x:v>2</x:v>
      </x:c>
      <x:c r="J184" s="72" t="s">
        <x:v>4086</x:v>
      </x:c>
      <x:c r="K184" s="72" t="s">
        <x:v>1792</x:v>
      </x:c>
      <x:c r="L184" s="78" t="s">
        <x:v>3206</x:v>
      </x:c>
      <x:c r="M184" s="72" t="s">
        <x:v>3924</x:v>
      </x:c>
      <x:c r="N184" s="78">
        <x:v>0.08200231481481482</x:v>
      </x:c>
      <x:c r="O184" s="72" t="s">
        <x:v>2480</x:v>
      </x:c>
      <x:c r="P184" s="78">
        <x:v>4</x:v>
      </x:c>
      <x:c r="Q184" s="78">
        <x:v>871</x:v>
      </x:c>
      <x:c r="R184" s="78"/>
      <x:c r="S184" s="78" t="s">
        <x:v>3206</x:v>
      </x:c>
      <x:c r="T184" s="78" t="s">
        <x:v>3206</x:v>
      </x:c>
      <x:c r="U184" s="78" t="s">
        <x:v>3073</x:v>
      </x:c>
      <x:c r="V184" s="78" t="s">
        <x:v>2483</x:v>
      </x:c>
      <x:c r="W184" s="78"/>
      <x:c r="X184" s="78"/>
      <x:c r="Y184" s="72"/>
    </x:row>
    <x:row r="185" spans="1:25" ht="39.95000000000000284217" customHeight="1">
      <x:c r="A185" s="78" t="s">
        <x:v>2712</x:v>
      </x:c>
      <x:c r="B185" s="78">
        <x:v>183</x:v>
      </x:c>
      <x:c r="C185" s="78">
        <x:v>1</x:v>
      </x:c>
      <x:c r="D185" s="78">
        <x:v>9</x:v>
      </x:c>
      <x:c r="E185" s="72" t="s">
        <x:v>946</x:v>
      </x:c>
      <x:c r="F185" s="72" t="s">
        <x:v>2535</x:v>
      </x:c>
      <x:c r="G185" s="72" t="s">
        <x:v>2942</x:v>
      </x:c>
      <x:c r="H185" s="72" t="s">
        <x:v>3859</x:v>
      </x:c>
      <x:c r="I185" s="78">
        <x:v>3</x:v>
      </x:c>
      <x:c r="J185" s="72" t="s">
        <x:v>4100</x:v>
      </x:c>
      <x:c r="K185" s="72" t="s">
        <x:v>1792</x:v>
      </x:c>
      <x:c r="L185" s="78" t="s">
        <x:v>3211</x:v>
      </x:c>
      <x:c r="M185" s="72" t="s">
        <x:v>1756</x:v>
      </x:c>
      <x:c r="N185" s="78">
        <x:v>0.082696759259259262</x:v>
      </x:c>
      <x:c r="O185" s="72" t="s">
        <x:v>3474</x:v>
      </x:c>
      <x:c r="P185" s="78">
        <x:v>4</x:v>
      </x:c>
      <x:c r="Q185" s="78">
        <x:v>875</x:v>
      </x:c>
      <x:c r="R185" s="78"/>
      <x:c r="S185" s="78" t="s">
        <x:v>3211</x:v>
      </x:c>
      <x:c r="T185" s="78" t="s">
        <x:v>3224</x:v>
      </x:c>
      <x:c r="U185" s="78" t="s">
        <x:v>3224</x:v>
      </x:c>
      <x:c r="V185" s="78"/>
      <x:c r="W185" s="78" t="s">
        <x:v>2173</x:v>
      </x:c>
      <x:c r="X185" s="78"/>
      <x:c r="Y185" s="72" t="s">
        <x:v>3931</x:v>
      </x:c>
    </x:row>
    <x:row r="186" spans="1:25" ht="39.95000000000000284217" customHeight="1">
      <x:c r="A186" s="78" t="s">
        <x:v>2712</x:v>
      </x:c>
      <x:c r="B186" s="78">
        <x:v>184</x:v>
      </x:c>
      <x:c r="C186" s="78">
        <x:v>1</x:v>
      </x:c>
      <x:c r="D186" s="78">
        <x:v>9</x:v>
      </x:c>
      <x:c r="E186" s="72" t="s">
        <x:v>919</x:v>
      </x:c>
      <x:c r="F186" s="72" t="s">
        <x:v>3036</x:v>
      </x:c>
      <x:c r="G186" s="72" t="s">
        <x:v>2990</x:v>
      </x:c>
      <x:c r="H186" s="72" t="s">
        <x:v>1970</x:v>
      </x:c>
      <x:c r="I186" s="78">
        <x:v>3</x:v>
      </x:c>
      <x:c r="J186" s="72" t="s">
        <x:v>3467</x:v>
      </x:c>
      <x:c r="K186" s="72" t="s">
        <x:v>1792</x:v>
      </x:c>
      <x:c r="L186" s="78" t="s">
        <x:v>3086</x:v>
      </x:c>
      <x:c r="M186" s="72" t="s">
        <x:v>1725</x:v>
      </x:c>
      <x:c r="N186" s="78">
        <x:v>0.083101851851851857</x:v>
      </x:c>
      <x:c r="O186" s="72" t="s">
        <x:v>3474</x:v>
      </x:c>
      <x:c r="P186" s="78">
        <x:v>4</x:v>
      </x:c>
      <x:c r="Q186" s="78">
        <x:v>879</x:v>
      </x:c>
      <x:c r="R186" s="78"/>
      <x:c r="S186" s="78" t="s">
        <x:v>3086</x:v>
      </x:c>
      <x:c r="T186" s="78" t="s">
        <x:v>3206</x:v>
      </x:c>
      <x:c r="U186" s="78" t="s">
        <x:v>3206</x:v>
      </x:c>
      <x:c r="V186" s="78"/>
      <x:c r="W186" s="78" t="s">
        <x:v>3481</x:v>
      </x:c>
      <x:c r="X186" s="78" t="s">
        <x:v>2367</x:v>
      </x:c>
      <x:c r="Y186" s="72" t="s">
        <x:v>1478</x:v>
      </x:c>
    </x:row>
    <x:row r="187" spans="1:25" ht="39.95000000000000284217" customHeight="1">
      <x:c r="A187" s="78" t="s">
        <x:v>2712</x:v>
      </x:c>
      <x:c r="B187" s="78">
        <x:v>185</x:v>
      </x:c>
      <x:c r="C187" s="78">
        <x:v>5</x:v>
      </x:c>
      <x:c r="D187" s="78">
        <x:v>9</x:v>
      </x:c>
      <x:c r="E187" s="72" t="s">
        <x:v>2531</x:v>
      </x:c>
      <x:c r="F187" s="72" t="s">
        <x:v>1351</x:v>
      </x:c>
      <x:c r="G187" s="72" t="s">
        <x:v>1290</x:v>
      </x:c>
      <x:c r="H187" s="72" t="s">
        <x:v>3314</x:v>
      </x:c>
      <x:c r="I187" s="78">
        <x:v>5</x:v>
      </x:c>
      <x:c r="J187" s="72" t="s">
        <x:v>957</x:v>
      </x:c>
      <x:c r="K187" s="72" t="s">
        <x:v>3847</x:v>
      </x:c>
      <x:c r="L187" s="78" t="s">
        <x:v>494</x:v>
      </x:c>
      <x:c r="M187" s="72" t="s">
        <x:v>2023</x:v>
      </x:c>
      <x:c r="N187" s="78">
        <x:v>0.084027777777777785</x:v>
      </x:c>
      <x:c r="O187" s="72" t="s">
        <x:v>3474</x:v>
      </x:c>
      <x:c r="P187" s="78">
        <x:v>6</x:v>
      </x:c>
      <x:c r="Q187" s="78">
        <x:v>885</x:v>
      </x:c>
      <x:c r="R187" s="78"/>
      <x:c r="S187" s="78" t="s">
        <x:v>494</x:v>
      </x:c>
      <x:c r="T187" s="78" t="s">
        <x:v>563</x:v>
      </x:c>
      <x:c r="U187" s="78" t="s">
        <x:v>563</x:v>
      </x:c>
      <x:c r="V187" s="78"/>
      <x:c r="W187" s="78" t="s">
        <x:v>1397</x:v>
      </x:c>
      <x:c r="X187" s="78"/>
      <x:c r="Y187" s="72" t="s">
        <x:v>991</x:v>
      </x:c>
    </x:row>
    <x:row r="188" spans="1:25" ht="39.95000000000000284217" customHeight="1">
      <x:c r="A188" s="78" t="s">
        <x:v>2712</x:v>
      </x:c>
      <x:c r="B188" s="78">
        <x:v>186</x:v>
      </x:c>
      <x:c r="C188" s="78">
        <x:v>6</x:v>
      </x:c>
      <x:c r="D188" s="78">
        <x:v>10</x:v>
      </x:c>
      <x:c r="E188" s="72" t="s">
        <x:v>3764</x:v>
      </x:c>
      <x:c r="F188" s="72" t="s">
        <x:v>1323</x:v>
      </x:c>
      <x:c r="G188" s="72" t="s">
        <x:v>591</x:v>
      </x:c>
      <x:c r="H188" s="72" t="s">
        <x:v>1962</x:v>
      </x:c>
      <x:c r="I188" s="78">
        <x:v>5</x:v>
      </x:c>
      <x:c r="J188" s="72" t="s">
        <x:v>1204</x:v>
      </x:c>
      <x:c r="K188" s="72" t="s">
        <x:v>1750</x:v>
      </x:c>
      <x:c r="L188" s="78" t="s">
        <x:v>44</x:v>
      </x:c>
      <x:c r="M188" s="72" t="s">
        <x:v>2559</x:v>
      </x:c>
      <x:c r="N188" s="78">
        <x:v>0.085474537037037046</x:v>
      </x:c>
      <x:c r="O188" s="72" t="s">
        <x:v>3474</x:v>
      </x:c>
      <x:c r="P188" s="78">
        <x:v>8</x:v>
      </x:c>
      <x:c r="Q188" s="78">
        <x:v>893</x:v>
      </x:c>
      <x:c r="R188" s="78"/>
      <x:c r="S188" s="78" t="s">
        <x:v>44</x:v>
      </x:c>
      <x:c r="T188" s="78" t="s">
        <x:v>535</x:v>
      </x:c>
      <x:c r="U188" s="78" t="s">
        <x:v>535</x:v>
      </x:c>
      <x:c r="V188" s="78"/>
      <x:c r="W188" s="78" t="s">
        <x:v>3044</x:v>
      </x:c>
      <x:c r="X188" s="78"/>
      <x:c r="Y188" s="72" t="s">
        <x:v>2983</x:v>
      </x:c>
    </x:row>
    <x:row r="189" spans="1:25" ht="39.95000000000000284217" customHeight="1">
      <x:c r="A189" s="78" t="s">
        <x:v>2712</x:v>
      </x:c>
      <x:c r="B189" s="78">
        <x:v>187</x:v>
      </x:c>
      <x:c r="C189" s="78">
        <x:v>4</x:v>
      </x:c>
      <x:c r="D189" s="78">
        <x:v>9</x:v>
      </x:c>
      <x:c r="E189" s="72" t="s">
        <x:v>3770</x:v>
      </x:c>
      <x:c r="F189" s="72" t="s">
        <x:v>1108</x:v>
      </x:c>
      <x:c r="G189" s="72" t="s">
        <x:v>1091</x:v>
      </x:c>
      <x:c r="H189" s="72" t="s">
        <x:v>1183</x:v>
      </x:c>
      <x:c r="I189" s="78">
        <x:v>5</x:v>
      </x:c>
      <x:c r="J189" s="72" t="s">
        <x:v>1200</x:v>
      </x:c>
      <x:c r="K189" s="72" t="s">
        <x:v>3861</x:v>
      </x:c>
      <x:c r="L189" s="78" t="s">
        <x:v>3213</x:v>
      </x:c>
      <x:c r="M189" s="72" t="s">
        <x:v>1969</x:v>
      </x:c>
      <x:c r="N189" s="78">
        <x:v>0.086053240740740736</x:v>
      </x:c>
      <x:c r="O189" s="72" t="s">
        <x:v>3474</x:v>
      </x:c>
      <x:c r="P189" s="78">
        <x:v>5</x:v>
      </x:c>
      <x:c r="Q189" s="78">
        <x:v>898</x:v>
      </x:c>
      <x:c r="R189" s="78"/>
      <x:c r="S189" s="78" t="s">
        <x:v>3213</x:v>
      </x:c>
      <x:c r="T189" s="78" t="s">
        <x:v>3213</x:v>
      </x:c>
      <x:c r="U189" s="78" t="s">
        <x:v>3213</x:v>
      </x:c>
      <x:c r="V189" s="78"/>
      <x:c r="W189" s="78" t="s">
        <x:v>1427</x:v>
      </x:c>
      <x:c r="X189" s="78"/>
      <x:c r="Y189" s="72" t="s">
        <x:v>3398</x:v>
      </x:c>
    </x:row>
    <x:row r="190" spans="1:25" ht="39.95000000000000284217" customHeight="1">
      <x:c r="A190" s="78" t="s">
        <x:v>2712</x:v>
      </x:c>
      <x:c r="B190" s="78">
        <x:v>188</x:v>
      </x:c>
      <x:c r="C190" s="78">
        <x:v>7</x:v>
      </x:c>
      <x:c r="D190" s="78">
        <x:v>10</x:v>
      </x:c>
      <x:c r="E190" s="72" t="s">
        <x:v>3241</x:v>
      </x:c>
      <x:c r="F190" s="72" t="s">
        <x:v>1355</x:v>
      </x:c>
      <x:c r="G190" s="72" t="s">
        <x:v>2591</x:v>
      </x:c>
      <x:c r="H190" s="72" t="s">
        <x:v>1738</x:v>
      </x:c>
      <x:c r="I190" s="78">
        <x:v>3</x:v>
      </x:c>
      <x:c r="J190" s="72" t="s">
        <x:v>3053</x:v>
      </x:c>
      <x:c r="K190" s="72" t="s">
        <x:v>3860</x:v>
      </x:c>
      <x:c r="L190" s="78" t="s">
        <x:v>532</x:v>
      </x:c>
      <x:c r="M190" s="72" t="s">
        <x:v>2929</x:v>
      </x:c>
      <x:c r="N190" s="78">
        <x:v>0.087384259259259259</x:v>
      </x:c>
      <x:c r="O190" s="72" t="s">
        <x:v>3474</x:v>
      </x:c>
      <x:c r="P190" s="78">
        <x:v>8</x:v>
      </x:c>
      <x:c r="Q190" s="78">
        <x:v>906</x:v>
      </x:c>
      <x:c r="R190" s="78"/>
      <x:c r="S190" s="78" t="s">
        <x:v>532</x:v>
      </x:c>
      <x:c r="T190" s="78" t="s">
        <x:v>524</x:v>
      </x:c>
      <x:c r="U190" s="78" t="s">
        <x:v>524</x:v>
      </x:c>
      <x:c r="V190" s="78"/>
      <x:c r="W190" s="78" t="s">
        <x:v>1437</x:v>
      </x:c>
      <x:c r="X190" s="78"/>
      <x:c r="Y190" s="72" t="s">
        <x:v>1186</x:v>
      </x:c>
    </x:row>
    <x:row r="191" spans="1:25" ht="39.95000000000000284217" customHeight="1">
      <x:c r="A191" s="78" t="s">
        <x:v>2712</x:v>
      </x:c>
      <x:c r="B191" s="78">
        <x:v>189</x:v>
      </x:c>
      <x:c r="C191" s="78">
        <x:v>1</x:v>
      </x:c>
      <x:c r="D191" s="78">
        <x:v>10</x:v>
      </x:c>
      <x:c r="E191" s="72" t="s">
        <x:v>2291</x:v>
      </x:c>
      <x:c r="F191" s="72" t="s">
        <x:v>1107</x:v>
      </x:c>
      <x:c r="G191" s="72" t="s">
        <x:v>2555</x:v>
      </x:c>
      <x:c r="H191" s="72" t="s">
        <x:v>1777</x:v>
      </x:c>
      <x:c r="I191" s="78">
        <x:v>3</x:v>
      </x:c>
      <x:c r="J191" s="72" t="s">
        <x:v>3464</x:v>
      </x:c>
      <x:c r="K191" s="72" t="s">
        <x:v>1792</x:v>
      </x:c>
      <x:c r="L191" s="78" t="s">
        <x:v>524</x:v>
      </x:c>
      <x:c r="M191" s="72" t="s">
        <x:v>1433</x:v>
      </x:c>
      <x:c r="N191" s="78">
        <x:v>0.088541666666666671</x:v>
      </x:c>
      <x:c r="O191" s="72" t="s">
        <x:v>3474</x:v>
      </x:c>
      <x:c r="P191" s="78">
        <x:v>5</x:v>
      </x:c>
      <x:c r="Q191" s="78">
        <x:v>911</x:v>
      </x:c>
      <x:c r="R191" s="78"/>
      <x:c r="S191" s="78" t="s">
        <x:v>524</x:v>
      </x:c>
      <x:c r="T191" s="78" t="s">
        <x:v>526</x:v>
      </x:c>
      <x:c r="U191" s="78" t="s">
        <x:v>573</x:v>
      </x:c>
      <x:c r="V191" s="78" t="s">
        <x:v>2417</x:v>
      </x:c>
      <x:c r="W191" s="78" t="s">
        <x:v>2518</x:v>
      </x:c>
      <x:c r="X191" s="78" t="s">
        <x:v>4093</x:v>
      </x:c>
      <x:c r="Y191" s="72" t="s">
        <x:v>2168</x:v>
      </x:c>
    </x:row>
    <x:row r="192" spans="1:25" ht="39.95000000000000284217" customHeight="1">
      <x:c r="A192" s="78" t="s">
        <x:v>2712</x:v>
      </x:c>
      <x:c r="B192" s="78">
        <x:v>190</x:v>
      </x:c>
      <x:c r="C192" s="78">
        <x:v>2</x:v>
      </x:c>
      <x:c r="D192" s="78">
        <x:v>10</x:v>
      </x:c>
      <x:c r="E192" s="72" t="s">
        <x:v>4381</x:v>
      </x:c>
      <x:c r="F192" s="72" t="s">
        <x:v>2992</x:v>
      </x:c>
      <x:c r="G192" s="72" t="s">
        <x:v>972</x:v>
      </x:c>
      <x:c r="H192" s="72" t="s">
        <x:v>3851</x:v>
      </x:c>
      <x:c r="I192" s="78">
        <x:v>3</x:v>
      </x:c>
      <x:c r="J192" s="72" t="s">
        <x:v>4117</x:v>
      </x:c>
      <x:c r="K192" s="72" t="s">
        <x:v>1792</x:v>
      </x:c>
      <x:c r="L192" s="78" t="s">
        <x:v>494</x:v>
      </x:c>
      <x:c r="M192" s="72" t="s">
        <x:v>3840</x:v>
      </x:c>
      <x:c r="N192" s="78">
        <x:v>0.089467592592592599</x:v>
      </x:c>
      <x:c r="O192" s="72" t="s">
        <x:v>3474</x:v>
      </x:c>
      <x:c r="P192" s="78">
        <x:v>6</x:v>
      </x:c>
      <x:c r="Q192" s="78">
        <x:v>917</x:v>
      </x:c>
      <x:c r="R192" s="78"/>
      <x:c r="S192" s="78" t="s">
        <x:v>494</x:v>
      </x:c>
      <x:c r="T192" s="78" t="s">
        <x:v>563</x:v>
      </x:c>
      <x:c r="U192" s="78" t="s">
        <x:v>563</x:v>
      </x:c>
      <x:c r="V192" s="78" t="s">
        <x:v>2394</x:v>
      </x:c>
      <x:c r="W192" s="78" t="s">
        <x:v>1398</x:v>
      </x:c>
      <x:c r="X192" s="78"/>
      <x:c r="Y192" s="72" t="s">
        <x:v>3952</x:v>
      </x:c>
    </x:row>
    <x:row r="193" spans="1:25" ht="39.95000000000000284217" customHeight="1">
      <x:c r="A193" s="78" t="s">
        <x:v>2712</x:v>
      </x:c>
      <x:c r="B193" s="78">
        <x:v>191</x:v>
      </x:c>
      <x:c r="C193" s="78">
        <x:v>1</x:v>
      </x:c>
      <x:c r="D193" s="78">
        <x:v>9</x:v>
      </x:c>
      <x:c r="E193" s="72" t="s">
        <x:v>932</x:v>
      </x:c>
      <x:c r="F193" s="72" t="s">
        <x:v>1333</x:v>
      </x:c>
      <x:c r="G193" s="72" t="s">
        <x:v>975</x:v>
      </x:c>
      <x:c r="H193" s="72" t="s">
        <x:v>3855</x:v>
      </x:c>
      <x:c r="I193" s="78">
        <x:v>1</x:v>
      </x:c>
      <x:c r="J193" s="72" t="s">
        <x:v>2668</x:v>
      </x:c>
      <x:c r="K193" s="72" t="s">
        <x:v>1792</x:v>
      </x:c>
      <x:c r="L193" s="78" t="s">
        <x:v>3224</x:v>
      </x:c>
      <x:c r="M193" s="72" t="s">
        <x:v>3863</x:v>
      </x:c>
      <x:c r="N193" s="78">
        <x:v>0.090104166666666666</x:v>
      </x:c>
      <x:c r="O193" s="72" t="s">
        <x:v>3474</x:v>
      </x:c>
      <x:c r="P193" s="78">
        <x:v>4</x:v>
      </x:c>
      <x:c r="Q193" s="78">
        <x:v>921</x:v>
      </x:c>
      <x:c r="R193" s="78"/>
      <x:c r="S193" s="78" t="s">
        <x:v>3224</x:v>
      </x:c>
      <x:c r="T193" s="78" t="s">
        <x:v>3213</x:v>
      </x:c>
      <x:c r="U193" s="78" t="s">
        <x:v>3213</x:v>
      </x:c>
      <x:c r="V193" s="78" t="s">
        <x:v>2242</x:v>
      </x:c>
      <x:c r="W193" s="78" t="s">
        <x:v>1408</x:v>
      </x:c>
      <x:c r="X193" s="78"/>
      <x:c r="Y193" s="72" t="s">
        <x:v>1474</x:v>
      </x:c>
    </x:row>
    <x:row r="194" spans="1:25" ht="39.95000000000000284217" customHeight="1">
      <x:c r="A194" s="78" t="s">
        <x:v>2712</x:v>
      </x:c>
      <x:c r="B194" s="78">
        <x:v>192</x:v>
      </x:c>
      <x:c r="C194" s="78">
        <x:v>1</x:v>
      </x:c>
      <x:c r="D194" s="78">
        <x:v>9</x:v>
      </x:c>
      <x:c r="E194" s="72" t="s">
        <x:v>1896</x:v>
      </x:c>
      <x:c r="F194" s="72" t="s">
        <x:v>3029</x:v>
      </x:c>
      <x:c r="G194" s="72" t="s">
        <x:v>3042</x:v>
      </x:c>
      <x:c r="H194" s="72" t="s">
        <x:v>1445</x:v>
      </x:c>
      <x:c r="I194" s="78">
        <x:v>3</x:v>
      </x:c>
      <x:c r="J194" s="72" t="s">
        <x:v>1190</x:v>
      </x:c>
      <x:c r="K194" s="72" t="s">
        <x:v>1792</x:v>
      </x:c>
      <x:c r="L194" s="78" t="s">
        <x:v>3213</x:v>
      </x:c>
      <x:c r="M194" s="72" t="s">
        <x:v>3866</x:v>
      </x:c>
      <x:c r="N194" s="78">
        <x:v>0.090682870370370372</x:v>
      </x:c>
      <x:c r="O194" s="72" t="s">
        <x:v>2476</x:v>
      </x:c>
      <x:c r="P194" s="78">
        <x:v>4</x:v>
      </x:c>
      <x:c r="Q194" s="78">
        <x:v>925</x:v>
      </x:c>
      <x:c r="R194" s="78"/>
      <x:c r="S194" s="78" t="s">
        <x:v>3213</x:v>
      </x:c>
      <x:c r="T194" s="78" t="s">
        <x:v>3108</x:v>
      </x:c>
      <x:c r="U194" s="78" t="s">
        <x:v>3108</x:v>
      </x:c>
      <x:c r="V194" s="78"/>
      <x:c r="W194" s="78" t="s">
        <x:v>3469</x:v>
      </x:c>
      <x:c r="X194" s="78"/>
      <x:c r="Y194" s="72" t="s">
        <x:v>890</x:v>
      </x:c>
    </x:row>
    <x:row r="195" spans="1:25" ht="39.95000000000000284217" customHeight="1">
      <x:c r="A195" s="78" t="s">
        <x:v>2712</x:v>
      </x:c>
      <x:c r="B195" s="78">
        <x:v>193</x:v>
      </x:c>
      <x:c r="C195" s="78">
        <x:v>1</x:v>
      </x:c>
      <x:c r="D195" s="78">
        <x:v>9</x:v>
      </x:c>
      <x:c r="E195" s="72" t="s">
        <x:v>923</x:v>
      </x:c>
      <x:c r="F195" s="72" t="s">
        <x:v>3003</x:v>
      </x:c>
      <x:c r="G195" s="72" t="s">
        <x:v>3028</x:v>
      </x:c>
      <x:c r="H195" s="72" t="s">
        <x:v>1917</x:v>
      </x:c>
      <x:c r="I195" s="78">
        <x:v>3</x:v>
      </x:c>
      <x:c r="J195" s="72" t="s">
        <x:v>3475</x:v>
      </x:c>
      <x:c r="K195" s="72" t="s">
        <x:v>1792</x:v>
      </x:c>
      <x:c r="L195" s="78" t="s">
        <x:v>3224</x:v>
      </x:c>
      <x:c r="M195" s="72" t="s">
        <x:v>4124</x:v>
      </x:c>
      <x:c r="N195" s="78">
        <x:v>0.091319444444444439</x:v>
      </x:c>
      <x:c r="O195" s="72" t="s">
        <x:v>2476</x:v>
      </x:c>
      <x:c r="P195" s="78">
        <x:v>4</x:v>
      </x:c>
      <x:c r="Q195" s="78">
        <x:v>929</x:v>
      </x:c>
      <x:c r="R195" s="78"/>
      <x:c r="S195" s="78" t="s">
        <x:v>3224</x:v>
      </x:c>
      <x:c r="T195" s="78" t="s">
        <x:v>3224</x:v>
      </x:c>
      <x:c r="U195" s="78" t="s">
        <x:v>3224</x:v>
      </x:c>
      <x:c r="V195" s="78"/>
      <x:c r="W195" s="78" t="s">
        <x:v>2158</x:v>
      </x:c>
      <x:c r="X195" s="78" t="s">
        <x:v>2154</x:v>
      </x:c>
      <x:c r="Y195" s="72" t="s">
        <x:v>3943</x:v>
      </x:c>
    </x:row>
    <x:row r="196" spans="1:25" ht="39.95000000000000284217" customHeight="1">
      <x:c r="A196" s="78" t="s">
        <x:v>2712</x:v>
      </x:c>
      <x:c r="B196" s="78">
        <x:v>194</x:v>
      </x:c>
      <x:c r="C196" s="78">
        <x:v>1</x:v>
      </x:c>
      <x:c r="D196" s="78">
        <x:v>9</x:v>
      </x:c>
      <x:c r="E196" s="72" t="s">
        <x:v>4329</x:v>
      </x:c>
      <x:c r="F196" s="72" t="s">
        <x:v>3299</x:v>
      </x:c>
      <x:c r="G196" s="72" t="s">
        <x:v>1088</x:v>
      </x:c>
      <x:c r="H196" s="72" t="s">
        <x:v>3865</x:v>
      </x:c>
      <x:c r="I196" s="78">
        <x:v>3</x:v>
      </x:c>
      <x:c r="J196" s="72" t="s">
        <x:v>1760</x:v>
      </x:c>
      <x:c r="K196" s="72" t="s">
        <x:v>1792</x:v>
      </x:c>
      <x:c r="L196" s="78" t="s">
        <x:v>3086</x:v>
      </x:c>
      <x:c r="M196" s="72" t="s">
        <x:v>3940</x:v>
      </x:c>
      <x:c r="N196" s="78">
        <x:v>0.091724537037037035</x:v>
      </x:c>
      <x:c r="O196" s="72" t="s">
        <x:v>2476</x:v>
      </x:c>
      <x:c r="P196" s="78">
        <x:v>3</x:v>
      </x:c>
      <x:c r="Q196" s="78">
        <x:v>932</x:v>
      </x:c>
      <x:c r="R196" s="78"/>
      <x:c r="S196" s="78" t="s">
        <x:v>3086</x:v>
      </x:c>
      <x:c r="T196" s="78" t="s">
        <x:v>3086</x:v>
      </x:c>
      <x:c r="U196" s="78" t="s">
        <x:v>3086</x:v>
      </x:c>
      <x:c r="V196" s="78"/>
      <x:c r="W196" s="78"/>
      <x:c r="X196" s="78"/>
      <x:c r="Y196" s="72" t="s">
        <x:v>1674</x:v>
      </x:c>
    </x:row>
    <x:row r="197" spans="1:25" ht="39.95000000000000284217" customHeight="1">
      <x:c r="A197" s="78" t="s">
        <x:v>2710</x:v>
      </x:c>
      <x:c r="B197" s="78">
        <x:v>195</x:v>
      </x:c>
      <x:c r="C197" s="78">
        <x:v>1</x:v>
      </x:c>
      <x:c r="D197" s="78">
        <x:v>7</x:v>
      </x:c>
      <x:c r="E197" s="72" t="s">
        <x:v>2819</x:v>
      </x:c>
      <x:c r="F197" s="72" t="s">
        <x:v>3929</x:v>
      </x:c>
      <x:c r="G197" s="72" t="s">
        <x:v>3054</x:v>
      </x:c>
      <x:c r="H197" s="72" t="s">
        <x:v>1847</x:v>
      </x:c>
      <x:c r="I197" s="78">
        <x:v>2</x:v>
      </x:c>
      <x:c r="J197" s="72" t="s">
        <x:v>2664</x:v>
      </x:c>
      <x:c r="K197" s="72" t="s">
        <x:v>1792</x:v>
      </x:c>
      <x:c r="L197" s="78" t="s">
        <x:v>3074</x:v>
      </x:c>
      <x:c r="M197" s="72" t="s">
        <x:v>3951</x:v>
      </x:c>
      <x:c r="N197" s="78">
        <x:v>0.09195601851851852</x:v>
      </x:c>
      <x:c r="O197" s="72" t="s">
        <x:v>2502</x:v>
      </x:c>
      <x:c r="P197" s="78">
        <x:v>3</x:v>
      </x:c>
      <x:c r="Q197" s="78">
        <x:v>935</x:v>
      </x:c>
      <x:c r="R197" s="78"/>
      <x:c r="S197" s="78" t="s">
        <x:v>3074</x:v>
      </x:c>
      <x:c r="T197" s="78" t="s">
        <x:v>3074</x:v>
      </x:c>
      <x:c r="U197" s="78" t="s">
        <x:v>3074</x:v>
      </x:c>
      <x:c r="V197" s="78"/>
      <x:c r="W197" s="78"/>
      <x:c r="X197" s="78"/>
      <x:c r="Y197" s="72"/>
    </x:row>
    <x:row r="198" spans="1:25" ht="39.95000000000000284217" customHeight="1">
      <x:c r="A198" s="78" t="s">
        <x:v>2710</x:v>
      </x:c>
      <x:c r="B198" s="78">
        <x:v>196</x:v>
      </x:c>
      <x:c r="C198" s="78">
        <x:v>2</x:v>
      </x:c>
      <x:c r="D198" s="78">
        <x:v>5</x:v>
      </x:c>
      <x:c r="E198" s="72" t="s">
        <x:v>2534</x:v>
      </x:c>
      <x:c r="F198" s="72" t="s">
        <x:v>2077</x:v>
      </x:c>
      <x:c r="G198" s="72" t="s">
        <x:v>990</x:v>
      </x:c>
      <x:c r="H198" s="72" t="s">
        <x:v>3936</x:v>
      </x:c>
      <x:c r="I198" s="78">
        <x:v>8</x:v>
      </x:c>
      <x:c r="J198" s="72" t="s">
        <x:v>2083</x:v>
      </x:c>
      <x:c r="K198" s="72" t="s">
        <x:v>3462</x:v>
      </x:c>
      <x:c r="L198" s="78" t="s">
        <x:v>3224</x:v>
      </x:c>
      <x:c r="M198" s="72" t="s">
        <x:v>3232</x:v>
      </x:c>
      <x:c r="N198" s="78">
        <x:v>0.092592592592592587</x:v>
      </x:c>
      <x:c r="O198" s="72" t="s">
        <x:v>2502</x:v>
      </x:c>
      <x:c r="P198" s="78">
        <x:v>4</x:v>
      </x:c>
      <x:c r="Q198" s="78">
        <x:v>939</x:v>
      </x:c>
      <x:c r="R198" s="78"/>
      <x:c r="S198" s="78" t="s">
        <x:v>3224</x:v>
      </x:c>
      <x:c r="T198" s="78" t="s">
        <x:v>3108</x:v>
      </x:c>
      <x:c r="U198" s="78" t="s">
        <x:v>3202</x:v>
      </x:c>
      <x:c r="V198" s="78"/>
      <x:c r="W198" s="78"/>
      <x:c r="X198" s="78"/>
      <x:c r="Y198" s="72" t="s">
        <x:v>806</x:v>
      </x:c>
    </x:row>
    <x:row r="199" spans="1:25" ht="39.95000000000000284217" customHeight="1">
      <x:c r="A199" s="78" t="s">
        <x:v>2710</x:v>
      </x:c>
      <x:c r="B199" s="78">
        <x:v>197</x:v>
      </x:c>
      <x:c r="C199" s="78">
        <x:v>2</x:v>
      </x:c>
      <x:c r="D199" s="78">
        <x:v>5</x:v>
      </x:c>
      <x:c r="E199" s="72" t="s">
        <x:v>4331</x:v>
      </x:c>
      <x:c r="F199" s="72" t="s">
        <x:v>1044</x:v>
      </x:c>
      <x:c r="G199" s="72" t="s">
        <x:v>1062</x:v>
      </x:c>
      <x:c r="H199" s="72" t="s">
        <x:v>3281</x:v>
      </x:c>
      <x:c r="I199" s="78">
        <x:v>4</x:v>
      </x:c>
      <x:c r="J199" s="72" t="s">
        <x:v>3932</x:v>
      </x:c>
      <x:c r="K199" s="72" t="s">
        <x:v>1792</x:v>
      </x:c>
      <x:c r="L199" s="78" t="s">
        <x:v>3206</x:v>
      </x:c>
      <x:c r="M199" s="72" t="s">
        <x:v>1965</x:v>
      </x:c>
      <x:c r="N199" s="78">
        <x:v>0.092939814814814808</x:v>
      </x:c>
      <x:c r="O199" s="72" t="s">
        <x:v>2502</x:v>
      </x:c>
      <x:c r="P199" s="78">
        <x:v>4</x:v>
      </x:c>
      <x:c r="Q199" s="78">
        <x:v>943</x:v>
      </x:c>
      <x:c r="R199" s="78"/>
      <x:c r="S199" s="78" t="s">
        <x:v>3206</x:v>
      </x:c>
      <x:c r="T199" s="78" t="s">
        <x:v>3206</x:v>
      </x:c>
      <x:c r="U199" s="78" t="s">
        <x:v>3206</x:v>
      </x:c>
      <x:c r="V199" s="78"/>
      <x:c r="W199" s="78"/>
      <x:c r="X199" s="78" t="s">
        <x:v>4103</x:v>
      </x:c>
      <x:c r="Y199" s="72"/>
    </x:row>
    <x:row r="200" spans="1:25" ht="39.95000000000000284217" customHeight="1">
      <x:c r="A200" s="78" t="s">
        <x:v>2710</x:v>
      </x:c>
      <x:c r="B200" s="78">
        <x:v>198</x:v>
      </x:c>
      <x:c r="C200" s="78">
        <x:v>1</x:v>
      </x:c>
      <x:c r="D200" s="78">
        <x:v>10</x:v>
      </x:c>
      <x:c r="E200" s="72" t="s">
        <x:v>931</x:v>
      </x:c>
      <x:c r="F200" s="72" t="s">
        <x:v>1311</x:v>
      </x:c>
      <x:c r="G200" s="72" t="s">
        <x:v>2095</x:v>
      </x:c>
      <x:c r="H200" s="72" t="s">
        <x:v>4156</x:v>
      </x:c>
      <x:c r="I200" s="78">
        <x:v>3</x:v>
      </x:c>
      <x:c r="J200" s="72" t="s">
        <x:v>2508</x:v>
      </x:c>
      <x:c r="K200" s="72" t="s">
        <x:v>1792</x:v>
      </x:c>
      <x:c r="L200" s="78" t="s">
        <x:v>3211</x:v>
      </x:c>
      <x:c r="M200" s="72" t="s">
        <x:v>4164</x:v>
      </x:c>
      <x:c r="N200" s="78">
        <x:v>0.093634259259259264</x:v>
      </x:c>
      <x:c r="O200" s="72" t="s">
        <x:v>2502</x:v>
      </x:c>
      <x:c r="P200" s="78">
        <x:v>4</x:v>
      </x:c>
      <x:c r="Q200" s="78">
        <x:v>947</x:v>
      </x:c>
      <x:c r="R200" s="78"/>
      <x:c r="S200" s="78" t="s">
        <x:v>3211</x:v>
      </x:c>
      <x:c r="T200" s="78" t="s">
        <x:v>3224</x:v>
      </x:c>
      <x:c r="U200" s="78" t="s">
        <x:v>3224</x:v>
      </x:c>
      <x:c r="V200" s="78"/>
      <x:c r="W200" s="78" t="s">
        <x:v>2382</x:v>
      </x:c>
      <x:c r="X200" s="78"/>
      <x:c r="Y200" s="72" t="s">
        <x:v>4136</x:v>
      </x:c>
    </x:row>
    <x:row r="201" spans="1:25" ht="39.95000000000000284217" customHeight="1">
      <x:c r="A201" s="78" t="s">
        <x:v>2710</x:v>
      </x:c>
      <x:c r="B201" s="78">
        <x:v>199</x:v>
      </x:c>
      <x:c r="C201" s="78">
        <x:v>2</x:v>
      </x:c>
      <x:c r="D201" s="78">
        <x:v>5</x:v>
      </x:c>
      <x:c r="E201" s="72" t="s">
        <x:v>3774</x:v>
      </x:c>
      <x:c r="F201" s="72" t="s">
        <x:v>3038</x:v>
      </x:c>
      <x:c r="G201" s="72" t="s">
        <x:v>3292</x:v>
      </x:c>
      <x:c r="H201" s="72" t="s">
        <x:v>1702</x:v>
      </x:c>
      <x:c r="I201" s="78">
        <x:v>1</x:v>
      </x:c>
      <x:c r="J201" s="72" t="s">
        <x:v>2362</x:v>
      </x:c>
      <x:c r="K201" s="72" t="s">
        <x:v>1792</x:v>
      </x:c>
      <x:c r="L201" s="78" t="s">
        <x:v>3073</x:v>
      </x:c>
      <x:c r="M201" s="72" t="s">
        <x:v>4146</x:v>
      </x:c>
      <x:c r="N201" s="78">
        <x:v>0.09392361111111111</x:v>
      </x:c>
      <x:c r="O201" s="72" t="s">
        <x:v>4122</x:v>
      </x:c>
      <x:c r="P201" s="78">
        <x:v>3</x:v>
      </x:c>
      <x:c r="Q201" s="78">
        <x:v>950</x:v>
      </x:c>
      <x:c r="R201" s="78"/>
      <x:c r="S201" s="78" t="s">
        <x:v>3073</x:v>
      </x:c>
      <x:c r="T201" s="78" t="s">
        <x:v>3074</x:v>
      </x:c>
      <x:c r="U201" s="78" t="s">
        <x:v>3074</x:v>
      </x:c>
      <x:c r="V201" s="78"/>
      <x:c r="W201" s="78"/>
      <x:c r="X201" s="78"/>
      <x:c r="Y201" s="72"/>
    </x:row>
    <x:row r="202" spans="1:25" ht="39.95000000000000284217" customHeight="1">
      <x:c r="A202" s="78" t="s">
        <x:v>2710</x:v>
      </x:c>
      <x:c r="B202" s="78">
        <x:v>200</x:v>
      </x:c>
      <x:c r="C202" s="78">
        <x:v>2</x:v>
      </x:c>
      <x:c r="D202" s="78">
        <x:v>7</x:v>
      </x:c>
      <x:c r="E202" s="72" t="s">
        <x:v>1538</x:v>
      </x:c>
      <x:c r="F202" s="72" t="s">
        <x:v>3288</x:v>
      </x:c>
      <x:c r="G202" s="72" t="s">
        <x:v>2100</x:v>
      </x:c>
      <x:c r="H202" s="72" t="s">
        <x:v>4185</x:v>
      </x:c>
      <x:c r="I202" s="78">
        <x:v>3</x:v>
      </x:c>
      <x:c r="J202" s="72" t="s">
        <x:v>3461</x:v>
      </x:c>
      <x:c r="K202" s="72" t="s">
        <x:v>1792</x:v>
      </x:c>
      <x:c r="L202" s="78" t="s">
        <x:v>3073</x:v>
      </x:c>
      <x:c r="M202" s="72" t="s">
        <x:v>1660</x:v>
      </x:c>
      <x:c r="N202" s="78">
        <x:v>0.094212962962962954</x:v>
      </x:c>
      <x:c r="O202" s="72" t="s">
        <x:v>4122</x:v>
      </x:c>
      <x:c r="P202" s="78">
        <x:v>4</x:v>
      </x:c>
      <x:c r="Q202" s="78">
        <x:v>954</x:v>
      </x:c>
      <x:c r="R202" s="78"/>
      <x:c r="S202" s="78" t="s">
        <x:v>3073</x:v>
      </x:c>
      <x:c r="T202" s="78" t="s">
        <x:v>3073</x:v>
      </x:c>
      <x:c r="U202" s="78" t="s">
        <x:v>3074</x:v>
      </x:c>
      <x:c r="V202" s="78"/>
      <x:c r="W202" s="78"/>
      <x:c r="X202" s="78"/>
      <x:c r="Y202" s="72"/>
    </x:row>
    <x:row r="203" spans="1:25" ht="39.95000000000000284217" customHeight="1">
      <x:c r="A203" s="78" t="s">
        <x:v>2710</x:v>
      </x:c>
      <x:c r="B203" s="78">
        <x:v>201</x:v>
      </x:c>
      <x:c r="C203" s="78">
        <x:v>2</x:v>
      </x:c>
      <x:c r="D203" s="78">
        <x:v>7</x:v>
      </x:c>
      <x:c r="E203" s="72" t="s">
        <x:v>3776</x:v>
      </x:c>
      <x:c r="F203" s="72" t="s">
        <x:v>3039</x:v>
      </x:c>
      <x:c r="G203" s="72" t="s">
        <x:v>1961</x:v>
      </x:c>
      <x:c r="H203" s="72" t="s">
        <x:v>4185</x:v>
      </x:c>
      <x:c r="I203" s="78">
        <x:v>3</x:v>
      </x:c>
      <x:c r="J203" s="72" t="s">
        <x:v>3477</x:v>
      </x:c>
      <x:c r="K203" s="72" t="s">
        <x:v>1792</x:v>
      </x:c>
      <x:c r="L203" s="78" t="s">
        <x:v>3073</x:v>
      </x:c>
      <x:c r="M203" s="72" t="s">
        <x:v>1660</x:v>
      </x:c>
      <x:c r="N203" s="78">
        <x:v>0.094502314814814817</x:v>
      </x:c>
      <x:c r="O203" s="72" t="s">
        <x:v>4122</x:v>
      </x:c>
      <x:c r="P203" s="78">
        <x:v>4</x:v>
      </x:c>
      <x:c r="Q203" s="78">
        <x:v>958</x:v>
      </x:c>
      <x:c r="R203" s="78"/>
      <x:c r="S203" s="78" t="s">
        <x:v>3073</x:v>
      </x:c>
      <x:c r="T203" s="78" t="s">
        <x:v>3073</x:v>
      </x:c>
      <x:c r="U203" s="78" t="s">
        <x:v>3074</x:v>
      </x:c>
      <x:c r="V203" s="78"/>
      <x:c r="W203" s="78"/>
      <x:c r="X203" s="78"/>
      <x:c r="Y203" s="72"/>
    </x:row>
    <x:row r="204" spans="1:25" ht="39.95000000000000284217" customHeight="1">
      <x:c r="A204" s="78" t="s">
        <x:v>2710</x:v>
      </x:c>
      <x:c r="B204" s="78">
        <x:v>202</x:v>
      </x:c>
      <x:c r="C204" s="78">
        <x:v>2</x:v>
      </x:c>
      <x:c r="D204" s="78">
        <x:v>7</x:v>
      </x:c>
      <x:c r="E204" s="72" t="s">
        <x:v>3771</x:v>
      </x:c>
      <x:c r="F204" s="72" t="s">
        <x:v>2539</x:v>
      </x:c>
      <x:c r="G204" s="72" t="s">
        <x:v>981</x:v>
      </x:c>
      <x:c r="H204" s="72" t="s">
        <x:v>4185</x:v>
      </x:c>
      <x:c r="I204" s="78">
        <x:v>3</x:v>
      </x:c>
      <x:c r="J204" s="72" t="s">
        <x:v>1480</x:v>
      </x:c>
      <x:c r="K204" s="72" t="s">
        <x:v>1792</x:v>
      </x:c>
      <x:c r="L204" s="78" t="s">
        <x:v>3073</x:v>
      </x:c>
      <x:c r="M204" s="72" t="s">
        <x:v>1660</x:v>
      </x:c>
      <x:c r="N204" s="78">
        <x:v>0.094791666666666663</x:v>
      </x:c>
      <x:c r="O204" s="72" t="s">
        <x:v>4122</x:v>
      </x:c>
      <x:c r="P204" s="78">
        <x:v>4</x:v>
      </x:c>
      <x:c r="Q204" s="78">
        <x:v>962</x:v>
      </x:c>
      <x:c r="R204" s="78"/>
      <x:c r="S204" s="78" t="s">
        <x:v>3073</x:v>
      </x:c>
      <x:c r="T204" s="78" t="s">
        <x:v>3073</x:v>
      </x:c>
      <x:c r="U204" s="78" t="s">
        <x:v>3074</x:v>
      </x:c>
      <x:c r="V204" s="78"/>
      <x:c r="W204" s="78"/>
      <x:c r="X204" s="78"/>
      <x:c r="Y204" s="72"/>
    </x:row>
    <x:row r="205" spans="1:25" ht="39.95000000000000284217" customHeight="1">
      <x:c r="A205" s="78" t="s">
        <x:v>2710</x:v>
      </x:c>
      <x:c r="B205" s="78">
        <x:v>203</x:v>
      </x:c>
      <x:c r="C205" s="78">
        <x:v>4</x:v>
      </x:c>
      <x:c r="D205" s="78">
        <x:v>8</x:v>
      </x:c>
      <x:c r="E205" s="72" t="s">
        <x:v>1531</x:v>
      </x:c>
      <x:c r="F205" s="72" t="s">
        <x:v>880</x:v>
      </x:c>
      <x:c r="G205" s="72" t="s">
        <x:v>2930</x:v>
      </x:c>
      <x:c r="H205" s="72" t="s">
        <x:v>3862</x:v>
      </x:c>
      <x:c r="I205" s="78">
        <x:v>4</x:v>
      </x:c>
      <x:c r="J205" s="72" t="s">
        <x:v>4152</x:v>
      </x:c>
      <x:c r="K205" s="72" t="s">
        <x:v>2246</x:v>
      </x:c>
      <x:c r="L205" s="78" t="s">
        <x:v>3211</x:v>
      </x:c>
      <x:c r="M205" s="72" t="s">
        <x:v>4113</x:v>
      </x:c>
      <x:c r="N205" s="78">
        <x:v>0.095486111111111105</x:v>
      </x:c>
      <x:c r="O205" s="72" t="s">
        <x:v>4122</x:v>
      </x:c>
      <x:c r="P205" s="78">
        <x:v>6</x:v>
      </x:c>
      <x:c r="Q205" s="78">
        <x:v>968</x:v>
      </x:c>
      <x:c r="R205" s="78"/>
      <x:c r="S205" s="78" t="s">
        <x:v>3211</x:v>
      </x:c>
      <x:c r="T205" s="78" t="s">
        <x:v>3224</x:v>
      </x:c>
      <x:c r="U205" s="78" t="s">
        <x:v>3202</x:v>
      </x:c>
      <x:c r="V205" s="78"/>
      <x:c r="W205" s="78"/>
      <x:c r="X205" s="78"/>
      <x:c r="Y205" s="72"/>
    </x:row>
    <x:row r="206" spans="1:25" ht="39.95000000000000284217" customHeight="1">
      <x:c r="A206" s="78" t="s">
        <x:v>2710</x:v>
      </x:c>
      <x:c r="B206" s="78">
        <x:v>204</x:v>
      </x:c>
      <x:c r="C206" s="78">
        <x:v>2</x:v>
      </x:c>
      <x:c r="D206" s="78">
        <x:v>7</x:v>
      </x:c>
      <x:c r="E206" s="72" t="s">
        <x:v>3768</x:v>
      </x:c>
      <x:c r="F206" s="72" t="s">
        <x:v>986</x:v>
      </x:c>
      <x:c r="G206" s="72" t="s">
        <x:v>3270</x:v>
      </x:c>
      <x:c r="H206" s="72" t="s">
        <x:v>4185</x:v>
      </x:c>
      <x:c r="I206" s="78">
        <x:v>3</x:v>
      </x:c>
      <x:c r="J206" s="72" t="s">
        <x:v>3480</x:v>
      </x:c>
      <x:c r="K206" s="72" t="s">
        <x:v>1792</x:v>
      </x:c>
      <x:c r="L206" s="78" t="s">
        <x:v>3073</x:v>
      </x:c>
      <x:c r="M206" s="72" t="s">
        <x:v>1660</x:v>
      </x:c>
      <x:c r="N206" s="78">
        <x:v>0.095775462962962965</x:v>
      </x:c>
      <x:c r="O206" s="72" t="s">
        <x:v>4122</x:v>
      </x:c>
      <x:c r="P206" s="78">
        <x:v>4</x:v>
      </x:c>
      <x:c r="Q206" s="78">
        <x:v>972</x:v>
      </x:c>
      <x:c r="R206" s="78"/>
      <x:c r="S206" s="78" t="s">
        <x:v>3073</x:v>
      </x:c>
      <x:c r="T206" s="78" t="s">
        <x:v>3073</x:v>
      </x:c>
      <x:c r="U206" s="78" t="s">
        <x:v>3074</x:v>
      </x:c>
      <x:c r="V206" s="78"/>
      <x:c r="W206" s="78"/>
      <x:c r="X206" s="78"/>
      <x:c r="Y206" s="72"/>
    </x:row>
    <x:row r="207" spans="1:25" ht="39.95000000000000284217" customHeight="1">
      <x:c r="A207" s="78" t="s">
        <x:v>2710</x:v>
      </x:c>
      <x:c r="B207" s="78">
        <x:v>205</x:v>
      </x:c>
      <x:c r="C207" s="78">
        <x:v>2</x:v>
      </x:c>
      <x:c r="D207" s="78">
        <x:v>8</x:v>
      </x:c>
      <x:c r="E207" s="72" t="s">
        <x:v>1528</x:v>
      </x:c>
      <x:c r="F207" s="72" t="s">
        <x:v>3046</x:v>
      </x:c>
      <x:c r="G207" s="72" t="s">
        <x:v>1023</x:v>
      </x:c>
      <x:c r="H207" s="72" t="s">
        <x:v>3933</x:v>
      </x:c>
      <x:c r="I207" s="78">
        <x:v>2</x:v>
      </x:c>
      <x:c r="J207" s="72" t="s">
        <x:v>2478</x:v>
      </x:c>
      <x:c r="K207" s="72" t="s">
        <x:v>1792</x:v>
      </x:c>
      <x:c r="L207" s="78" t="s">
        <x:v>502</x:v>
      </x:c>
      <x:c r="M207" s="72" t="s">
        <x:v>1484</x:v>
      </x:c>
      <x:c r="N207" s="78">
        <x:v>0.096875</x:v>
      </x:c>
      <x:c r="O207" s="72" t="s">
        <x:v>4122</x:v>
      </x:c>
      <x:c r="P207" s="78">
        <x:v>5</x:v>
      </x:c>
      <x:c r="Q207" s="78">
        <x:v>977</x:v>
      </x:c>
      <x:c r="R207" s="78"/>
      <x:c r="S207" s="78" t="s">
        <x:v>502</x:v>
      </x:c>
      <x:c r="T207" s="78" t="s">
        <x:v>494</x:v>
      </x:c>
      <x:c r="U207" s="78" t="s">
        <x:v>563</x:v>
      </x:c>
      <x:c r="V207" s="78"/>
      <x:c r="W207" s="78"/>
      <x:c r="X207" s="78"/>
      <x:c r="Y207" s="72" t="s">
        <x:v>1320</x:v>
      </x:c>
    </x:row>
    <x:row r="208" spans="1:25" ht="39.95000000000000284217" customHeight="1">
      <x:c r="A208" s="78" t="s">
        <x:v>2710</x:v>
      </x:c>
      <x:c r="B208" s="78">
        <x:v>206</x:v>
      </x:c>
      <x:c r="C208" s="78">
        <x:v>2</x:v>
      </x:c>
      <x:c r="D208" s="78">
        <x:v>7</x:v>
      </x:c>
      <x:c r="E208" s="72" t="s">
        <x:v>1548</x:v>
      </x:c>
      <x:c r="F208" s="72" t="s">
        <x:v>3052</x:v>
      </x:c>
      <x:c r="G208" s="72" t="s">
        <x:v>1099</x:v>
      </x:c>
      <x:c r="H208" s="72" t="s">
        <x:v>4185</x:v>
      </x:c>
      <x:c r="I208" s="78">
        <x:v>3</x:v>
      </x:c>
      <x:c r="J208" s="72" t="s">
        <x:v>3268</x:v>
      </x:c>
      <x:c r="K208" s="72" t="s">
        <x:v>1792</x:v>
      </x:c>
      <x:c r="L208" s="78" t="s">
        <x:v>3073</x:v>
      </x:c>
      <x:c r="M208" s="72" t="s">
        <x:v>1660</x:v>
      </x:c>
      <x:c r="N208" s="78">
        <x:v>0.097164351851851849</x:v>
      </x:c>
      <x:c r="O208" s="72" t="s">
        <x:v>4122</x:v>
      </x:c>
      <x:c r="P208" s="78">
        <x:v>4</x:v>
      </x:c>
      <x:c r="Q208" s="78">
        <x:v>981</x:v>
      </x:c>
      <x:c r="R208" s="78"/>
      <x:c r="S208" s="78" t="s">
        <x:v>3073</x:v>
      </x:c>
      <x:c r="T208" s="78" t="s">
        <x:v>3073</x:v>
      </x:c>
      <x:c r="U208" s="78" t="s">
        <x:v>3074</x:v>
      </x:c>
      <x:c r="V208" s="78"/>
      <x:c r="W208" s="78"/>
      <x:c r="X208" s="78"/>
      <x:c r="Y208" s="72" t="s">
        <x:v>2368</x:v>
      </x:c>
    </x:row>
    <x:row r="209" spans="1:25" ht="39.95000000000000284217" customHeight="1">
      <x:c r="A209" s="78" t="s">
        <x:v>2710</x:v>
      </x:c>
      <x:c r="B209" s="78">
        <x:v>207</x:v>
      </x:c>
      <x:c r="C209" s="78">
        <x:v>2</x:v>
      </x:c>
      <x:c r="D209" s="78">
        <x:v>7</x:v>
      </x:c>
      <x:c r="E209" s="72" t="s">
        <x:v>1912</x:v>
      </x:c>
      <x:c r="F209" s="72" t="s">
        <x:v>3019</x:v>
      </x:c>
      <x:c r="G209" s="72" t="s">
        <x:v>2538</x:v>
      </x:c>
      <x:c r="H209" s="72" t="s">
        <x:v>4185</x:v>
      </x:c>
      <x:c r="I209" s="78">
        <x:v>3</x:v>
      </x:c>
      <x:c r="J209" s="72" t="s">
        <x:v>4171</x:v>
      </x:c>
      <x:c r="K209" s="72" t="s">
        <x:v>1792</x:v>
      </x:c>
      <x:c r="L209" s="78" t="s">
        <x:v>3073</x:v>
      </x:c>
      <x:c r="M209" s="72" t="s">
        <x:v>1660</x:v>
      </x:c>
      <x:c r="N209" s="78">
        <x:v>0.097453703703703709</x:v>
      </x:c>
      <x:c r="O209" s="72" t="s">
        <x:v>4122</x:v>
      </x:c>
      <x:c r="P209" s="78">
        <x:v>4</x:v>
      </x:c>
      <x:c r="Q209" s="78">
        <x:v>985</x:v>
      </x:c>
      <x:c r="R209" s="78"/>
      <x:c r="S209" s="78" t="s">
        <x:v>3073</x:v>
      </x:c>
      <x:c r="T209" s="78" t="s">
        <x:v>3073</x:v>
      </x:c>
      <x:c r="U209" s="78" t="s">
        <x:v>3074</x:v>
      </x:c>
      <x:c r="V209" s="78"/>
      <x:c r="W209" s="78"/>
      <x:c r="X209" s="78"/>
      <x:c r="Y209" s="72"/>
    </x:row>
    <x:row r="210" spans="1:25" ht="39.95000000000000284217" customHeight="1">
      <x:c r="A210" s="78" t="s">
        <x:v>2710</x:v>
      </x:c>
      <x:c r="B210" s="78">
        <x:v>208</x:v>
      </x:c>
      <x:c r="C210" s="78">
        <x:v>4</x:v>
      </x:c>
      <x:c r="D210" s="78">
        <x:v>8</x:v>
      </x:c>
      <x:c r="E210" s="72" t="s">
        <x:v>1534</x:v>
      </x:c>
      <x:c r="F210" s="72" t="s">
        <x:v>976</x:v>
      </x:c>
      <x:c r="G210" s="72" t="s">
        <x:v>980</x:v>
      </x:c>
      <x:c r="H210" s="72" t="s">
        <x:v>3862</x:v>
      </x:c>
      <x:c r="I210" s="78">
        <x:v>4</x:v>
      </x:c>
      <x:c r="J210" s="72" t="s">
        <x:v>3465</x:v>
      </x:c>
      <x:c r="K210" s="72" t="s">
        <x:v>2246</x:v>
      </x:c>
      <x:c r="L210" s="78" t="s">
        <x:v>3211</x:v>
      </x:c>
      <x:c r="M210" s="72" t="s">
        <x:v>4113</x:v>
      </x:c>
      <x:c r="N210" s="78">
        <x:v>0.098148148148148151</x:v>
      </x:c>
      <x:c r="O210" s="72" t="s">
        <x:v>4122</x:v>
      </x:c>
      <x:c r="P210" s="78">
        <x:v>6</x:v>
      </x:c>
      <x:c r="Q210" s="78">
        <x:v>991</x:v>
      </x:c>
      <x:c r="R210" s="78"/>
      <x:c r="S210" s="78" t="s">
        <x:v>3211</x:v>
      </x:c>
      <x:c r="T210" s="78" t="s">
        <x:v>3224</x:v>
      </x:c>
      <x:c r="U210" s="78" t="s">
        <x:v>3202</x:v>
      </x:c>
      <x:c r="V210" s="78"/>
      <x:c r="W210" s="78"/>
      <x:c r="X210" s="78"/>
      <x:c r="Y210" s="72"/>
    </x:row>
    <x:row r="211" spans="1:25" ht="39.95000000000000284217" customHeight="1">
      <x:c r="A211" s="78" t="s">
        <x:v>2710</x:v>
      </x:c>
      <x:c r="B211" s="78">
        <x:v>209</x:v>
      </x:c>
      <x:c r="C211" s="78">
        <x:v>1</x:v>
      </x:c>
      <x:c r="D211" s="78">
        <x:v>10</x:v>
      </x:c>
      <x:c r="E211" s="72" t="s">
        <x:v>1533</x:v>
      </x:c>
      <x:c r="F211" s="72" t="s">
        <x:v>1899</x:v>
      </x:c>
      <x:c r="G211" s="72" t="s">
        <x:v>590</x:v>
      </x:c>
      <x:c r="H211" s="72" t="s">
        <x:v>1705</x:v>
      </x:c>
      <x:c r="I211" s="78">
        <x:v>2</x:v>
      </x:c>
      <x:c r="J211" s="72" t="s">
        <x:v>1447</x:v>
      </x:c>
      <x:c r="K211" s="72" t="s">
        <x:v>1792</x:v>
      </x:c>
      <x:c r="L211" s="78" t="s">
        <x:v>3224</x:v>
      </x:c>
      <x:c r="M211" s="72" t="s">
        <x:v>4188</x:v>
      </x:c>
      <x:c r="N211" s="78">
        <x:v>0.098784722222222218</x:v>
      </x:c>
      <x:c r="O211" s="72" t="s">
        <x:v>4122</x:v>
      </x:c>
      <x:c r="P211" s="78">
        <x:v>5</x:v>
      </x:c>
      <x:c r="Q211" s="78">
        <x:v>996</x:v>
      </x:c>
      <x:c r="R211" s="78"/>
      <x:c r="S211" s="78" t="s">
        <x:v>3224</x:v>
      </x:c>
      <x:c r="T211" s="78" t="s">
        <x:v>3213</x:v>
      </x:c>
      <x:c r="U211" s="78" t="s">
        <x:v>3202</x:v>
      </x:c>
      <x:c r="V211" s="78"/>
      <x:c r="W211" s="78"/>
      <x:c r="X211" s="78"/>
      <x:c r="Y211" s="72" t="s">
        <x:v>2935</x:v>
      </x:c>
    </x:row>
    <x:row r="212" spans="1:25" ht="39.95000000000000284217" customHeight="1">
      <x:c r="A212" s="78" t="s">
        <x:v>2710</x:v>
      </x:c>
      <x:c r="B212" s="78">
        <x:v>210</x:v>
      </x:c>
      <x:c r="C212" s="78">
        <x:v>2</x:v>
      </x:c>
      <x:c r="D212" s="78">
        <x:v>10</x:v>
      </x:c>
      <x:c r="E212" s="72" t="s">
        <x:v>1529</x:v>
      </x:c>
      <x:c r="F212" s="72" t="s">
        <x:v>2999</x:v>
      </x:c>
      <x:c r="G212" s="72" t="s">
        <x:v>3070</x:v>
      </x:c>
      <x:c r="H212" s="72" t="s">
        <x:v>1702</x:v>
      </x:c>
      <x:c r="I212" s="78">
        <x:v>1</x:v>
      </x:c>
      <x:c r="J212" s="72" t="s">
        <x:v>4120</x:v>
      </x:c>
      <x:c r="K212" s="72" t="s">
        <x:v>1792</x:v>
      </x:c>
      <x:c r="L212" s="78" t="s">
        <x:v>494</x:v>
      </x:c>
      <x:c r="M212" s="72" t="s">
        <x:v>4146</x:v>
      </x:c>
      <x:c r="N212" s="78">
        <x:v>0.099710648148148145</x:v>
      </x:c>
      <x:c r="O212" s="72" t="s">
        <x:v>4122</x:v>
      </x:c>
      <x:c r="P212" s="78">
        <x:v>3</x:v>
      </x:c>
      <x:c r="Q212" s="78">
        <x:v>999</x:v>
      </x:c>
      <x:c r="R212" s="78"/>
      <x:c r="S212" s="78" t="s">
        <x:v>494</x:v>
      </x:c>
      <x:c r="T212" s="78" t="s">
        <x:v>563</x:v>
      </x:c>
      <x:c r="U212" s="78" t="s">
        <x:v>3224</x:v>
      </x:c>
      <x:c r="V212" s="78" t="s">
        <x:v>2498</x:v>
      </x:c>
      <x:c r="W212" s="78"/>
      <x:c r="X212" s="78" t="s">
        <x:v>2474</x:v>
      </x:c>
      <x:c r="Y212" s="72"/>
    </x:row>
    <x:row r="213" spans="1:25" ht="39.95000000000000284217" customHeight="1">
      <x:c r="A213" s="78" t="s">
        <x:v>2710</x:v>
      </x:c>
      <x:c r="B213" s="78">
        <x:v>211</x:v>
      </x:c>
      <x:c r="C213" s="78">
        <x:v>3</x:v>
      </x:c>
      <x:c r="D213" s="78">
        <x:v>6</x:v>
      </x:c>
      <x:c r="E213" s="72" t="s">
        <x:v>2799</x:v>
      </x:c>
      <x:c r="F213" s="72" t="s">
        <x:v>1853</x:v>
      </x:c>
      <x:c r="G213" s="72" t="s">
        <x:v>1906</x:v>
      </x:c>
      <x:c r="H213" s="72" t="s">
        <x:v>3279</x:v>
      </x:c>
      <x:c r="I213" s="78">
        <x:v>1</x:v>
      </x:c>
      <x:c r="J213" s="72" t="s">
        <x:v>555</x:v>
      </x:c>
      <x:c r="K213" s="72" t="s">
        <x:v>1479</x:v>
      </x:c>
      <x:c r="L213" s="78" t="s">
        <x:v>3073</x:v>
      </x:c>
      <x:c r="M213" s="72" t="s">
        <x:v>2161</x:v>
      </x:c>
      <x:c r="N213" s="78">
        <x:v>0.10000000000000001</x:v>
      </x:c>
      <x:c r="O213" s="72" t="s">
        <x:v>2650</x:v>
      </x:c>
      <x:c r="P213" s="78">
        <x:v>4</x:v>
      </x:c>
      <x:c r="Q213" s="78">
        <x:f t="shared" ref="Q213:Q244" si="0">Q212+P213</x:f>
        <x:v>1003</x:v>
      </x:c>
      <x:c r="R213" s="78"/>
      <x:c r="S213" s="78" t="s">
        <x:v>3073</x:v>
      </x:c>
      <x:c r="T213" s="78" t="s">
        <x:v>3074</x:v>
      </x:c>
      <x:c r="U213" s="78" t="s">
        <x:v>3074</x:v>
      </x:c>
      <x:c r="V213" s="78"/>
      <x:c r="W213" s="78"/>
      <x:c r="X213" s="78"/>
      <x:c r="Y213" s="72"/>
    </x:row>
    <x:row r="214" spans="1:25" ht="39.95000000000000284217" customHeight="1">
      <x:c r="A214" s="78" t="s">
        <x:v>2710</x:v>
      </x:c>
      <x:c r="B214" s="78">
        <x:v>212</x:v>
      </x:c>
      <x:c r="C214" s="78">
        <x:v>3</x:v>
      </x:c>
      <x:c r="D214" s="78">
        <x:v>6</x:v>
      </x:c>
      <x:c r="E214" s="72" t="s">
        <x:v>2811</x:v>
      </x:c>
      <x:c r="F214" s="72" t="s">
        <x:v>3935</x:v>
      </x:c>
      <x:c r="G214" s="72" t="s">
        <x:v>3256</x:v>
      </x:c>
      <x:c r="H214" s="72" t="s">
        <x:v>3282</x:v>
      </x:c>
      <x:c r="I214" s="78">
        <x:v>4</x:v>
      </x:c>
      <x:c r="J214" s="72" t="s">
        <x:v>2647</x:v>
      </x:c>
      <x:c r="K214" s="72" t="s">
        <x:v>3476</x:v>
      </x:c>
      <x:c r="L214" s="78" t="s">
        <x:v>3206</x:v>
      </x:c>
      <x:c r="M214" s="72" t="s">
        <x:v>2399</x:v>
      </x:c>
      <x:c r="N214" s="78">
        <x:v>0.10034722222222223</x:v>
      </x:c>
      <x:c r="O214" s="72" t="s">
        <x:v>2650</x:v>
      </x:c>
      <x:c r="P214" s="78">
        <x:v>4</x:v>
      </x:c>
      <x:c r="Q214" s="78">
        <x:f t="shared" si="0"/>
        <x:v>1007</x:v>
      </x:c>
      <x:c r="R214" s="78"/>
      <x:c r="S214" s="78" t="s">
        <x:v>3206</x:v>
      </x:c>
      <x:c r="T214" s="78" t="s">
        <x:v>3206</x:v>
      </x:c>
      <x:c r="U214" s="78" t="s">
        <x:v>3206</x:v>
      </x:c>
      <x:c r="V214" s="78"/>
      <x:c r="W214" s="78"/>
      <x:c r="X214" s="78"/>
      <x:c r="Y214" s="72"/>
    </x:row>
    <x:row r="215" spans="1:25" ht="39.95000000000000284217" customHeight="1">
      <x:c r="A215" s="78" t="s">
        <x:v>2710</x:v>
      </x:c>
      <x:c r="B215" s="78">
        <x:v>213</x:v>
      </x:c>
      <x:c r="C215" s="78">
        <x:v>5</x:v>
      </x:c>
      <x:c r="D215" s="78">
        <x:v>8</x:v>
      </x:c>
      <x:c r="E215" s="72" t="s">
        <x:v>3278</x:v>
      </x:c>
      <x:c r="F215" s="72" t="s">
        <x:v>967</x:v>
      </x:c>
      <x:c r="G215" s="72" t="s">
        <x:v>1347</x:v>
      </x:c>
      <x:c r="H215" s="72" t="s">
        <x:v>1848</x:v>
      </x:c>
      <x:c r="I215" s="78">
        <x:v>5</x:v>
      </x:c>
      <x:c r="J215" s="72" t="s">
        <x:v>1935</x:v>
      </x:c>
      <x:c r="K215" s="72" t="s">
        <x:v>4169</x:v>
      </x:c>
      <x:c r="L215" s="78" t="s">
        <x:v>3206</x:v>
      </x:c>
      <x:c r="M215" s="72" t="s">
        <x:v>2018</x:v>
      </x:c>
      <x:c r="N215" s="78">
        <x:v>0.10069444444444445</x:v>
      </x:c>
      <x:c r="O215" s="72" t="s">
        <x:v>2373</x:v>
      </x:c>
      <x:c r="P215" s="78">
        <x:v>6</x:v>
      </x:c>
      <x:c r="Q215" s="78">
        <x:f t="shared" si="0"/>
        <x:v>1013</x:v>
      </x:c>
      <x:c r="R215" s="78"/>
      <x:c r="S215" s="78" t="s">
        <x:v>3206</x:v>
      </x:c>
      <x:c r="T215" s="78" t="s">
        <x:v>3206</x:v>
      </x:c>
      <x:c r="U215" s="78" t="s">
        <x:v>3206</x:v>
      </x:c>
      <x:c r="V215" s="78"/>
      <x:c r="W215" s="78"/>
      <x:c r="X215" s="78"/>
      <x:c r="Y215" s="72"/>
    </x:row>
    <x:row r="216" spans="1:25" ht="39.95000000000000284217" customHeight="1">
      <x:c r="A216" s="78" t="s">
        <x:v>2710</x:v>
      </x:c>
      <x:c r="B216" s="78">
        <x:v>214</x:v>
      </x:c>
      <x:c r="C216" s="78">
        <x:v>7</x:v>
      </x:c>
      <x:c r="D216" s="78">
        <x:v>9</x:v>
      </x:c>
      <x:c r="E216" s="72" t="s">
        <x:v>4002</x:v>
      </x:c>
      <x:c r="F216" s="72" t="s">
        <x:v>2138</x:v>
      </x:c>
      <x:c r="G216" s="72" t="s">
        <x:v>1021</x:v>
      </x:c>
      <x:c r="H216" s="72" t="s">
        <x:v>2887</x:v>
      </x:c>
      <x:c r="I216" s="78">
        <x:v>6</x:v>
      </x:c>
      <x:c r="J216" s="72" t="s">
        <x:v>997</x:v>
      </x:c>
      <x:c r="K216" s="72" t="s">
        <x:v>4289</x:v>
      </x:c>
      <x:c r="L216" s="78" t="s">
        <x:v>3108</x:v>
      </x:c>
      <x:c r="M216" s="72" t="s">
        <x:v>3837</x:v>
      </x:c>
      <x:c r="N216" s="78">
        <x:v>0.10121527777777778</x:v>
      </x:c>
      <x:c r="O216" s="72" t="s">
        <x:v>2373</x:v>
      </x:c>
      <x:c r="P216" s="78">
        <x:v>5</x:v>
      </x:c>
      <x:c r="Q216" s="78">
        <x:f t="shared" si="0"/>
        <x:v>1018</x:v>
      </x:c>
      <x:c r="R216" s="78" t="s">
        <x:v>1428</x:v>
      </x:c>
      <x:c r="S216" s="78" t="s">
        <x:v>3108</x:v>
      </x:c>
      <x:c r="T216" s="78" t="s">
        <x:v>3202</x:v>
      </x:c>
      <x:c r="U216" s="78" t="s">
        <x:v>3202</x:v>
      </x:c>
      <x:c r="V216" s="78"/>
      <x:c r="W216" s="78"/>
      <x:c r="X216" s="78"/>
      <x:c r="Y216" s="72"/>
    </x:row>
    <x:row r="217" spans="1:25" ht="39.95000000000000284217" customHeight="1">
      <x:c r="A217" s="78" t="s">
        <x:v>2710</x:v>
      </x:c>
      <x:c r="B217" s="78">
        <x:v>215</x:v>
      </x:c>
      <x:c r="C217" s="78">
        <x:v>8</x:v>
      </x:c>
      <x:c r="D217" s="78">
        <x:v>9</x:v>
      </x:c>
      <x:c r="E217" s="72" t="s">
        <x:v>3365</x:v>
      </x:c>
      <x:c r="F217" s="72" t="s">
        <x:v>3061</x:v>
      </x:c>
      <x:c r="G217" s="72" t="s">
        <x:v>1038</x:v>
      </x:c>
      <x:c r="H217" s="72" t="s">
        <x:v>2886</x:v>
      </x:c>
      <x:c r="I217" s="78">
        <x:v>5</x:v>
      </x:c>
      <x:c r="J217" s="72" t="s">
        <x:v>3266</x:v>
      </x:c>
      <x:c r="K217" s="72" t="s">
        <x:v>1978</x:v>
      </x:c>
      <x:c r="L217" s="78" t="s">
        <x:v>573</x:v>
      </x:c>
      <x:c r="M217" s="72" t="s">
        <x:v>1703</x:v>
      </x:c>
      <x:c r="N217" s="78">
        <x:v>0.10202546296296296</x:v>
      </x:c>
      <x:c r="O217" s="72" t="s">
        <x:v>2373</x:v>
      </x:c>
      <x:c r="P217" s="78">
        <x:v>10</x:v>
      </x:c>
      <x:c r="Q217" s="78">
        <x:f t="shared" si="0"/>
        <x:v>1028</x:v>
      </x:c>
      <x:c r="R217" s="78" t="s">
        <x:v>3849</x:v>
      </x:c>
      <x:c r="S217" s="78" t="s">
        <x:v>573</x:v>
      </x:c>
      <x:c r="T217" s="78" t="s">
        <x:v>3224</x:v>
      </x:c>
      <x:c r="U217" s="78" t="s">
        <x:v>3224</x:v>
      </x:c>
      <x:c r="V217" s="78"/>
      <x:c r="W217" s="78"/>
      <x:c r="X217" s="78"/>
      <x:c r="Y217" s="72"/>
    </x:row>
    <x:row r="218" spans="1:25" ht="39.95000000000000284217" customHeight="1">
      <x:c r="A218" s="78" t="s">
        <x:v>2710</x:v>
      </x:c>
      <x:c r="B218" s="78">
        <x:v>216</x:v>
      </x:c>
      <x:c r="C218" s="78">
        <x:v>3</x:v>
      </x:c>
      <x:c r="D218" s="78">
        <x:v>8</x:v>
      </x:c>
      <x:c r="E218" s="72" t="s">
        <x:v>3984</x:v>
      </x:c>
      <x:c r="F218" s="72" t="s">
        <x:v>4034</x:v>
      </x:c>
      <x:c r="G218" s="72" t="s">
        <x:v>1242</x:v>
      </x:c>
      <x:c r="H218" s="72" t="s">
        <x:v>3269</x:v>
      </x:c>
      <x:c r="I218" s="78">
        <x:v>8</x:v>
      </x:c>
      <x:c r="J218" s="72" t="s">
        <x:v>4245</x:v>
      </x:c>
      <x:c r="K218" s="72" t="s">
        <x:v>4116</x:v>
      </x:c>
      <x:c r="L218" s="78" t="s">
        <x:v>3202</x:v>
      </x:c>
      <x:c r="M218" s="72" t="s">
        <x:v>1401</x:v>
      </x:c>
      <x:c r="N218" s="78">
        <x:v>0.10248842592592593</x:v>
      </x:c>
      <x:c r="O218" s="72" t="s">
        <x:v>3614</x:v>
      </x:c>
      <x:c r="P218" s="78">
        <x:v>5</x:v>
      </x:c>
      <x:c r="Q218" s="78">
        <x:f t="shared" si="0"/>
        <x:v>1033</x:v>
      </x:c>
      <x:c r="R218" s="78"/>
      <x:c r="S218" s="78" t="s">
        <x:v>3202</x:v>
      </x:c>
      <x:c r="T218" s="78" t="s">
        <x:v>3086</x:v>
      </x:c>
      <x:c r="U218" s="78" t="s">
        <x:v>3086</x:v>
      </x:c>
      <x:c r="V218" s="78"/>
      <x:c r="W218" s="78"/>
      <x:c r="X218" s="78"/>
      <x:c r="Y218" s="72" t="s">
        <x:v>1231</x:v>
      </x:c>
    </x:row>
    <x:row r="219" spans="1:25" ht="39.95000000000000284217" customHeight="1">
      <x:c r="A219" s="78" t="s">
        <x:v>2710</x:v>
      </x:c>
      <x:c r="B219" s="78">
        <x:v>217</x:v>
      </x:c>
      <x:c r="C219" s="78">
        <x:v>5</x:v>
      </x:c>
      <x:c r="D219" s="78">
        <x:v>7</x:v>
      </x:c>
      <x:c r="E219" s="72" t="s">
        <x:v>3240</x:v>
      </x:c>
      <x:c r="F219" s="72" t="s">
        <x:v>1343</x:v>
      </x:c>
      <x:c r="G219" s="72" t="s">
        <x:v>1356</x:v>
      </x:c>
      <x:c r="H219" s="72" t="s">
        <x:v>2549</x:v>
      </x:c>
      <x:c r="I219" s="78">
        <x:v>4</x:v>
      </x:c>
      <x:c r="J219" s="72" t="s">
        <x:v>3958</x:v>
      </x:c>
      <x:c r="K219" s="72" t="s">
        <x:v>4118</x:v>
      </x:c>
      <x:c r="L219" s="78" t="s">
        <x:v>3202</x:v>
      </x:c>
      <x:c r="M219" s="72" t="s">
        <x:v>4145</x:v>
      </x:c>
      <x:c r="N219" s="78">
        <x:v>0.10295138888888888</x:v>
      </x:c>
      <x:c r="O219" s="72" t="s">
        <x:v>2373</x:v>
      </x:c>
      <x:c r="P219" s="78">
        <x:v>6</x:v>
      </x:c>
      <x:c r="Q219" s="78">
        <x:f t="shared" si="0"/>
        <x:v>1039</x:v>
      </x:c>
      <x:c r="R219" s="78"/>
      <x:c r="S219" s="78" t="s">
        <x:v>3202</x:v>
      </x:c>
      <x:c r="T219" s="78" t="s">
        <x:v>3086</x:v>
      </x:c>
      <x:c r="U219" s="78" t="s">
        <x:v>3086</x:v>
      </x:c>
      <x:c r="V219" s="78"/>
      <x:c r="W219" s="78"/>
      <x:c r="X219" s="78" t="s">
        <x:v>1399</x:v>
      </x:c>
      <x:c r="Y219" s="72"/>
    </x:row>
    <x:row r="220" spans="1:25" ht="39.95000000000000284217" customHeight="1">
      <x:c r="A220" s="78" t="s">
        <x:v>2710</x:v>
      </x:c>
      <x:c r="B220" s="78">
        <x:v>218</x:v>
      </x:c>
      <x:c r="C220" s="78">
        <x:v>4</x:v>
      </x:c>
      <x:c r="D220" s="78">
        <x:v>7</x:v>
      </x:c>
      <x:c r="E220" s="72" t="s">
        <x:v>2281</x:v>
      </x:c>
      <x:c r="F220" s="72" t="s">
        <x:v>3857</x:v>
      </x:c>
      <x:c r="G220" s="72" t="s">
        <x:v>3852</x:v>
      </x:c>
      <x:c r="H220" s="72" t="s">
        <x:v>1907</x:v>
      </x:c>
      <x:c r="I220" s="78">
        <x:v>1</x:v>
      </x:c>
      <x:c r="J220" s="72" t="s">
        <x:v>2435</x:v>
      </x:c>
      <x:c r="K220" s="72" t="s">
        <x:v>1441</x:v>
      </x:c>
      <x:c r="L220" s="78" t="s">
        <x:v>3074</x:v>
      </x:c>
      <x:c r="M220" s="72" t="s">
        <x:v>2163</x:v>
      </x:c>
      <x:c r="N220" s="78">
        <x:v>0.10318287037037037</x:v>
      </x:c>
      <x:c r="O220" s="72" t="s">
        <x:v>4084</x:v>
      </x:c>
      <x:c r="P220" s="78">
        <x:v>4</x:v>
      </x:c>
      <x:c r="Q220" s="78">
        <x:f t="shared" si="0"/>
        <x:v>1043</x:v>
      </x:c>
      <x:c r="R220" s="78"/>
      <x:c r="S220" s="78" t="s">
        <x:v>3074</x:v>
      </x:c>
      <x:c r="T220" s="78" t="s">
        <x:v>3074</x:v>
      </x:c>
      <x:c r="U220" s="78" t="s">
        <x:v>3074</x:v>
      </x:c>
      <x:c r="V220" s="78"/>
      <x:c r="W220" s="78"/>
      <x:c r="X220" s="78"/>
      <x:c r="Y220" s="72"/>
    </x:row>
    <x:row r="221" spans="1:25" ht="39.95000000000000284217" customHeight="1">
      <x:c r="A221" s="78" t="s">
        <x:v>2710</x:v>
      </x:c>
      <x:c r="B221" s="78">
        <x:v>219</x:v>
      </x:c>
      <x:c r="C221" s="78">
        <x:v>4</x:v>
      </x:c>
      <x:c r="D221" s="78">
        <x:v>8</x:v>
      </x:c>
      <x:c r="E221" s="72" t="s">
        <x:v>3668</x:v>
      </x:c>
      <x:c r="F221" s="72" t="s">
        <x:v>4256</x:v>
      </x:c>
      <x:c r="G221" s="72" t="s">
        <x:v>1675</x:v>
      </x:c>
      <x:c r="H221" s="72" t="s">
        <x:v>3862</x:v>
      </x:c>
      <x:c r="I221" s="78">
        <x:v>4</x:v>
      </x:c>
      <x:c r="J221" s="72" t="s">
        <x:v>4246</x:v>
      </x:c>
      <x:c r="K221" s="72" t="s">
        <x:v>2246</x:v>
      </x:c>
      <x:c r="L221" s="78" t="s">
        <x:v>3211</x:v>
      </x:c>
      <x:c r="M221" s="72" t="s">
        <x:v>4113</x:v>
      </x:c>
      <x:c r="N221" s="78">
        <x:v>0.10387731481481481</x:v>
      </x:c>
      <x:c r="O221" s="72" t="s">
        <x:v>4084</x:v>
      </x:c>
      <x:c r="P221" s="78">
        <x:v>6</x:v>
      </x:c>
      <x:c r="Q221" s="78">
        <x:f t="shared" si="0"/>
        <x:v>1049</x:v>
      </x:c>
      <x:c r="R221" s="78"/>
      <x:c r="S221" s="78" t="s">
        <x:v>3211</x:v>
      </x:c>
      <x:c r="T221" s="78" t="s">
        <x:v>3224</x:v>
      </x:c>
      <x:c r="U221" s="78" t="s">
        <x:v>3202</x:v>
      </x:c>
      <x:c r="V221" s="78"/>
      <x:c r="W221" s="78"/>
      <x:c r="X221" s="78"/>
      <x:c r="Y221" s="72"/>
    </x:row>
    <x:row r="222" spans="1:25" ht="39.95000000000000284217" customHeight="1">
      <x:c r="A222" s="78" t="s">
        <x:v>2710</x:v>
      </x:c>
      <x:c r="B222" s="78">
        <x:v>220</x:v>
      </x:c>
      <x:c r="C222" s="78">
        <x:v>1</x:v>
      </x:c>
      <x:c r="D222" s="78">
        <x:v>10</x:v>
      </x:c>
      <x:c r="E222" s="72" t="s">
        <x:v>4324</x:v>
      </x:c>
      <x:c r="F222" s="72" t="s">
        <x:v>3010</x:v>
      </x:c>
      <x:c r="G222" s="72" t="s">
        <x:v>2530</x:v>
      </x:c>
      <x:c r="H222" s="72" t="s">
        <x:v>1705</x:v>
      </x:c>
      <x:c r="I222" s="78">
        <x:v>2</x:v>
      </x:c>
      <x:c r="J222" s="72" t="s">
        <x:v>2656</x:v>
      </x:c>
      <x:c r="K222" s="72" t="s">
        <x:v>1792</x:v>
      </x:c>
      <x:c r="L222" s="78" t="s">
        <x:v>3224</x:v>
      </x:c>
      <x:c r="M222" s="72" t="s">
        <x:v>4188</x:v>
      </x:c>
      <x:c r="N222" s="78">
        <x:v>0.10451388888888889</x:v>
      </x:c>
      <x:c r="O222" s="72" t="s">
        <x:v>4084</x:v>
      </x:c>
      <x:c r="P222" s="78">
        <x:v>5</x:v>
      </x:c>
      <x:c r="Q222" s="78">
        <x:f t="shared" si="0"/>
        <x:v>1054</x:v>
      </x:c>
      <x:c r="R222" s="78"/>
      <x:c r="S222" s="78" t="s">
        <x:v>3224</x:v>
      </x:c>
      <x:c r="T222" s="78" t="s">
        <x:v>3213</x:v>
      </x:c>
      <x:c r="U222" s="78" t="s">
        <x:v>3202</x:v>
      </x:c>
      <x:c r="V222" s="78"/>
      <x:c r="W222" s="78"/>
      <x:c r="X222" s="78"/>
      <x:c r="Y222" s="72"/>
    </x:row>
    <x:row r="223" spans="1:25" ht="39.95000000000000284217" customHeight="1">
      <x:c r="A223" s="78" t="s">
        <x:v>2710</x:v>
      </x:c>
      <x:c r="B223" s="78">
        <x:v>221</x:v>
      </x:c>
      <x:c r="C223" s="78">
        <x:v>2</x:v>
      </x:c>
      <x:c r="D223" s="78">
        <x:v>5</x:v>
      </x:c>
      <x:c r="E223" s="72" t="s">
        <x:v>4371</x:v>
      </x:c>
      <x:c r="F223" s="72" t="s">
        <x:v>895</x:v>
      </x:c>
      <x:c r="G223" s="72" t="s">
        <x:v>3067</x:v>
      </x:c>
      <x:c r="H223" s="72" t="s">
        <x:v>1702</x:v>
      </x:c>
      <x:c r="I223" s="78">
        <x:v>1</x:v>
      </x:c>
      <x:c r="J223" s="72" t="s">
        <x:v>2662</x:v>
      </x:c>
      <x:c r="K223" s="72" t="s">
        <x:v>1792</x:v>
      </x:c>
      <x:c r="L223" s="78" t="s">
        <x:v>3073</x:v>
      </x:c>
      <x:c r="M223" s="72" t="s">
        <x:v>4146</x:v>
      </x:c>
      <x:c r="N223" s="78">
        <x:v>0.10480324074074074</x:v>
      </x:c>
      <x:c r="O223" s="72" t="s">
        <x:v>4084</x:v>
      </x:c>
      <x:c r="P223" s="78">
        <x:v>3</x:v>
      </x:c>
      <x:c r="Q223" s="78">
        <x:f t="shared" si="0"/>
        <x:v>1057</x:v>
      </x:c>
      <x:c r="R223" s="78"/>
      <x:c r="S223" s="78" t="s">
        <x:v>3073</x:v>
      </x:c>
      <x:c r="T223" s="78" t="s">
        <x:v>3074</x:v>
      </x:c>
      <x:c r="U223" s="78" t="s">
        <x:v>3074</x:v>
      </x:c>
      <x:c r="V223" s="78"/>
      <x:c r="W223" s="78"/>
      <x:c r="X223" s="78"/>
      <x:c r="Y223" s="72"/>
    </x:row>
    <x:row r="224" spans="1:25" ht="39.95000000000000284217" customHeight="1">
      <x:c r="A224" s="78" t="s">
        <x:v>2710</x:v>
      </x:c>
      <x:c r="B224" s="78">
        <x:v>222</x:v>
      </x:c>
      <x:c r="C224" s="78">
        <x:v>8</x:v>
      </x:c>
      <x:c r="D224" s="78">
        <x:v>9</x:v>
      </x:c>
      <x:c r="E224" s="72" t="s">
        <x:v>3989</x:v>
      </x:c>
      <x:c r="F224" s="72" t="s">
        <x:v>2179</x:v>
      </x:c>
      <x:c r="G224" s="72" t="s">
        <x:v>2120</x:v>
      </x:c>
      <x:c r="H224" s="72" t="s">
        <x:v>2886</x:v>
      </x:c>
      <x:c r="I224" s="78">
        <x:v>5</x:v>
      </x:c>
      <x:c r="J224" s="72" t="s">
        <x:v>1234</x:v>
      </x:c>
      <x:c r="K224" s="72" t="s">
        <x:v>1978</x:v>
      </x:c>
      <x:c r="L224" s="78" t="s">
        <x:v>3202</x:v>
      </x:c>
      <x:c r="M224" s="72" t="s">
        <x:v>1703</x:v>
      </x:c>
      <x:c r="N224" s="78">
        <x:v>0.10526620370370371</x:v>
      </x:c>
      <x:c r="O224" s="72" t="s">
        <x:v>4084</x:v>
      </x:c>
      <x:c r="P224" s="78">
        <x:v>6</x:v>
      </x:c>
      <x:c r="Q224" s="78">
        <x:f t="shared" si="0"/>
        <x:v>1063</x:v>
      </x:c>
      <x:c r="R224" s="78" t="s">
        <x:v>3876</x:v>
      </x:c>
      <x:c r="S224" s="78" t="s">
        <x:v>3202</x:v>
      </x:c>
      <x:c r="T224" s="78" t="s">
        <x:v>3086</x:v>
      </x:c>
      <x:c r="U224" s="78" t="s">
        <x:v>3206</x:v>
      </x:c>
      <x:c r="V224" s="78"/>
      <x:c r="W224" s="78"/>
      <x:c r="X224" s="78"/>
      <x:c r="Y224" s="72"/>
    </x:row>
    <x:row r="225" spans="1:25" ht="39.95000000000000284217" customHeight="1">
      <x:c r="A225" s="78" t="s">
        <x:v>2710</x:v>
      </x:c>
      <x:c r="B225" s="78">
        <x:v>223</x:v>
      </x:c>
      <x:c r="C225" s="78">
        <x:v>1</x:v>
      </x:c>
      <x:c r="D225" s="78">
        <x:v>10</x:v>
      </x:c>
      <x:c r="E225" s="72" t="s">
        <x:v>4337</x:v>
      </x:c>
      <x:c r="F225" s="72" t="s">
        <x:v>3049</x:v>
      </x:c>
      <x:c r="G225" s="72" t="s">
        <x:v>2926</x:v>
      </x:c>
      <x:c r="H225" s="72" t="s">
        <x:v>1705</x:v>
      </x:c>
      <x:c r="I225" s="78">
        <x:v>2</x:v>
      </x:c>
      <x:c r="J225" s="72" t="s">
        <x:v>909</x:v>
      </x:c>
      <x:c r="K225" s="72" t="s">
        <x:v>1792</x:v>
      </x:c>
      <x:c r="L225" s="78" t="s">
        <x:v>3224</x:v>
      </x:c>
      <x:c r="M225" s="72" t="s">
        <x:v>4188</x:v>
      </x:c>
      <x:c r="N225" s="78">
        <x:v>0.10590277777777778</x:v>
      </x:c>
      <x:c r="O225" s="72" t="s">
        <x:v>4084</x:v>
      </x:c>
      <x:c r="P225" s="78">
        <x:v>5</x:v>
      </x:c>
      <x:c r="Q225" s="78">
        <x:f t="shared" si="0"/>
        <x:v>1068</x:v>
      </x:c>
      <x:c r="R225" s="78"/>
      <x:c r="S225" s="78" t="s">
        <x:v>3224</x:v>
      </x:c>
      <x:c r="T225" s="78" t="s">
        <x:v>3213</x:v>
      </x:c>
      <x:c r="U225" s="78" t="s">
        <x:v>3202</x:v>
      </x:c>
      <x:c r="V225" s="78"/>
      <x:c r="W225" s="78"/>
      <x:c r="X225" s="78"/>
      <x:c r="Y225" s="72"/>
    </x:row>
    <x:row r="226" spans="1:25" ht="39.95000000000000284217" customHeight="1">
      <x:c r="A226" s="78" t="s">
        <x:v>2710</x:v>
      </x:c>
      <x:c r="B226" s="78">
        <x:v>224</x:v>
      </x:c>
      <x:c r="C226" s="78">
        <x:v>2</x:v>
      </x:c>
      <x:c r="D226" s="78">
        <x:v>5</x:v>
      </x:c>
      <x:c r="E226" s="72" t="s">
        <x:v>940</x:v>
      </x:c>
      <x:c r="F226" s="72" t="s">
        <x:v>3058</x:v>
      </x:c>
      <x:c r="G226" s="72" t="s">
        <x:v>4121</x:v>
      </x:c>
      <x:c r="H226" s="72" t="s">
        <x:v>1702</x:v>
      </x:c>
      <x:c r="I226" s="78">
        <x:v>1</x:v>
      </x:c>
      <x:c r="J226" s="72" t="s">
        <x:v>2665</x:v>
      </x:c>
      <x:c r="K226" s="72" t="s">
        <x:v>1792</x:v>
      </x:c>
      <x:c r="L226" s="78" t="s">
        <x:v>3073</x:v>
      </x:c>
      <x:c r="M226" s="72" t="s">
        <x:v>4146</x:v>
      </x:c>
      <x:c r="N226" s="78">
        <x:v>0.10619212962962964</x:v>
      </x:c>
      <x:c r="O226" s="72" t="s">
        <x:v>4084</x:v>
      </x:c>
      <x:c r="P226" s="78">
        <x:v>3</x:v>
      </x:c>
      <x:c r="Q226" s="78">
        <x:f t="shared" si="0"/>
        <x:v>1071</x:v>
      </x:c>
      <x:c r="R226" s="78"/>
      <x:c r="S226" s="78" t="s">
        <x:v>3073</x:v>
      </x:c>
      <x:c r="T226" s="78" t="s">
        <x:v>3074</x:v>
      </x:c>
      <x:c r="U226" s="78" t="s">
        <x:v>3074</x:v>
      </x:c>
      <x:c r="V226" s="78"/>
      <x:c r="W226" s="78"/>
      <x:c r="X226" s="78"/>
      <x:c r="Y226" s="72"/>
    </x:row>
    <x:row r="227" spans="1:25" ht="39.95000000000000284217" customHeight="1">
      <x:c r="A227" s="78" t="s">
        <x:v>2710</x:v>
      </x:c>
      <x:c r="B227" s="78">
        <x:v>225</x:v>
      </x:c>
      <x:c r="C227" s="78">
        <x:v>1</x:v>
      </x:c>
      <x:c r="D227" s="78">
        <x:v>10</x:v>
      </x:c>
      <x:c r="E227" s="72" t="s">
        <x:v>930</x:v>
      </x:c>
      <x:c r="F227" s="72" t="s">
        <x:v>3066</x:v>
      </x:c>
      <x:c r="G227" s="72" t="s">
        <x:v>3295</x:v>
      </x:c>
      <x:c r="H227" s="72" t="s">
        <x:v>1705</x:v>
      </x:c>
      <x:c r="I227" s="78">
        <x:v>2</x:v>
      </x:c>
      <x:c r="J227" s="72" t="s">
        <x:v>4099</x:v>
      </x:c>
      <x:c r="K227" s="72" t="s">
        <x:v>1792</x:v>
      </x:c>
      <x:c r="L227" s="78" t="s">
        <x:v>3224</x:v>
      </x:c>
      <x:c r="M227" s="72" t="s">
        <x:v>4188</x:v>
      </x:c>
      <x:c r="N227" s="78">
        <x:v>0.1068287037037037</x:v>
      </x:c>
      <x:c r="O227" s="72" t="s">
        <x:v>4084</x:v>
      </x:c>
      <x:c r="P227" s="78">
        <x:v>5</x:v>
      </x:c>
      <x:c r="Q227" s="78">
        <x:f t="shared" si="0"/>
        <x:v>1076</x:v>
      </x:c>
      <x:c r="R227" s="78"/>
      <x:c r="S227" s="78" t="s">
        <x:v>3224</x:v>
      </x:c>
      <x:c r="T227" s="78" t="s">
        <x:v>3213</x:v>
      </x:c>
      <x:c r="U227" s="78" t="s">
        <x:v>3202</x:v>
      </x:c>
      <x:c r="V227" s="78"/>
      <x:c r="W227" s="78"/>
      <x:c r="X227" s="78"/>
      <x:c r="Y227" s="72"/>
    </x:row>
    <x:row r="228" spans="1:25" ht="39.95000000000000284217" customHeight="1">
      <x:c r="A228" s="78" t="s">
        <x:v>2710</x:v>
      </x:c>
      <x:c r="B228" s="78">
        <x:v>226</x:v>
      </x:c>
      <x:c r="C228" s="78">
        <x:v>3</x:v>
      </x:c>
      <x:c r="D228" s="78">
        <x:v>8</x:v>
      </x:c>
      <x:c r="E228" s="72" t="s">
        <x:v>918</x:v>
      </x:c>
      <x:c r="F228" s="72" t="s">
        <x:v>3059</x:v>
      </x:c>
      <x:c r="G228" s="72" t="s">
        <x:v>1288</x:v>
      </x:c>
      <x:c r="H228" s="72" t="s">
        <x:v>1754</x:v>
      </x:c>
      <x:c r="I228" s="78">
        <x:v>5</x:v>
      </x:c>
      <x:c r="J228" s="72" t="s">
        <x:v>2674</x:v>
      </x:c>
      <x:c r="K228" s="72" t="s">
        <x:v>4162</x:v>
      </x:c>
      <x:c r="L228" s="78" t="s">
        <x:v>563</x:v>
      </x:c>
      <x:c r="M228" s="72" t="s">
        <x:v>1686</x:v>
      </x:c>
      <x:c r="N228" s="78">
        <x:v>0.10758101851851852</x:v>
      </x:c>
      <x:c r="O228" s="72" t="s">
        <x:v>4084</x:v>
      </x:c>
      <x:c r="P228" s="78">
        <x:v>6</x:v>
      </x:c>
      <x:c r="Q228" s="78">
        <x:f t="shared" si="0"/>
        <x:v>1082</x:v>
      </x:c>
      <x:c r="R228" s="78"/>
      <x:c r="S228" s="78" t="s">
        <x:v>563</x:v>
      </x:c>
      <x:c r="T228" s="78" t="s">
        <x:v>3224</x:v>
      </x:c>
      <x:c r="U228" s="78" t="s">
        <x:v>3108</x:v>
      </x:c>
      <x:c r="V228" s="78"/>
      <x:c r="W228" s="78"/>
      <x:c r="X228" s="78"/>
      <x:c r="Y228" s="72"/>
    </x:row>
    <x:row r="229" spans="1:25" ht="39.95000000000000284217" customHeight="1">
      <x:c r="A229" s="78" t="s">
        <x:v>2710</x:v>
      </x:c>
      <x:c r="B229" s="78">
        <x:v>227</x:v>
      </x:c>
      <x:c r="C229" s="78">
        <x:v>2</x:v>
      </x:c>
      <x:c r="D229" s="78">
        <x:v>5</x:v>
      </x:c>
      <x:c r="E229" s="72" t="s">
        <x:v>2377</x:v>
      </x:c>
      <x:c r="F229" s="72" t="s">
        <x:v>3280</x:v>
      </x:c>
      <x:c r="G229" s="72" t="s">
        <x:v>3261</x:v>
      </x:c>
      <x:c r="H229" s="72" t="s">
        <x:v>1702</x:v>
      </x:c>
      <x:c r="I229" s="78">
        <x:v>1</x:v>
      </x:c>
      <x:c r="J229" s="72" t="s">
        <x:v>2361</x:v>
      </x:c>
      <x:c r="K229" s="72" t="s">
        <x:v>1792</x:v>
      </x:c>
      <x:c r="L229" s="78" t="s">
        <x:v>3073</x:v>
      </x:c>
      <x:c r="M229" s="72" t="s">
        <x:v>4146</x:v>
      </x:c>
      <x:c r="N229" s="78">
        <x:v>0.10787037037037037</x:v>
      </x:c>
      <x:c r="O229" s="72" t="s">
        <x:v>4084</x:v>
      </x:c>
      <x:c r="P229" s="78">
        <x:v>3</x:v>
      </x:c>
      <x:c r="Q229" s="78">
        <x:f t="shared" si="0"/>
        <x:v>1085</x:v>
      </x:c>
      <x:c r="R229" s="78"/>
      <x:c r="S229" s="78" t="s">
        <x:v>3073</x:v>
      </x:c>
      <x:c r="T229" s="78" t="s">
        <x:v>3074</x:v>
      </x:c>
      <x:c r="U229" s="78" t="s">
        <x:v>3074</x:v>
      </x:c>
      <x:c r="V229" s="78"/>
      <x:c r="W229" s="78"/>
      <x:c r="X229" s="78"/>
      <x:c r="Y229" s="72"/>
    </x:row>
    <x:row r="230" spans="1:25" ht="39.95000000000000284217" customHeight="1">
      <x:c r="A230" s="78" t="s">
        <x:v>2710</x:v>
      </x:c>
      <x:c r="B230" s="78">
        <x:v>228</x:v>
      </x:c>
      <x:c r="C230" s="78">
        <x:v>1</x:v>
      </x:c>
      <x:c r="D230" s="78">
        <x:v>10</x:v>
      </x:c>
      <x:c r="E230" s="72" t="s">
        <x:v>1584</x:v>
      </x:c>
      <x:c r="F230" s="72" t="s">
        <x:v>3384</x:v>
      </x:c>
      <x:c r="G230" s="72" t="s">
        <x:v>4272</x:v>
      </x:c>
      <x:c r="H230" s="72" t="s">
        <x:v>1705</x:v>
      </x:c>
      <x:c r="I230" s="78">
        <x:v>2</x:v>
      </x:c>
      <x:c r="J230" s="72" t="s">
        <x:v>3612</x:v>
      </x:c>
      <x:c r="K230" s="72" t="s">
        <x:v>1792</x:v>
      </x:c>
      <x:c r="L230" s="78" t="s">
        <x:v>494</x:v>
      </x:c>
      <x:c r="M230" s="72" t="s">
        <x:v>4188</x:v>
      </x:c>
      <x:c r="N230" s="78">
        <x:v>0.10879629629629629</x:v>
      </x:c>
      <x:c r="O230" s="72" t="s">
        <x:v>4084</x:v>
      </x:c>
      <x:c r="P230" s="78">
        <x:v>5</x:v>
      </x:c>
      <x:c r="Q230" s="78">
        <x:f t="shared" si="0"/>
        <x:v>1090</x:v>
      </x:c>
      <x:c r="R230" s="78"/>
      <x:c r="S230" s="78" t="s">
        <x:v>494</x:v>
      </x:c>
      <x:c r="T230" s="78" t="s">
        <x:v>573</x:v>
      </x:c>
      <x:c r="U230" s="78" t="s">
        <x:v>3211</x:v>
      </x:c>
      <x:c r="V230" s="78" t="s">
        <x:v>2386</x:v>
      </x:c>
      <x:c r="W230" s="78"/>
      <x:c r="X230" s="78"/>
      <x:c r="Y230" s="72"/>
    </x:row>
    <x:row r="231" spans="1:25" ht="39.95000000000000284217" customHeight="1">
      <x:c r="A231" s="78" t="s">
        <x:v>2710</x:v>
      </x:c>
      <x:c r="B231" s="78">
        <x:v>229</x:v>
      </x:c>
      <x:c r="C231" s="78">
        <x:v>1</x:v>
      </x:c>
      <x:c r="D231" s="78">
        <x:v>10</x:v>
      </x:c>
      <x:c r="E231" s="72" t="s">
        <x:v>4383</x:v>
      </x:c>
      <x:c r="F231" s="72" t="s">
        <x:v>3287</x:v>
      </x:c>
      <x:c r="G231" s="72" t="s">
        <x:v>3035</x:v>
      </x:c>
      <x:c r="H231" s="72" t="s">
        <x:v>1705</x:v>
      </x:c>
      <x:c r="I231" s="78">
        <x:v>2</x:v>
      </x:c>
      <x:c r="J231" s="72" t="s">
        <x:v>2385</x:v>
      </x:c>
      <x:c r="K231" s="72" t="s">
        <x:v>1792</x:v>
      </x:c>
      <x:c r="L231" s="78" t="s">
        <x:v>3224</x:v>
      </x:c>
      <x:c r="M231" s="72" t="s">
        <x:v>4188</x:v>
      </x:c>
      <x:c r="N231" s="78">
        <x:v>0.10943287037037037</x:v>
      </x:c>
      <x:c r="O231" s="72" t="s">
        <x:v>4084</x:v>
      </x:c>
      <x:c r="P231" s="78">
        <x:v>5</x:v>
      </x:c>
      <x:c r="Q231" s="78">
        <x:f t="shared" si="0"/>
        <x:v>1095</x:v>
      </x:c>
      <x:c r="R231" s="78"/>
      <x:c r="S231" s="78" t="s">
        <x:v>3224</x:v>
      </x:c>
      <x:c r="T231" s="78" t="s">
        <x:v>3213</x:v>
      </x:c>
      <x:c r="U231" s="78" t="s">
        <x:v>3202</x:v>
      </x:c>
      <x:c r="V231" s="78"/>
      <x:c r="W231" s="78"/>
      <x:c r="X231" s="78"/>
      <x:c r="Y231" s="72"/>
    </x:row>
    <x:row r="232" spans="1:25" ht="39.95000000000000284217" customHeight="1">
      <x:c r="A232" s="78" t="s">
        <x:v>2710</x:v>
      </x:c>
      <x:c r="B232" s="78">
        <x:v>230</x:v>
      </x:c>
      <x:c r="C232" s="78">
        <x:v>8</x:v>
      </x:c>
      <x:c r="D232" s="78">
        <x:v>9</x:v>
      </x:c>
      <x:c r="E232" s="72" t="s">
        <x:v>1998</x:v>
      </x:c>
      <x:c r="F232" s="72" t="s">
        <x:v>2197</x:v>
      </x:c>
      <x:c r="G232" s="72" t="s">
        <x:v>2114</x:v>
      </x:c>
      <x:c r="H232" s="72" t="s">
        <x:v>2886</x:v>
      </x:c>
      <x:c r="I232" s="78">
        <x:v>1</x:v>
      </x:c>
      <x:c r="J232" s="72" t="s">
        <x:v>999</x:v>
      </x:c>
      <x:c r="K232" s="72" t="s">
        <x:v>1978</x:v>
      </x:c>
      <x:c r="L232" s="78" t="s">
        <x:v>3073</x:v>
      </x:c>
      <x:c r="M232" s="72" t="s">
        <x:v>1703</x:v>
      </x:c>
      <x:c r="N232" s="78">
        <x:v>0.10972222222222222</x:v>
      </x:c>
      <x:c r="O232" s="72" t="s">
        <x:v>4133</x:v>
      </x:c>
      <x:c r="P232" s="78">
        <x:v>4</x:v>
      </x:c>
      <x:c r="Q232" s="78">
        <x:f t="shared" si="0"/>
        <x:v>1099</x:v>
      </x:c>
      <x:c r="R232" s="78" t="s">
        <x:v>3867</x:v>
      </x:c>
      <x:c r="S232" s="78" t="s">
        <x:v>3073</x:v>
      </x:c>
      <x:c r="T232" s="78" t="s">
        <x:v>3074</x:v>
      </x:c>
      <x:c r="U232" s="78" t="s">
        <x:v>3074</x:v>
      </x:c>
      <x:c r="V232" s="78"/>
      <x:c r="W232" s="78"/>
      <x:c r="X232" s="78"/>
      <x:c r="Y232" s="72"/>
    </x:row>
    <x:row r="233" spans="1:25" ht="39.95000000000000284217" customHeight="1">
      <x:c r="A233" s="78" t="s">
        <x:v>2710</x:v>
      </x:c>
      <x:c r="B233" s="78">
        <x:v>231</x:v>
      </x:c>
      <x:c r="C233" s="78">
        <x:v>4</x:v>
      </x:c>
      <x:c r="D233" s="78">
        <x:v>8</x:v>
      </x:c>
      <x:c r="E233" s="72" t="s">
        <x:v>1579</x:v>
      </x:c>
      <x:c r="F233" s="72" t="s">
        <x:v>4061</x:v>
      </x:c>
      <x:c r="G233" s="72" t="s">
        <x:v>4249</x:v>
      </x:c>
      <x:c r="H233" s="72" t="s">
        <x:v>3862</x:v>
      </x:c>
      <x:c r="I233" s="78">
        <x:v>4</x:v>
      </x:c>
      <x:c r="J233" s="72" t="s">
        <x:v>3677</x:v>
      </x:c>
      <x:c r="K233" s="72" t="s">
        <x:v>2246</x:v>
      </x:c>
      <x:c r="L233" s="78" t="s">
        <x:v>3211</x:v>
      </x:c>
      <x:c r="M233" s="72" t="s">
        <x:v>4113</x:v>
      </x:c>
      <x:c r="N233" s="78">
        <x:v>0.11041666666666666</x:v>
      </x:c>
      <x:c r="O233" s="72" t="s">
        <x:v>4133</x:v>
      </x:c>
      <x:c r="P233" s="78">
        <x:v>6</x:v>
      </x:c>
      <x:c r="Q233" s="78">
        <x:f t="shared" si="0"/>
        <x:v>1105</x:v>
      </x:c>
      <x:c r="R233" s="78"/>
      <x:c r="S233" s="78" t="s">
        <x:v>3211</x:v>
      </x:c>
      <x:c r="T233" s="78" t="s">
        <x:v>3224</x:v>
      </x:c>
      <x:c r="U233" s="78" t="s">
        <x:v>3202</x:v>
      </x:c>
      <x:c r="V233" s="78"/>
      <x:c r="W233" s="78"/>
      <x:c r="X233" s="78"/>
      <x:c r="Y233" s="72"/>
    </x:row>
    <x:row r="234" spans="1:25" ht="39.95000000000000284217" customHeight="1">
      <x:c r="A234" s="78" t="s">
        <x:v>2710</x:v>
      </x:c>
      <x:c r="B234" s="78">
        <x:v>232</x:v>
      </x:c>
      <x:c r="C234" s="78">
        <x:v>1</x:v>
      </x:c>
      <x:c r="D234" s="78">
        <x:v>10</x:v>
      </x:c>
      <x:c r="E234" s="72" t="s">
        <x:v>1583</x:v>
      </x:c>
      <x:c r="F234" s="72" t="s">
        <x:v>2545</x:v>
      </x:c>
      <x:c r="G234" s="72" t="s">
        <x:v>2094</x:v>
      </x:c>
      <x:c r="H234" s="72" t="s">
        <x:v>1705</x:v>
      </x:c>
      <x:c r="I234" s="78">
        <x:v>2</x:v>
      </x:c>
      <x:c r="J234" s="72" t="s">
        <x:v>1631</x:v>
      </x:c>
      <x:c r="K234" s="72" t="s">
        <x:v>1792</x:v>
      </x:c>
      <x:c r="L234" s="78" t="s">
        <x:v>3224</x:v>
      </x:c>
      <x:c r="M234" s="72" t="s">
        <x:v>4188</x:v>
      </x:c>
      <x:c r="N234" s="78">
        <x:v>0.11105324074074074</x:v>
      </x:c>
      <x:c r="O234" s="72" t="s">
        <x:v>4133</x:v>
      </x:c>
      <x:c r="P234" s="78">
        <x:v>5</x:v>
      </x:c>
      <x:c r="Q234" s="78">
        <x:f t="shared" si="0"/>
        <x:v>1110</x:v>
      </x:c>
      <x:c r="R234" s="78"/>
      <x:c r="S234" s="78" t="s">
        <x:v>3224</x:v>
      </x:c>
      <x:c r="T234" s="78" t="s">
        <x:v>3213</x:v>
      </x:c>
      <x:c r="U234" s="78" t="s">
        <x:v>3202</x:v>
      </x:c>
      <x:c r="V234" s="78"/>
      <x:c r="W234" s="78"/>
      <x:c r="X234" s="78"/>
      <x:c r="Y234" s="72"/>
    </x:row>
    <x:row r="235" spans="1:25" ht="39.95000000000000284217" customHeight="1">
      <x:c r="A235" s="78" t="s">
        <x:v>2710</x:v>
      </x:c>
      <x:c r="B235" s="78">
        <x:v>233</x:v>
      </x:c>
      <x:c r="C235" s="78">
        <x:v>1</x:v>
      </x:c>
      <x:c r="D235" s="78">
        <x:v>8</x:v>
      </x:c>
      <x:c r="E235" s="72" t="s">
        <x:v>3994</x:v>
      </x:c>
      <x:c r="F235" s="72" t="s">
        <x:v>3402</x:v>
      </x:c>
      <x:c r="G235" s="72" t="s">
        <x:v>3628</x:v>
      </x:c>
      <x:c r="H235" s="72" t="s">
        <x:v>3927</x:v>
      </x:c>
      <x:c r="I235" s="78">
        <x:v>2</x:v>
      </x:c>
      <x:c r="J235" s="72" t="s">
        <x:v>4235</x:v>
      </x:c>
      <x:c r="K235" s="72" t="s">
        <x:v>1792</x:v>
      </x:c>
      <x:c r="L235" s="78" t="s">
        <x:v>3206</x:v>
      </x:c>
      <x:c r="M235" s="72" t="s">
        <x:v>3924</x:v>
      </x:c>
      <x:c r="N235" s="78">
        <x:v>0.11140046296296297</x:v>
      </x:c>
      <x:c r="O235" s="72" t="s">
        <x:v>4133</x:v>
      </x:c>
      <x:c r="P235" s="78">
        <x:v>4</x:v>
      </x:c>
      <x:c r="Q235" s="78">
        <x:f t="shared" si="0"/>
        <x:v>1114</x:v>
      </x:c>
      <x:c r="R235" s="78"/>
      <x:c r="S235" s="78" t="s">
        <x:v>3206</x:v>
      </x:c>
      <x:c r="T235" s="78" t="s">
        <x:v>3206</x:v>
      </x:c>
      <x:c r="U235" s="78" t="s">
        <x:v>3073</x:v>
      </x:c>
      <x:c r="V235" s="78"/>
      <x:c r="W235" s="78"/>
      <x:c r="X235" s="78"/>
      <x:c r="Y235" s="72"/>
    </x:row>
    <x:row r="236" spans="1:25" ht="39.95000000000000284217" customHeight="1">
      <x:c r="A236" s="78" t="s">
        <x:v>2710</x:v>
      </x:c>
      <x:c r="B236" s="78">
        <x:v>234</x:v>
      </x:c>
      <x:c r="C236" s="78">
        <x:v>1</x:v>
      </x:c>
      <x:c r="D236" s="78">
        <x:v>10</x:v>
      </x:c>
      <x:c r="E236" s="72" t="s">
        <x:v>3362</x:v>
      </x:c>
      <x:c r="F236" s="72" t="s">
        <x:v>1001</x:v>
      </x:c>
      <x:c r="G236" s="72" t="s">
        <x:v>2579</x:v>
      </x:c>
      <x:c r="H236" s="72" t="s">
        <x:v>1705</x:v>
      </x:c>
      <x:c r="I236" s="78">
        <x:v>2</x:v>
      </x:c>
      <x:c r="J236" s="72" t="s">
        <x:v>4287</x:v>
      </x:c>
      <x:c r="K236" s="72" t="s">
        <x:v>1792</x:v>
      </x:c>
      <x:c r="L236" s="78" t="s">
        <x:v>3224</x:v>
      </x:c>
      <x:c r="M236" s="72" t="s">
        <x:v>4188</x:v>
      </x:c>
      <x:c r="N236" s="78">
        <x:v>0.11203703703703703</x:v>
      </x:c>
      <x:c r="O236" s="72" t="s">
        <x:v>4133</x:v>
      </x:c>
      <x:c r="P236" s="78">
        <x:v>5</x:v>
      </x:c>
      <x:c r="Q236" s="78">
        <x:f t="shared" si="0"/>
        <x:v>1119</x:v>
      </x:c>
      <x:c r="R236" s="78"/>
      <x:c r="S236" s="78" t="s">
        <x:v>3224</x:v>
      </x:c>
      <x:c r="T236" s="78" t="s">
        <x:v>3213</x:v>
      </x:c>
      <x:c r="U236" s="78" t="s">
        <x:v>3202</x:v>
      </x:c>
      <x:c r="V236" s="78"/>
      <x:c r="W236" s="78"/>
      <x:c r="X236" s="78"/>
      <x:c r="Y236" s="72"/>
    </x:row>
    <x:row r="237" spans="1:25" ht="39.95000000000000284217" customHeight="1">
      <x:c r="A237" s="78" t="s">
        <x:v>2710</x:v>
      </x:c>
      <x:c r="B237" s="78">
        <x:v>235</x:v>
      </x:c>
      <x:c r="C237" s="78">
        <x:v>5</x:v>
      </x:c>
      <x:c r="D237" s="78">
        <x:v>9</x:v>
      </x:c>
      <x:c r="E237" s="72" t="s">
        <x:v>4212</x:v>
      </x:c>
      <x:c r="F237" s="72" t="s">
        <x:v>4062</x:v>
      </x:c>
      <x:c r="G237" s="72" t="s">
        <x:v>2979</x:v>
      </x:c>
      <x:c r="H237" s="72" t="s">
        <x:v>1963</x:v>
      </x:c>
      <x:c r="I237" s="78">
        <x:v>6</x:v>
      </x:c>
      <x:c r="J237" s="72" t="s">
        <x:v>3683</x:v>
      </x:c>
      <x:c r="K237" s="72" t="s">
        <x:v>4128</x:v>
      </x:c>
      <x:c r="L237" s="78" t="s">
        <x:v>3086</x:v>
      </x:c>
      <x:c r="M237" s="72" t="s">
        <x:v>1444</x:v>
      </x:c>
      <x:c r="N237" s="78">
        <x:v>0.11244212962962963</x:v>
      </x:c>
      <x:c r="O237" s="72" t="s">
        <x:v>4133</x:v>
      </x:c>
      <x:c r="P237" s="78">
        <x:v>7</x:v>
      </x:c>
      <x:c r="Q237" s="78">
        <x:f t="shared" si="0"/>
        <x:v>1126</x:v>
      </x:c>
      <x:c r="R237" s="78"/>
      <x:c r="S237" s="78" t="s">
        <x:v>3086</x:v>
      </x:c>
      <x:c r="T237" s="78" t="s">
        <x:v>3206</x:v>
      </x:c>
      <x:c r="U237" s="78" t="s">
        <x:v>3206</x:v>
      </x:c>
      <x:c r="V237" s="78"/>
      <x:c r="W237" s="78"/>
      <x:c r="X237" s="78"/>
      <x:c r="Y237" s="72"/>
    </x:row>
    <x:row r="238" spans="1:25" ht="39.95000000000000284217" customHeight="1">
      <x:c r="A238" s="78" t="s">
        <x:v>2710</x:v>
      </x:c>
      <x:c r="B238" s="78">
        <x:v>236</x:v>
      </x:c>
      <x:c r="C238" s="78">
        <x:v>8</x:v>
      </x:c>
      <x:c r="D238" s="78">
        <x:v>9</x:v>
      </x:c>
      <x:c r="E238" s="72" t="s">
        <x:v>3987</x:v>
      </x:c>
      <x:c r="F238" s="72" t="s">
        <x:v>2131</x:v>
      </x:c>
      <x:c r="G238" s="72" t="s">
        <x:v>1036</x:v>
      </x:c>
      <x:c r="H238" s="72" t="s">
        <x:v>2886</x:v>
      </x:c>
      <x:c r="I238" s="78">
        <x:v>5</x:v>
      </x:c>
      <x:c r="J238" s="72" t="s">
        <x:v>994</x:v>
      </x:c>
      <x:c r="K238" s="72" t="s">
        <x:v>1978</x:v>
      </x:c>
      <x:c r="L238" s="78" t="s">
        <x:v>3206</x:v>
      </x:c>
      <x:c r="M238" s="72" t="s">
        <x:v>1703</x:v>
      </x:c>
      <x:c r="N238" s="78">
        <x:v>0.11278935185185185</x:v>
      </x:c>
      <x:c r="O238" s="72" t="s">
        <x:v>4133</x:v>
      </x:c>
      <x:c r="P238" s="78">
        <x:v>6</x:v>
      </x:c>
      <x:c r="Q238" s="78">
        <x:f t="shared" si="0"/>
        <x:v>1132</x:v>
      </x:c>
      <x:c r="R238" s="78" t="s">
        <x:v>3853</x:v>
      </x:c>
      <x:c r="S238" s="78" t="s">
        <x:v>3206</x:v>
      </x:c>
      <x:c r="T238" s="78" t="s">
        <x:v>3206</x:v>
      </x:c>
      <x:c r="U238" s="78" t="s">
        <x:v>3206</x:v>
      </x:c>
      <x:c r="V238" s="78"/>
      <x:c r="W238" s="78"/>
      <x:c r="X238" s="78"/>
      <x:c r="Y238" s="72"/>
    </x:row>
    <x:row r="239" spans="1:25" ht="39.95000000000000284217" customHeight="1">
      <x:c r="A239" s="78" t="s">
        <x:v>2710</x:v>
      </x:c>
      <x:c r="B239" s="78">
        <x:v>237</x:v>
      </x:c>
      <x:c r="C239" s="78">
        <x:v>3</x:v>
      </x:c>
      <x:c r="D239" s="78">
        <x:v>10</x:v>
      </x:c>
      <x:c r="E239" s="72" t="s">
        <x:v>2005</x:v>
      </x:c>
      <x:c r="F239" s="72" t="s">
        <x:v>3388</x:v>
      </x:c>
      <x:c r="G239" s="72" t="s">
        <x:v>1230</x:v>
      </x:c>
      <x:c r="H239" s="72" t="s">
        <x:v>3275</x:v>
      </x:c>
      <x:c r="I239" s="78">
        <x:v>3</x:v>
      </x:c>
      <x:c r="J239" s="72" t="s">
        <x:v>4262</x:v>
      </x:c>
      <x:c r="K239" s="72" t="s">
        <x:v>1792</x:v>
      </x:c>
      <x:c r="L239" s="78" t="s">
        <x:v>3074</x:v>
      </x:c>
      <x:c r="M239" s="72" t="s">
        <x:v>3856</x:v>
      </x:c>
      <x:c r="N239" s="78">
        <x:v>0.11302083333333333</x:v>
      </x:c>
      <x:c r="O239" s="72" t="s">
        <x:v>4133</x:v>
      </x:c>
      <x:c r="P239" s="78">
        <x:v>5</x:v>
      </x:c>
      <x:c r="Q239" s="78">
        <x:f t="shared" si="0"/>
        <x:v>1137</x:v>
      </x:c>
      <x:c r="R239" s="78"/>
      <x:c r="S239" s="78" t="s">
        <x:v>3074</x:v>
      </x:c>
      <x:c r="T239" s="78" t="s">
        <x:v>3074</x:v>
      </x:c>
      <x:c r="U239" s="78" t="s">
        <x:v>3074</x:v>
      </x:c>
      <x:c r="V239" s="78"/>
      <x:c r="W239" s="78"/>
      <x:c r="X239" s="78"/>
      <x:c r="Y239" s="72" t="s">
        <x:v>3657</x:v>
      </x:c>
    </x:row>
    <x:row r="240" spans="1:25" ht="39.95000000000000284217" customHeight="1">
      <x:c r="A240" s="78" t="s">
        <x:v>2710</x:v>
      </x:c>
      <x:c r="B240" s="78">
        <x:v>238</x:v>
      </x:c>
      <x:c r="C240" s="78">
        <x:v>6</x:v>
      </x:c>
      <x:c r="D240" s="78">
        <x:v>9</x:v>
      </x:c>
      <x:c r="E240" s="72" t="s">
        <x:v>1580</x:v>
      </x:c>
      <x:c r="F240" s="72" t="s">
        <x:v>1915</x:v>
      </x:c>
      <x:c r="G240" s="72" t="s">
        <x:v>1386</x:v>
      </x:c>
      <x:c r="H240" s="72" t="s">
        <x:v>901</x:v>
      </x:c>
      <x:c r="I240" s="78">
        <x:v>1</x:v>
      </x:c>
      <x:c r="J240" s="72" t="s">
        <x:v>3610</x:v>
      </x:c>
      <x:c r="K240" s="72" t="s">
        <x:v>4119</x:v>
      </x:c>
      <x:c r="L240" s="78" t="s">
        <x:v>3074</x:v>
      </x:c>
      <x:c r="M240" s="72" t="s">
        <x:v>2047</x:v>
      </x:c>
      <x:c r="N240" s="78">
        <x:v>0.11325231481481482</x:v>
      </x:c>
      <x:c r="O240" s="72" t="s">
        <x:v>4269</x:v>
      </x:c>
      <x:c r="P240" s="78">
        <x:v>7</x:v>
      </x:c>
      <x:c r="Q240" s="78">
        <x:f t="shared" si="0"/>
        <x:v>1144</x:v>
      </x:c>
      <x:c r="R240" s="78"/>
      <x:c r="S240" s="78" t="s">
        <x:v>3074</x:v>
      </x:c>
      <x:c r="T240" s="78" t="s">
        <x:v>3074</x:v>
      </x:c>
      <x:c r="U240" s="78" t="s">
        <x:v>3074</x:v>
      </x:c>
      <x:c r="V240" s="78"/>
      <x:c r="W240" s="78"/>
      <x:c r="X240" s="78"/>
      <x:c r="Y240" s="72"/>
    </x:row>
    <x:row r="241" spans="1:25" ht="39.95000000000000284217" customHeight="1">
      <x:c r="A241" s="78" t="s">
        <x:v>2710</x:v>
      </x:c>
      <x:c r="B241" s="78">
        <x:v>239</x:v>
      </x:c>
      <x:c r="C241" s="78">
        <x:v>8</x:v>
      </x:c>
      <x:c r="D241" s="78">
        <x:v>9</x:v>
      </x:c>
      <x:c r="E241" s="72" t="s">
        <x:v>1995</x:v>
      </x:c>
      <x:c r="F241" s="72" t="s">
        <x:v>3404</x:v>
      </x:c>
      <x:c r="G241" s="72" t="s">
        <x:v>2972</x:v>
      </x:c>
      <x:c r="H241" s="72" t="s">
        <x:v>2886</x:v>
      </x:c>
      <x:c r="I241" s="78">
        <x:v>4</x:v>
      </x:c>
      <x:c r="J241" s="72" t="s">
        <x:v>1652</x:v>
      </x:c>
      <x:c r="K241" s="72" t="s">
        <x:v>1978</x:v>
      </x:c>
      <x:c r="L241" s="78" t="s">
        <x:v>8</x:v>
      </x:c>
      <x:c r="M241" s="72" t="s">
        <x:v>1703</x:v>
      </x:c>
      <x:c r="N241" s="78">
        <x:v>0.11550925925925926</x:v>
      </x:c>
      <x:c r="O241" s="72" t="s">
        <x:v>3669</x:v>
      </x:c>
      <x:c r="P241" s="78">
        <x:v>6</x:v>
      </x:c>
      <x:c r="Q241" s="78">
        <x:f t="shared" si="0"/>
        <x:v>1150</x:v>
      </x:c>
      <x:c r="R241" s="78" t="s">
        <x:v>4067</x:v>
      </x:c>
      <x:c r="S241" s="78" t="s">
        <x:v>8</x:v>
      </x:c>
      <x:c r="T241" s="78" t="s">
        <x:v>3223</x:v>
      </x:c>
      <x:c r="U241" s="78" t="s">
        <x:v>537</x:v>
      </x:c>
      <x:c r="V241" s="78"/>
      <x:c r="W241" s="78"/>
      <x:c r="X241" s="78"/>
      <x:c r="Y241" s="72"/>
    </x:row>
    <x:row r="242" spans="1:25" ht="39.95000000000000284217" customHeight="1">
      <x:c r="A242" s="78" t="s">
        <x:v>2710</x:v>
      </x:c>
      <x:c r="B242" s="78">
        <x:v>240</x:v>
      </x:c>
      <x:c r="C242" s="78">
        <x:v>9</x:v>
      </x:c>
      <x:c r="D242" s="78">
        <x:v>9</x:v>
      </x:c>
      <x:c r="E242" s="72" t="s">
        <x:v>1574</x:v>
      </x:c>
      <x:c r="F242" s="72" t="s">
        <x:v>2876</x:v>
      </x:c>
      <x:c r="G242" s="72" t="s">
        <x:v>1302</x:v>
      </x:c>
      <x:c r="H242" s="72" t="s">
        <x:v>3285</x:v>
      </x:c>
      <x:c r="I242" s="78">
        <x:v>6</x:v>
      </x:c>
      <x:c r="J242" s="72" t="s">
        <x:v>1638</x:v>
      </x:c>
      <x:c r="K242" s="72" t="s">
        <x:v>1978</x:v>
      </x:c>
      <x:c r="L242" s="78" t="s">
        <x:v>2575</x:v>
      </x:c>
      <x:c r="M242" s="72" t="s">
        <x:v>1694</x:v>
      </x:c>
      <x:c r="N242" s="78">
        <x:v>0.11915509259259259</x:v>
      </x:c>
      <x:c r="O242" s="72" t="s">
        <x:v>3629</x:v>
      </x:c>
      <x:c r="P242" s="78">
        <x:v>5</x:v>
      </x:c>
      <x:c r="Q242" s="78">
        <x:f t="shared" si="0"/>
        <x:v>1155</x:v>
      </x:c>
      <x:c r="R242" s="78" t="s">
        <x:v>1903</x:v>
      </x:c>
      <x:c r="S242" s="78" t="s">
        <x:v>2575</x:v>
      </x:c>
      <x:c r="T242" s="78" t="s">
        <x:v>3689</x:v>
      </x:c>
      <x:c r="U242" s="78" t="s">
        <x:v>3619</x:v>
      </x:c>
      <x:c r="V242" s="78"/>
      <x:c r="W242" s="78"/>
      <x:c r="X242" s="78" t="s">
        <x:v>4271</x:v>
      </x:c>
      <x:c r="Y242" s="72"/>
    </x:row>
    <x:row r="243" spans="1:25" ht="39.95000000000000284217" customHeight="1">
      <x:c r="A243" s="78" t="s">
        <x:v>2710</x:v>
      </x:c>
      <x:c r="B243" s="78">
        <x:v>241</x:v>
      </x:c>
      <x:c r="C243" s="78">
        <x:v>2</x:v>
      </x:c>
      <x:c r="D243" s="78">
        <x:v>8</x:v>
      </x:c>
      <x:c r="E243" s="72" t="s">
        <x:v>2815</x:v>
      </x:c>
      <x:c r="F243" s="72" t="s">
        <x:v>3935</x:v>
      </x:c>
      <x:c r="G243" s="72" t="s">
        <x:v>833</x:v>
      </x:c>
      <x:c r="H243" s="72" t="s">
        <x:v>3265</x:v>
      </x:c>
      <x:c r="I243" s="78">
        <x:v>2</x:v>
      </x:c>
      <x:c r="J243" s="72" t="s">
        <x:v>2647</x:v>
      </x:c>
      <x:c r="K243" s="72" t="s">
        <x:v>3476</x:v>
      </x:c>
      <x:c r="L243" s="78" t="s">
        <x:v>3080</x:v>
      </x:c>
      <x:c r="M243" s="72" t="s">
        <x:v>2399</x:v>
      </x:c>
      <x:c r="N243" s="78">
        <x:v>0.1193287037037037</x:v>
      </x:c>
      <x:c r="O243" s="72" t="s">
        <x:v>2370</x:v>
      </x:c>
      <x:c r="P243" s="78">
        <x:v>4</x:v>
      </x:c>
      <x:c r="Q243" s="78">
        <x:f t="shared" si="0"/>
        <x:v>1159</x:v>
      </x:c>
      <x:c r="R243" s="78"/>
      <x:c r="S243" s="78" t="s">
        <x:v>3080</x:v>
      </x:c>
      <x:c r="T243" s="78" t="s">
        <x:v>3080</x:v>
      </x:c>
      <x:c r="U243" s="78" t="s">
        <x:v>3080</x:v>
      </x:c>
      <x:c r="V243" s="78"/>
      <x:c r="W243" s="78"/>
      <x:c r="X243" s="78" t="s">
        <x:v>2667</x:v>
      </x:c>
      <x:c r="Y243" s="72"/>
    </x:row>
    <x:row r="244" spans="1:25" ht="39.95000000000000284217" customHeight="1">
      <x:c r="A244" s="78" t="s">
        <x:v>2710</x:v>
      </x:c>
      <x:c r="B244" s="78">
        <x:v>242</x:v>
      </x:c>
      <x:c r="C244" s="78">
        <x:v>2</x:v>
      </x:c>
      <x:c r="D244" s="78">
        <x:v>9</x:v>
      </x:c>
      <x:c r="E244" s="72" t="s">
        <x:v>912</x:v>
      </x:c>
      <x:c r="F244" s="72" t="s">
        <x:v>2933</x:v>
      </x:c>
      <x:c r="G244" s="72" t="s">
        <x:v>1094</x:v>
      </x:c>
      <x:c r="H244" s="72" t="s">
        <x:v>3887</x:v>
      </x:c>
      <x:c r="I244" s="78">
        <x:v>3</x:v>
      </x:c>
      <x:c r="J244" s="72" t="s">
        <x:v>1431</x:v>
      </x:c>
      <x:c r="K244" s="72" t="s">
        <x:v>1446</x:v>
      </x:c>
      <x:c r="L244" s="78" t="s">
        <x:v>3206</x:v>
      </x:c>
      <x:c r="M244" s="72" t="s">
        <x:v>3848</x:v>
      </x:c>
      <x:c r="N244" s="78">
        <x:v>0.11967592592592592</x:v>
      </x:c>
      <x:c r="O244" s="72" t="s">
        <x:v>2370</x:v>
      </x:c>
      <x:c r="P244" s="78">
        <x:v>4</x:v>
      </x:c>
      <x:c r="Q244" s="78">
        <x:f t="shared" si="0"/>
        <x:v>1163</x:v>
      </x:c>
      <x:c r="R244" s="78"/>
      <x:c r="S244" s="78" t="s">
        <x:v>3206</x:v>
      </x:c>
      <x:c r="T244" s="78" t="s">
        <x:v>3206</x:v>
      </x:c>
      <x:c r="U244" s="78" t="s">
        <x:v>3206</x:v>
      </x:c>
      <x:c r="V244" s="78"/>
      <x:c r="W244" s="78"/>
      <x:c r="X244" s="78"/>
      <x:c r="Y244" s="72" t="s">
        <x:v>3948</x:v>
      </x:c>
    </x:row>
    <x:row r="245" spans="1:25" ht="39.95000000000000284217" customHeight="1">
      <x:c r="A245" s="78" t="s">
        <x:v>2710</x:v>
      </x:c>
      <x:c r="B245" s="78">
        <x:v>243</x:v>
      </x:c>
      <x:c r="C245" s="78">
        <x:v>4</x:v>
      </x:c>
      <x:c r="D245" s="78">
        <x:v>10</x:v>
      </x:c>
      <x:c r="E245" s="72" t="s">
        <x:v>3999</x:v>
      </x:c>
      <x:c r="F245" s="72" t="s">
        <x:v>1003</x:v>
      </x:c>
      <x:c r="G245" s="72" t="s">
        <x:v>4068</x:v>
      </x:c>
      <x:c r="H245" s="72" t="s">
        <x:v>984</x:v>
      </x:c>
      <x:c r="I245" s="78">
        <x:v>5</x:v>
      </x:c>
      <x:c r="J245" s="72" t="s">
        <x:v>2574</x:v>
      </x:c>
      <x:c r="K245" s="72" t="s">
        <x:v>3874</x:v>
      </x:c>
      <x:c r="L245" s="78" t="s">
        <x:v>3080</x:v>
      </x:c>
      <x:c r="M245" s="72" t="s">
        <x:v>1424</x:v>
      </x:c>
      <x:c r="N245" s="78">
        <x:v>0.11984953703703703</x:v>
      </x:c>
      <x:c r="O245" s="72" t="s">
        <x:v>2370</x:v>
      </x:c>
      <x:c r="P245" s="78">
        <x:v>6</x:v>
      </x:c>
      <x:c r="Q245" s="78">
        <x:f t="shared" ref="Q245:Q276" si="1">Q244+P245</x:f>
        <x:v>1169</x:v>
      </x:c>
      <x:c r="R245" s="78"/>
      <x:c r="S245" s="78" t="s">
        <x:v>3080</x:v>
      </x:c>
      <x:c r="T245" s="78" t="s">
        <x:v>3080</x:v>
      </x:c>
      <x:c r="U245" s="78" t="s">
        <x:v>3080</x:v>
      </x:c>
      <x:c r="V245" s="78"/>
      <x:c r="W245" s="78"/>
      <x:c r="X245" s="78"/>
      <x:c r="Y245" s="72"/>
    </x:row>
    <x:row r="246" spans="1:25" ht="39.95000000000000284217" customHeight="1">
      <x:c r="A246" s="78" t="s">
        <x:v>2710</x:v>
      </x:c>
      <x:c r="B246" s="78">
        <x:v>244</x:v>
      </x:c>
      <x:c r="C246" s="78">
        <x:v>5</x:v>
      </x:c>
      <x:c r="D246" s="78">
        <x:v>9</x:v>
      </x:c>
      <x:c r="E246" s="72" t="s">
        <x:v>2499</x:v>
      </x:c>
      <x:c r="F246" s="72" t="s">
        <x:v>1353</x:v>
      </x:c>
      <x:c r="G246" s="72" t="s">
        <x:v>2182</x:v>
      </x:c>
      <x:c r="H246" s="72" t="s">
        <x:v>3262</x:v>
      </x:c>
      <x:c r="I246" s="78">
        <x:v>3</x:v>
      </x:c>
      <x:c r="J246" s="72" t="s">
        <x:v>4082</x:v>
      </x:c>
      <x:c r="K246" s="72" t="s">
        <x:v>1429</x:v>
      </x:c>
      <x:c r="L246" s="78" t="s">
        <x:v>3073</x:v>
      </x:c>
      <x:c r="M246" s="72" t="s">
        <x:v>2020</x:v>
      </x:c>
      <x:c r="N246" s="78">
        <x:v>0.12013888888888889</x:v>
      </x:c>
      <x:c r="O246" s="72" t="s">
        <x:v>2370</x:v>
      </x:c>
      <x:c r="P246" s="78">
        <x:v>6</x:v>
      </x:c>
      <x:c r="Q246" s="78">
        <x:f t="shared" si="1"/>
        <x:v>1175</x:v>
      </x:c>
      <x:c r="R246" s="78"/>
      <x:c r="S246" s="78" t="s">
        <x:v>3073</x:v>
      </x:c>
      <x:c r="T246" s="78" t="s">
        <x:v>3073</x:v>
      </x:c>
      <x:c r="U246" s="78" t="s">
        <x:v>3073</x:v>
      </x:c>
      <x:c r="V246" s="78"/>
      <x:c r="W246" s="78"/>
      <x:c r="X246" s="78"/>
      <x:c r="Y246" s="72"/>
    </x:row>
    <x:row r="247" spans="1:25" ht="39.95000000000000284217" customHeight="1">
      <x:c r="A247" s="78" t="s">
        <x:v>2710</x:v>
      </x:c>
      <x:c r="B247" s="78">
        <x:v>245</x:v>
      </x:c>
      <x:c r="C247" s="78">
        <x:v>1</x:v>
      </x:c>
      <x:c r="D247" s="78">
        <x:v>10</x:v>
      </x:c>
      <x:c r="E247" s="72" t="s">
        <x:v>973</x:v>
      </x:c>
      <x:c r="F247" s="72" t="s">
        <x:v>2890</x:v>
      </x:c>
      <x:c r="G247" s="72" t="s">
        <x:v>3375</x:v>
      </x:c>
      <x:c r="H247" s="72" t="s">
        <x:v>1972</x:v>
      </x:c>
      <x:c r="I247" s="78">
        <x:v>2</x:v>
      </x:c>
      <x:c r="J247" s="72" t="s">
        <x:v>4285</x:v>
      </x:c>
      <x:c r="K247" s="72" t="s">
        <x:v>1792</x:v>
      </x:c>
      <x:c r="L247" s="78" t="s">
        <x:v>3224</x:v>
      </x:c>
      <x:c r="M247" s="72" t="s">
        <x:v>4078</x:v>
      </x:c>
      <x:c r="N247" s="78">
        <x:v>0.12077546296296296</x:v>
      </x:c>
      <x:c r="O247" s="72" t="s">
        <x:v>2370</x:v>
      </x:c>
      <x:c r="P247" s="78">
        <x:v>5</x:v>
      </x:c>
      <x:c r="Q247" s="78">
        <x:f t="shared" si="1"/>
        <x:v>1180</x:v>
      </x:c>
      <x:c r="R247" s="78" t="s">
        <x:v>1002</x:v>
      </x:c>
      <x:c r="S247" s="78" t="s">
        <x:v>3224</x:v>
      </x:c>
      <x:c r="T247" s="78" t="s">
        <x:v>3213</x:v>
      </x:c>
      <x:c r="U247" s="78" t="s">
        <x:v>3202</x:v>
      </x:c>
      <x:c r="V247" s="78"/>
      <x:c r="W247" s="78"/>
      <x:c r="X247" s="78"/>
      <x:c r="Y247" s="72" t="s">
        <x:v>1232</x:v>
      </x:c>
    </x:row>
    <x:row r="248" spans="1:25" ht="39.95000000000000284217" customHeight="1">
      <x:c r="A248" s="78" t="s">
        <x:v>2710</x:v>
      </x:c>
      <x:c r="B248" s="78">
        <x:v>246</x:v>
      </x:c>
      <x:c r="C248" s="78">
        <x:v>8</x:v>
      </x:c>
      <x:c r="D248" s="78">
        <x:v>10</x:v>
      </x:c>
      <x:c r="E248" s="72" t="s">
        <x:v>1601</x:v>
      </x:c>
      <x:c r="F248" s="72" t="s">
        <x:v>3017</x:v>
      </x:c>
      <x:c r="G248" s="72" t="s">
        <x:v>3273</x:v>
      </x:c>
      <x:c r="H248" s="72" t="s">
        <x:v>1357</x:v>
      </x:c>
      <x:c r="I248" s="78">
        <x:v>3</x:v>
      </x:c>
      <x:c r="J248" s="72" t="s">
        <x:v>1438</x:v>
      </x:c>
      <x:c r="K248" s="72" t="s">
        <x:v>1451</x:v>
      </x:c>
      <x:c r="L248" s="78" t="s">
        <x:v>55</x:v>
      </x:c>
      <x:c r="M248" s="72" t="s">
        <x:v>1414</x:v>
      </x:c>
      <x:c r="N248" s="78">
        <x:v>0.12239583333333333</x:v>
      </x:c>
      <x:c r="O248" s="72" t="s">
        <x:v>2370</x:v>
      </x:c>
      <x:c r="P248" s="78">
        <x:v>12</x:v>
      </x:c>
      <x:c r="Q248" s="78">
        <x:f t="shared" si="1"/>
        <x:v>1192</x:v>
      </x:c>
      <x:c r="R248" s="78"/>
      <x:c r="S248" s="78" t="s">
        <x:v>55</x:v>
      </x:c>
      <x:c r="T248" s="78" t="s">
        <x:v>493</x:v>
      </x:c>
      <x:c r="U248" s="78" t="s">
        <x:v>513</x:v>
      </x:c>
      <x:c r="V248" s="78"/>
      <x:c r="W248" s="78"/>
      <x:c r="X248" s="78"/>
      <x:c r="Y248" s="72"/>
    </x:row>
    <x:row r="249" spans="1:25" ht="39.95000000000000284217" customHeight="1">
      <x:c r="A249" s="78" t="s">
        <x:v>2710</x:v>
      </x:c>
      <x:c r="B249" s="78">
        <x:v>247</x:v>
      </x:c>
      <x:c r="C249" s="78">
        <x:v>8</x:v>
      </x:c>
      <x:c r="D249" s="78">
        <x:v>10</x:v>
      </x:c>
      <x:c r="E249" s="72" t="s">
        <x:v>4224</x:v>
      </x:c>
      <x:c r="F249" s="72" t="s">
        <x:v>1373</x:v>
      </x:c>
      <x:c r="G249" s="72" t="s">
        <x:v>1092</x:v>
      </x:c>
      <x:c r="H249" s="72" t="s">
        <x:v>2994</x:v>
      </x:c>
      <x:c r="I249" s="78">
        <x:v>3</x:v>
      </x:c>
      <x:c r="J249" s="72" t="s">
        <x:v>4139</x:v>
      </x:c>
      <x:c r="K249" s="72" t="s">
        <x:v>1434</x:v>
      </x:c>
      <x:c r="L249" s="78" t="s">
        <x:v>535</x:v>
      </x:c>
      <x:c r="M249" s="72" t="s">
        <x:v>4130</x:v>
      </x:c>
      <x:c r="N249" s="78">
        <x:v>0.12366898148148148</x:v>
      </x:c>
      <x:c r="O249" s="72" t="s">
        <x:v>2370</x:v>
      </x:c>
      <x:c r="P249" s="78">
        <x:v>12</x:v>
      </x:c>
      <x:c r="Q249" s="78">
        <x:f t="shared" si="1"/>
        <x:v>1204</x:v>
      </x:c>
      <x:c r="R249" s="78"/>
      <x:c r="S249" s="78" t="s">
        <x:v>535</x:v>
      </x:c>
      <x:c r="T249" s="78" t="s">
        <x:v>578</x:v>
      </x:c>
      <x:c r="U249" s="78" t="s">
        <x:v>524</x:v>
      </x:c>
      <x:c r="V249" s="78"/>
      <x:c r="W249" s="78"/>
      <x:c r="X249" s="78"/>
      <x:c r="Y249" s="72"/>
    </x:row>
    <x:row r="250" spans="1:25" ht="39.95000000000000284217" customHeight="1">
      <x:c r="A250" s="78" t="s">
        <x:v>2710</x:v>
      </x:c>
      <x:c r="B250" s="78">
        <x:v>248</x:v>
      </x:c>
      <x:c r="C250" s="78">
        <x:v>7</x:v>
      </x:c>
      <x:c r="D250" s="78">
        <x:v>10</x:v>
      </x:c>
      <x:c r="E250" s="72" t="s">
        <x:v>2375</x:v>
      </x:c>
      <x:c r="F250" s="72" t="s">
        <x:v>3008</x:v>
      </x:c>
      <x:c r="G250" s="72" t="s">
        <x:v>1316</x:v>
      </x:c>
      <x:c r="H250" s="72" t="s">
        <x:v>3015</x:v>
      </x:c>
      <x:c r="I250" s="78">
        <x:v>3</x:v>
      </x:c>
      <x:c r="J250" s="72" t="s">
        <x:v>4106</x:v>
      </x:c>
      <x:c r="K250" s="72" t="s">
        <x:v>2536</x:v>
      </x:c>
      <x:c r="L250" s="78" t="s">
        <x:v>563</x:v>
      </x:c>
      <x:c r="M250" s="72" t="s">
        <x:v>3850</x:v>
      </x:c>
      <x:c r="N250" s="78">
        <x:v>0.12442129629629629</x:v>
      </x:c>
      <x:c r="O250" s="72" t="s">
        <x:v>2370</x:v>
      </x:c>
      <x:c r="P250" s="78">
        <x:v>12</x:v>
      </x:c>
      <x:c r="Q250" s="78">
        <x:f t="shared" si="1"/>
        <x:v>1216</x:v>
      </x:c>
      <x:c r="R250" s="78"/>
      <x:c r="S250" s="78" t="s">
        <x:v>563</x:v>
      </x:c>
      <x:c r="T250" s="78" t="s">
        <x:v>3211</x:v>
      </x:c>
      <x:c r="U250" s="78" t="s">
        <x:v>3224</x:v>
      </x:c>
      <x:c r="V250" s="78"/>
      <x:c r="W250" s="78"/>
      <x:c r="X250" s="78"/>
      <x:c r="Y250" s="72"/>
    </x:row>
    <x:row r="251" spans="1:25" ht="39.95000000000000284217" customHeight="1">
      <x:c r="A251" s="78" t="s">
        <x:v>2710</x:v>
      </x:c>
      <x:c r="B251" s="78">
        <x:v>249</x:v>
      </x:c>
      <x:c r="C251" s="78">
        <x:v>1</x:v>
      </x:c>
      <x:c r="D251" s="78">
        <x:v>10</x:v>
      </x:c>
      <x:c r="E251" s="72" t="s">
        <x:v>3394</x:v>
      </x:c>
      <x:c r="F251" s="72" t="s">
        <x:v>1106</x:v>
      </x:c>
      <x:c r="G251" s="72" t="s">
        <x:v>1295</x:v>
      </x:c>
      <x:c r="H251" s="72" t="s">
        <x:v>1436</x:v>
      </x:c>
      <x:c r="I251" s="78">
        <x:v>4</x:v>
      </x:c>
      <x:c r="J251" s="72" t="s">
        <x:v>1632</x:v>
      </x:c>
      <x:c r="K251" s="72" t="s">
        <x:v>1792</x:v>
      </x:c>
      <x:c r="L251" s="78" t="s">
        <x:v>563</x:v>
      </x:c>
      <x:c r="M251" s="72" t="s">
        <x:v>1940</x:v>
      </x:c>
      <x:c r="N251" s="78">
        <x:v>0.12517361111111111</x:v>
      </x:c>
      <x:c r="O251" s="72" t="s">
        <x:v>2370</x:v>
      </x:c>
      <x:c r="P251" s="78">
        <x:v>6</x:v>
      </x:c>
      <x:c r="Q251" s="78">
        <x:f t="shared" si="1"/>
        <x:v>1222</x:v>
      </x:c>
      <x:c r="R251" s="78"/>
      <x:c r="S251" s="78" t="s">
        <x:v>563</x:v>
      </x:c>
      <x:c r="T251" s="78" t="s">
        <x:v>3211</x:v>
      </x:c>
      <x:c r="U251" s="78" t="s">
        <x:v>3224</x:v>
      </x:c>
      <x:c r="V251" s="78" t="s">
        <x:v>2407</x:v>
      </x:c>
      <x:c r="W251" s="78"/>
      <x:c r="X251" s="78" t="s">
        <x:v>4281</x:v>
      </x:c>
      <x:c r="Y251" s="72" t="s">
        <x:v>589</x:v>
      </x:c>
    </x:row>
    <x:row r="252" spans="1:25" ht="39.95000000000000284217" customHeight="1">
      <x:c r="A252" s="78" t="s">
        <x:v>2710</x:v>
      </x:c>
      <x:c r="B252" s="78">
        <x:v>250</x:v>
      </x:c>
      <x:c r="C252" s="78">
        <x:v>9</x:v>
      </x:c>
      <x:c r="D252" s="78">
        <x:v>9</x:v>
      </x:c>
      <x:c r="E252" s="72" t="s">
        <x:v>3990</x:v>
      </x:c>
      <x:c r="F252" s="72" t="s">
        <x:v>2924</x:v>
      </x:c>
      <x:c r="G252" s="72" t="s">
        <x:v>2204</x:v>
      </x:c>
      <x:c r="H252" s="72" t="s">
        <x:v>3889</x:v>
      </x:c>
      <x:c r="I252" s="78">
        <x:v>4</x:v>
      </x:c>
      <x:c r="J252" s="72" t="s">
        <x:v>3949</x:v>
      </x:c>
      <x:c r="K252" s="72" t="s">
        <x:v>1412</x:v>
      </x:c>
      <x:c r="L252" s="78" t="s">
        <x:v>44</x:v>
      </x:c>
      <x:c r="M252" s="72" t="s">
        <x:v>1461</x:v>
      </x:c>
      <x:c r="N252" s="78">
        <x:v>0.12662037037037038</x:v>
      </x:c>
      <x:c r="O252" s="72" t="s">
        <x:v>2370</x:v>
      </x:c>
      <x:c r="P252" s="78">
        <x:v>8</x:v>
      </x:c>
      <x:c r="Q252" s="78">
        <x:f t="shared" si="1"/>
        <x:v>1230</x:v>
      </x:c>
      <x:c r="R252" s="78" t="s">
        <x:v>4129</x:v>
      </x:c>
      <x:c r="S252" s="78" t="s">
        <x:v>44</x:v>
      </x:c>
      <x:c r="T252" s="78" t="s">
        <x:v>3208</x:v>
      </x:c>
      <x:c r="U252" s="78" t="s">
        <x:v>532</x:v>
      </x:c>
      <x:c r="V252" s="78"/>
      <x:c r="W252" s="78"/>
      <x:c r="X252" s="78"/>
      <x:c r="Y252" s="72" t="s">
        <x:v>3406</x:v>
      </x:c>
    </x:row>
    <x:row r="253" spans="1:25" ht="39.95000000000000284217" customHeight="1">
      <x:c r="A253" s="78" t="s">
        <x:v>2710</x:v>
      </x:c>
      <x:c r="B253" s="78">
        <x:v>251</x:v>
      </x:c>
      <x:c r="C253" s="78">
        <x:v>8</x:v>
      </x:c>
      <x:c r="D253" s="78">
        <x:v>9</x:v>
      </x:c>
      <x:c r="E253" s="72" t="s">
        <x:v>2008</x:v>
      </x:c>
      <x:c r="F253" s="72" t="s">
        <x:v>1352</x:v>
      </x:c>
      <x:c r="G253" s="72" t="s">
        <x:v>1097</x:v>
      </x:c>
      <x:c r="H253" s="72" t="s">
        <x:v>1941</x:v>
      </x:c>
      <x:c r="I253" s="78">
        <x:v>4</x:v>
      </x:c>
      <x:c r="J253" s="72" t="s">
        <x:v>4063</x:v>
      </x:c>
      <x:c r="K253" s="72" t="s">
        <x:v>1412</x:v>
      </x:c>
      <x:c r="L253" s="78" t="s">
        <x:v>2335</x:v>
      </x:c>
      <x:c r="M253" s="72" t="s">
        <x:v>1461</x:v>
      </x:c>
      <x:c r="N253" s="78">
        <x:v>0.12771990740740741</x:v>
      </x:c>
      <x:c r="O253" s="72" t="s">
        <x:v>2370</x:v>
      </x:c>
      <x:c r="P253" s="78">
        <x:v>8</x:v>
      </x:c>
      <x:c r="Q253" s="78">
        <x:f t="shared" si="1"/>
        <x:v>1238</x:v>
      </x:c>
      <x:c r="R253" s="78" t="s">
        <x:v>2149</x:v>
      </x:c>
      <x:c r="S253" s="78" t="s">
        <x:v>2335</x:v>
      </x:c>
      <x:c r="T253" s="78" t="s">
        <x:v>3632</x:v>
      </x:c>
      <x:c r="U253" s="78" t="s">
        <x:v>2341</x:v>
      </x:c>
      <x:c r="V253" s="78"/>
      <x:c r="W253" s="78"/>
      <x:c r="X253" s="78"/>
      <x:c r="Y253" s="72"/>
    </x:row>
    <x:row r="254" spans="1:25" ht="39.95000000000000284217" customHeight="1">
      <x:c r="A254" s="78" t="s">
        <x:v>2710</x:v>
      </x:c>
      <x:c r="B254" s="78">
        <x:v>252</x:v>
      </x:c>
      <x:c r="C254" s="78">
        <x:v>1</x:v>
      </x:c>
      <x:c r="D254" s="78">
        <x:v>10</x:v>
      </x:c>
      <x:c r="E254" s="72" t="s">
        <x:v>3684</x:v>
      </x:c>
      <x:c r="F254" s="72" t="s">
        <x:v>3252</x:v>
      </x:c>
      <x:c r="G254" s="72" t="s">
        <x:v>3258</x:v>
      </x:c>
      <x:c r="H254" s="72" t="s">
        <x:v>3244</x:v>
      </x:c>
      <x:c r="I254" s="78">
        <x:v>1</x:v>
      </x:c>
      <x:c r="J254" s="72" t="s">
        <x:v>3688</x:v>
      </x:c>
      <x:c r="K254" s="72" t="s">
        <x:v>4135</x:v>
      </x:c>
      <x:c r="L254" s="78" t="s">
        <x:v>3074</x:v>
      </x:c>
      <x:c r="M254" s="72" t="s">
        <x:v>3869</x:v>
      </x:c>
      <x:c r="N254" s="78">
        <x:v>0.12795138888888888</x:v>
      </x:c>
      <x:c r="O254" s="72" t="s">
        <x:v>2370</x:v>
      </x:c>
      <x:c r="P254" s="78">
        <x:v>4</x:v>
      </x:c>
      <x:c r="Q254" s="78">
        <x:f t="shared" si="1"/>
        <x:v>1242</x:v>
      </x:c>
      <x:c r="R254" s="78"/>
      <x:c r="S254" s="78" t="s">
        <x:v>3074</x:v>
      </x:c>
      <x:c r="T254" s="78" t="s">
        <x:v>3074</x:v>
      </x:c>
      <x:c r="U254" s="78" t="s">
        <x:v>3074</x:v>
      </x:c>
      <x:c r="V254" s="78"/>
      <x:c r="W254" s="78"/>
      <x:c r="X254" s="78"/>
      <x:c r="Y254" s="72"/>
    </x:row>
    <x:row r="255" spans="1:25" ht="39.95000000000000284217" customHeight="1">
      <x:c r="A255" s="78" t="s">
        <x:v>2710</x:v>
      </x:c>
      <x:c r="B255" s="78">
        <x:v>253</x:v>
      </x:c>
      <x:c r="C255" s="78">
        <x:v>1</x:v>
      </x:c>
      <x:c r="D255" s="78">
        <x:v>10</x:v>
      </x:c>
      <x:c r="E255" s="72" t="s">
        <x:v>1986</x:v>
      </x:c>
      <x:c r="F255" s="72" t="s">
        <x:v>834</x:v>
      </x:c>
      <x:c r="G255" s="72" t="s">
        <x:v>1942</x:v>
      </x:c>
      <x:c r="H255" s="72" t="s">
        <x:v>1705</x:v>
      </x:c>
      <x:c r="I255" s="78">
        <x:v>2</x:v>
      </x:c>
      <x:c r="J255" s="72" t="s">
        <x:v>4282</x:v>
      </x:c>
      <x:c r="K255" s="72" t="s">
        <x:v>1792</x:v>
      </x:c>
      <x:c r="L255" s="78" t="s">
        <x:v>3224</x:v>
      </x:c>
      <x:c r="M255" s="72" t="s">
        <x:v>4188</x:v>
      </x:c>
      <x:c r="N255" s="78">
        <x:v>0.12858796296296296</x:v>
      </x:c>
      <x:c r="O255" s="72" t="s">
        <x:v>2370</x:v>
      </x:c>
      <x:c r="P255" s="78">
        <x:v>5</x:v>
      </x:c>
      <x:c r="Q255" s="78">
        <x:f t="shared" si="1"/>
        <x:v>1247</x:v>
      </x:c>
      <x:c r="R255" s="78"/>
      <x:c r="S255" s="78" t="s">
        <x:v>3224</x:v>
      </x:c>
      <x:c r="T255" s="78" t="s">
        <x:v>3213</x:v>
      </x:c>
      <x:c r="U255" s="78" t="s">
        <x:v>3202</x:v>
      </x:c>
      <x:c r="V255" s="78"/>
      <x:c r="W255" s="78"/>
      <x:c r="X255" s="78"/>
      <x:c r="Y255" s="72"/>
    </x:row>
    <x:row r="256" spans="1:25" ht="39.95000000000000284217" customHeight="1">
      <x:c r="A256" s="78" t="s">
        <x:v>2710</x:v>
      </x:c>
      <x:c r="B256" s="78">
        <x:v>254</x:v>
      </x:c>
      <x:c r="C256" s="78">
        <x:v>1</x:v>
      </x:c>
      <x:c r="D256" s="78">
        <x:v>10</x:v>
      </x:c>
      <x:c r="E256" s="72" t="s">
        <x:v>1572</x:v>
      </x:c>
      <x:c r="F256" s="72" t="s">
        <x:v>1096</x:v>
      </x:c>
      <x:c r="G256" s="72" t="s">
        <x:v>2556</x:v>
      </x:c>
      <x:c r="H256" s="72" t="s">
        <x:v>1705</x:v>
      </x:c>
      <x:c r="I256" s="78">
        <x:v>2</x:v>
      </x:c>
      <x:c r="J256" s="72" t="s">
        <x:v>2312</x:v>
      </x:c>
      <x:c r="K256" s="72" t="s">
        <x:v>1792</x:v>
      </x:c>
      <x:c r="L256" s="78" t="s">
        <x:v>3224</x:v>
      </x:c>
      <x:c r="M256" s="72" t="s">
        <x:v>4188</x:v>
      </x:c>
      <x:c r="N256" s="78">
        <x:v>0.12922453703703704</x:v>
      </x:c>
      <x:c r="O256" s="72" t="s">
        <x:v>2370</x:v>
      </x:c>
      <x:c r="P256" s="78">
        <x:v>5</x:v>
      </x:c>
      <x:c r="Q256" s="78">
        <x:f t="shared" si="1"/>
        <x:v>1252</x:v>
      </x:c>
      <x:c r="R256" s="78"/>
      <x:c r="S256" s="78" t="s">
        <x:v>3224</x:v>
      </x:c>
      <x:c r="T256" s="78" t="s">
        <x:v>3213</x:v>
      </x:c>
      <x:c r="U256" s="78" t="s">
        <x:v>3202</x:v>
      </x:c>
      <x:c r="V256" s="78"/>
      <x:c r="W256" s="78"/>
      <x:c r="X256" s="78"/>
      <x:c r="Y256" s="72"/>
    </x:row>
    <x:row r="257" spans="1:25" ht="39.95000000000000284217" customHeight="1">
      <x:c r="A257" s="78" t="s">
        <x:v>2710</x:v>
      </x:c>
      <x:c r="B257" s="78">
        <x:v>255</x:v>
      </x:c>
      <x:c r="C257" s="78">
        <x:v>1</x:v>
      </x:c>
      <x:c r="D257" s="78">
        <x:v>10</x:v>
      </x:c>
      <x:c r="E257" s="72" t="s">
        <x:v>3641</x:v>
      </x:c>
      <x:c r="F257" s="72" t="s">
        <x:v>2995</x:v>
      </x:c>
      <x:c r="G257" s="72" t="s">
        <x:v>3257</x:v>
      </x:c>
      <x:c r="H257" s="72" t="s">
        <x:v>1705</x:v>
      </x:c>
      <x:c r="I257" s="78">
        <x:v>2</x:v>
      </x:c>
      <x:c r="J257" s="72" t="s">
        <x:v>2577</x:v>
      </x:c>
      <x:c r="K257" s="72" t="s">
        <x:v>1792</x:v>
      </x:c>
      <x:c r="L257" s="78" t="s">
        <x:v>524</x:v>
      </x:c>
      <x:c r="M257" s="72" t="s">
        <x:v>4188</x:v>
      </x:c>
      <x:c r="N257" s="78">
        <x:v>0.13038194444444445</x:v>
      </x:c>
      <x:c r="O257" s="72" t="s">
        <x:v>2370</x:v>
      </x:c>
      <x:c r="P257" s="78">
        <x:v>12</x:v>
      </x:c>
      <x:c r="Q257" s="78">
        <x:f t="shared" si="1"/>
        <x:v>1264</x:v>
      </x:c>
      <x:c r="R257" s="78"/>
      <x:c r="S257" s="78" t="s">
        <x:v>524</x:v>
      </x:c>
      <x:c r="T257" s="78" t="s">
        <x:v>521</x:v>
      </x:c>
      <x:c r="U257" s="78" t="s">
        <x:v>494</x:v>
      </x:c>
      <x:c r="V257" s="78" t="s">
        <x:v>2419</x:v>
      </x:c>
      <x:c r="W257" s="78"/>
      <x:c r="X257" s="78" t="s">
        <x:v>3651</x:v>
      </x:c>
      <x:c r="Y257" s="72"/>
    </x:row>
    <x:row r="258" spans="1:25" ht="39.95000000000000284217" customHeight="1">
      <x:c r="A258" s="78" t="s">
        <x:v>2710</x:v>
      </x:c>
      <x:c r="B258" s="78">
        <x:v>256</x:v>
      </x:c>
      <x:c r="C258" s="78">
        <x:v>6</x:v>
      </x:c>
      <x:c r="D258" s="78">
        <x:v>9</x:v>
      </x:c>
      <x:c r="E258" s="72" t="s">
        <x:v>2805</x:v>
      </x:c>
      <x:c r="F258" s="72" t="s">
        <x:v>2037</x:v>
      </x:c>
      <x:c r="G258" s="72" t="s">
        <x:v>2045</x:v>
      </x:c>
      <x:c r="H258" s="72" t="s">
        <x:v>2541</x:v>
      </x:c>
      <x:c r="I258" s="78">
        <x:v>1</x:v>
      </x:c>
      <x:c r="J258" s="72" t="s">
        <x:v>1406</x:v>
      </x:c>
      <x:c r="K258" s="72" t="s">
        <x:v>4123</x:v>
      </x:c>
      <x:c r="L258" s="78" t="s">
        <x:v>3086</x:v>
      </x:c>
      <x:c r="M258" s="72" t="s">
        <x:v>4110</x:v>
      </x:c>
      <x:c r="N258" s="78">
        <x:v>0.13078703703703703</x:v>
      </x:c>
      <x:c r="O258" s="72" t="s">
        <x:v>2430</x:v>
      </x:c>
      <x:c r="P258" s="78">
        <x:v>6</x:v>
      </x:c>
      <x:c r="Q258" s="78">
        <x:f t="shared" si="1"/>
        <x:v>1270</x:v>
      </x:c>
      <x:c r="R258" s="78"/>
      <x:c r="S258" s="78" t="s">
        <x:v>3086</x:v>
      </x:c>
      <x:c r="T258" s="78" t="s">
        <x:v>3206</x:v>
      </x:c>
      <x:c r="U258" s="78" t="s">
        <x:v>3206</x:v>
      </x:c>
      <x:c r="V258" s="78"/>
      <x:c r="W258" s="78"/>
      <x:c r="X258" s="78"/>
      <x:c r="Y258" s="72"/>
    </x:row>
    <x:row r="259" spans="1:25" ht="39.95000000000000284217" customHeight="1">
      <x:c r="A259" s="78" t="s">
        <x:v>2710</x:v>
      </x:c>
      <x:c r="B259" s="78">
        <x:v>257</x:v>
      </x:c>
      <x:c r="C259" s="78">
        <x:v>1</x:v>
      </x:c>
      <x:c r="D259" s="78">
        <x:v>8</x:v>
      </x:c>
      <x:c r="E259" s="72" t="s">
        <x:v>2486</x:v>
      </x:c>
      <x:c r="F259" s="72" t="s">
        <x:v>1344</x:v>
      </x:c>
      <x:c r="G259" s="72" t="s">
        <x:v>2123</x:v>
      </x:c>
      <x:c r="H259" s="72" t="s">
        <x:v>1968</x:v>
      </x:c>
      <x:c r="I259" s="78">
        <x:v>3</x:v>
      </x:c>
      <x:c r="J259" s="72" t="s">
        <x:v>2044</x:v>
      </x:c>
      <x:c r="K259" s="72" t="s">
        <x:v>3424</x:v>
      </x:c>
      <x:c r="L259" s="78" t="s">
        <x:v>3206</x:v>
      </x:c>
      <x:c r="M259" s="72" t="s">
        <x:v>1405</x:v>
      </x:c>
      <x:c r="N259" s="78">
        <x:v>0.13113425925925926</x:v>
      </x:c>
      <x:c r="O259" s="72" t="s">
        <x:v>2430</x:v>
      </x:c>
      <x:c r="P259" s="78">
        <x:v>4</x:v>
      </x:c>
      <x:c r="Q259" s="78">
        <x:f t="shared" si="1"/>
        <x:v>1274</x:v>
      </x:c>
      <x:c r="R259" s="78"/>
      <x:c r="S259" s="78" t="s">
        <x:v>3206</x:v>
      </x:c>
      <x:c r="T259" s="78" t="s">
        <x:v>3206</x:v>
      </x:c>
      <x:c r="U259" s="78" t="s">
        <x:v>3206</x:v>
      </x:c>
      <x:c r="V259" s="78"/>
      <x:c r="W259" s="78"/>
      <x:c r="X259" s="78" t="s">
        <x:v>2429</x:v>
      </x:c>
      <x:c r="Y259" s="72"/>
    </x:row>
    <x:row r="260" spans="1:25" ht="39.95000000000000284217" customHeight="1">
      <x:c r="A260" s="78" t="s">
        <x:v>3731</x:v>
      </x:c>
      <x:c r="B260" s="78">
        <x:v>258</x:v>
      </x:c>
      <x:c r="C260" s="78">
        <x:v>1</x:v>
      </x:c>
      <x:c r="D260" s="78">
        <x:v>8</x:v>
      </x:c>
      <x:c r="E260" s="72" t="s">
        <x:v>1926</x:v>
      </x:c>
      <x:c r="F260" s="72" t="s">
        <x:v>2997</x:v>
      </x:c>
      <x:c r="G260" s="72" t="s">
        <x:v>1359</x:v>
      </x:c>
      <x:c r="H260" s="72" t="s">
        <x:v>2017</x:v>
      </x:c>
      <x:c r="I260" s="78">
        <x:v>3</x:v>
      </x:c>
      <x:c r="J260" s="72" t="s">
        <x:v>2371</x:v>
      </x:c>
      <x:c r="K260" s="72" t="s">
        <x:v>1792</x:v>
      </x:c>
      <x:c r="L260" s="78" t="s">
        <x:v>3073</x:v>
      </x:c>
      <x:c r="M260" s="72" t="s">
        <x:v>3885</x:v>
      </x:c>
      <x:c r="N260" s="78">
        <x:v>0.13142361111111112</x:v>
      </x:c>
      <x:c r="O260" s="72" t="s">
        <x:v>2160</x:v>
      </x:c>
      <x:c r="P260" s="78">
        <x:v>5</x:v>
      </x:c>
      <x:c r="Q260" s="78">
        <x:f t="shared" si="1"/>
        <x:v>1279</x:v>
      </x:c>
      <x:c r="R260" s="78"/>
      <x:c r="S260" s="78" t="s">
        <x:v>3073</x:v>
      </x:c>
      <x:c r="T260" s="78" t="s">
        <x:v>3074</x:v>
      </x:c>
      <x:c r="U260" s="78" t="s">
        <x:v>3074</x:v>
      </x:c>
      <x:c r="V260" s="78"/>
      <x:c r="W260" s="78"/>
      <x:c r="X260" s="78" t="s">
        <x:v>2371</x:v>
      </x:c>
      <x:c r="Y260" s="72" t="s">
        <x:v>4114</x:v>
      </x:c>
    </x:row>
    <x:row r="261" spans="1:25" ht="39.95000000000000284217" customHeight="1">
      <x:c r="A261" s="78" t="s">
        <x:v>3731</x:v>
      </x:c>
      <x:c r="B261" s="78">
        <x:v>259</x:v>
      </x:c>
      <x:c r="C261" s="78">
        <x:v>1</x:v>
      </x:c>
      <x:c r="D261" s="78">
        <x:v>8</x:v>
      </x:c>
      <x:c r="E261" s="72" t="s">
        <x:v>2009</x:v>
      </x:c>
      <x:c r="F261" s="72" t="s">
        <x:v>2875</x:v>
      </x:c>
      <x:c r="G261" s="72" t="s">
        <x:v>1628</x:v>
      </x:c>
      <x:c r="H261" s="72" t="s">
        <x:v>3927</x:v>
      </x:c>
      <x:c r="I261" s="78">
        <x:v>2</x:v>
      </x:c>
      <x:c r="J261" s="72" t="s">
        <x:v>2569</x:v>
      </x:c>
      <x:c r="K261" s="72" t="s">
        <x:v>1792</x:v>
      </x:c>
      <x:c r="L261" s="78" t="s">
        <x:v>3206</x:v>
      </x:c>
      <x:c r="M261" s="72" t="s">
        <x:v>3924</x:v>
      </x:c>
      <x:c r="N261" s="78">
        <x:v>0.13177083333333334</x:v>
      </x:c>
      <x:c r="O261" s="72" t="s">
        <x:v>2571</x:v>
      </x:c>
      <x:c r="P261" s="78">
        <x:v>4</x:v>
      </x:c>
      <x:c r="Q261" s="78">
        <x:f t="shared" si="1"/>
        <x:v>1283</x:v>
      </x:c>
      <x:c r="R261" s="78"/>
      <x:c r="S261" s="78" t="s">
        <x:v>3206</x:v>
      </x:c>
      <x:c r="T261" s="78" t="s">
        <x:v>3206</x:v>
      </x:c>
      <x:c r="U261" s="78" t="s">
        <x:v>3073</x:v>
      </x:c>
      <x:c r="V261" s="78"/>
      <x:c r="W261" s="78"/>
      <x:c r="X261" s="78"/>
      <x:c r="Y261" s="72"/>
    </x:row>
    <x:row r="262" spans="1:25" ht="39.95000000000000284217" customHeight="1">
      <x:c r="A262" s="78" t="s">
        <x:v>3731</x:v>
      </x:c>
      <x:c r="B262" s="78">
        <x:v>260</x:v>
      </x:c>
      <x:c r="C262" s="78">
        <x:v>1</x:v>
      </x:c>
      <x:c r="D262" s="78">
        <x:v>10</x:v>
      </x:c>
      <x:c r="E262" s="72" t="s">
        <x:v>3997</x:v>
      </x:c>
      <x:c r="F262" s="72" t="s">
        <x:v>1348</x:v>
      </x:c>
      <x:c r="G262" s="72" t="s">
        <x:v>1636</x:v>
      </x:c>
      <x:c r="H262" s="72" t="s">
        <x:v>1705</x:v>
      </x:c>
      <x:c r="I262" s="78">
        <x:v>2</x:v>
      </x:c>
      <x:c r="J262" s="72" t="s">
        <x:v>2337</x:v>
      </x:c>
      <x:c r="K262" s="72" t="s">
        <x:v>1792</x:v>
      </x:c>
      <x:c r="L262" s="78" t="s">
        <x:v>3224</x:v>
      </x:c>
      <x:c r="M262" s="72" t="s">
        <x:v>4188</x:v>
      </x:c>
      <x:c r="N262" s="78">
        <x:v>0.13240740740740742</x:v>
      </x:c>
      <x:c r="O262" s="72" t="s">
        <x:v>2571</x:v>
      </x:c>
      <x:c r="P262" s="78">
        <x:v>5</x:v>
      </x:c>
      <x:c r="Q262" s="78">
        <x:f t="shared" si="1"/>
        <x:v>1288</x:v>
      </x:c>
      <x:c r="R262" s="78"/>
      <x:c r="S262" s="78" t="s">
        <x:v>3224</x:v>
      </x:c>
      <x:c r="T262" s="78" t="s">
        <x:v>3213</x:v>
      </x:c>
      <x:c r="U262" s="78" t="s">
        <x:v>3202</x:v>
      </x:c>
      <x:c r="V262" s="78"/>
      <x:c r="W262" s="78"/>
      <x:c r="X262" s="78"/>
      <x:c r="Y262" s="72"/>
    </x:row>
    <x:row r="263" spans="1:25" ht="39.95000000000000284217" customHeight="1">
      <x:c r="A263" s="78" t="s">
        <x:v>3731</x:v>
      </x:c>
      <x:c r="B263" s="78">
        <x:v>261</x:v>
      </x:c>
      <x:c r="C263" s="78">
        <x:v>2</x:v>
      </x:c>
      <x:c r="D263" s="78">
        <x:v>7</x:v>
      </x:c>
      <x:c r="E263" s="72" t="s">
        <x:v>2012</x:v>
      </x:c>
      <x:c r="F263" s="72" t="s">
        <x:v>3006</x:v>
      </x:c>
      <x:c r="G263" s="72" t="s">
        <x:v>1944</x:v>
      </x:c>
      <x:c r="H263" s="72" t="s">
        <x:v>4185</x:v>
      </x:c>
      <x:c r="I263" s="78">
        <x:v>3</x:v>
      </x:c>
      <x:c r="J263" s="72" t="s">
        <x:v>2336</x:v>
      </x:c>
      <x:c r="K263" s="72" t="s">
        <x:v>1792</x:v>
      </x:c>
      <x:c r="L263" s="78" t="s">
        <x:v>3073</x:v>
      </x:c>
      <x:c r="M263" s="72" t="s">
        <x:v>1660</x:v>
      </x:c>
      <x:c r="N263" s="78">
        <x:v>0.13269675925925925</x:v>
      </x:c>
      <x:c r="O263" s="72" t="s">
        <x:v>2571</x:v>
      </x:c>
      <x:c r="P263" s="78">
        <x:v>4</x:v>
      </x:c>
      <x:c r="Q263" s="78">
        <x:f t="shared" si="1"/>
        <x:v>1292</x:v>
      </x:c>
      <x:c r="R263" s="78"/>
      <x:c r="S263" s="78" t="s">
        <x:v>3073</x:v>
      </x:c>
      <x:c r="T263" s="78" t="s">
        <x:v>3073</x:v>
      </x:c>
      <x:c r="U263" s="78" t="s">
        <x:v>3074</x:v>
      </x:c>
      <x:c r="V263" s="78"/>
      <x:c r="W263" s="78"/>
      <x:c r="X263" s="78"/>
      <x:c r="Y263" s="72"/>
    </x:row>
    <x:row r="264" spans="1:25" ht="39.95000000000000284217" customHeight="1">
      <x:c r="A264" s="78" t="s">
        <x:v>3731</x:v>
      </x:c>
      <x:c r="B264" s="78">
        <x:v>262</x:v>
      </x:c>
      <x:c r="C264" s="78">
        <x:v>1</x:v>
      </x:c>
      <x:c r="D264" s="78">
        <x:v>10</x:v>
      </x:c>
      <x:c r="E264" s="72" t="s">
        <x:v>2888</x:v>
      </x:c>
      <x:c r="F264" s="72" t="s">
        <x:v>2198</x:v>
      </x:c>
      <x:c r="G264" s="72" t="s">
        <x:v>2096</x:v>
      </x:c>
      <x:c r="H264" s="72" t="s">
        <x:v>1705</x:v>
      </x:c>
      <x:c r="I264" s="78">
        <x:v>2</x:v>
      </x:c>
      <x:c r="J264" s="72" t="s">
        <x:v>4064</x:v>
      </x:c>
      <x:c r="K264" s="72" t="s">
        <x:v>1792</x:v>
      </x:c>
      <x:c r="L264" s="78" t="s">
        <x:v>3224</x:v>
      </x:c>
      <x:c r="M264" s="72" t="s">
        <x:v>4188</x:v>
      </x:c>
      <x:c r="N264" s="78">
        <x:v>0.13333333333333333</x:v>
      </x:c>
      <x:c r="O264" s="72" t="s">
        <x:v>2571</x:v>
      </x:c>
      <x:c r="P264" s="78">
        <x:v>5</x:v>
      </x:c>
      <x:c r="Q264" s="78">
        <x:f t="shared" si="1"/>
        <x:v>1297</x:v>
      </x:c>
      <x:c r="R264" s="78"/>
      <x:c r="S264" s="78" t="s">
        <x:v>3224</x:v>
      </x:c>
      <x:c r="T264" s="78" t="s">
        <x:v>3213</x:v>
      </x:c>
      <x:c r="U264" s="78" t="s">
        <x:v>3202</x:v>
      </x:c>
      <x:c r="V264" s="78" t="s">
        <x:v>2363</x:v>
      </x:c>
      <x:c r="W264" s="78"/>
      <x:c r="X264" s="78" t="s">
        <x:v>4050</x:v>
      </x:c>
      <x:c r="Y264" s="72"/>
    </x:row>
    <x:row r="265" spans="1:25" ht="39.95000000000000284217" customHeight="1">
      <x:c r="A265" s="78" t="s">
        <x:v>3731</x:v>
      </x:c>
      <x:c r="B265" s="78">
        <x:v>263</x:v>
      </x:c>
      <x:c r="C265" s="78">
        <x:v>1</x:v>
      </x:c>
      <x:c r="D265" s="78">
        <x:v>8</x:v>
      </x:c>
      <x:c r="E265" s="72" t="s">
        <x:v>3381</x:v>
      </x:c>
      <x:c r="F265" s="72" t="s">
        <x:v>2881</x:v>
      </x:c>
      <x:c r="G265" s="72" t="s">
        <x:v>1661</x:v>
      </x:c>
      <x:c r="H265" s="72" t="s">
        <x:v>3927</x:v>
      </x:c>
      <x:c r="I265" s="78">
        <x:v>2</x:v>
      </x:c>
      <x:c r="J265" s="72" t="s">
        <x:v>1658</x:v>
      </x:c>
      <x:c r="K265" s="72" t="s">
        <x:v>1792</x:v>
      </x:c>
      <x:c r="L265" s="78" t="s">
        <x:v>3206</x:v>
      </x:c>
      <x:c r="M265" s="72" t="s">
        <x:v>3924</x:v>
      </x:c>
      <x:c r="N265" s="78">
        <x:v>0.13368055555555555</x:v>
      </x:c>
      <x:c r="O265" s="72" t="s">
        <x:v>2425</x:v>
      </x:c>
      <x:c r="P265" s="78">
        <x:v>4</x:v>
      </x:c>
      <x:c r="Q265" s="78">
        <x:f t="shared" si="1"/>
        <x:v>1301</x:v>
      </x:c>
      <x:c r="R265" s="78"/>
      <x:c r="S265" s="78" t="s">
        <x:v>3206</x:v>
      </x:c>
      <x:c r="T265" s="78" t="s">
        <x:v>3206</x:v>
      </x:c>
      <x:c r="U265" s="78" t="s">
        <x:v>3073</x:v>
      </x:c>
      <x:c r="V265" s="78"/>
      <x:c r="W265" s="78" t="s">
        <x:v>2166</x:v>
      </x:c>
      <x:c r="X265" s="78"/>
      <x:c r="Y265" s="72"/>
    </x:row>
    <x:row r="266" spans="1:25" ht="39.95000000000000284217" customHeight="1">
      <x:c r="A266" s="78" t="s">
        <x:v>3731</x:v>
      </x:c>
      <x:c r="B266" s="78">
        <x:v>264</x:v>
      </x:c>
      <x:c r="C266" s="78">
        <x:v>1</x:v>
      </x:c>
      <x:c r="D266" s="78">
        <x:v>8</x:v>
      </x:c>
      <x:c r="E266" s="72" t="s">
        <x:v>1905</x:v>
      </x:c>
      <x:c r="F266" s="72" t="s">
        <x:v>974</x:v>
      </x:c>
      <x:c r="G266" s="72" t="s">
        <x:v>1368</x:v>
      </x:c>
      <x:c r="H266" s="72" t="s">
        <x:v>3927</x:v>
      </x:c>
      <x:c r="I266" s="78">
        <x:v>2</x:v>
      </x:c>
      <x:c r="J266" s="72" t="s">
        <x:v>2364</x:v>
      </x:c>
      <x:c r="K266" s="72" t="s">
        <x:v>1792</x:v>
      </x:c>
      <x:c r="L266" s="78" t="s">
        <x:v>3206</x:v>
      </x:c>
      <x:c r="M266" s="72" t="s">
        <x:v>3924</x:v>
      </x:c>
      <x:c r="N266" s="78">
        <x:v>0.13402777777777777</x:v>
      </x:c>
      <x:c r="O266" s="72" t="s">
        <x:v>2425</x:v>
      </x:c>
      <x:c r="P266" s="78">
        <x:v>4</x:v>
      </x:c>
      <x:c r="Q266" s="78">
        <x:f t="shared" si="1"/>
        <x:v>1305</x:v>
      </x:c>
      <x:c r="R266" s="78"/>
      <x:c r="S266" s="78" t="s">
        <x:v>3206</x:v>
      </x:c>
      <x:c r="T266" s="78" t="s">
        <x:v>3206</x:v>
      </x:c>
      <x:c r="U266" s="78" t="s">
        <x:v>3073</x:v>
      </x:c>
      <x:c r="V266" s="78"/>
      <x:c r="W266" s="78" t="s">
        <x:v>1415</x:v>
      </x:c>
      <x:c r="X266" s="78"/>
      <x:c r="Y266" s="72"/>
    </x:row>
    <x:row r="267" spans="1:25" ht="39.95000000000000284217" customHeight="1">
      <x:c r="A267" s="78" t="s">
        <x:v>3731</x:v>
      </x:c>
      <x:c r="B267" s="78">
        <x:v>265</x:v>
      </x:c>
      <x:c r="C267" s="78">
        <x:v>8</x:v>
      </x:c>
      <x:c r="D267" s="78">
        <x:v>9</x:v>
      </x:c>
      <x:c r="E267" s="72" t="s">
        <x:v>3374</x:v>
      </x:c>
      <x:c r="F267" s="72" t="s">
        <x:v>3380</x:v>
      </x:c>
      <x:c r="G267" s="72" t="s">
        <x:v>3368</x:v>
      </x:c>
      <x:c r="H267" s="72" t="s">
        <x:v>1238</x:v>
      </x:c>
      <x:c r="I267" s="78">
        <x:v>5</x:v>
      </x:c>
      <x:c r="J267" s="72" t="s">
        <x:v>1005</x:v>
      </x:c>
      <x:c r="K267" s="72" t="s">
        <x:v>4051</x:v>
      </x:c>
      <x:c r="L267" s="78" t="s">
        <x:v>523</x:v>
      </x:c>
      <x:c r="M267" s="72" t="s">
        <x:v>1666</x:v>
      </x:c>
      <x:c r="N267" s="78">
        <x:v>0.13576388888888888</x:v>
      </x:c>
      <x:c r="O267" s="72" t="s">
        <x:v>3622</x:v>
      </x:c>
      <x:c r="P267" s="78">
        <x:v>6</x:v>
      </x:c>
      <x:c r="Q267" s="78">
        <x:f t="shared" si="1"/>
        <x:v>1311</x:v>
      </x:c>
      <x:c r="R267" s="78" t="s">
        <x:v>1904</x:v>
      </x:c>
      <x:c r="S267" s="78" t="s">
        <x:v>523</x:v>
      </x:c>
      <x:c r="T267" s="78" t="s">
        <x:v>513</x:v>
      </x:c>
      <x:c r="U267" s="78" t="s">
        <x:v>535</x:v>
      </x:c>
      <x:c r="V267" s="78" t="s">
        <x:v>2434</x:v>
      </x:c>
      <x:c r="W267" s="78" t="s">
        <x:v>3445</x:v>
      </x:c>
      <x:c r="X267" s="78"/>
      <x:c r="Y267" s="72" t="s">
        <x:v>2098</x:v>
      </x:c>
    </x:row>
    <x:row r="268" spans="1:25" ht="39.95000000000000284217" customHeight="1">
      <x:c r="A268" s="78" t="s">
        <x:v>3731</x:v>
      </x:c>
      <x:c r="B268" s="78">
        <x:v>266</x:v>
      </x:c>
      <x:c r="C268" s="78">
        <x:v>3</x:v>
      </x:c>
      <x:c r="D268" s="78">
        <x:v>9</x:v>
      </x:c>
      <x:c r="E268" s="72" t="s">
        <x:v>987</x:v>
      </x:c>
      <x:c r="F268" s="72" t="s">
        <x:v>995</x:v>
      </x:c>
      <x:c r="G268" s="72" t="s">
        <x:v>2955</x:v>
      </x:c>
      <x:c r="H268" s="72" t="s">
        <x:v>1004</x:v>
      </x:c>
      <x:c r="I268" s="78">
        <x:v>4</x:v>
      </x:c>
      <x:c r="J268" s="72" t="s">
        <x:v>4053</x:v>
      </x:c>
      <x:c r="K268" s="72" t="s">
        <x:v>4277</x:v>
      </x:c>
      <x:c r="L268" s="78" t="s">
        <x:v>3211</x:v>
      </x:c>
      <x:c r="M268" s="72" t="s">
        <x:v>4264</x:v>
      </x:c>
      <x:c r="N268" s="78">
        <x:v>0.13645833333333332</x:v>
      </x:c>
      <x:c r="O268" s="72" t="s">
        <x:v>3622</x:v>
      </x:c>
      <x:c r="P268" s="78">
        <x:v>3</x:v>
      </x:c>
      <x:c r="Q268" s="78">
        <x:f t="shared" si="1"/>
        <x:v>1314</x:v>
      </x:c>
      <x:c r="R268" s="78"/>
      <x:c r="S268" s="78" t="s">
        <x:v>3211</x:v>
      </x:c>
      <x:c r="T268" s="78" t="s">
        <x:v>3224</x:v>
      </x:c>
      <x:c r="U268" s="78" t="s">
        <x:v>3108</x:v>
      </x:c>
      <x:c r="V268" s="78"/>
      <x:c r="W268" s="78" t="s">
        <x:v>3868</x:v>
      </x:c>
      <x:c r="X268" s="78"/>
      <x:c r="Y268" s="72" t="s">
        <x:v>2097</x:v>
      </x:c>
    </x:row>
    <x:row r="269" spans="1:25" ht="39.95000000000000284217" customHeight="1">
      <x:c r="A269" s="78" t="s">
        <x:v>3731</x:v>
      </x:c>
      <x:c r="B269" s="78">
        <x:v>267</x:v>
      </x:c>
      <x:c r="C269" s="78">
        <x:v>5</x:v>
      </x:c>
      <x:c r="D269" s="78">
        <x:v>10</x:v>
      </x:c>
      <x:c r="E269" s="72" t="s">
        <x:v>4333</x:v>
      </x:c>
      <x:c r="F269" s="72" t="s">
        <x:v>2940</x:v>
      </x:c>
      <x:c r="G269" s="72" t="s">
        <x:v>2540</x:v>
      </x:c>
      <x:c r="H269" s="72" t="s">
        <x:v>2004</x:v>
      </x:c>
      <x:c r="I269" s="78">
        <x:v>3</x:v>
      </x:c>
      <x:c r="J269" s="72" t="s">
        <x:v>3473</x:v>
      </x:c>
      <x:c r="K269" s="72" t="s">
        <x:v>1423</x:v>
      </x:c>
      <x:c r="L269" s="78" t="s">
        <x:v>535</x:v>
      </x:c>
      <x:c r="M269" s="72" t="s">
        <x:v>1943</x:v>
      </x:c>
      <x:c r="N269" s="78">
        <x:v>0.13773148148148148</x:v>
      </x:c>
      <x:c r="O269" s="72" t="s">
        <x:v>2425</x:v>
      </x:c>
      <x:c r="P269" s="78">
        <x:v>7</x:v>
      </x:c>
      <x:c r="Q269" s="78">
        <x:f t="shared" si="1"/>
        <x:v>1321</x:v>
      </x:c>
      <x:c r="R269" s="78"/>
      <x:c r="S269" s="78" t="s">
        <x:v>535</x:v>
      </x:c>
      <x:c r="T269" s="78" t="s">
        <x:v>502</x:v>
      </x:c>
      <x:c r="U269" s="78" t="s">
        <x:v>494</x:v>
      </x:c>
      <x:c r="V269" s="78"/>
      <x:c r="W269" s="78" t="s">
        <x:v>2374</x:v>
      </x:c>
      <x:c r="X269" s="78"/>
      <x:c r="Y269" s="72" t="s">
        <x:v>1457</x:v>
      </x:c>
    </x:row>
    <x:row r="270" spans="1:25" ht="39.95000000000000284217" customHeight="1">
      <x:c r="A270" s="78" t="s">
        <x:v>3731</x:v>
      </x:c>
      <x:c r="B270" s="78">
        <x:v>268</x:v>
      </x:c>
      <x:c r="C270" s="78">
        <x:v>1</x:v>
      </x:c>
      <x:c r="D270" s="78">
        <x:v>10</x:v>
      </x:c>
      <x:c r="E270" s="72" t="s">
        <x:v>2369</x:v>
      </x:c>
      <x:c r="F270" s="72" t="s">
        <x:v>1109</x:v>
      </x:c>
      <x:c r="G270" s="72" t="s">
        <x:v>2543</x:v>
      </x:c>
      <x:c r="H270" s="72" t="s">
        <x:v>1841</x:v>
      </x:c>
      <x:c r="I270" s="78">
        <x:v>3</x:v>
      </x:c>
      <x:c r="J270" s="72" t="s">
        <x:v>4151</x:v>
      </x:c>
      <x:c r="K270" s="72" t="s">
        <x:v>1792</x:v>
      </x:c>
      <x:c r="L270" s="78" t="s">
        <x:v>526</x:v>
      </x:c>
      <x:c r="M270" s="72" t="s">
        <x:v>3870</x:v>
      </x:c>
      <x:c r="N270" s="78">
        <x:v>0.13871527777777778</x:v>
      </x:c>
      <x:c r="O270" s="72" t="s">
        <x:v>927</x:v>
      </x:c>
      <x:c r="P270" s="78">
        <x:v>5</x:v>
      </x:c>
      <x:c r="Q270" s="78">
        <x:f t="shared" si="1"/>
        <x:v>1326</x:v>
      </x:c>
      <x:c r="R270" s="78"/>
      <x:c r="S270" s="78" t="s">
        <x:v>526</x:v>
      </x:c>
      <x:c r="T270" s="78" t="s">
        <x:v>573</x:v>
      </x:c>
      <x:c r="U270" s="78" t="s">
        <x:v>573</x:v>
      </x:c>
      <x:c r="V270" s="78"/>
      <x:c r="W270" s="78" t="s">
        <x:v>1400</x:v>
      </x:c>
      <x:c r="X270" s="78"/>
      <x:c r="Y270" s="72" t="s">
        <x:v>3953</x:v>
      </x:c>
    </x:row>
    <x:row r="271" spans="1:25" ht="39.95000000000000284217" customHeight="1">
      <x:c r="A271" s="78" t="s">
        <x:v>3731</x:v>
      </x:c>
      <x:c r="B271" s="78">
        <x:v>269</x:v>
      </x:c>
      <x:c r="C271" s="78">
        <x:v>1</x:v>
      </x:c>
      <x:c r="D271" s="78">
        <x:v>10</x:v>
      </x:c>
      <x:c r="E271" s="72" t="s">
        <x:v>921</x:v>
      </x:c>
      <x:c r="F271" s="72" t="s">
        <x:v>1363</x:v>
      </x:c>
      <x:c r="G271" s="72" t="s">
        <x:v>892</x:v>
      </x:c>
      <x:c r="H271" s="72" t="s">
        <x:v>1435</x:v>
      </x:c>
      <x:c r="I271" s="78">
        <x:v>3</x:v>
      </x:c>
      <x:c r="J271" s="72" t="s">
        <x:v>1411</x:v>
      </x:c>
      <x:c r="K271" s="72" t="s">
        <x:v>1792</x:v>
      </x:c>
      <x:c r="L271" s="78" t="s">
        <x:v>563</x:v>
      </x:c>
      <x:c r="M271" s="72" t="s">
        <x:v>2000</x:v>
      </x:c>
      <x:c r="N271" s="78">
        <x:v>0.13946759259259259</x:v>
      </x:c>
      <x:c r="O271" s="72" t="s">
        <x:v>927</x:v>
      </x:c>
      <x:c r="P271" s="78">
        <x:v>5</x:v>
      </x:c>
      <x:c r="Q271" s="78">
        <x:f t="shared" si="1"/>
        <x:v>1331</x:v>
      </x:c>
      <x:c r="R271" s="78"/>
      <x:c r="S271" s="78" t="s">
        <x:v>563</x:v>
      </x:c>
      <x:c r="T271" s="78" t="s">
        <x:v>563</x:v>
      </x:c>
      <x:c r="U271" s="78" t="s">
        <x:v>3211</x:v>
      </x:c>
      <x:c r="V271" s="78"/>
      <x:c r="W271" s="78" t="s">
        <x:v>2169</x:v>
      </x:c>
      <x:c r="X271" s="78"/>
      <x:c r="Y271" s="72" t="s">
        <x:v>3955</x:v>
      </x:c>
    </x:row>
    <x:row r="272" spans="1:25" ht="39.95000000000000284217" customHeight="1">
      <x:c r="A272" s="78" t="s">
        <x:v>3731</x:v>
      </x:c>
      <x:c r="B272" s="78">
        <x:v>270</x:v>
      </x:c>
      <x:c r="C272" s="78">
        <x:v>1</x:v>
      </x:c>
      <x:c r="D272" s="78">
        <x:v>9</x:v>
      </x:c>
      <x:c r="E272" s="72" t="s">
        <x:v>1542</x:v>
      </x:c>
      <x:c r="F272" s="72" t="s">
        <x:v>1112</x:v>
      </x:c>
      <x:c r="G272" s="72" t="s">
        <x:v>1165</x:v>
      </x:c>
      <x:c r="H272" s="72" t="s">
        <x:v>3246</x:v>
      </x:c>
      <x:c r="I272" s="78">
        <x:v>2</x:v>
      </x:c>
      <x:c r="J272" s="72" t="s">
        <x:v>4140</x:v>
      </x:c>
      <x:c r="K272" s="72" t="s">
        <x:v>1792</x:v>
      </x:c>
      <x:c r="L272" s="78" t="s">
        <x:v>3213</x:v>
      </x:c>
      <x:c r="M272" s="72" t="s">
        <x:v>3875</x:v>
      </x:c>
      <x:c r="N272" s="78">
        <x:v>0.14004629629629631</x:v>
      </x:c>
      <x:c r="O272" s="72" t="s">
        <x:v>927</x:v>
      </x:c>
      <x:c r="P272" s="78">
        <x:v>4</x:v>
      </x:c>
      <x:c r="Q272" s="78">
        <x:f t="shared" si="1"/>
        <x:v>1335</x:v>
      </x:c>
      <x:c r="R272" s="78"/>
      <x:c r="S272" s="78" t="s">
        <x:v>3213</x:v>
      </x:c>
      <x:c r="T272" s="78" t="s">
        <x:v>3108</x:v>
      </x:c>
      <x:c r="U272" s="78" t="s">
        <x:v>3108</x:v>
      </x:c>
      <x:c r="V272" s="78"/>
      <x:c r="W272" s="78" t="s">
        <x:v>1404</x:v>
      </x:c>
      <x:c r="X272" s="78" t="s">
        <x:v>3864</x:v>
      </x:c>
      <x:c r="Y272" s="72" t="s">
        <x:v>2965</x:v>
      </x:c>
    </x:row>
    <x:row r="273" spans="1:25" ht="39.95000000000000284217" customHeight="1">
      <x:c r="A273" s="78" t="s">
        <x:v>3731</x:v>
      </x:c>
      <x:c r="B273" s="78">
        <x:v>271</x:v>
      </x:c>
      <x:c r="C273" s="78">
        <x:v>1</x:v>
      </x:c>
      <x:c r="D273" s="78">
        <x:v>9</x:v>
      </x:c>
      <x:c r="E273" s="72" t="s">
        <x:v>1530</x:v>
      </x:c>
      <x:c r="F273" s="72" t="s">
        <x:v>878</x:v>
      </x:c>
      <x:c r="G273" s="72" t="s">
        <x:v>2529</x:v>
      </x:c>
      <x:c r="H273" s="72" t="s">
        <x:v>1947</x:v>
      </x:c>
      <x:c r="I273" s="78">
        <x:v>3</x:v>
      </x:c>
      <x:c r="J273" s="72" t="s">
        <x:v>1448</x:v>
      </x:c>
      <x:c r="K273" s="72" t="s">
        <x:v>1792</x:v>
      </x:c>
      <x:c r="L273" s="78" t="s">
        <x:v>3206</x:v>
      </x:c>
      <x:c r="M273" s="72" t="s">
        <x:v>1770</x:v>
      </x:c>
      <x:c r="N273" s="78">
        <x:v>0.14039351851851853</x:v>
      </x:c>
      <x:c r="O273" s="72" t="s">
        <x:v>927</x:v>
      </x:c>
      <x:c r="P273" s="78">
        <x:v>5</x:v>
      </x:c>
      <x:c r="Q273" s="78">
        <x:f t="shared" si="1"/>
        <x:v>1340</x:v>
      </x:c>
      <x:c r="R273" s="78"/>
      <x:c r="S273" s="78" t="s">
        <x:v>3206</x:v>
      </x:c>
      <x:c r="T273" s="78" t="s">
        <x:v>3206</x:v>
      </x:c>
      <x:c r="U273" s="78" t="s">
        <x:v>3206</x:v>
      </x:c>
      <x:c r="V273" s="78"/>
      <x:c r="W273" s="78"/>
      <x:c r="X273" s="78" t="s">
        <x:v>2687</x:v>
      </x:c>
      <x:c r="Y273" s="72" t="s">
        <x:v>1765</x:v>
      </x:c>
    </x:row>
    <x:row r="274" spans="1:25" ht="39.95000000000000284217" customHeight="1">
      <x:c r="A274" s="78" t="s">
        <x:v>3731</x:v>
      </x:c>
      <x:c r="B274" s="78">
        <x:v>272</x:v>
      </x:c>
      <x:c r="C274" s="78">
        <x:v>5</x:v>
      </x:c>
      <x:c r="D274" s="78">
        <x:v>9</x:v>
      </x:c>
      <x:c r="E274" s="72" t="s">
        <x:v>2494</x:v>
      </x:c>
      <x:c r="F274" s="72" t="s">
        <x:v>3243</x:v>
      </x:c>
      <x:c r="G274" s="72" t="s">
        <x:v>1374</x:v>
      </x:c>
      <x:c r="H274" s="72" t="s">
        <x:v>3267</x:v>
      </x:c>
      <x:c r="I274" s="78">
        <x:v>1</x:v>
      </x:c>
      <x:c r="J274" s="72" t="s">
        <x:v>1450</x:v>
      </x:c>
      <x:c r="K274" s="72" t="s">
        <x:v>1792</x:v>
      </x:c>
      <x:c r="L274" s="78" t="s">
        <x:v>3086</x:v>
      </x:c>
      <x:c r="M274" s="72" t="s">
        <x:v>1473</x:v>
      </x:c>
      <x:c r="N274" s="78">
        <x:v>0.14079861111111111</x:v>
      </x:c>
      <x:c r="O274" s="72" t="s">
        <x:v>2400</x:v>
      </x:c>
      <x:c r="P274" s="78">
        <x:v>6</x:v>
      </x:c>
      <x:c r="Q274" s="78">
        <x:f t="shared" si="1"/>
        <x:v>1346</x:v>
      </x:c>
      <x:c r="R274" s="78"/>
      <x:c r="S274" s="78" t="s">
        <x:v>3086</x:v>
      </x:c>
      <x:c r="T274" s="78" t="s">
        <x:v>3206</x:v>
      </x:c>
      <x:c r="U274" s="78" t="s">
        <x:v>3206</x:v>
      </x:c>
      <x:c r="V274" s="78"/>
      <x:c r="W274" s="78"/>
      <x:c r="X274" s="78" t="s">
        <x:v>2359</x:v>
      </x:c>
      <x:c r="Y274" s="72"/>
    </x:row>
    <x:row r="275" spans="1:25" ht="39.95000000000000284217" customHeight="1">
      <x:c r="A275" s="78" t="s">
        <x:v>3731</x:v>
      </x:c>
      <x:c r="B275" s="78">
        <x:v>273</x:v>
      </x:c>
      <x:c r="C275" s="78">
        <x:v>6</x:v>
      </x:c>
      <x:c r="D275" s="78">
        <x:v>10</x:v>
      </x:c>
      <x:c r="E275" s="72" t="s">
        <x:v>2812</x:v>
      </x:c>
      <x:c r="F275" s="72" t="s">
        <x:v>1334</x:v>
      </x:c>
      <x:c r="G275" s="72" t="s">
        <x:v>3249</x:v>
      </x:c>
      <x:c r="H275" s="72" t="s">
        <x:v>3303</x:v>
      </x:c>
      <x:c r="I275" s="78">
        <x:v>3</x:v>
      </x:c>
      <x:c r="J275" s="72" t="s">
        <x:v>1442</x:v>
      </x:c>
      <x:c r="K275" s="72" t="s">
        <x:v>4134</x:v>
      </x:c>
      <x:c r="L275" s="78" t="s">
        <x:v>3073</x:v>
      </x:c>
      <x:c r="M275" s="72" t="s">
        <x:v>2157</x:v>
      </x:c>
      <x:c r="N275" s="78">
        <x:v>0.14108796296296297</x:v>
      </x:c>
      <x:c r="O275" s="72" t="s">
        <x:v>1396</x:v>
      </x:c>
      <x:c r="P275" s="78">
        <x:v>7</x:v>
      </x:c>
      <x:c r="Q275" s="78">
        <x:f t="shared" si="1"/>
        <x:v>1353</x:v>
      </x:c>
      <x:c r="R275" s="78"/>
      <x:c r="S275" s="78" t="s">
        <x:v>3073</x:v>
      </x:c>
      <x:c r="T275" s="78" t="s">
        <x:v>3073</x:v>
      </x:c>
      <x:c r="U275" s="78" t="s">
        <x:v>3073</x:v>
      </x:c>
      <x:c r="V275" s="78"/>
      <x:c r="W275" s="78"/>
      <x:c r="X275" s="78"/>
      <x:c r="Y275" s="72"/>
    </x:row>
    <x:row r="276" spans="1:25" ht="39.95000000000000284217" customHeight="1">
      <x:c r="A276" s="78" t="s">
        <x:v>3731</x:v>
      </x:c>
      <x:c r="B276" s="78">
        <x:v>274</x:v>
      </x:c>
      <x:c r="C276" s="78">
        <x:v>9</x:v>
      </x:c>
      <x:c r="D276" s="78">
        <x:v>10</x:v>
      </x:c>
      <x:c r="E276" s="72" t="s">
        <x:v>989</x:v>
      </x:c>
      <x:c r="F276" s="72" t="s">
        <x:v>1902</x:v>
      </x:c>
      <x:c r="G276" s="72" t="s">
        <x:v>2975</x:v>
      </x:c>
      <x:c r="H276" s="72" t="s">
        <x:v>988</x:v>
      </x:c>
      <x:c r="I276" s="78">
        <x:v>4</x:v>
      </x:c>
      <x:c r="J276" s="72" t="s">
        <x:v>1665</x:v>
      </x:c>
      <x:c r="K276" s="72" t="s">
        <x:v>1978</x:v>
      </x:c>
      <x:c r="L276" s="78" t="s">
        <x:v>3211</x:v>
      </x:c>
      <x:c r="M276" s="72" t="s">
        <x:v>1703</x:v>
      </x:c>
      <x:c r="N276" s="78">
        <x:v>0.14178240740740741</x:v>
      </x:c>
      <x:c r="O276" s="72" t="s">
        <x:v>1396</x:v>
      </x:c>
      <x:c r="P276" s="78">
        <x:v>6</x:v>
      </x:c>
      <x:c r="Q276" s="78">
        <x:f t="shared" si="1"/>
        <x:v>1359</x:v>
      </x:c>
      <x:c r="R276" s="78" t="s">
        <x:v>1960</x:v>
      </x:c>
      <x:c r="S276" s="78" t="s">
        <x:v>3211</x:v>
      </x:c>
      <x:c r="T276" s="78" t="s">
        <x:v>3224</x:v>
      </x:c>
      <x:c r="U276" s="78" t="s">
        <x:v>3202</x:v>
      </x:c>
      <x:c r="V276" s="78"/>
      <x:c r="W276" s="78"/>
      <x:c r="X276" s="78"/>
      <x:c r="Y276" s="72" t="s">
        <x:v>2303</x:v>
      </x:c>
    </x:row>
    <x:row r="277" spans="1:25" ht="39.95000000000000284217" customHeight="1">
      <x:c r="A277" s="78" t="s">
        <x:v>3731</x:v>
      </x:c>
      <x:c r="B277" s="78">
        <x:v>275</x:v>
      </x:c>
      <x:c r="C277" s="78">
        <x:v>9</x:v>
      </x:c>
      <x:c r="D277" s="78">
        <x:v>10</x:v>
      </x:c>
      <x:c r="E277" s="72" t="s">
        <x:v>3993</x:v>
      </x:c>
      <x:c r="F277" s="72" t="s">
        <x:v>2115</x:v>
      </x:c>
      <x:c r="G277" s="72" t="s">
        <x:v>2109</x:v>
      </x:c>
      <x:c r="H277" s="72" t="s">
        <x:v>988</x:v>
      </x:c>
      <x:c r="I277" s="78">
        <x:v>4</x:v>
      </x:c>
      <x:c r="J277" s="72" t="s">
        <x:v>1244</x:v>
      </x:c>
      <x:c r="K277" s="72" t="s">
        <x:v>1978</x:v>
      </x:c>
      <x:c r="L277" s="78" t="s">
        <x:v>3211</x:v>
      </x:c>
      <x:c r="M277" s="72" t="s">
        <x:v>1703</x:v>
      </x:c>
      <x:c r="N277" s="78">
        <x:v>0.14247685185185185</x:v>
      </x:c>
      <x:c r="O277" s="72" t="s">
        <x:v>913</x:v>
      </x:c>
      <x:c r="P277" s="78">
        <x:v>6</x:v>
      </x:c>
      <x:c r="Q277" s="78">
        <x:f t="shared" ref="Q277:Q308" si="2">Q276+P277</x:f>
        <x:v>1365</x:v>
      </x:c>
      <x:c r="R277" s="78" t="s">
        <x:v>3873</x:v>
      </x:c>
      <x:c r="S277" s="78" t="s">
        <x:v>3211</x:v>
      </x:c>
      <x:c r="T277" s="78" t="s">
        <x:v>3224</x:v>
      </x:c>
      <x:c r="U277" s="78" t="s">
        <x:v>3202</x:v>
      </x:c>
      <x:c r="V277" s="78"/>
      <x:c r="W277" s="78"/>
      <x:c r="X277" s="78"/>
      <x:c r="Y277" s="72"/>
    </x:row>
    <x:row r="278" spans="1:25" ht="39.95000000000000284217" customHeight="1">
      <x:c r="A278" s="78" t="s">
        <x:v>3731</x:v>
      </x:c>
      <x:c r="B278" s="78">
        <x:v>276</x:v>
      </x:c>
      <x:c r="C278" s="78">
        <x:v>9</x:v>
      </x:c>
      <x:c r="D278" s="78">
        <x:v>10</x:v>
      </x:c>
      <x:c r="E278" s="72" t="s">
        <x:v>1376</x:v>
      </x:c>
      <x:c r="F278" s="72" t="s">
        <x:v>2177</x:v>
      </x:c>
      <x:c r="G278" s="72" t="s">
        <x:v>1149</x:v>
      </x:c>
      <x:c r="H278" s="72" t="s">
        <x:v>988</x:v>
      </x:c>
      <x:c r="I278" s="78">
        <x:v>4</x:v>
      </x:c>
      <x:c r="J278" s="72" t="s">
        <x:v>1184</x:v>
      </x:c>
      <x:c r="K278" s="72" t="s">
        <x:v>1978</x:v>
      </x:c>
      <x:c r="L278" s="78" t="s">
        <x:v>523</x:v>
      </x:c>
      <x:c r="M278" s="72" t="s">
        <x:v>1703</x:v>
      </x:c>
      <x:c r="N278" s="78">
        <x:v>0.14421296296296296</x:v>
      </x:c>
      <x:c r="O278" s="72" t="s">
        <x:v>913</x:v>
      </x:c>
      <x:c r="P278" s="78">
        <x:v>6</x:v>
      </x:c>
      <x:c r="Q278" s="78">
        <x:f t="shared" si="2"/>
        <x:v>1371</x:v>
      </x:c>
      <x:c r="R278" s="78" t="s">
        <x:v>3878</x:v>
      </x:c>
      <x:c r="S278" s="78" t="s">
        <x:v>523</x:v>
      </x:c>
      <x:c r="T278" s="78" t="s">
        <x:v>493</x:v>
      </x:c>
      <x:c r="U278" s="78" t="s">
        <x:v>535</x:v>
      </x:c>
      <x:c r="V278" s="78" t="s">
        <x:v>2421</x:v>
      </x:c>
      <x:c r="W278" s="78"/>
      <x:c r="X278" s="78"/>
      <x:c r="Y278" s="72"/>
    </x:row>
    <x:row r="279" spans="1:25" ht="39.95000000000000284217" customHeight="1">
      <x:c r="A279" s="78" t="s">
        <x:v>3731</x:v>
      </x:c>
      <x:c r="B279" s="78">
        <x:v>277</x:v>
      </x:c>
      <x:c r="C279" s="78">
        <x:v>9</x:v>
      </x:c>
      <x:c r="D279" s="78">
        <x:v>10</x:v>
      </x:c>
      <x:c r="E279" s="72" t="s">
        <x:v>2013</x:v>
      </x:c>
      <x:c r="F279" s="72" t="s">
        <x:v>1172</x:v>
      </x:c>
      <x:c r="G279" s="72" t="s">
        <x:v>2119</x:v>
      </x:c>
      <x:c r="H279" s="72" t="s">
        <x:v>988</x:v>
      </x:c>
      <x:c r="I279" s="78">
        <x:v>4</x:v>
      </x:c>
      <x:c r="J279" s="72" t="s">
        <x:v>3377</x:v>
      </x:c>
      <x:c r="K279" s="72" t="s">
        <x:v>1978</x:v>
      </x:c>
      <x:c r="L279" s="78" t="s">
        <x:v>3211</x:v>
      </x:c>
      <x:c r="M279" s="72" t="s">
        <x:v>1703</x:v>
      </x:c>
      <x:c r="N279" s="78">
        <x:v>0.1449074074074074</x:v>
      </x:c>
      <x:c r="O279" s="72" t="s">
        <x:v>913</x:v>
      </x:c>
      <x:c r="P279" s="78">
        <x:v>6</x:v>
      </x:c>
      <x:c r="Q279" s="78">
        <x:f t="shared" si="2"/>
        <x:v>1377</x:v>
      </x:c>
      <x:c r="R279" s="78" t="s">
        <x:v>1468</x:v>
      </x:c>
      <x:c r="S279" s="78" t="s">
        <x:v>3211</x:v>
      </x:c>
      <x:c r="T279" s="78" t="s">
        <x:v>3224</x:v>
      </x:c>
      <x:c r="U279" s="78" t="s">
        <x:v>3202</x:v>
      </x:c>
      <x:c r="V279" s="78"/>
      <x:c r="W279" s="78"/>
      <x:c r="X279" s="78"/>
      <x:c r="Y279" s="72"/>
    </x:row>
    <x:row r="280" spans="1:25" ht="39.95000000000000284217" customHeight="1">
      <x:c r="A280" s="78" t="s">
        <x:v>3731</x:v>
      </x:c>
      <x:c r="B280" s="78">
        <x:v>278</x:v>
      </x:c>
      <x:c r="C280" s="78">
        <x:v>1</x:v>
      </x:c>
      <x:c r="D280" s="78">
        <x:v>10</x:v>
      </x:c>
      <x:c r="E280" s="72" t="s">
        <x:v>3775</x:v>
      </x:c>
      <x:c r="F280" s="72" t="s">
        <x:v>1148</x:v>
      </x:c>
      <x:c r="G280" s="72" t="s">
        <x:v>3294</x:v>
      </x:c>
      <x:c r="H280" s="72" t="s">
        <x:v>1705</x:v>
      </x:c>
      <x:c r="I280" s="78">
        <x:v>2</x:v>
      </x:c>
      <x:c r="J280" s="72" t="s">
        <x:v>4131</x:v>
      </x:c>
      <x:c r="K280" s="72" t="s">
        <x:v>1792</x:v>
      </x:c>
      <x:c r="L280" s="78" t="s">
        <x:v>3224</x:v>
      </x:c>
      <x:c r="M280" s="72" t="s">
        <x:v>4188</x:v>
      </x:c>
      <x:c r="N280" s="78">
        <x:v>0.14554398148148148</x:v>
      </x:c>
      <x:c r="O280" s="72" t="s">
        <x:v>4144</x:v>
      </x:c>
      <x:c r="P280" s="78">
        <x:v>5</x:v>
      </x:c>
      <x:c r="Q280" s="78">
        <x:f t="shared" si="2"/>
        <x:v>1382</x:v>
      </x:c>
      <x:c r="R280" s="78"/>
      <x:c r="S280" s="78" t="s">
        <x:v>3224</x:v>
      </x:c>
      <x:c r="T280" s="78" t="s">
        <x:v>3213</x:v>
      </x:c>
      <x:c r="U280" s="78" t="s">
        <x:v>3202</x:v>
      </x:c>
      <x:c r="V280" s="78"/>
      <x:c r="W280" s="78"/>
      <x:c r="X280" s="78"/>
      <x:c r="Y280" s="72"/>
    </x:row>
    <x:row r="281" spans="1:25" ht="39.95000000000000284217" customHeight="1">
      <x:c r="A281" s="78" t="s">
        <x:v>3731</x:v>
      </x:c>
      <x:c r="B281" s="78">
        <x:v>279</x:v>
      </x:c>
      <x:c r="C281" s="78">
        <x:v>9</x:v>
      </x:c>
      <x:c r="D281" s="78">
        <x:v>10</x:v>
      </x:c>
      <x:c r="E281" s="72" t="s">
        <x:v>2967</x:v>
      </x:c>
      <x:c r="F281" s="72" t="s">
        <x:v>1076</x:v>
      </x:c>
      <x:c r="G281" s="72" t="s">
        <x:v>2121</x:v>
      </x:c>
      <x:c r="H281" s="72" t="s">
        <x:v>988</x:v>
      </x:c>
      <x:c r="I281" s="78">
        <x:v>2</x:v>
      </x:c>
      <x:c r="J281" s="72" t="s">
        <x:v>1245</x:v>
      </x:c>
      <x:c r="K281" s="72" t="s">
        <x:v>1978</x:v>
      </x:c>
      <x:c r="L281" s="78" t="s">
        <x:v>3224</x:v>
      </x:c>
      <x:c r="M281" s="72" t="s">
        <x:v>1703</x:v>
      </x:c>
      <x:c r="N281" s="78">
        <x:v>0.14618055555555556</x:v>
      </x:c>
      <x:c r="O281" s="72" t="s">
        <x:v>4144</x:v>
      </x:c>
      <x:c r="P281" s="78">
        <x:v>5</x:v>
      </x:c>
      <x:c r="Q281" s="78">
        <x:f t="shared" si="2"/>
        <x:v>1387</x:v>
      </x:c>
      <x:c r="R281" s="78" t="s">
        <x:v>3879</x:v>
      </x:c>
      <x:c r="S281" s="78" t="s">
        <x:v>3224</x:v>
      </x:c>
      <x:c r="T281" s="78" t="s">
        <x:v>3213</x:v>
      </x:c>
      <x:c r="U281" s="78" t="s">
        <x:v>3202</x:v>
      </x:c>
      <x:c r="V281" s="78" t="s">
        <x:v>2365</x:v>
      </x:c>
      <x:c r="W281" s="78"/>
      <x:c r="X281" s="78"/>
      <x:c r="Y281" s="72"/>
    </x:row>
    <x:row r="282" spans="1:25" ht="39.95000000000000284217" customHeight="1">
      <x:c r="A282" s="78" t="s">
        <x:v>3731</x:v>
      </x:c>
      <x:c r="B282" s="78">
        <x:v>280</x:v>
      </x:c>
      <x:c r="C282" s="78">
        <x:v>9</x:v>
      </x:c>
      <x:c r="D282" s="78">
        <x:v>10</x:v>
      </x:c>
      <x:c r="E282" s="72" t="s">
        <x:v>969</x:v>
      </x:c>
      <x:c r="F282" s="72" t="s">
        <x:v>1035</x:v>
      </x:c>
      <x:c r="G282" s="72" t="s">
        <x:v>1309</x:v>
      </x:c>
      <x:c r="H282" s="72" t="s">
        <x:v>988</x:v>
      </x:c>
      <x:c r="I282" s="78">
        <x:v>3</x:v>
      </x:c>
      <x:c r="J282" s="72" t="s">
        <x:v>3260</x:v>
      </x:c>
      <x:c r="K282" s="72" t="s">
        <x:v>1978</x:v>
      </x:c>
      <x:c r="L282" s="78" t="s">
        <x:v>3073</x:v>
      </x:c>
      <x:c r="M282" s="72" t="s">
        <x:v>1703</x:v>
      </x:c>
      <x:c r="N282" s="78">
        <x:v>0.1464699074074074</x:v>
      </x:c>
      <x:c r="O282" s="72" t="s">
        <x:v>2148</x:v>
      </x:c>
      <x:c r="P282" s="78">
        <x:v>4</x:v>
      </x:c>
      <x:c r="Q282" s="78">
        <x:f t="shared" si="2"/>
        <x:v>1391</x:v>
      </x:c>
      <x:c r="R282" s="78" t="s">
        <x:v>3253</x:v>
      </x:c>
      <x:c r="S282" s="78" t="s">
        <x:v>3073</x:v>
      </x:c>
      <x:c r="T282" s="78" t="s">
        <x:v>3073</x:v>
      </x:c>
      <x:c r="U282" s="78" t="s">
        <x:v>3074</x:v>
      </x:c>
      <x:c r="V282" s="78"/>
      <x:c r="W282" s="78"/>
      <x:c r="X282" s="78"/>
      <x:c r="Y282" s="72"/>
    </x:row>
    <x:row r="283" spans="1:25" ht="39.95000000000000284217" customHeight="1">
      <x:c r="A283" s="78" t="s">
        <x:v>3731</x:v>
      </x:c>
      <x:c r="B283" s="78">
        <x:v>281</x:v>
      </x:c>
      <x:c r="C283" s="78">
        <x:v>1</x:v>
      </x:c>
      <x:c r="D283" s="78">
        <x:v>10</x:v>
      </x:c>
      <x:c r="E283" s="72" t="s">
        <x:v>1536</x:v>
      </x:c>
      <x:c r="F283" s="72" t="s">
        <x:v>2996</x:v>
      </x:c>
      <x:c r="G283" s="72" t="s">
        <x:v>2993</x:v>
      </x:c>
      <x:c r="H283" s="72" t="s">
        <x:v>1705</x:v>
      </x:c>
      <x:c r="I283" s="78">
        <x:v>2</x:v>
      </x:c>
      <x:c r="J283" s="72" t="s">
        <x:v>3546</x:v>
      </x:c>
      <x:c r="K283" s="72" t="s">
        <x:v>1792</x:v>
      </x:c>
      <x:c r="L283" s="78" t="s">
        <x:v>563</x:v>
      </x:c>
      <x:c r="M283" s="72" t="s">
        <x:v>4188</x:v>
      </x:c>
      <x:c r="N283" s="78">
        <x:v>0.14722222222222223</x:v>
      </x:c>
      <x:c r="O283" s="72" t="s">
        <x:v>1407</x:v>
      </x:c>
      <x:c r="P283" s="78">
        <x:v>5</x:v>
      </x:c>
      <x:c r="Q283" s="78">
        <x:f t="shared" si="2"/>
        <x:v>1396</x:v>
      </x:c>
      <x:c r="R283" s="78"/>
      <x:c r="S283" s="78" t="s">
        <x:v>563</x:v>
      </x:c>
      <x:c r="T283" s="78" t="s">
        <x:v>563</x:v>
      </x:c>
      <x:c r="U283" s="78" t="s">
        <x:v>3224</x:v>
      </x:c>
      <x:c r="V283" s="78" t="s">
        <x:v>2372</x:v>
      </x:c>
      <x:c r="W283" s="78"/>
      <x:c r="X283" s="78"/>
      <x:c r="Y283" s="72"/>
    </x:row>
    <x:row r="284" spans="1:25" ht="39.95000000000000284217" customHeight="1">
      <x:c r="A284" s="78" t="s">
        <x:v>3731</x:v>
      </x:c>
      <x:c r="B284" s="78">
        <x:v>282</x:v>
      </x:c>
      <x:c r="C284" s="78">
        <x:v>2</x:v>
      </x:c>
      <x:c r="D284" s="78">
        <x:v>5</x:v>
      </x:c>
      <x:c r="E284" s="72" t="s">
        <x:v>3765</x:v>
      </x:c>
      <x:c r="F284" s="72" t="s">
        <x:v>2938</x:v>
      </x:c>
      <x:c r="G284" s="72" t="s">
        <x:v>2987</x:v>
      </x:c>
      <x:c r="H284" s="72" t="s">
        <x:v>1702</x:v>
      </x:c>
      <x:c r="I284" s="78">
        <x:v>1</x:v>
      </x:c>
      <x:c r="J284" s="72" t="s">
        <x:v>2672</x:v>
      </x:c>
      <x:c r="K284" s="72" t="s">
        <x:v>1792</x:v>
      </x:c>
      <x:c r="L284" s="78" t="s">
        <x:v>3073</x:v>
      </x:c>
      <x:c r="M284" s="72" t="s">
        <x:v>4146</x:v>
      </x:c>
      <x:c r="N284" s="78">
        <x:v>0.14751157407407409</x:v>
      </x:c>
      <x:c r="O284" s="72" t="s">
        <x:v>1407</x:v>
      </x:c>
      <x:c r="P284" s="78">
        <x:v>3</x:v>
      </x:c>
      <x:c r="Q284" s="78">
        <x:f t="shared" si="2"/>
        <x:v>1399</x:v>
      </x:c>
      <x:c r="R284" s="78"/>
      <x:c r="S284" s="78" t="s">
        <x:v>3073</x:v>
      </x:c>
      <x:c r="T284" s="78" t="s">
        <x:v>3074</x:v>
      </x:c>
      <x:c r="U284" s="78" t="s">
        <x:v>3074</x:v>
      </x:c>
      <x:c r="V284" s="78"/>
      <x:c r="W284" s="78"/>
      <x:c r="X284" s="78"/>
      <x:c r="Y284" s="72"/>
    </x:row>
    <x:row r="285" spans="1:25" ht="39.95000000000000284217" customHeight="1">
      <x:c r="A285" s="78" t="s">
        <x:v>3731</x:v>
      </x:c>
      <x:c r="B285" s="78">
        <x:v>283</x:v>
      </x:c>
      <x:c r="C285" s="78">
        <x:v>10</x:v>
      </x:c>
      <x:c r="D285" s="78">
        <x:v>10</x:v>
      </x:c>
      <x:c r="E285" s="72" t="s">
        <x:v>1567</x:v>
      </x:c>
      <x:c r="F285" s="72" t="s">
        <x:v>2184</x:v>
      </x:c>
      <x:c r="G285" s="72" t="s">
        <x:v>1019</x:v>
      </x:c>
      <x:c r="H285" s="72" t="s">
        <x:v>2925</x:v>
      </x:c>
      <x:c r="I285" s="78">
        <x:v>6</x:v>
      </x:c>
      <x:c r="J285" s="72" t="s">
        <x:v>4286</x:v>
      </x:c>
      <x:c r="K285" s="72" t="s">
        <x:v>1978</x:v>
      </x:c>
      <x:c r="L285" s="78" t="s">
        <x:v>4265</x:v>
      </x:c>
      <x:c r="M285" s="72" t="s">
        <x:v>1694</x:v>
      </x:c>
      <x:c r="N285" s="78">
        <x:v>0.15480324074074073</x:v>
      </x:c>
      <x:c r="O285" s="72" t="s">
        <x:v>1407</x:v>
      </x:c>
      <x:c r="P285" s="78">
        <x:v>12</x:v>
      </x:c>
      <x:c r="Q285" s="78">
        <x:f t="shared" si="2"/>
        <x:v>1411</x:v>
      </x:c>
      <x:c r="R285" s="78" t="s">
        <x:v>2039</x:v>
      </x:c>
      <x:c r="S285" s="78" t="s">
        <x:v>4265</x:v>
      </x:c>
      <x:c r="T285" s="78" t="s">
        <x:v>2334</x:v>
      </x:c>
      <x:c r="U285" s="78" t="s">
        <x:v>4263</x:v>
      </x:c>
      <x:c r="V285" s="78"/>
      <x:c r="W285" s="78"/>
      <x:c r="X285" s="78" t="s">
        <x:v>1673</x:v>
      </x:c>
      <x:c r="Y285" s="72"/>
    </x:row>
    <x:row r="286" spans="1:25" ht="39.95000000000000284217" customHeight="1">
      <x:c r="A286" s="78" t="s">
        <x:v>3731</x:v>
      </x:c>
      <x:c r="B286" s="78">
        <x:v>284</x:v>
      </x:c>
      <x:c r="C286" s="78">
        <x:v>1</x:v>
      </x:c>
      <x:c r="D286" s="78">
        <x:v>10</x:v>
      </x:c>
      <x:c r="E286" s="72" t="s">
        <x:v>4209</x:v>
      </x:c>
      <x:c r="F286" s="72" t="s">
        <x:v>1861</x:v>
      </x:c>
      <x:c r="G286" s="72" t="s">
        <x:v>1392</x:v>
      </x:c>
      <x:c r="H286" s="72" t="s">
        <x:v>1972</x:v>
      </x:c>
      <x:c r="I286" s="78">
        <x:v>2</x:v>
      </x:c>
      <x:c r="J286" s="72" t="s">
        <x:v>4052</x:v>
      </x:c>
      <x:c r="K286" s="72" t="s">
        <x:v>1792</x:v>
      </x:c>
      <x:c r="L286" s="78" t="s">
        <x:v>3224</x:v>
      </x:c>
      <x:c r="M286" s="72" t="s">
        <x:v>4078</x:v>
      </x:c>
      <x:c r="N286" s="78">
        <x:v>0.15543981481481481</x:v>
      </x:c>
      <x:c r="O286" s="72" t="s">
        <x:v>2580</x:v>
      </x:c>
      <x:c r="P286" s="78">
        <x:v>5</x:v>
      </x:c>
      <x:c r="Q286" s="78">
        <x:f t="shared" si="2"/>
        <x:v>1416</x:v>
      </x:c>
      <x:c r="R286" s="78" t="s">
        <x:v>1677</x:v>
      </x:c>
      <x:c r="S286" s="78" t="s">
        <x:v>3224</x:v>
      </x:c>
      <x:c r="T286" s="78" t="s">
        <x:v>3213</x:v>
      </x:c>
      <x:c r="U286" s="78" t="s">
        <x:v>3202</x:v>
      </x:c>
      <x:c r="V286" s="78"/>
      <x:c r="W286" s="78"/>
      <x:c r="X286" s="78"/>
      <x:c r="Y286" s="72"/>
    </x:row>
    <x:row r="287" spans="1:25" ht="39.95000000000000284217" customHeight="1">
      <x:c r="A287" s="78" t="s">
        <x:v>3731</x:v>
      </x:c>
      <x:c r="B287" s="78">
        <x:v>285</x:v>
      </x:c>
      <x:c r="C287" s="78">
        <x:v>8</x:v>
      </x:c>
      <x:c r="D287" s="78">
        <x:v>10</x:v>
      </x:c>
      <x:c r="E287" s="72" t="s">
        <x:v>1602</x:v>
      </x:c>
      <x:c r="F287" s="72" t="s">
        <x:v>1361</x:v>
      </x:c>
      <x:c r="G287" s="72" t="s">
        <x:v>2194</x:v>
      </x:c>
      <x:c r="H287" s="72" t="s">
        <x:v>2547</x:v>
      </x:c>
      <x:c r="I287" s="78">
        <x:v>4</x:v>
      </x:c>
      <x:c r="J287" s="72" t="s">
        <x:v>2396</x:v>
      </x:c>
      <x:c r="K287" s="72" t="s">
        <x:v>3872</x:v>
      </x:c>
      <x:c r="L287" s="78" t="s">
        <x:v>59</x:v>
      </x:c>
      <x:c r="M287" s="72" t="s">
        <x:v>3888</x:v>
      </x:c>
      <x:c r="N287" s="78">
        <x:v>0.15729166666666666</x:v>
      </x:c>
      <x:c r="O287" s="72" t="s">
        <x:v>2580</x:v>
      </x:c>
      <x:c r="P287" s="78">
        <x:v>12</x:v>
      </x:c>
      <x:c r="Q287" s="78">
        <x:f t="shared" si="2"/>
        <x:v>1428</x:v>
      </x:c>
      <x:c r="R287" s="78"/>
      <x:c r="S287" s="78" t="s">
        <x:v>59</x:v>
      </x:c>
      <x:c r="T287" s="78" t="s">
        <x:v>523</x:v>
      </x:c>
      <x:c r="U287" s="78" t="s">
        <x:v>55</x:v>
      </x:c>
      <x:c r="V287" s="78"/>
      <x:c r="W287" s="78"/>
      <x:c r="X287" s="78"/>
      <x:c r="Y287" s="72"/>
    </x:row>
    <x:row r="288" spans="1:25" ht="39.95000000000000284217" customHeight="1">
      <x:c r="A288" s="78" t="s">
        <x:v>3731</x:v>
      </x:c>
      <x:c r="B288" s="78">
        <x:v>286</x:v>
      </x:c>
      <x:c r="C288" s="78">
        <x:v>8</x:v>
      </x:c>
      <x:c r="D288" s="78">
        <x:v>10</x:v>
      </x:c>
      <x:c r="E288" s="72" t="s">
        <x:v>4352</x:v>
      </x:c>
      <x:c r="F288" s="72" t="s">
        <x:v>1118</x:v>
      </x:c>
      <x:c r="G288" s="72" t="s">
        <x:v>1102</x:v>
      </x:c>
      <x:c r="H288" s="72" t="s">
        <x:v>2557</x:v>
      </x:c>
      <x:c r="I288" s="78">
        <x:v>6</x:v>
      </x:c>
      <x:c r="J288" s="72" t="s">
        <x:v>922</x:v>
      </x:c>
      <x:c r="K288" s="72" t="s">
        <x:v>1672</x:v>
      </x:c>
      <x:c r="L288" s="78" t="s">
        <x:v>59</x:v>
      </x:c>
      <x:c r="M288" s="72" t="s">
        <x:v>1466</x:v>
      </x:c>
      <x:c r="N288" s="78">
        <x:v>0.15914351851851852</x:v>
      </x:c>
      <x:c r="O288" s="72" t="s">
        <x:v>2580</x:v>
      </x:c>
      <x:c r="P288" s="78">
        <x:v>12</x:v>
      </x:c>
      <x:c r="Q288" s="78">
        <x:f t="shared" si="2"/>
        <x:v>1440</x:v>
      </x:c>
      <x:c r="R288" s="78"/>
      <x:c r="S288" s="78" t="s">
        <x:v>59</x:v>
      </x:c>
      <x:c r="T288" s="78" t="s">
        <x:v>523</x:v>
      </x:c>
      <x:c r="U288" s="78" t="s">
        <x:v>55</x:v>
      </x:c>
      <x:c r="V288" s="78"/>
      <x:c r="W288" s="78"/>
      <x:c r="X288" s="78"/>
      <x:c r="Y288" s="72"/>
    </x:row>
    <x:row r="289" spans="1:25" ht="39.95000000000000284217" customHeight="1">
      <x:c r="A289" s="78" t="s">
        <x:v>3731</x:v>
      </x:c>
      <x:c r="B289" s="78">
        <x:v>287</x:v>
      </x:c>
      <x:c r="C289" s="78">
        <x:v>9</x:v>
      </x:c>
      <x:c r="D289" s="78">
        <x:v>10</x:v>
      </x:c>
      <x:c r="E289" s="72" t="s">
        <x:v>1540</x:v>
      </x:c>
      <x:c r="F289" s="72" t="s">
        <x:v>1358</x:v>
      </x:c>
      <x:c r="G289" s="72" t="s">
        <x:v>2102</x:v>
      </x:c>
      <x:c r="H289" s="72" t="s">
        <x:v>3018</x:v>
      </x:c>
      <x:c r="I289" s="78">
        <x:v>4</x:v>
      </x:c>
      <x:c r="J289" s="72" t="s">
        <x:v>910</x:v>
      </x:c>
      <x:c r="K289" s="72" t="s">
        <x:v>3881</x:v>
      </x:c>
      <x:c r="L289" s="78" t="s">
        <x:v>572</x:v>
      </x:c>
      <x:c r="M289" s="72" t="s">
        <x:v>1425</x:v>
      </x:c>
      <x:c r="N289" s="78">
        <x:v>0.16134259259259259</x:v>
      </x:c>
      <x:c r="O289" s="72" t="s">
        <x:v>2580</x:v>
      </x:c>
      <x:c r="P289" s="78">
        <x:v>12</x:v>
      </x:c>
      <x:c r="Q289" s="78">
        <x:f t="shared" si="2"/>
        <x:v>1452</x:v>
      </x:c>
      <x:c r="R289" s="78"/>
      <x:c r="S289" s="78" t="s">
        <x:v>572</x:v>
      </x:c>
      <x:c r="T289" s="78" t="s">
        <x:v>3223</x:v>
      </x:c>
      <x:c r="U289" s="78" t="s">
        <x:v>3</x:v>
      </x:c>
      <x:c r="V289" s="78"/>
      <x:c r="W289" s="78"/>
      <x:c r="X289" s="78"/>
      <x:c r="Y289" s="72" t="s">
        <x:v>2195</x:v>
      </x:c>
    </x:row>
    <x:row r="290" spans="1:25" ht="39.95000000000000284217" customHeight="1">
      <x:c r="A290" s="78" t="s">
        <x:v>3731</x:v>
      </x:c>
      <x:c r="B290" s="78">
        <x:v>288</x:v>
      </x:c>
      <x:c r="C290" s="78">
        <x:v>10</x:v>
      </x:c>
      <x:c r="D290" s="78">
        <x:v>10</x:v>
      </x:c>
      <x:c r="E290" s="72" t="s">
        <x:v>4072</x:v>
      </x:c>
      <x:c r="F290" s="72" t="s">
        <x:v>1161</x:v>
      </x:c>
      <x:c r="G290" s="72" t="s">
        <x:v>3274</x:v>
      </x:c>
      <x:c r="H290" s="72" t="s">
        <x:v>1349</x:v>
      </x:c>
      <x:c r="I290" s="78">
        <x:v>5</x:v>
      </x:c>
      <x:c r="J290" s="72" t="s">
        <x:v>4055</x:v>
      </x:c>
      <x:c r="K290" s="72" t="s">
        <x:v>1934</x:v>
      </x:c>
      <x:c r="L290" s="78" t="s">
        <x:v>2340</x:v>
      </x:c>
      <x:c r="M290" s="72" t="s">
        <x:v>3890</x:v>
      </x:c>
      <x:c r="N290" s="78">
        <x:v>0.16412037037037036</x:v>
      </x:c>
      <x:c r="O290" s="72" t="s">
        <x:v>2580</x:v>
      </x:c>
      <x:c r="P290" s="78">
        <x:v>12</x:v>
      </x:c>
      <x:c r="Q290" s="78">
        <x:f t="shared" si="2"/>
        <x:v>1464</x:v>
      </x:c>
      <x:c r="R290" s="78" t="s">
        <x:v>2167</x:v>
      </x:c>
      <x:c r="S290" s="78" t="s">
        <x:v>2340</x:v>
      </x:c>
      <x:c r="T290" s="78" t="s">
        <x:v>2660</x:v>
      </x:c>
      <x:c r="U290" s="78" t="s">
        <x:v>2323</x:v>
      </x:c>
      <x:c r="V290" s="78"/>
      <x:c r="W290" s="78"/>
      <x:c r="X290" s="78" t="s">
        <x:v>2342</x:v>
      </x:c>
      <x:c r="Y290" s="72" t="s">
        <x:v>1980</x:v>
      </x:c>
    </x:row>
    <x:row r="291" spans="1:25" ht="39.95000000000000284217" customHeight="1">
      <x:c r="A291" s="78" t="s">
        <x:v>3731</x:v>
      </x:c>
      <x:c r="B291" s="78">
        <x:v>289</x:v>
      </x:c>
      <x:c r="C291" s="78">
        <x:v>1</x:v>
      </x:c>
      <x:c r="D291" s="78">
        <x:v>10</x:v>
      </x:c>
      <x:c r="E291" s="72" t="s">
        <x:v>1596</x:v>
      </x:c>
      <x:c r="F291" s="72" t="s">
        <x:v>1175</x:v>
      </x:c>
      <x:c r="G291" s="72" t="s">
        <x:v>1303</x:v>
      </x:c>
      <x:c r="H291" s="72" t="s">
        <x:v>1705</x:v>
      </x:c>
      <x:c r="I291" s="78">
        <x:v>2</x:v>
      </x:c>
      <x:c r="J291" s="72" t="s">
        <x:v>2581</x:v>
      </x:c>
      <x:c r="K291" s="72" t="s">
        <x:v>1792</x:v>
      </x:c>
      <x:c r="L291" s="78" t="s">
        <x:v>3224</x:v>
      </x:c>
      <x:c r="M291" s="72" t="s">
        <x:v>4188</x:v>
      </x:c>
      <x:c r="N291" s="78">
        <x:v>0.16475694444444444</x:v>
      </x:c>
      <x:c r="O291" s="72" t="s">
        <x:v>2580</x:v>
      </x:c>
      <x:c r="P291" s="78">
        <x:v>10</x:v>
      </x:c>
      <x:c r="Q291" s="78">
        <x:f t="shared" si="2"/>
        <x:v>1474</x:v>
      </x:c>
      <x:c r="R291" s="78"/>
      <x:c r="S291" s="78" t="s">
        <x:v>3224</x:v>
      </x:c>
      <x:c r="T291" s="78" t="s">
        <x:v>3213</x:v>
      </x:c>
      <x:c r="U291" s="78" t="s">
        <x:v>3202</x:v>
      </x:c>
      <x:c r="V291" s="78"/>
      <x:c r="W291" s="78"/>
      <x:c r="X291" s="78"/>
      <x:c r="Y291" s="72"/>
    </x:row>
    <x:row r="292" spans="1:25" ht="39.95000000000000284217" customHeight="1">
      <x:c r="A292" s="78" t="s">
        <x:v>3731</x:v>
      </x:c>
      <x:c r="B292" s="78">
        <x:v>290</x:v>
      </x:c>
      <x:c r="C292" s="78">
        <x:v>1</x:v>
      </x:c>
      <x:c r="D292" s="78">
        <x:v>10</x:v>
      </x:c>
      <x:c r="E292" s="72" t="s">
        <x:v>1993</x:v>
      </x:c>
      <x:c r="F292" s="72" t="s">
        <x:v>1156</x:v>
      </x:c>
      <x:c r="G292" s="72" t="s">
        <x:v>1350</x:v>
      </x:c>
      <x:c r="H292" s="72" t="s">
        <x:v>1705</x:v>
      </x:c>
      <x:c r="I292" s="78">
        <x:v>2</x:v>
      </x:c>
      <x:c r="J292" s="72" t="s">
        <x:v>4073</x:v>
      </x:c>
      <x:c r="K292" s="72" t="s">
        <x:v>1792</x:v>
      </x:c>
      <x:c r="L292" s="78" t="s">
        <x:v>3224</x:v>
      </x:c>
      <x:c r="M292" s="72" t="s">
        <x:v>4188</x:v>
      </x:c>
      <x:c r="N292" s="78">
        <x:v>0.16539351851851852</x:v>
      </x:c>
      <x:c r="O292" s="72" t="s">
        <x:v>2159</x:v>
      </x:c>
      <x:c r="P292" s="78">
        <x:v>5</x:v>
      </x:c>
      <x:c r="Q292" s="78">
        <x:f t="shared" si="2"/>
        <x:v>1479</x:v>
      </x:c>
      <x:c r="R292" s="78"/>
      <x:c r="S292" s="78" t="s">
        <x:v>3224</x:v>
      </x:c>
      <x:c r="T292" s="78" t="s">
        <x:v>3213</x:v>
      </x:c>
      <x:c r="U292" s="78" t="s">
        <x:v>3202</x:v>
      </x:c>
      <x:c r="V292" s="78" t="s">
        <x:v>2428</x:v>
      </x:c>
      <x:c r="W292" s="78"/>
      <x:c r="X292" s="78" t="s">
        <x:v>4173</x:v>
      </x:c>
      <x:c r="Y292" s="72"/>
    </x:row>
    <x:row r="293" spans="1:25" ht="39.95000000000000284217" customHeight="1">
      <x:c r="A293" s="78" t="s">
        <x:v>3731</x:v>
      </x:c>
      <x:c r="B293" s="78">
        <x:v>291</x:v>
      </x:c>
      <x:c r="C293" s="78">
        <x:v>1</x:v>
      </x:c>
      <x:c r="D293" s="78">
        <x:v>8</x:v>
      </x:c>
      <x:c r="E293" s="72" t="s">
        <x:v>1606</x:v>
      </x:c>
      <x:c r="F293" s="72" t="s">
        <x:v>1104</x:v>
      </x:c>
      <x:c r="G293" s="72" t="s">
        <x:v>1053</x:v>
      </x:c>
      <x:c r="H293" s="72" t="s">
        <x:v>3927</x:v>
      </x:c>
      <x:c r="I293" s="78">
        <x:v>2</x:v>
      </x:c>
      <x:c r="J293" s="72" t="s">
        <x:v>937</x:v>
      </x:c>
      <x:c r="K293" s="72" t="s">
        <x:v>1792</x:v>
      </x:c>
      <x:c r="L293" s="78" t="s">
        <x:v>3206</x:v>
      </x:c>
      <x:c r="M293" s="72" t="s">
        <x:v>3924</x:v>
      </x:c>
      <x:c r="N293" s="78">
        <x:v>0.16574074074074074</x:v>
      </x:c>
      <x:c r="O293" s="72" t="s">
        <x:v>2159</x:v>
      </x:c>
      <x:c r="P293" s="78">
        <x:v>4</x:v>
      </x:c>
      <x:c r="Q293" s="78">
        <x:f t="shared" si="2"/>
        <x:v>1483</x:v>
      </x:c>
      <x:c r="R293" s="78"/>
      <x:c r="S293" s="78" t="s">
        <x:v>3206</x:v>
      </x:c>
      <x:c r="T293" s="78" t="s">
        <x:v>3206</x:v>
      </x:c>
      <x:c r="U293" s="78" t="s">
        <x:v>3073</x:v>
      </x:c>
      <x:c r="V293" s="78"/>
      <x:c r="W293" s="78"/>
      <x:c r="X293" s="78"/>
      <x:c r="Y293" s="72"/>
    </x:row>
    <x:row r="294" spans="1:25" ht="39.95000000000000284217" customHeight="1">
      <x:c r="A294" s="78" t="s">
        <x:v>3731</x:v>
      </x:c>
      <x:c r="B294" s="78">
        <x:v>292</x:v>
      </x:c>
      <x:c r="C294" s="78">
        <x:v>1</x:v>
      </x:c>
      <x:c r="D294" s="78">
        <x:v>8</x:v>
      </x:c>
      <x:c r="E294" s="72" t="s">
        <x:v>1537</x:v>
      </x:c>
      <x:c r="F294" s="72" t="s">
        <x:v>1153</x:v>
      </x:c>
      <x:c r="G294" s="72" t="s">
        <x:v>3877</x:v>
      </x:c>
      <x:c r="H294" s="72" t="s">
        <x:v>3927</x:v>
      </x:c>
      <x:c r="I294" s="78">
        <x:v>2</x:v>
      </x:c>
      <x:c r="J294" s="72" t="s">
        <x:v>2676</x:v>
      </x:c>
      <x:c r="K294" s="72" t="s">
        <x:v>1792</x:v>
      </x:c>
      <x:c r="L294" s="78" t="s">
        <x:v>3206</x:v>
      </x:c>
      <x:c r="M294" s="72" t="s">
        <x:v>3924</x:v>
      </x:c>
      <x:c r="N294" s="78">
        <x:v>0.16608796296296297</x:v>
      </x:c>
      <x:c r="O294" s="72" t="s">
        <x:v>2159</x:v>
      </x:c>
      <x:c r="P294" s="78">
        <x:v>4</x:v>
      </x:c>
      <x:c r="Q294" s="78">
        <x:f t="shared" si="2"/>
        <x:v>1487</x:v>
      </x:c>
      <x:c r="R294" s="78"/>
      <x:c r="S294" s="78" t="s">
        <x:v>3206</x:v>
      </x:c>
      <x:c r="T294" s="78" t="s">
        <x:v>3206</x:v>
      </x:c>
      <x:c r="U294" s="78" t="s">
        <x:v>3073</x:v>
      </x:c>
      <x:c r="V294" s="78"/>
      <x:c r="W294" s="78"/>
      <x:c r="X294" s="78"/>
      <x:c r="Y294" s="72" t="s">
        <x:v>2671</x:v>
      </x:c>
    </x:row>
    <x:row r="295" spans="1:25" ht="39.95000000000000284217" customHeight="1">
      <x:c r="A295" s="78" t="s">
        <x:v>3731</x:v>
      </x:c>
      <x:c r="B295" s="78">
        <x:v>293</x:v>
      </x:c>
      <x:c r="C295" s="78">
        <x:v>1</x:v>
      </x:c>
      <x:c r="D295" s="78">
        <x:v>10</x:v>
      </x:c>
      <x:c r="E295" s="72" t="s">
        <x:v>3769</x:v>
      </x:c>
      <x:c r="F295" s="72" t="s">
        <x:v>3005</x:v>
      </x:c>
      <x:c r="G295" s="72" t="s">
        <x:v>2075</x:v>
      </x:c>
      <x:c r="H295" s="72" t="s">
        <x:v>1705</x:v>
      </x:c>
      <x:c r="I295" s="78">
        <x:v>2</x:v>
      </x:c>
      <x:c r="J295" s="72" t="s">
        <x:v>1462</x:v>
      </x:c>
      <x:c r="K295" s="72" t="s">
        <x:v>1792</x:v>
      </x:c>
      <x:c r="L295" s="78" t="s">
        <x:v>3208</x:v>
      </x:c>
      <x:c r="M295" s="72" t="s">
        <x:v>4188</x:v>
      </x:c>
      <x:c r="N295" s="78">
        <x:v>0.16747685185185185</x:v>
      </x:c>
      <x:c r="O295" s="72" t="s">
        <x:v>4150</x:v>
      </x:c>
      <x:c r="P295" s="78">
        <x:v>8</x:v>
      </x:c>
      <x:c r="Q295" s="78">
        <x:f t="shared" si="2"/>
        <x:v>1495</x:v>
      </x:c>
      <x:c r="R295" s="78"/>
      <x:c r="S295" s="78" t="s">
        <x:v>3208</x:v>
      </x:c>
      <x:c r="T295" s="78" t="s">
        <x:v>578</x:v>
      </x:c>
      <x:c r="U295" s="78" t="s">
        <x:v>502</x:v>
      </x:c>
      <x:c r="V295" s="78"/>
      <x:c r="W295" s="78"/>
      <x:c r="X295" s="78"/>
      <x:c r="Y295" s="72" t="s">
        <x:v>3000</x:v>
      </x:c>
    </x:row>
    <x:row r="296" spans="1:25" ht="39.95000000000000284217" customHeight="1">
      <x:c r="A296" s="78" t="s">
        <x:v>3731</x:v>
      </x:c>
      <x:c r="B296" s="78">
        <x:v>294</x:v>
      </x:c>
      <x:c r="C296" s="78">
        <x:v>1</x:v>
      </x:c>
      <x:c r="D296" s="78">
        <x:v>10</x:v>
      </x:c>
      <x:c r="E296" s="72" t="s">
        <x:v>1525</x:v>
      </x:c>
      <x:c r="F296" s="72" t="s">
        <x:v>1367</x:v>
      </x:c>
      <x:c r="G296" s="72" t="s">
        <x:v>2589</x:v>
      </x:c>
      <x:c r="H296" s="72" t="s">
        <x:v>1705</x:v>
      </x:c>
      <x:c r="I296" s="78">
        <x:v>2</x:v>
      </x:c>
      <x:c r="J296" s="72" t="s">
        <x:v>2171</x:v>
      </x:c>
      <x:c r="K296" s="72" t="s">
        <x:v>1792</x:v>
      </x:c>
      <x:c r="L296" s="78" t="s">
        <x:v>3224</x:v>
      </x:c>
      <x:c r="M296" s="72" t="s">
        <x:v>4188</x:v>
      </x:c>
      <x:c r="N296" s="78">
        <x:v>0.16811342592592593</x:v>
      </x:c>
      <x:c r="O296" s="72" t="s">
        <x:v>4150</x:v>
      </x:c>
      <x:c r="P296" s="78">
        <x:v>5</x:v>
      </x:c>
      <x:c r="Q296" s="78">
        <x:f t="shared" si="2"/>
        <x:v>1500</x:v>
      </x:c>
      <x:c r="R296" s="78"/>
      <x:c r="S296" s="78" t="s">
        <x:v>3224</x:v>
      </x:c>
      <x:c r="T296" s="78" t="s">
        <x:v>3213</x:v>
      </x:c>
      <x:c r="U296" s="78" t="s">
        <x:v>3202</x:v>
      </x:c>
      <x:c r="V296" s="78"/>
      <x:c r="W296" s="78"/>
      <x:c r="X296" s="78"/>
      <x:c r="Y296" s="72" t="s">
        <x:v>2147</x:v>
      </x:c>
    </x:row>
    <x:row r="297" spans="1:25" ht="39.95000000000000284217" customHeight="1">
      <x:c r="A297" s="78" t="s">
        <x:v>3731</x:v>
      </x:c>
      <x:c r="B297" s="78">
        <x:v>295</x:v>
      </x:c>
      <x:c r="C297" s="78">
        <x:v>1</x:v>
      </x:c>
      <x:c r="D297" s="78">
        <x:v>10</x:v>
      </x:c>
      <x:c r="E297" s="72" t="s">
        <x:v>1527</x:v>
      </x:c>
      <x:c r="F297" s="72" t="s">
        <x:v>1026</x:v>
      </x:c>
      <x:c r="G297" s="72" t="s">
        <x:v>1098</x:v>
      </x:c>
      <x:c r="H297" s="72" t="s">
        <x:v>1705</x:v>
      </x:c>
      <x:c r="I297" s="78">
        <x:v>2</x:v>
      </x:c>
      <x:c r="J297" s="72" t="s">
        <x:v>4125</x:v>
      </x:c>
      <x:c r="K297" s="72" t="s">
        <x:v>1792</x:v>
      </x:c>
      <x:c r="L297" s="78" t="s">
        <x:v>3224</x:v>
      </x:c>
      <x:c r="M297" s="72" t="s">
        <x:v>4188</x:v>
      </x:c>
      <x:c r="N297" s="78">
        <x:v>0.16875000000000001</x:v>
      </x:c>
      <x:c r="O297" s="72" t="s">
        <x:v>4150</x:v>
      </x:c>
      <x:c r="P297" s="78">
        <x:v>5</x:v>
      </x:c>
      <x:c r="Q297" s="78">
        <x:f t="shared" si="2"/>
        <x:v>1505</x:v>
      </x:c>
      <x:c r="R297" s="78"/>
      <x:c r="S297" s="78" t="s">
        <x:v>3224</x:v>
      </x:c>
      <x:c r="T297" s="78" t="s">
        <x:v>3213</x:v>
      </x:c>
      <x:c r="U297" s="78" t="s">
        <x:v>3202</x:v>
      </x:c>
      <x:c r="V297" s="78"/>
      <x:c r="W297" s="78"/>
      <x:c r="X297" s="78"/>
      <x:c r="Y297" s="72" t="s">
        <x:v>2147</x:v>
      </x:c>
    </x:row>
    <x:row r="298" spans="1:25" ht="39.95000000000000284217" customHeight="1">
      <x:c r="A298" s="78" t="s">
        <x:v>3731</x:v>
      </x:c>
      <x:c r="B298" s="78">
        <x:v>296</x:v>
      </x:c>
      <x:c r="C298" s="78">
        <x:v>1</x:v>
      </x:c>
      <x:c r="D298" s="78">
        <x:v>10</x:v>
      </x:c>
      <x:c r="E298" s="72" t="s">
        <x:v>1224</x:v>
      </x:c>
      <x:c r="F298" s="72" t="s">
        <x:v>2196</x:v>
      </x:c>
      <x:c r="G298" s="72" t="s">
        <x:v>2092</x:v>
      </x:c>
      <x:c r="H298" s="72" t="s">
        <x:v>1705</x:v>
      </x:c>
      <x:c r="I298" s="78">
        <x:v>2</x:v>
      </x:c>
      <x:c r="J298" s="72" t="s">
        <x:v>2982</x:v>
      </x:c>
      <x:c r="K298" s="72" t="s">
        <x:v>1792</x:v>
      </x:c>
      <x:c r="L298" s="78" t="s">
        <x:v>3224</x:v>
      </x:c>
      <x:c r="M298" s="72" t="s">
        <x:v>4188</x:v>
      </x:c>
      <x:c r="N298" s="78">
        <x:v>0.16938657407407406</x:v>
      </x:c>
      <x:c r="O298" s="72" t="s">
        <x:v>4150</x:v>
      </x:c>
      <x:c r="P298" s="78">
        <x:v>5</x:v>
      </x:c>
      <x:c r="Q298" s="78">
        <x:f t="shared" si="2"/>
        <x:v>1510</x:v>
      </x:c>
      <x:c r="R298" s="78" t="s">
        <x:v>2970</x:v>
      </x:c>
      <x:c r="S298" s="78" t="s">
        <x:v>3224</x:v>
      </x:c>
      <x:c r="T298" s="78" t="s">
        <x:v>3213</x:v>
      </x:c>
      <x:c r="U298" s="78" t="s">
        <x:v>3202</x:v>
      </x:c>
      <x:c r="V298" s="78"/>
      <x:c r="W298" s="78"/>
      <x:c r="X298" s="78" t="s">
        <x:v>1422</x:v>
      </x:c>
      <x:c r="Y298" s="72" t="s">
        <x:v>2134</x:v>
      </x:c>
    </x:row>
    <x:row r="299" spans="1:25" ht="39.95000000000000284217" customHeight="1">
      <x:c r="A299" s="78" t="s">
        <x:v>3731</x:v>
      </x:c>
      <x:c r="B299" s="78">
        <x:v>297</x:v>
      </x:c>
      <x:c r="C299" s="78">
        <x:v>1</x:v>
      </x:c>
      <x:c r="D299" s="78">
        <x:v>10</x:v>
      </x:c>
      <x:c r="E299" s="72" t="s">
        <x:v>1990</x:v>
      </x:c>
      <x:c r="F299" s="72" t="s">
        <x:v>2128</x:v>
      </x:c>
      <x:c r="G299" s="72" t="s">
        <x:v>1151</x:v>
      </x:c>
      <x:c r="H299" s="72" t="s">
        <x:v>1705</x:v>
      </x:c>
      <x:c r="I299" s="78">
        <x:v>2</x:v>
      </x:c>
      <x:c r="J299" s="72" t="s">
        <x:v>3882</x:v>
      </x:c>
      <x:c r="K299" s="72" t="s">
        <x:v>1792</x:v>
      </x:c>
      <x:c r="L299" s="78" t="s">
        <x:v>3208</x:v>
      </x:c>
      <x:c r="M299" s="72" t="s">
        <x:v>4188</x:v>
      </x:c>
      <x:c r="N299" s="78">
        <x:v>0.17077546296296298</x:v>
      </x:c>
      <x:c r="O299" s="72" t="s">
        <x:v>2683</x:v>
      </x:c>
      <x:c r="P299" s="78">
        <x:v>10</x:v>
      </x:c>
      <x:c r="Q299" s="78">
        <x:f t="shared" si="2"/>
        <x:v>1520</x:v>
      </x:c>
      <x:c r="R299" s="78"/>
      <x:c r="S299" s="78" t="s">
        <x:v>3208</x:v>
      </x:c>
      <x:c r="T299" s="78" t="s">
        <x:v>578</x:v>
      </x:c>
      <x:c r="U299" s="78" t="s">
        <x:v>502</x:v>
      </x:c>
      <x:c r="V299" s="78"/>
      <x:c r="W299" s="78"/>
      <x:c r="X299" s="78"/>
      <x:c r="Y299" s="72" t="s">
        <x:v>4137</x:v>
      </x:c>
    </x:row>
    <x:row r="300" spans="1:25" ht="39.95000000000000284217" customHeight="1">
      <x:c r="A300" s="78" t="s">
        <x:v>3731</x:v>
      </x:c>
      <x:c r="B300" s="78">
        <x:v>298</x:v>
      </x:c>
      <x:c r="C300" s="78">
        <x:v>1</x:v>
      </x:c>
      <x:c r="D300" s="78">
        <x:v>10</x:v>
      </x:c>
      <x:c r="E300" s="72" t="s">
        <x:v>4070</x:v>
      </x:c>
      <x:c r="F300" s="72" t="s">
        <x:v>3001</x:v>
      </x:c>
      <x:c r="G300" s="72" t="s">
        <x:v>592</x:v>
      </x:c>
      <x:c r="H300" s="72" t="s">
        <x:v>1705</x:v>
      </x:c>
      <x:c r="I300" s="78">
        <x:v>2</x:v>
      </x:c>
      <x:c r="J300" s="72" t="s">
        <x:v>2956</x:v>
      </x:c>
      <x:c r="K300" s="72" t="s">
        <x:v>1792</x:v>
      </x:c>
      <x:c r="L300" s="78" t="s">
        <x:v>3208</x:v>
      </x:c>
      <x:c r="M300" s="72" t="s">
        <x:v>4188</x:v>
      </x:c>
      <x:c r="N300" s="78">
        <x:v>0.17216435185185186</x:v>
      </x:c>
      <x:c r="O300" s="72" t="s">
        <x:v>2683</x:v>
      </x:c>
      <x:c r="P300" s="78">
        <x:v>10</x:v>
      </x:c>
      <x:c r="Q300" s="78">
        <x:f t="shared" si="2"/>
        <x:v>1530</x:v>
      </x:c>
      <x:c r="R300" s="78"/>
      <x:c r="S300" s="78" t="s">
        <x:v>3208</x:v>
      </x:c>
      <x:c r="T300" s="78" t="s">
        <x:v>535</x:v>
      </x:c>
      <x:c r="U300" s="78" t="s">
        <x:v>524</x:v>
      </x:c>
      <x:c r="V300" s="78"/>
      <x:c r="W300" s="78"/>
      <x:c r="X300" s="78"/>
      <x:c r="Y300" s="72" t="s">
        <x:v>3894</x:v>
      </x:c>
    </x:row>
    <x:row r="301" spans="1:25" ht="39.95000000000000284217" customHeight="1">
      <x:c r="A301" s="78" t="s">
        <x:v>3731</x:v>
      </x:c>
      <x:c r="B301" s="78">
        <x:v>299</x:v>
      </x:c>
      <x:c r="C301" s="78">
        <x:v>1</x:v>
      </x:c>
      <x:c r="D301" s="78">
        <x:v>8</x:v>
      </x:c>
      <x:c r="E301" s="72" t="s">
        <x:v>4355</x:v>
      </x:c>
      <x:c r="F301" s="72" t="s">
        <x:v>2546</x:v>
      </x:c>
      <x:c r="G301" s="72" t="s">
        <x:v>3245</x:v>
      </x:c>
      <x:c r="H301" s="72" t="s">
        <x:v>3927</x:v>
      </x:c>
      <x:c r="I301" s="78">
        <x:v>2</x:v>
      </x:c>
      <x:c r="J301" s="72" t="s">
        <x:v>2410</x:v>
      </x:c>
      <x:c r="K301" s="72" t="s">
        <x:v>1792</x:v>
      </x:c>
      <x:c r="L301" s="78" t="s">
        <x:v>3206</x:v>
      </x:c>
      <x:c r="M301" s="72" t="s">
        <x:v>3924</x:v>
      </x:c>
      <x:c r="N301" s="78">
        <x:v>0.17251157407407408</x:v>
      </x:c>
      <x:c r="O301" s="72" t="s">
        <x:v>2683</x:v>
      </x:c>
      <x:c r="P301" s="78">
        <x:v>4</x:v>
      </x:c>
      <x:c r="Q301" s="78">
        <x:f t="shared" si="2"/>
        <x:v>1534</x:v>
      </x:c>
      <x:c r="R301" s="78"/>
      <x:c r="S301" s="78" t="s">
        <x:v>3206</x:v>
      </x:c>
      <x:c r="T301" s="78" t="s">
        <x:v>3206</x:v>
      </x:c>
      <x:c r="U301" s="78" t="s">
        <x:v>3073</x:v>
      </x:c>
      <x:c r="V301" s="78"/>
      <x:c r="W301" s="78"/>
      <x:c r="X301" s="78"/>
      <x:c r="Y301" s="72"/>
    </x:row>
    <x:row r="302" spans="1:25" ht="39.95000000000000284217" customHeight="1">
      <x:c r="A302" s="78" t="s">
        <x:v>3731</x:v>
      </x:c>
      <x:c r="B302" s="78">
        <x:v>300</x:v>
      </x:c>
      <x:c r="C302" s="78">
        <x:v>1</x:v>
      </x:c>
      <x:c r="D302" s="78">
        <x:v>10</x:v>
      </x:c>
      <x:c r="E302" s="72" t="s">
        <x:v>4362</x:v>
      </x:c>
      <x:c r="F302" s="72" t="s">
        <x:v>3322</x:v>
      </x:c>
      <x:c r="G302" s="72" t="s">
        <x:v>1946</x:v>
      </x:c>
      <x:c r="H302" s="72" t="s">
        <x:v>877</x:v>
      </x:c>
      <x:c r="I302" s="78">
        <x:v>4</x:v>
      </x:c>
      <x:c r="J302" s="72" t="s">
        <x:v>2358</x:v>
      </x:c>
      <x:c r="K302" s="72" t="s">
        <x:v>1792</x:v>
      </x:c>
      <x:c r="L302" s="78" t="s">
        <x:v>3086</x:v>
      </x:c>
      <x:c r="M302" s="72" t="s">
        <x:v>4112</x:v>
      </x:c>
      <x:c r="N302" s="78">
        <x:v>0.17291666666666666</x:v>
      </x:c>
      <x:c r="O302" s="72" t="s">
        <x:v>2666</x:v>
      </x:c>
      <x:c r="P302" s="78">
        <x:v>5</x:v>
      </x:c>
      <x:c r="Q302" s="78">
        <x:f t="shared" si="2"/>
        <x:v>1539</x:v>
      </x:c>
      <x:c r="R302" s="78"/>
      <x:c r="S302" s="78" t="s">
        <x:v>3086</x:v>
      </x:c>
      <x:c r="T302" s="78" t="s">
        <x:v>3206</x:v>
      </x:c>
      <x:c r="U302" s="78" t="s">
        <x:v>3206</x:v>
      </x:c>
      <x:c r="V302" s="78"/>
      <x:c r="W302" s="78"/>
      <x:c r="X302" s="78"/>
      <x:c r="Y302" s="72"/>
    </x:row>
    <x:row r="303" spans="1:25" ht="39.95000000000000284217" customHeight="1">
      <x:c r="A303" s="78" t="s">
        <x:v>3731</x:v>
      </x:c>
      <x:c r="B303" s="78">
        <x:v>301</x:v>
      </x:c>
      <x:c r="C303" s="78">
        <x:v>1</x:v>
      </x:c>
      <x:c r="D303" s="78">
        <x:v>10</x:v>
      </x:c>
      <x:c r="E303" s="72" t="s">
        <x:v>3802</x:v>
      </x:c>
      <x:c r="F303" s="72" t="s">
        <x:v>894</x:v>
      </x:c>
      <x:c r="G303" s="72" t="s">
        <x:v>4149</x:v>
      </x:c>
      <x:c r="H303" s="72" t="s">
        <x:v>4156</x:v>
      </x:c>
      <x:c r="I303" s="78">
        <x:v>3</x:v>
      </x:c>
      <x:c r="J303" s="72" t="s">
        <x:v>2405</x:v>
      </x:c>
      <x:c r="K303" s="72" t="s">
        <x:v>1792</x:v>
      </x:c>
      <x:c r="L303" s="78" t="s">
        <x:v>573</x:v>
      </x:c>
      <x:c r="M303" s="72" t="s">
        <x:v>1439</x:v>
      </x:c>
      <x:c r="N303" s="78">
        <x:v>0.17372685185185185</x:v>
      </x:c>
      <x:c r="O303" s="72" t="s">
        <x:v>2666</x:v>
      </x:c>
      <x:c r="P303" s="78">
        <x:v>4</x:v>
      </x:c>
      <x:c r="Q303" s="78">
        <x:f t="shared" si="2"/>
        <x:v>1543</x:v>
      </x:c>
      <x:c r="R303" s="78"/>
      <x:c r="S303" s="78" t="s">
        <x:v>573</x:v>
      </x:c>
      <x:c r="T303" s="78" t="s">
        <x:v>563</x:v>
      </x:c>
      <x:c r="U303" s="78" t="s">
        <x:v>3211</x:v>
      </x:c>
      <x:c r="V303" s="78"/>
      <x:c r="W303" s="78" t="s">
        <x:v>2165</x:v>
      </x:c>
      <x:c r="X303" s="78"/>
      <x:c r="Y303" s="72" t="s">
        <x:v>1976</x:v>
      </x:c>
    </x:row>
    <x:row r="304" spans="1:25" ht="39.95000000000000284217" customHeight="1">
      <x:c r="A304" s="78" t="s">
        <x:v>3731</x:v>
      </x:c>
      <x:c r="B304" s="78">
        <x:v>302</x:v>
      </x:c>
      <x:c r="C304" s="78">
        <x:v>1</x:v>
      </x:c>
      <x:c r="D304" s="78">
        <x:v>9</x:v>
      </x:c>
      <x:c r="E304" s="72" t="s">
        <x:v>1228</x:v>
      </x:c>
      <x:c r="F304" s="72" t="s">
        <x:v>1050</x:v>
      </x:c>
      <x:c r="G304" s="72" t="s">
        <x:v>2207</x:v>
      </x:c>
      <x:c r="H304" s="72" t="s">
        <x:v>3871</x:v>
      </x:c>
      <x:c r="I304" s="78">
        <x:v>3</x:v>
      </x:c>
      <x:c r="J304" s="72" t="s">
        <x:v>2146</x:v>
      </x:c>
      <x:c r="K304" s="72" t="s">
        <x:v>1792</x:v>
      </x:c>
      <x:c r="L304" s="78" t="s">
        <x:v>526</x:v>
      </x:c>
      <x:c r="M304" s="72" t="s">
        <x:v>1452</x:v>
      </x:c>
      <x:c r="N304" s="78">
        <x:v>0.17471064814814816</x:v>
      </x:c>
      <x:c r="O304" s="72" t="s">
        <x:v>2666</x:v>
      </x:c>
      <x:c r="P304" s="78">
        <x:v>5</x:v>
      </x:c>
      <x:c r="Q304" s="78">
        <x:f t="shared" si="2"/>
        <x:v>1548</x:v>
      </x:c>
      <x:c r="R304" s="78"/>
      <x:c r="S304" s="78" t="s">
        <x:v>526</x:v>
      </x:c>
      <x:c r="T304" s="78" t="s">
        <x:v>573</x:v>
      </x:c>
      <x:c r="U304" s="78" t="s">
        <x:v>573</x:v>
      </x:c>
      <x:c r="V304" s="78"/>
      <x:c r="W304" s="78" t="s">
        <x:v>2354</x:v>
      </x:c>
      <x:c r="X304" s="78"/>
      <x:c r="Y304" s="72" t="s">
        <x:v>1966</x:v>
      </x:c>
    </x:row>
    <x:row r="305" spans="1:25" ht="39.95000000000000284217" customHeight="1">
      <x:c r="A305" s="78" t="s">
        <x:v>3731</x:v>
      </x:c>
      <x:c r="B305" s="78">
        <x:v>303</x:v>
      </x:c>
      <x:c r="C305" s="78">
        <x:v>1</x:v>
      </x:c>
      <x:c r="D305" s="78">
        <x:v>9</x:v>
      </x:c>
      <x:c r="E305" s="72" t="s">
        <x:v>4080</x:v>
      </x:c>
      <x:c r="F305" s="72" t="s">
        <x:v>1100</x:v>
      </x:c>
      <x:c r="G305" s="72" t="s">
        <x:v>3009</x:v>
      </x:c>
      <x:c r="H305" s="72" t="s">
        <x:v>1421</x:v>
      </x:c>
      <x:c r="I305" s="78">
        <x:v>2</x:v>
      </x:c>
      <x:c r="J305" s="72" t="s">
        <x:v>2380</x:v>
      </x:c>
      <x:c r="K305" s="72" t="s">
        <x:v>1792</x:v>
      </x:c>
      <x:c r="L305" s="78" t="s">
        <x:v>3224</x:v>
      </x:c>
      <x:c r="M305" s="72" t="s">
        <x:v>4165</x:v>
      </x:c>
      <x:c r="N305" s="78">
        <x:v>0.17534722222222221</x:v>
      </x:c>
      <x:c r="O305" s="72" t="s">
        <x:v>2666</x:v>
      </x:c>
      <x:c r="P305" s="78">
        <x:v>4</x:v>
      </x:c>
      <x:c r="Q305" s="78">
        <x:f t="shared" si="2"/>
        <x:v>1552</x:v>
      </x:c>
      <x:c r="R305" s="78"/>
      <x:c r="S305" s="78" t="s">
        <x:v>3224</x:v>
      </x:c>
      <x:c r="T305" s="78" t="s">
        <x:v>3213</x:v>
      </x:c>
      <x:c r="U305" s="78" t="s">
        <x:v>3213</x:v>
      </x:c>
      <x:c r="V305" s="78"/>
      <x:c r="W305" s="78" t="s">
        <x:v>2409</x:v>
      </x:c>
      <x:c r="X305" s="78"/>
      <x:c r="Y305" s="72" t="s">
        <x:v>3957</x:v>
      </x:c>
    </x:row>
    <x:row r="306" spans="1:25" ht="39.95000000000000284217" customHeight="1">
      <x:c r="A306" s="78" t="s">
        <x:v>3731</x:v>
      </x:c>
      <x:c r="B306" s="78">
        <x:v>304</x:v>
      </x:c>
      <x:c r="C306" s="78">
        <x:v>1</x:v>
      </x:c>
      <x:c r="D306" s="78">
        <x:v>10</x:v>
      </x:c>
      <x:c r="E306" s="72" t="s">
        <x:v>1523</x:v>
      </x:c>
      <x:c r="F306" s="72" t="s">
        <x:v>1385</x:v>
      </x:c>
      <x:c r="G306" s="72" t="s">
        <x:v>1297</x:v>
      </x:c>
      <x:c r="H306" s="72" t="s">
        <x:v>4156</x:v>
      </x:c>
      <x:c r="I306" s="78">
        <x:v>3</x:v>
      </x:c>
      <x:c r="J306" s="72" t="s">
        <x:v>2145</x:v>
      </x:c>
      <x:c r="K306" s="72" t="s">
        <x:v>1792</x:v>
      </x:c>
      <x:c r="L306" s="78" t="s">
        <x:v>3224</x:v>
      </x:c>
      <x:c r="M306" s="72" t="s">
        <x:v>4102</x:v>
      </x:c>
      <x:c r="N306" s="78">
        <x:v>0.17598379629629629</x:v>
      </x:c>
      <x:c r="O306" s="72" t="s">
        <x:v>2666</x:v>
      </x:c>
      <x:c r="P306" s="78">
        <x:v>4</x:v>
      </x:c>
      <x:c r="Q306" s="78">
        <x:f t="shared" si="2"/>
        <x:v>1556</x:v>
      </x:c>
      <x:c r="R306" s="78"/>
      <x:c r="S306" s="78" t="s">
        <x:v>3224</x:v>
      </x:c>
      <x:c r="T306" s="78" t="s">
        <x:v>3213</x:v>
      </x:c>
      <x:c r="U306" s="78" t="s">
        <x:v>3213</x:v>
      </x:c>
      <x:c r="V306" s="78"/>
      <x:c r="W306" s="78"/>
      <x:c r="X306" s="78" t="s">
        <x:v>2355</x:v>
      </x:c>
      <x:c r="Y306" s="72" t="s">
        <x:v>2107</x:v>
      </x:c>
    </x:row>
    <x:row r="307" spans="1:25" ht="39.95000000000000284217" customHeight="1">
      <x:c r="A307" s="78" t="s">
        <x:v>3731</x:v>
      </x:c>
      <x:c r="B307" s="78">
        <x:v>305</x:v>
      </x:c>
      <x:c r="C307" s="78">
        <x:v>1</x:v>
      </x:c>
      <x:c r="D307" s="78">
        <x:v>9</x:v>
      </x:c>
      <x:c r="E307" s="72" t="s">
        <x:v>4358</x:v>
      </x:c>
      <x:c r="F307" s="72" t="s">
        <x:v>1931</x:v>
      </x:c>
      <x:c r="G307" s="72" t="s">
        <x:v>3011</x:v>
      </x:c>
      <x:c r="H307" s="72" t="s">
        <x:v>877</x:v>
      </x:c>
      <x:c r="I307" s="78">
        <x:v>5</x:v>
      </x:c>
      <x:c r="J307" s="72" t="s">
        <x:v>2358</x:v>
      </x:c>
      <x:c r="K307" s="72" t="s">
        <x:v>1792</x:v>
      </x:c>
      <x:c r="L307" s="78" t="s">
        <x:v>573</x:v>
      </x:c>
      <x:c r="M307" s="72" t="s">
        <x:v>4112</x:v>
      </x:c>
      <x:c r="N307" s="78">
        <x:v>0.17679398148148148</x:v>
      </x:c>
      <x:c r="O307" s="72" t="s">
        <x:v>2666</x:v>
      </x:c>
      <x:c r="P307" s="78">
        <x:v>5</x:v>
      </x:c>
      <x:c r="Q307" s="78">
        <x:f t="shared" si="2"/>
        <x:v>1561</x:v>
      </x:c>
      <x:c r="R307" s="78"/>
      <x:c r="S307" s="78" t="s">
        <x:v>573</x:v>
      </x:c>
      <x:c r="T307" s="78" t="s">
        <x:v>573</x:v>
      </x:c>
      <x:c r="U307" s="78" t="s">
        <x:v>573</x:v>
      </x:c>
      <x:c r="V307" s="78"/>
      <x:c r="W307" s="78"/>
      <x:c r="X307" s="78"/>
      <x:c r="Y307" s="72" t="s">
        <x:v>1410</x:v>
      </x:c>
    </x:row>
    <x:row r="308" spans="1:25" ht="39.95000000000000284217" customHeight="1">
      <x:c r="A308" s="78" t="s">
        <x:v>3731</x:v>
      </x:c>
      <x:c r="B308" s="78">
        <x:v>306</x:v>
      </x:c>
      <x:c r="C308" s="78">
        <x:v>1</x:v>
      </x:c>
      <x:c r="D308" s="78">
        <x:v>9</x:v>
      </x:c>
      <x:c r="E308" s="72" t="s">
        <x:v>2806</x:v>
      </x:c>
      <x:c r="F308" s="72" t="s">
        <x:v>3893</x:v>
      </x:c>
      <x:c r="G308" s="72" t="s">
        <x:v>3234</x:v>
      </x:c>
      <x:c r="H308" s="72" t="s">
        <x:v>3250</x:v>
      </x:c>
      <x:c r="I308" s="78">
        <x:v>1</x:v>
      </x:c>
      <x:c r="J308" s="72" t="s">
        <x:v>40</x:v>
      </x:c>
      <x:c r="K308" s="72" t="s">
        <x:v>1792</x:v>
      </x:c>
      <x:c r="L308" s="78" t="s">
        <x:v>563</x:v>
      </x:c>
      <x:c r="M308" s="72" t="s">
        <x:v>3443</x:v>
      </x:c>
      <x:c r="N308" s="78">
        <x:v>0.17754629629629629</x:v>
      </x:c>
      <x:c r="O308" s="72" t="s">
        <x:v>2666</x:v>
      </x:c>
      <x:c r="P308" s="78">
        <x:v>5</x:v>
      </x:c>
      <x:c r="Q308" s="78">
        <x:f t="shared" si="2"/>
        <x:v>1566</x:v>
      </x:c>
      <x:c r="R308" s="78"/>
      <x:c r="S308" s="78" t="s">
        <x:v>563</x:v>
      </x:c>
      <x:c r="T308" s="78" t="s">
        <x:v>563</x:v>
      </x:c>
      <x:c r="U308" s="78" t="s">
        <x:v>3211</x:v>
      </x:c>
      <x:c r="V308" s="78"/>
      <x:c r="W308" s="78"/>
      <x:c r="X308" s="78"/>
      <x:c r="Y308" s="72"/>
    </x:row>
  </x:sheetData>
  <x:mergeCells count="1">
    <x:mergeCell ref="S1:U1"/>
  </x:mergeCells>
  <x:conditionalFormatting sqref="A2:A121">
    <x:cfRule type="colorScale" priority="114">
      <x:colorScale>
        <x:cfvo type="min"/>
        <x:cfvo type="percentile" val="50"/>
        <x:cfvo type="max"/>
        <x:color rgb="ff63be7b"/>
        <x:color rgb="ffffeb84"/>
        <x:color rgb="fff8696b"/>
      </x:colorScale>
    </x:cfRule>
    <x:cfRule type="colorScale" priority="113">
      <x:colorScale>
        <x:cfvo type="min"/>
        <x:cfvo type="max"/>
        <x:color rgb="ff63be7b"/>
        <x:color rgb="fffcfcff"/>
      </x:colorScale>
    </x:cfRule>
    <x:cfRule type="colorScale" priority="112">
      <x:colorScale>
        <x:cfvo type="min"/>
        <x:cfvo type="max"/>
        <x:color rgb="ff9bcfd9"/>
        <x:color rgb="ffc6a5cb"/>
      </x:colorScale>
    </x:cfRule>
  </x:conditionalFormatting>
  <x:conditionalFormatting sqref="I3:I121">
    <x:cfRule type="dataBar" priority="109">
      <x:dataBar minLength="0" maxLength="100">
        <x:cfvo type="min"/>
        <x:cfvo type="max"/>
        <x:color rgb="ff315f97"/>
      </x:dataBar>
      <x:extLst>
        <x:ext xmlns:x14="http://schemas.microsoft.com/office/spreadsheetml/2009/9/main" uri="{B025F937-C7B1-47D3-B67F-A62EFF666E3E}">
          <x14:id>{F039A8C3-9606-4C3B-A85F-EC643C26C5EA}</x14:id>
        </x:ext>
      </x:extLst>
    </x:cfRule>
  </x:conditionalFormatting>
  <x:conditionalFormatting sqref="D1:D1048572">
    <x:cfRule type="iconSet" priority="106">
      <x:iconSet iconSet="3Signs">
        <x:cfvo type="percent" val="0"/>
        <x:cfvo type="percent" val="33"/>
        <x:cfvo type="percent" val="67"/>
      </x:iconSet>
    </x:cfRule>
    <x:cfRule type="iconSet" priority="101">
      <x:iconSet iconSet="4TrafficLights">
        <x:cfvo type="percent" val="0"/>
        <x:cfvo type="percent" val="25"/>
        <x:cfvo type="percent" val="50"/>
        <x:cfvo type="percent" val="75"/>
      </x:iconSet>
    </x:cfRule>
  </x:conditionalFormatting>
  <x:conditionalFormatting sqref="C1:C1048572">
    <x:cfRule type="iconSet" priority="103">
      <x:iconSet iconSet="4TrafficLights">
        <x:cfvo type="percent" val="0"/>
        <x:cfvo type="percent" val="25"/>
        <x:cfvo type="percent" val="50"/>
        <x:cfvo type="percent" val="75"/>
      </x:iconSet>
    </x:cfRule>
  </x:conditionalFormatting>
  <x:conditionalFormatting sqref="I122:I151">
    <x:cfRule type="dataBar" priority="2">
      <x:dataBar minLength="0" maxLength="100">
        <x:cfvo type="min"/>
        <x:cfvo type="max"/>
        <x:color rgb="ff315f97"/>
      </x:dataBar>
      <x:extLst>
        <x:ext xmlns:x14="http://schemas.microsoft.com/office/spreadsheetml/2009/9/main" uri="{B025F937-C7B1-47D3-B67F-A62EFF666E3E}">
          <x14:id>{90DEA8CE-5761-4849-BAA3-E8504DC4DDEE}</x14:id>
        </x:ext>
      </x:extLst>
    </x:cfRule>
  </x:conditionalFormatting>
  <x:conditionalFormatting sqref="I3:I121">
    <x:cfRule type="dataBar" priority="119">
      <x:dataBar minLength="0" maxLength="100">
        <x:cfvo type="min"/>
        <x:cfvo type="max"/>
        <x:color rgb="ff315f97"/>
      </x:dataBar>
      <x:extLst>
        <x:ext xmlns:x14="http://schemas.microsoft.com/office/spreadsheetml/2009/9/main" uri="{B025F937-C7B1-47D3-B67F-A62EFF666E3E}">
          <x14:id>{B4991D87-F09C-4A78-8056-84F5F8E707C2}</x14:id>
        </x:ext>
      </x:extLst>
    </x:cfRule>
  </x:conditionalFormatting>
  <x:conditionalFormatting sqref="I122:I151">
    <x:cfRule type="dataBar" priority="120">
      <x:dataBar minLength="0" maxLength="100">
        <x:cfvo type="min"/>
        <x:cfvo type="max"/>
        <x:color rgb="ff315f97"/>
      </x:dataBar>
      <x:extLst>
        <x:ext xmlns:x14="http://schemas.microsoft.com/office/spreadsheetml/2009/9/main" uri="{B025F937-C7B1-47D3-B67F-A62EFF666E3E}">
          <x14:id>{A775F837-4550-4CB9-9D14-CA7B2F3AAA0F}</x14:id>
        </x:ext>
      </x:extLst>
    </x:cfRule>
  </x:conditionalFormatting>
  <x:conditionalFormatting sqref="I3:I121">
    <x:cfRule type="dataBar" priority="122">
      <x:dataBar minLength="0" maxLength="100">
        <x:cfvo type="min"/>
        <x:cfvo type="max"/>
        <x:color rgb="ff315f97"/>
      </x:dataBar>
      <x:extLst>
        <x:ext xmlns:x14="http://schemas.microsoft.com/office/spreadsheetml/2009/9/main" uri="{B025F937-C7B1-47D3-B67F-A62EFF666E3E}">
          <x14:id>{04A0D414-F8EF-4E01-BF60-3148CA1700FC}</x14:id>
        </x:ext>
      </x:extLst>
    </x:cfRule>
  </x:conditionalFormatting>
  <x:conditionalFormatting sqref="I122:I151">
    <x:cfRule type="dataBar" priority="123">
      <x:dataBar minLength="0" maxLength="100">
        <x:cfvo type="min"/>
        <x:cfvo type="max"/>
        <x:color rgb="ff315f97"/>
      </x:dataBar>
      <x:extLst>
        <x:ext xmlns:x14="http://schemas.microsoft.com/office/spreadsheetml/2009/9/main" uri="{B025F937-C7B1-47D3-B67F-A62EFF666E3E}">
          <x14:id>{6D0F6D5A-1F43-4C0B-81D3-ECD59EED4464}</x14:id>
        </x:ext>
      </x:extLst>
    </x:cfRule>
  </x:conditionalFormatting>
  <x:conditionalFormatting sqref="I3:I121">
    <x:cfRule type="dataBar" priority="124">
      <x:dataBar minLength="0" maxLength="100">
        <x:cfvo type="min"/>
        <x:cfvo type="max"/>
        <x:color rgb="ff315f97"/>
      </x:dataBar>
      <x:extLst>
        <x:ext xmlns:x14="http://schemas.microsoft.com/office/spreadsheetml/2009/9/main" uri="{B025F937-C7B1-47D3-B67F-A62EFF666E3E}">
          <x14:id>{ED0F52C4-914F-4064-A56F-DA3F73A9BDE9}</x14:id>
        </x:ext>
      </x:extLst>
    </x:cfRule>
  </x:conditionalFormatting>
  <x:conditionalFormatting sqref="I122:I151">
    <x:cfRule type="dataBar" priority="125">
      <x:dataBar minLength="0" maxLength="100">
        <x:cfvo type="min"/>
        <x:cfvo type="max"/>
        <x:color rgb="ff315f97"/>
      </x:dataBar>
      <x:extLst>
        <x:ext xmlns:x14="http://schemas.microsoft.com/office/spreadsheetml/2009/9/main" uri="{B025F937-C7B1-47D3-B67F-A62EFF666E3E}">
          <x14:id>{23820CBB-9CC3-4375-B1E8-D47D671AA4A9}</x14:id>
        </x:ext>
      </x:extLst>
    </x:cfRule>
  </x:conditionalFormatting>
  <x:conditionalFormatting sqref="I3:I121">
    <x:cfRule type="dataBar" priority="127">
      <x:dataBar minLength="0" maxLength="100">
        <x:cfvo type="min"/>
        <x:cfvo type="max"/>
        <x:color rgb="ff315f97"/>
      </x:dataBar>
      <x:extLst>
        <x:ext xmlns:x14="http://schemas.microsoft.com/office/spreadsheetml/2009/9/main" uri="{B025F937-C7B1-47D3-B67F-A62EFF666E3E}">
          <x14:id>{1AB0A922-002F-4CC1-8830-063BDD61F983}</x14:id>
        </x:ext>
      </x:extLst>
    </x:cfRule>
  </x:conditionalFormatting>
  <x:conditionalFormatting sqref="I122:I151">
    <x:cfRule type="dataBar" priority="126">
      <x:dataBar minLength="0" maxLength="100">
        <x:cfvo type="min"/>
        <x:cfvo type="max"/>
        <x:color rgb="ff315f97"/>
      </x:dataBar>
      <x:extLst>
        <x:ext xmlns:x14="http://schemas.microsoft.com/office/spreadsheetml/2009/9/main" uri="{B025F937-C7B1-47D3-B67F-A62EFF666E3E}">
          <x14:id>{CCA9D102-56EB-4596-82B6-5F92698190B2}</x14:id>
        </x:ext>
      </x:extLst>
    </x:cfRule>
  </x:conditionalFormatting>
  <x:conditionalFormatting sqref="I3:I121">
    <x:cfRule type="dataBar" priority="128">
      <x:dataBar minLength="0" maxLength="100">
        <x:cfvo type="min"/>
        <x:cfvo type="max"/>
        <x:color rgb="ff315f97"/>
      </x:dataBar>
      <x:extLst>
        <x:ext xmlns:x14="http://schemas.microsoft.com/office/spreadsheetml/2009/9/main" uri="{B025F937-C7B1-47D3-B67F-A62EFF666E3E}">
          <x14:id>{C4EB0E59-FBA9-483B-8151-1108F27CC335}</x14:id>
        </x:ext>
      </x:extLst>
    </x:cfRule>
  </x:conditionalFormatting>
  <x:conditionalFormatting sqref="I122:I151">
    <x:cfRule type="dataBar" priority="129">
      <x:dataBar minLength="0" maxLength="100">
        <x:cfvo type="min"/>
        <x:cfvo type="max"/>
        <x:color rgb="ff315f97"/>
      </x:dataBar>
      <x:extLst>
        <x:ext xmlns:x14="http://schemas.microsoft.com/office/spreadsheetml/2009/9/main" uri="{B025F937-C7B1-47D3-B67F-A62EFF666E3E}">
          <x14:id>{A4A51CB2-668B-4078-BC42-7C632A43983A}</x14:id>
        </x:ext>
      </x:extLst>
    </x:cfRule>
  </x:conditionalFormatting>
  <x:conditionalFormatting sqref="I3:I121">
    <x:cfRule type="dataBar" priority="130">
      <x:dataBar minLength="0" maxLength="100">
        <x:cfvo type="min"/>
        <x:cfvo type="max"/>
        <x:color rgb="ff315f97"/>
      </x:dataBar>
      <x:extLst>
        <x:ext xmlns:x14="http://schemas.microsoft.com/office/spreadsheetml/2009/9/main" uri="{B025F937-C7B1-47D3-B67F-A62EFF666E3E}">
          <x14:id>{499C9C49-8515-4C40-983B-B36905808A95}</x14:id>
        </x:ext>
      </x:extLst>
    </x:cfRule>
  </x:conditionalFormatting>
  <x:conditionalFormatting sqref="I122:I151">
    <x:cfRule type="dataBar" priority="131">
      <x:dataBar minLength="0" maxLength="100">
        <x:cfvo type="min"/>
        <x:cfvo type="max"/>
        <x:color rgb="ff315f97"/>
      </x:dataBar>
      <x:extLst>
        <x:ext xmlns:x14="http://schemas.microsoft.com/office/spreadsheetml/2009/9/main" uri="{B025F937-C7B1-47D3-B67F-A62EFF666E3E}">
          <x14:id>{4CFCCE50-5BC2-44B2-8F59-640FFB05D831}</x14:id>
        </x:ext>
      </x:extLst>
    </x:cfRule>
  </x:conditionalFormatting>
  <x:conditionalFormatting sqref="I3:I121">
    <x:cfRule type="dataBar" priority="132">
      <x:dataBar minLength="0" maxLength="100">
        <x:cfvo type="min"/>
        <x:cfvo type="max"/>
        <x:color rgb="ff315f97"/>
      </x:dataBar>
      <x:extLst>
        <x:ext xmlns:x14="http://schemas.microsoft.com/office/spreadsheetml/2009/9/main" uri="{B025F937-C7B1-47D3-B67F-A62EFF666E3E}">
          <x14:id>{64338D09-BA30-4B98-904A-DC4049D3BA5D}</x14:id>
        </x:ext>
      </x:extLst>
    </x:cfRule>
  </x:conditionalFormatting>
  <x:conditionalFormatting sqref="I122:I151">
    <x:cfRule type="dataBar" priority="133">
      <x:dataBar minLength="0" maxLength="100">
        <x:cfvo type="min"/>
        <x:cfvo type="max"/>
        <x:color rgb="ff315f97"/>
      </x:dataBar>
      <x:extLst>
        <x:ext xmlns:x14="http://schemas.microsoft.com/office/spreadsheetml/2009/9/main" uri="{B025F937-C7B1-47D3-B67F-A62EFF666E3E}">
          <x14:id>{4EEE0B67-A8A6-4BA8-8468-C9F5D62D0565}</x14:id>
        </x:ext>
      </x:extLst>
    </x:cfRule>
  </x:conditionalFormatting>
  <x:conditionalFormatting sqref="I3:I121">
    <x:cfRule type="dataBar" priority="135">
      <x:dataBar minLength="0" maxLength="100">
        <x:cfvo type="min"/>
        <x:cfvo type="max"/>
        <x:color rgb="ff315f97"/>
      </x:dataBar>
      <x:extLst>
        <x:ext xmlns:x14="http://schemas.microsoft.com/office/spreadsheetml/2009/9/main" uri="{B025F937-C7B1-47D3-B67F-A62EFF666E3E}">
          <x14:id>{DF96667D-72DB-46F6-9FA3-53C1E2186A02}</x14:id>
        </x:ext>
      </x:extLst>
    </x:cfRule>
  </x:conditionalFormatting>
  <x:conditionalFormatting sqref="I122:I151">
    <x:cfRule type="dataBar" priority="136">
      <x:dataBar minLength="0" maxLength="100">
        <x:cfvo type="min"/>
        <x:cfvo type="max"/>
        <x:color rgb="ff315f97"/>
      </x:dataBar>
      <x:extLst>
        <x:ext xmlns:x14="http://schemas.microsoft.com/office/spreadsheetml/2009/9/main" uri="{B025F937-C7B1-47D3-B67F-A62EFF666E3E}">
          <x14:id>{A6201351-7997-403B-ADA4-4AD9525CDBB3}</x14:id>
        </x:ext>
      </x:extLst>
    </x:cfRule>
  </x:conditionalFormatting>
  <x:conditionalFormatting sqref="I3:I121">
    <x:cfRule type="dataBar" priority="137">
      <x:dataBar minLength="0" maxLength="100">
        <x:cfvo type="min"/>
        <x:cfvo type="max"/>
        <x:color rgb="ff315f97"/>
      </x:dataBar>
      <x:extLst>
        <x:ext xmlns:x14="http://schemas.microsoft.com/office/spreadsheetml/2009/9/main" uri="{B025F937-C7B1-47D3-B67F-A62EFF666E3E}">
          <x14:id>{6DF914FA-C0FB-4C0E-8205-88C3E7AF4576}</x14:id>
        </x:ext>
      </x:extLst>
    </x:cfRule>
  </x:conditionalFormatting>
  <x:conditionalFormatting sqref="I122:I151">
    <x:cfRule type="dataBar" priority="138">
      <x:dataBar minLength="0" maxLength="100">
        <x:cfvo type="min"/>
        <x:cfvo type="max"/>
        <x:color rgb="ff315f97"/>
      </x:dataBar>
      <x:extLst>
        <x:ext xmlns:x14="http://schemas.microsoft.com/office/spreadsheetml/2009/9/main" uri="{B025F937-C7B1-47D3-B67F-A62EFF666E3E}">
          <x14:id>{B8EC36D6-3D99-45D9-84E7-893451F5CF1A}</x14:id>
        </x:ext>
      </x:extLst>
    </x:cfRule>
  </x:conditionalFormatting>
  <x:conditionalFormatting sqref="I3:I121">
    <x:cfRule type="dataBar" priority="139">
      <x:dataBar minLength="0" maxLength="100">
        <x:cfvo type="min"/>
        <x:cfvo type="max"/>
        <x:color rgb="ff315f97"/>
      </x:dataBar>
      <x:extLst>
        <x:ext xmlns:x14="http://schemas.microsoft.com/office/spreadsheetml/2009/9/main" uri="{B025F937-C7B1-47D3-B67F-A62EFF666E3E}">
          <x14:id>{E0A71835-9777-441A-9E53-65D6331D3878}</x14:id>
        </x:ext>
      </x:extLst>
    </x:cfRule>
  </x:conditionalFormatting>
  <x:conditionalFormatting sqref="I122:I151">
    <x:cfRule type="dataBar" priority="140">
      <x:dataBar minLength="0" maxLength="100">
        <x:cfvo type="min"/>
        <x:cfvo type="max"/>
        <x:color rgb="ff315f97"/>
      </x:dataBar>
      <x:extLst>
        <x:ext xmlns:x14="http://schemas.microsoft.com/office/spreadsheetml/2009/9/main" uri="{B025F937-C7B1-47D3-B67F-A62EFF666E3E}">
          <x14:id>{F767B9A2-1A69-472D-907D-D4946C500DC0}</x14:id>
        </x:ext>
      </x:extLst>
    </x:cfRule>
  </x:conditionalFormatting>
  <x:conditionalFormatting sqref="I3:I121">
    <x:cfRule type="dataBar" priority="141">
      <x:dataBar minLength="0" maxLength="100">
        <x:cfvo type="min"/>
        <x:cfvo type="max"/>
        <x:color rgb="ff315f97"/>
      </x:dataBar>
      <x:extLst>
        <x:ext xmlns:x14="http://schemas.microsoft.com/office/spreadsheetml/2009/9/main" uri="{B025F937-C7B1-47D3-B67F-A62EFF666E3E}">
          <x14:id>{8BCB571C-B0C2-4557-93F6-FBBA5AE18453}</x14:id>
        </x:ext>
      </x:extLst>
    </x:cfRule>
  </x:conditionalFormatting>
  <x:conditionalFormatting sqref="I122:I151">
    <x:cfRule type="dataBar" priority="142">
      <x:dataBar minLength="0" maxLength="100">
        <x:cfvo type="min"/>
        <x:cfvo type="max"/>
        <x:color rgb="ff315f97"/>
      </x:dataBar>
      <x:extLst>
        <x:ext xmlns:x14="http://schemas.microsoft.com/office/spreadsheetml/2009/9/main" uri="{B025F937-C7B1-47D3-B67F-A62EFF666E3E}">
          <x14:id>{6B3F42CE-1B4F-4096-9B74-8962801AEA7D}</x14:id>
        </x:ext>
      </x:extLst>
    </x:cfRule>
  </x:conditionalFormatting>
  <x:conditionalFormatting sqref="I3:I121">
    <x:cfRule type="dataBar" priority="143">
      <x:dataBar minLength="0" maxLength="100">
        <x:cfvo type="min"/>
        <x:cfvo type="max"/>
        <x:color rgb="ff315f97"/>
      </x:dataBar>
      <x:extLst>
        <x:ext xmlns:x14="http://schemas.microsoft.com/office/spreadsheetml/2009/9/main" uri="{B025F937-C7B1-47D3-B67F-A62EFF666E3E}">
          <x14:id>{2FD23A81-CA9D-4E11-A710-FDD867453416}</x14:id>
        </x:ext>
      </x:extLst>
    </x:cfRule>
  </x:conditionalFormatting>
  <x:conditionalFormatting sqref="I122:I151">
    <x:cfRule type="dataBar" priority="144">
      <x:dataBar minLength="0" maxLength="100">
        <x:cfvo type="min"/>
        <x:cfvo type="max"/>
        <x:color rgb="ff315f97"/>
      </x:dataBar>
      <x:extLst>
        <x:ext xmlns:x14="http://schemas.microsoft.com/office/spreadsheetml/2009/9/main" uri="{B025F937-C7B1-47D3-B67F-A62EFF666E3E}">
          <x14:id>{CA8626ED-A935-4208-BADF-AD5399DAF926}</x14:id>
        </x:ext>
      </x:extLst>
    </x:cfRule>
  </x:conditionalFormatting>
  <x:conditionalFormatting sqref="I3:I121">
    <x:cfRule type="dataBar" priority="145">
      <x:dataBar minLength="0" maxLength="100">
        <x:cfvo type="min"/>
        <x:cfvo type="max"/>
        <x:color rgb="ff315f97"/>
      </x:dataBar>
      <x:extLst>
        <x:ext xmlns:x14="http://schemas.microsoft.com/office/spreadsheetml/2009/9/main" uri="{B025F937-C7B1-47D3-B67F-A62EFF666E3E}">
          <x14:id>{C017EA16-5FD1-43CB-82F7-E21A2A71D808}</x14:id>
        </x:ext>
      </x:extLst>
    </x:cfRule>
  </x:conditionalFormatting>
  <x:conditionalFormatting sqref="I122:I151">
    <x:cfRule type="dataBar" priority="146">
      <x:dataBar minLength="0" maxLength="100">
        <x:cfvo type="min"/>
        <x:cfvo type="max"/>
        <x:color rgb="ff315f97"/>
      </x:dataBar>
      <x:extLst>
        <x:ext xmlns:x14="http://schemas.microsoft.com/office/spreadsheetml/2009/9/main" uri="{B025F937-C7B1-47D3-B67F-A62EFF666E3E}">
          <x14:id>{3F36D1A2-6781-44A1-8BF4-923CCCBFA2CB}</x14:id>
        </x:ext>
      </x:extLst>
    </x:cfRule>
  </x:conditionalFormatting>
  <x:conditionalFormatting sqref="I3:I121">
    <x:cfRule type="dataBar" priority="147">
      <x:dataBar minLength="0" maxLength="100">
        <x:cfvo type="min"/>
        <x:cfvo type="max"/>
        <x:color rgb="ff315f97"/>
      </x:dataBar>
      <x:extLst>
        <x:ext xmlns:x14="http://schemas.microsoft.com/office/spreadsheetml/2009/9/main" uri="{B025F937-C7B1-47D3-B67F-A62EFF666E3E}">
          <x14:id>{F3928827-0DBD-46A9-91EC-71EFA898258E}</x14:id>
        </x:ext>
      </x:extLst>
    </x:cfRule>
  </x:conditionalFormatting>
  <x:conditionalFormatting sqref="I122:I151">
    <x:cfRule type="dataBar" priority="148">
      <x:dataBar minLength="0" maxLength="100">
        <x:cfvo type="min"/>
        <x:cfvo type="max"/>
        <x:color rgb="ff315f97"/>
      </x:dataBar>
      <x:extLst>
        <x:ext xmlns:x14="http://schemas.microsoft.com/office/spreadsheetml/2009/9/main" uri="{B025F937-C7B1-47D3-B67F-A62EFF666E3E}">
          <x14:id>{22646218-6438-4236-A4EE-1022873A2464}</x14:id>
        </x:ext>
      </x:extLst>
    </x:cfRule>
  </x:conditionalFormatting>
  <x:conditionalFormatting sqref="I3:I121">
    <x:cfRule type="dataBar" priority="149">
      <x:dataBar minLength="0" maxLength="100">
        <x:cfvo type="min"/>
        <x:cfvo type="max"/>
        <x:color rgb="ff315f97"/>
      </x:dataBar>
      <x:extLst>
        <x:ext xmlns:x14="http://schemas.microsoft.com/office/spreadsheetml/2009/9/main" uri="{B025F937-C7B1-47D3-B67F-A62EFF666E3E}">
          <x14:id>{6EF4784A-1D42-4B72-8A8F-F5ECD64F8F45}</x14:id>
        </x:ext>
      </x:extLst>
    </x:cfRule>
  </x:conditionalFormatting>
  <x:conditionalFormatting sqref="I122:I151">
    <x:cfRule type="dataBar" priority="150">
      <x:dataBar minLength="0" maxLength="100">
        <x:cfvo type="min"/>
        <x:cfvo type="max"/>
        <x:color rgb="ff315f97"/>
      </x:dataBar>
      <x:extLst>
        <x:ext xmlns:x14="http://schemas.microsoft.com/office/spreadsheetml/2009/9/main" uri="{B025F937-C7B1-47D3-B67F-A62EFF666E3E}">
          <x14:id>{AD1DB3EE-1219-4DCD-B4A8-CEEDE104E9E7}</x14:id>
        </x:ext>
      </x:extLst>
    </x:cfRule>
  </x:conditionalFormatting>
  <x:conditionalFormatting sqref="I3:I121">
    <x:cfRule type="dataBar" priority="151">
      <x:dataBar minLength="0" maxLength="100">
        <x:cfvo type="min"/>
        <x:cfvo type="max"/>
        <x:color rgb="ff315f97"/>
      </x:dataBar>
      <x:extLst>
        <x:ext xmlns:x14="http://schemas.microsoft.com/office/spreadsheetml/2009/9/main" uri="{B025F937-C7B1-47D3-B67F-A62EFF666E3E}">
          <x14:id>{C2448833-4A9E-4BFE-805F-C82139B9DC84}</x14:id>
        </x:ext>
      </x:extLst>
    </x:cfRule>
  </x:conditionalFormatting>
  <x:conditionalFormatting sqref="I122:I151">
    <x:cfRule type="dataBar" priority="152">
      <x:dataBar minLength="0" maxLength="100">
        <x:cfvo type="min"/>
        <x:cfvo type="max"/>
        <x:color rgb="ff315f97"/>
      </x:dataBar>
      <x:extLst>
        <x:ext xmlns:x14="http://schemas.microsoft.com/office/spreadsheetml/2009/9/main" uri="{B025F937-C7B1-47D3-B67F-A62EFF666E3E}">
          <x14:id>{9920203A-5B03-4CCE-981D-99E5071F76AD}</x14:id>
        </x:ext>
      </x:extLst>
    </x:cfRule>
  </x:conditionalFormatting>
  <x:conditionalFormatting sqref="I3:I121">
    <x:cfRule type="dataBar" priority="153">
      <x:dataBar minLength="0" maxLength="100">
        <x:cfvo type="min"/>
        <x:cfvo type="max"/>
        <x:color rgb="ff315f97"/>
      </x:dataBar>
      <x:extLst>
        <x:ext xmlns:x14="http://schemas.microsoft.com/office/spreadsheetml/2009/9/main" uri="{B025F937-C7B1-47D3-B67F-A62EFF666E3E}">
          <x14:id>{164812B5-67A7-4B4D-A378-673B072BC5B9}</x14:id>
        </x:ext>
      </x:extLst>
    </x:cfRule>
  </x:conditionalFormatting>
  <x:conditionalFormatting sqref="I122:I151">
    <x:cfRule type="dataBar" priority="154">
      <x:dataBar minLength="0" maxLength="100">
        <x:cfvo type="min"/>
        <x:cfvo type="max"/>
        <x:color rgb="ff315f97"/>
      </x:dataBar>
      <x:extLst>
        <x:ext xmlns:x14="http://schemas.microsoft.com/office/spreadsheetml/2009/9/main" uri="{B025F937-C7B1-47D3-B67F-A62EFF666E3E}">
          <x14:id>{C135AEC7-E7D5-4E1C-9C05-ED442C61D7C4}</x14:id>
        </x:ext>
      </x:extLst>
    </x:cfRule>
  </x:conditionalFormatting>
  <x:conditionalFormatting sqref="I3:I121">
    <x:cfRule type="dataBar" priority="155">
      <x:dataBar minLength="0" maxLength="100">
        <x:cfvo type="min"/>
        <x:cfvo type="max"/>
        <x:color rgb="ff315f97"/>
      </x:dataBar>
      <x:extLst>
        <x:ext xmlns:x14="http://schemas.microsoft.com/office/spreadsheetml/2009/9/main" uri="{B025F937-C7B1-47D3-B67F-A62EFF666E3E}">
          <x14:id>{555D0D46-6C22-4A5D-A64F-70E1B56AA845}</x14:id>
        </x:ext>
      </x:extLst>
    </x:cfRule>
  </x:conditionalFormatting>
  <x:conditionalFormatting sqref="I122:I151">
    <x:cfRule type="dataBar" priority="156">
      <x:dataBar minLength="0" maxLength="100">
        <x:cfvo type="min"/>
        <x:cfvo type="max"/>
        <x:color rgb="ff315f97"/>
      </x:dataBar>
      <x:extLst>
        <x:ext xmlns:x14="http://schemas.microsoft.com/office/spreadsheetml/2009/9/main" uri="{B025F937-C7B1-47D3-B67F-A62EFF666E3E}">
          <x14:id>{E1FFDC12-A895-4B05-AA6A-928E441D79C3}</x14:id>
        </x:ext>
      </x:extLst>
    </x:cfRule>
  </x:conditionalFormatting>
  <x:conditionalFormatting sqref="I3:I121">
    <x:cfRule type="dataBar" priority="157">
      <x:dataBar minLength="0" maxLength="100">
        <x:cfvo type="min"/>
        <x:cfvo type="max"/>
        <x:color rgb="ff315f97"/>
      </x:dataBar>
      <x:extLst>
        <x:ext xmlns:x14="http://schemas.microsoft.com/office/spreadsheetml/2009/9/main" uri="{B025F937-C7B1-47D3-B67F-A62EFF666E3E}">
          <x14:id>{DA478B4D-9825-415F-8A5E-D14B1C22DB1B}</x14:id>
        </x:ext>
      </x:extLst>
    </x:cfRule>
  </x:conditionalFormatting>
  <x:conditionalFormatting sqref="I122:I151">
    <x:cfRule type="dataBar" priority="158">
      <x:dataBar minLength="0" maxLength="100">
        <x:cfvo type="min"/>
        <x:cfvo type="max"/>
        <x:color rgb="ff315f97"/>
      </x:dataBar>
      <x:extLst>
        <x:ext xmlns:x14="http://schemas.microsoft.com/office/spreadsheetml/2009/9/main" uri="{B025F937-C7B1-47D3-B67F-A62EFF666E3E}">
          <x14:id>{CC133515-60A3-49BB-9AB6-544F0034E862}</x14:id>
        </x:ext>
      </x:extLst>
    </x:cfRule>
  </x:conditionalFormatting>
  <x:conditionalFormatting sqref="I3:I121">
    <x:cfRule type="dataBar" priority="159">
      <x:dataBar minLength="0" maxLength="100">
        <x:cfvo type="min"/>
        <x:cfvo type="max"/>
        <x:color rgb="ff315f97"/>
      </x:dataBar>
      <x:extLst>
        <x:ext xmlns:x14="http://schemas.microsoft.com/office/spreadsheetml/2009/9/main" uri="{B025F937-C7B1-47D3-B67F-A62EFF666E3E}">
          <x14:id>{9B2535BE-750C-4199-8B87-14394E54C820}</x14:id>
        </x:ext>
      </x:extLst>
    </x:cfRule>
  </x:conditionalFormatting>
  <x:conditionalFormatting sqref="I122:I151">
    <x:cfRule type="dataBar" priority="160">
      <x:dataBar minLength="0" maxLength="100">
        <x:cfvo type="min"/>
        <x:cfvo type="max"/>
        <x:color rgb="ff315f97"/>
      </x:dataBar>
      <x:extLst>
        <x:ext xmlns:x14="http://schemas.microsoft.com/office/spreadsheetml/2009/9/main" uri="{B025F937-C7B1-47D3-B67F-A62EFF666E3E}">
          <x14:id>{451DF789-8630-4CEC-9753-A11F0A8B6B75}</x14:id>
        </x:ext>
      </x:extLst>
    </x:cfRule>
  </x:conditionalFormatting>
  <x:conditionalFormatting sqref="I3:I121">
    <x:cfRule type="dataBar" priority="161">
      <x:dataBar minLength="0" maxLength="100">
        <x:cfvo type="min"/>
        <x:cfvo type="max"/>
        <x:color rgb="ff315f97"/>
      </x:dataBar>
      <x:extLst>
        <x:ext xmlns:x14="http://schemas.microsoft.com/office/spreadsheetml/2009/9/main" uri="{B025F937-C7B1-47D3-B67F-A62EFF666E3E}">
          <x14:id>{E97318C5-6B31-41F4-94FB-FF6A98025F27}</x14:id>
        </x:ext>
      </x:extLst>
    </x:cfRule>
  </x:conditionalFormatting>
  <x:conditionalFormatting sqref="I122:I151">
    <x:cfRule type="dataBar" priority="162">
      <x:dataBar minLength="0" maxLength="100">
        <x:cfvo type="min"/>
        <x:cfvo type="max"/>
        <x:color rgb="ff315f97"/>
      </x:dataBar>
      <x:extLst>
        <x:ext xmlns:x14="http://schemas.microsoft.com/office/spreadsheetml/2009/9/main" uri="{B025F937-C7B1-47D3-B67F-A62EFF666E3E}">
          <x14:id>{8C034A31-4302-4D44-BDF3-C42DF4DEB7F5}</x14:id>
        </x:ext>
      </x:extLst>
    </x:cfRule>
  </x:conditionalFormatting>
  <x:conditionalFormatting sqref="I3:I121">
    <x:cfRule type="dataBar" priority="163">
      <x:dataBar minLength="0" maxLength="100">
        <x:cfvo type="min"/>
        <x:cfvo type="max"/>
        <x:color rgb="ff315f97"/>
      </x:dataBar>
      <x:extLst>
        <x:ext xmlns:x14="http://schemas.microsoft.com/office/spreadsheetml/2009/9/main" uri="{B025F937-C7B1-47D3-B67F-A62EFF666E3E}">
          <x14:id>{D52EF4EE-CD68-4E9D-A234-F2BB444A7270}</x14:id>
        </x:ext>
      </x:extLst>
    </x:cfRule>
  </x:conditionalFormatting>
  <x:conditionalFormatting sqref="I122:I151">
    <x:cfRule type="dataBar" priority="164">
      <x:dataBar minLength="0" maxLength="100">
        <x:cfvo type="min"/>
        <x:cfvo type="max"/>
        <x:color rgb="ff315f97"/>
      </x:dataBar>
      <x:extLst>
        <x:ext xmlns:x14="http://schemas.microsoft.com/office/spreadsheetml/2009/9/main" uri="{B025F937-C7B1-47D3-B67F-A62EFF666E3E}">
          <x14:id>{13751654-8755-405F-B4E2-E1779CC9F0E1}</x14:id>
        </x:ext>
      </x:extLst>
    </x:cfRule>
  </x:conditionalFormatting>
  <x:conditionalFormatting sqref="I3:I121">
    <x:cfRule type="dataBar" priority="165">
      <x:dataBar minLength="0" maxLength="100">
        <x:cfvo type="min"/>
        <x:cfvo type="max"/>
        <x:color rgb="ff315f97"/>
      </x:dataBar>
      <x:extLst>
        <x:ext xmlns:x14="http://schemas.microsoft.com/office/spreadsheetml/2009/9/main" uri="{B025F937-C7B1-47D3-B67F-A62EFF666E3E}">
          <x14:id>{36B113B9-6F4E-4B68-929F-B46B35A872EE}</x14:id>
        </x:ext>
      </x:extLst>
    </x:cfRule>
  </x:conditionalFormatting>
  <x:conditionalFormatting sqref="I122:I151">
    <x:cfRule type="dataBar" priority="166">
      <x:dataBar minLength="0" maxLength="100">
        <x:cfvo type="min"/>
        <x:cfvo type="max"/>
        <x:color rgb="ff315f97"/>
      </x:dataBar>
      <x:extLst>
        <x:ext xmlns:x14="http://schemas.microsoft.com/office/spreadsheetml/2009/9/main" uri="{B025F937-C7B1-47D3-B67F-A62EFF666E3E}">
          <x14:id>{9D00650D-856B-4CDC-B428-E9AB811067D3}</x14:id>
        </x:ext>
      </x:extLst>
    </x:cfRule>
  </x:conditionalFormatting>
  <x:conditionalFormatting sqref="I3:I121">
    <x:cfRule type="dataBar" priority="167">
      <x:dataBar minLength="0" maxLength="100">
        <x:cfvo type="min"/>
        <x:cfvo type="max"/>
        <x:color rgb="ff315f97"/>
      </x:dataBar>
      <x:extLst>
        <x:ext xmlns:x14="http://schemas.microsoft.com/office/spreadsheetml/2009/9/main" uri="{B025F937-C7B1-47D3-B67F-A62EFF666E3E}">
          <x14:id>{107EAA17-4415-48E4-AF23-B286F374B131}</x14:id>
        </x:ext>
      </x:extLst>
    </x:cfRule>
  </x:conditionalFormatting>
  <x:conditionalFormatting sqref="I122:I151">
    <x:cfRule type="dataBar" priority="168">
      <x:dataBar minLength="0" maxLength="100">
        <x:cfvo type="min"/>
        <x:cfvo type="max"/>
        <x:color rgb="ff315f97"/>
      </x:dataBar>
      <x:extLst>
        <x:ext xmlns:x14="http://schemas.microsoft.com/office/spreadsheetml/2009/9/main" uri="{B025F937-C7B1-47D3-B67F-A62EFF666E3E}">
          <x14:id>{E7D6F8F5-FEE3-4330-A1D1-1E3D829BDF89}</x14:id>
        </x:ext>
      </x:extLst>
    </x:cfRule>
  </x:conditionalFormatting>
  <x:conditionalFormatting sqref="I3:I121">
    <x:cfRule type="dataBar" priority="169">
      <x:dataBar minLength="0" maxLength="100">
        <x:cfvo type="min"/>
        <x:cfvo type="max"/>
        <x:color rgb="ff315f97"/>
      </x:dataBar>
      <x:extLst>
        <x:ext xmlns:x14="http://schemas.microsoft.com/office/spreadsheetml/2009/9/main" uri="{B025F937-C7B1-47D3-B67F-A62EFF666E3E}">
          <x14:id>{DFBE740C-1090-4EA7-B4C9-4278F5AD6E9D}</x14:id>
        </x:ext>
      </x:extLst>
    </x:cfRule>
  </x:conditionalFormatting>
  <x:conditionalFormatting sqref="I122:I151">
    <x:cfRule type="dataBar" priority="170">
      <x:dataBar minLength="0" maxLength="100">
        <x:cfvo type="min"/>
        <x:cfvo type="max"/>
        <x:color rgb="ff315f97"/>
      </x:dataBar>
      <x:extLst>
        <x:ext xmlns:x14="http://schemas.microsoft.com/office/spreadsheetml/2009/9/main" uri="{B025F937-C7B1-47D3-B67F-A62EFF666E3E}">
          <x14:id>{1ED7BEBD-6CFC-4E05-A3A1-B541DFDF410C}</x14:id>
        </x:ext>
      </x:extLst>
    </x:cfRule>
  </x:conditionalFormatting>
  <x:conditionalFormatting sqref="I3:I121">
    <x:cfRule type="dataBar" priority="171">
      <x:dataBar minLength="0" maxLength="100">
        <x:cfvo type="min"/>
        <x:cfvo type="max"/>
        <x:color rgb="ff315f97"/>
      </x:dataBar>
      <x:extLst>
        <x:ext xmlns:x14="http://schemas.microsoft.com/office/spreadsheetml/2009/9/main" uri="{B025F937-C7B1-47D3-B67F-A62EFF666E3E}">
          <x14:id>{A06215BC-C80E-472D-8E56-46D5BD33DC3A}</x14:id>
        </x:ext>
      </x:extLst>
    </x:cfRule>
  </x:conditionalFormatting>
  <x:conditionalFormatting sqref="I122:I151">
    <x:cfRule type="dataBar" priority="172">
      <x:dataBar minLength="0" maxLength="100">
        <x:cfvo type="min"/>
        <x:cfvo type="max"/>
        <x:color rgb="ff315f97"/>
      </x:dataBar>
      <x:extLst>
        <x:ext xmlns:x14="http://schemas.microsoft.com/office/spreadsheetml/2009/9/main" uri="{B025F937-C7B1-47D3-B67F-A62EFF666E3E}">
          <x14:id>{2155E08D-ECF3-4319-845C-04E72A2BE19B}</x14:id>
        </x:ext>
      </x:extLst>
    </x:cfRule>
  </x:conditionalFormatting>
  <x:conditionalFormatting sqref="I3:I121">
    <x:cfRule type="dataBar" priority="173">
      <x:dataBar minLength="0" maxLength="100">
        <x:cfvo type="min"/>
        <x:cfvo type="max"/>
        <x:color rgb="ff315f97"/>
      </x:dataBar>
      <x:extLst>
        <x:ext xmlns:x14="http://schemas.microsoft.com/office/spreadsheetml/2009/9/main" uri="{B025F937-C7B1-47D3-B67F-A62EFF666E3E}">
          <x14:id>{15106CC9-6D36-4261-B919-BECA85E8AC3B}</x14:id>
        </x:ext>
      </x:extLst>
    </x:cfRule>
  </x:conditionalFormatting>
  <x:conditionalFormatting sqref="I122:I151">
    <x:cfRule type="dataBar" priority="174">
      <x:dataBar minLength="0" maxLength="100">
        <x:cfvo type="min"/>
        <x:cfvo type="max"/>
        <x:color rgb="ff315f97"/>
      </x:dataBar>
      <x:extLst>
        <x:ext xmlns:x14="http://schemas.microsoft.com/office/spreadsheetml/2009/9/main" uri="{B025F937-C7B1-47D3-B67F-A62EFF666E3E}">
          <x14:id>{D9B54AA0-45FF-476F-9673-49AE2FD0311F}</x14:id>
        </x:ext>
      </x:extLst>
    </x:cfRule>
  </x:conditionalFormatting>
  <x:conditionalFormatting sqref="I3:I121">
    <x:cfRule type="dataBar" priority="175">
      <x:dataBar minLength="0" maxLength="100">
        <x:cfvo type="min"/>
        <x:cfvo type="max"/>
        <x:color rgb="ff315f97"/>
      </x:dataBar>
      <x:extLst>
        <x:ext xmlns:x14="http://schemas.microsoft.com/office/spreadsheetml/2009/9/main" uri="{B025F937-C7B1-47D3-B67F-A62EFF666E3E}">
          <x14:id>{A010DE33-79F1-4686-ACA6-283305A31B31}</x14:id>
        </x:ext>
      </x:extLst>
    </x:cfRule>
  </x:conditionalFormatting>
  <x:conditionalFormatting sqref="I122:I151">
    <x:cfRule type="dataBar" priority="176">
      <x:dataBar minLength="0" maxLength="100">
        <x:cfvo type="min"/>
        <x:cfvo type="max"/>
        <x:color rgb="ff315f97"/>
      </x:dataBar>
      <x:extLst>
        <x:ext xmlns:x14="http://schemas.microsoft.com/office/spreadsheetml/2009/9/main" uri="{B025F937-C7B1-47D3-B67F-A62EFF666E3E}">
          <x14:id>{6557A9DD-4CCE-4DE1-B771-77D19A721078}</x14:id>
        </x:ext>
      </x:extLst>
    </x:cfRule>
  </x:conditionalFormatting>
  <x:conditionalFormatting sqref="I3:I121">
    <x:cfRule type="dataBar" priority="177">
      <x:dataBar minLength="0" maxLength="100">
        <x:cfvo type="min"/>
        <x:cfvo type="max"/>
        <x:color rgb="ff315f97"/>
      </x:dataBar>
      <x:extLst>
        <x:ext xmlns:x14="http://schemas.microsoft.com/office/spreadsheetml/2009/9/main" uri="{B025F937-C7B1-47D3-B67F-A62EFF666E3E}">
          <x14:id>{9F446939-9064-4338-9CF8-941E5445DB26}</x14:id>
        </x:ext>
      </x:extLst>
    </x:cfRule>
  </x:conditionalFormatting>
  <x:conditionalFormatting sqref="I122:I151">
    <x:cfRule type="dataBar" priority="178">
      <x:dataBar minLength="0" maxLength="100">
        <x:cfvo type="min"/>
        <x:cfvo type="max"/>
        <x:color rgb="ff315f97"/>
      </x:dataBar>
      <x:extLst>
        <x:ext xmlns:x14="http://schemas.microsoft.com/office/spreadsheetml/2009/9/main" uri="{B025F937-C7B1-47D3-B67F-A62EFF666E3E}">
          <x14:id>{14C14781-5A5C-4AFC-A65F-E1C3547EBC14}</x14:id>
        </x:ext>
      </x:extLst>
    </x:cfRule>
  </x:conditionalFormatting>
  <x:conditionalFormatting sqref="I3:I121">
    <x:cfRule type="dataBar" priority="179">
      <x:dataBar minLength="0" maxLength="100">
        <x:cfvo type="min"/>
        <x:cfvo type="max"/>
        <x:color rgb="ff315f97"/>
      </x:dataBar>
      <x:extLst>
        <x:ext xmlns:x14="http://schemas.microsoft.com/office/spreadsheetml/2009/9/main" uri="{B025F937-C7B1-47D3-B67F-A62EFF666E3E}">
          <x14:id>{C8BD2D2D-D340-4379-AD2E-9B48BF8A760C}</x14:id>
        </x:ext>
      </x:extLst>
    </x:cfRule>
  </x:conditionalFormatting>
  <x:conditionalFormatting sqref="I122:I151">
    <x:cfRule type="dataBar" priority="180">
      <x:dataBar minLength="0" maxLength="100">
        <x:cfvo type="min"/>
        <x:cfvo type="max"/>
        <x:color rgb="ff315f97"/>
      </x:dataBar>
      <x:extLst>
        <x:ext xmlns:x14="http://schemas.microsoft.com/office/spreadsheetml/2009/9/main" uri="{B025F937-C7B1-47D3-B67F-A62EFF666E3E}">
          <x14:id>{ADE664C2-E0CD-4220-823F-9BAC6A84A219}</x14:id>
        </x:ext>
      </x:extLst>
    </x:cfRule>
  </x:conditionalFormatting>
  <x:conditionalFormatting sqref="I3:I121">
    <x:cfRule type="dataBar" priority="181">
      <x:dataBar minLength="0" maxLength="100">
        <x:cfvo type="min"/>
        <x:cfvo type="max"/>
        <x:color rgb="ff315f97"/>
      </x:dataBar>
      <x:extLst>
        <x:ext xmlns:x14="http://schemas.microsoft.com/office/spreadsheetml/2009/9/main" uri="{B025F937-C7B1-47D3-B67F-A62EFF666E3E}">
          <x14:id>{2A603F38-AEA4-4822-872F-0736AA13AAC5}</x14:id>
        </x:ext>
      </x:extLst>
    </x:cfRule>
  </x:conditionalFormatting>
  <x:conditionalFormatting sqref="I122:I151">
    <x:cfRule type="dataBar" priority="182">
      <x:dataBar minLength="0" maxLength="100">
        <x:cfvo type="min"/>
        <x:cfvo type="max"/>
        <x:color rgb="ff315f97"/>
      </x:dataBar>
      <x:extLst>
        <x:ext xmlns:x14="http://schemas.microsoft.com/office/spreadsheetml/2009/9/main" uri="{B025F937-C7B1-47D3-B67F-A62EFF666E3E}">
          <x14:id>{D64DA3C5-E3D1-4044-96C2-71F64CC0676A}</x14:id>
        </x:ext>
      </x:extLst>
    </x:cfRule>
  </x:conditionalFormatting>
  <x:conditionalFormatting sqref="I3:I121">
    <x:cfRule type="dataBar" priority="183">
      <x:dataBar minLength="0" maxLength="100">
        <x:cfvo type="min"/>
        <x:cfvo type="max"/>
        <x:color rgb="ffff0000"/>
      </x:dataBar>
      <x:extLst>
        <x:ext xmlns:x14="http://schemas.microsoft.com/office/spreadsheetml/2009/9/main" uri="{B025F937-C7B1-47D3-B67F-A62EFF666E3E}">
          <x14:id>{E3AE0BD6-F79C-41C1-8BAE-09287AD8BB04}</x14:id>
        </x:ext>
      </x:extLst>
    </x:cfRule>
  </x:conditionalFormatting>
  <x:conditionalFormatting sqref="I122:I151">
    <x:cfRule type="dataBar" priority="184">
      <x:dataBar minLength="0" maxLength="100">
        <x:cfvo type="min"/>
        <x:cfvo type="max"/>
        <x:color rgb="ffff0000"/>
      </x:dataBar>
      <x:extLst>
        <x:ext xmlns:x14="http://schemas.microsoft.com/office/spreadsheetml/2009/9/main" uri="{B025F937-C7B1-47D3-B67F-A62EFF666E3E}">
          <x14:id>{19D9A607-39CF-46A5-9FE6-09BDCCD4D66B}</x14:id>
        </x:ext>
      </x:extLst>
    </x:cfRule>
  </x:conditionalFormatting>
  <x:conditionalFormatting sqref="I3:I121">
    <x:cfRule type="dataBar" priority="185">
      <x:dataBar minLength="0" maxLength="100">
        <x:cfvo type="min"/>
        <x:cfvo type="max"/>
        <x:color rgb="ffff0000"/>
      </x:dataBar>
      <x:extLst>
        <x:ext xmlns:x14="http://schemas.microsoft.com/office/spreadsheetml/2009/9/main" uri="{B025F937-C7B1-47D3-B67F-A62EFF666E3E}">
          <x14:id>{B1CAEB8D-C539-44FB-BFD9-56303254A070}</x14:id>
        </x:ext>
      </x:extLst>
    </x:cfRule>
  </x:conditionalFormatting>
  <x:conditionalFormatting sqref="I122:I151">
    <x:cfRule type="dataBar" priority="186">
      <x:dataBar minLength="0" maxLength="100">
        <x:cfvo type="min"/>
        <x:cfvo type="max"/>
        <x:color rgb="ffff0000"/>
      </x:dataBar>
      <x:extLst>
        <x:ext xmlns:x14="http://schemas.microsoft.com/office/spreadsheetml/2009/9/main" uri="{B025F937-C7B1-47D3-B67F-A62EFF666E3E}">
          <x14:id>{872AC57A-D58C-46BA-81F6-B613F690DF21}</x14:id>
        </x:ext>
      </x:extLst>
    </x:cfRule>
  </x:conditionalFormatting>
  <x:conditionalFormatting sqref="I3:I121">
    <x:cfRule type="dataBar" priority="187">
      <x:dataBar minLength="0" maxLength="100">
        <x:cfvo type="min"/>
        <x:cfvo type="max"/>
        <x:color rgb="ffff0000"/>
      </x:dataBar>
      <x:extLst>
        <x:ext xmlns:x14="http://schemas.microsoft.com/office/spreadsheetml/2009/9/main" uri="{B025F937-C7B1-47D3-B67F-A62EFF666E3E}">
          <x14:id>{FD6CA15B-ABB3-4F8F-8F29-912DFDA3A3E4}</x14:id>
        </x:ext>
      </x:extLst>
    </x:cfRule>
  </x:conditionalFormatting>
  <x:conditionalFormatting sqref="I122:I151">
    <x:cfRule type="dataBar" priority="188">
      <x:dataBar minLength="0" maxLength="100">
        <x:cfvo type="min"/>
        <x:cfvo type="max"/>
        <x:color rgb="ffff0000"/>
      </x:dataBar>
      <x:extLst>
        <x:ext xmlns:x14="http://schemas.microsoft.com/office/spreadsheetml/2009/9/main" uri="{B025F937-C7B1-47D3-B67F-A62EFF666E3E}">
          <x14:id>{273DE589-80A5-49E4-90D8-8D30903EDBAB}</x14:id>
        </x:ext>
      </x:extLst>
    </x:cfRule>
  </x:conditionalFormatting>
  <x:conditionalFormatting sqref="I3:I121">
    <x:cfRule type="dataBar" priority="189">
      <x:dataBar minLength="0" maxLength="100">
        <x:cfvo type="min"/>
        <x:cfvo type="max"/>
        <x:color rgb="ffff0000"/>
      </x:dataBar>
      <x:extLst>
        <x:ext xmlns:x14="http://schemas.microsoft.com/office/spreadsheetml/2009/9/main" uri="{B025F937-C7B1-47D3-B67F-A62EFF666E3E}">
          <x14:id>{5F84A4CE-6929-42B4-AD61-811A83819FBC}</x14:id>
        </x:ext>
      </x:extLst>
    </x:cfRule>
  </x:conditionalFormatting>
  <x:conditionalFormatting sqref="I122:I151">
    <x:cfRule type="dataBar" priority="190">
      <x:dataBar minLength="0" maxLength="100">
        <x:cfvo type="min"/>
        <x:cfvo type="max"/>
        <x:color rgb="ffff0000"/>
      </x:dataBar>
      <x:extLst>
        <x:ext xmlns:x14="http://schemas.microsoft.com/office/spreadsheetml/2009/9/main" uri="{B025F937-C7B1-47D3-B67F-A62EFF666E3E}">
          <x14:id>{36D48A06-E42D-4290-9DD4-FDFADE1F0551}</x14:id>
        </x:ext>
      </x:extLst>
    </x:cfRule>
  </x:conditionalFormatting>
  <x:conditionalFormatting sqref="I3:I121">
    <x:cfRule type="dataBar" priority="191">
      <x:dataBar minLength="0" maxLength="100">
        <x:cfvo type="min"/>
        <x:cfvo type="max"/>
        <x:color rgb="ffff0000"/>
      </x:dataBar>
      <x:extLst>
        <x:ext xmlns:x14="http://schemas.microsoft.com/office/spreadsheetml/2009/9/main" uri="{B025F937-C7B1-47D3-B67F-A62EFF666E3E}">
          <x14:id>{A2305D48-DF2E-4485-BAF1-F632E6FBAB4D}</x14:id>
        </x:ext>
      </x:extLst>
    </x:cfRule>
  </x:conditionalFormatting>
  <x:conditionalFormatting sqref="I122:I151">
    <x:cfRule type="dataBar" priority="192">
      <x:dataBar minLength="0" maxLength="100">
        <x:cfvo type="min"/>
        <x:cfvo type="max"/>
        <x:color rgb="ffff0000"/>
      </x:dataBar>
      <x:extLst>
        <x:ext xmlns:x14="http://schemas.microsoft.com/office/spreadsheetml/2009/9/main" uri="{B025F937-C7B1-47D3-B67F-A62EFF666E3E}">
          <x14:id>{1F2B4FF6-C973-4D8F-A9E3-72C0BA979A5D}</x14:id>
        </x:ext>
      </x:extLst>
    </x:cfRule>
  </x:conditionalFormatting>
  <x:conditionalFormatting sqref="I3:I121">
    <x:cfRule type="dataBar" priority="193">
      <x:dataBar minLength="0" maxLength="100">
        <x:cfvo type="min"/>
        <x:cfvo type="max"/>
        <x:color rgb="ffff0000"/>
      </x:dataBar>
      <x:extLst>
        <x:ext xmlns:x14="http://schemas.microsoft.com/office/spreadsheetml/2009/9/main" uri="{B025F937-C7B1-47D3-B67F-A62EFF666E3E}">
          <x14:id>{6BFD9C56-AD45-4391-AC9D-17822992834F}</x14:id>
        </x:ext>
      </x:extLst>
    </x:cfRule>
  </x:conditionalFormatting>
  <x:conditionalFormatting sqref="I122:I151">
    <x:cfRule type="dataBar" priority="194">
      <x:dataBar minLength="0" maxLength="100">
        <x:cfvo type="min"/>
        <x:cfvo type="max"/>
        <x:color rgb="ffff0000"/>
      </x:dataBar>
      <x:extLst>
        <x:ext xmlns:x14="http://schemas.microsoft.com/office/spreadsheetml/2009/9/main" uri="{B025F937-C7B1-47D3-B67F-A62EFF666E3E}">
          <x14:id>{F35CA0CA-F842-4064-8CC1-38A6D103A86B}</x14:id>
        </x:ext>
      </x:extLst>
    </x:cfRule>
  </x:conditionalFormatting>
  <x:conditionalFormatting sqref="I3:I121">
    <x:cfRule type="dataBar" priority="195">
      <x:dataBar minLength="0" maxLength="100">
        <x:cfvo type="min"/>
        <x:cfvo type="max"/>
        <x:color rgb="ffff0000"/>
      </x:dataBar>
      <x:extLst>
        <x:ext xmlns:x14="http://schemas.microsoft.com/office/spreadsheetml/2009/9/main" uri="{B025F937-C7B1-47D3-B67F-A62EFF666E3E}">
          <x14:id>{5E886DB0-94B7-4E00-8D01-D12E937B1811}</x14:id>
        </x:ext>
      </x:extLst>
    </x:cfRule>
  </x:conditionalFormatting>
  <x:conditionalFormatting sqref="I122:I151">
    <x:cfRule type="dataBar" priority="196">
      <x:dataBar minLength="0" maxLength="100">
        <x:cfvo type="min"/>
        <x:cfvo type="max"/>
        <x:color rgb="ffff0000"/>
      </x:dataBar>
      <x:extLst>
        <x:ext xmlns:x14="http://schemas.microsoft.com/office/spreadsheetml/2009/9/main" uri="{B025F937-C7B1-47D3-B67F-A62EFF666E3E}">
          <x14:id>{902D6E05-33B2-4479-8924-C5F923051A08}</x14:id>
        </x:ext>
      </x:extLst>
    </x:cfRule>
  </x:conditionalFormatting>
  <x:conditionalFormatting sqref="I3:I121">
    <x:cfRule type="dataBar" priority="197">
      <x:dataBar minLength="0" maxLength="100">
        <x:cfvo type="min"/>
        <x:cfvo type="max"/>
        <x:color rgb="ffff0000"/>
      </x:dataBar>
      <x:extLst>
        <x:ext xmlns:x14="http://schemas.microsoft.com/office/spreadsheetml/2009/9/main" uri="{B025F937-C7B1-47D3-B67F-A62EFF666E3E}">
          <x14:id>{D53CFB6C-8475-4E13-BA66-A1E04835745F}</x14:id>
        </x:ext>
      </x:extLst>
    </x:cfRule>
  </x:conditionalFormatting>
  <x:conditionalFormatting sqref="I122:I151">
    <x:cfRule type="dataBar" priority="198">
      <x:dataBar minLength="0" maxLength="100">
        <x:cfvo type="min"/>
        <x:cfvo type="max"/>
        <x:color rgb="ffff0000"/>
      </x:dataBar>
      <x:extLst>
        <x:ext xmlns:x14="http://schemas.microsoft.com/office/spreadsheetml/2009/9/main" uri="{B025F937-C7B1-47D3-B67F-A62EFF666E3E}">
          <x14:id>{C570CD7F-AC01-47CB-827A-9DFBD9570443}</x14:id>
        </x:ext>
      </x:extLst>
    </x:cfRule>
  </x:conditionalFormatting>
  <x:conditionalFormatting sqref="I3:I121">
    <x:cfRule type="dataBar" priority="199">
      <x:dataBar minLength="0" maxLength="100">
        <x:cfvo type="min"/>
        <x:cfvo type="max"/>
        <x:color rgb="ffff0000"/>
      </x:dataBar>
      <x:extLst>
        <x:ext xmlns:x14="http://schemas.microsoft.com/office/spreadsheetml/2009/9/main" uri="{B025F937-C7B1-47D3-B67F-A62EFF666E3E}">
          <x14:id>{1A9012AC-94A4-4607-BC76-CD1D19C38B4F}</x14:id>
        </x:ext>
      </x:extLst>
    </x:cfRule>
  </x:conditionalFormatting>
  <x:conditionalFormatting sqref="I122:I151">
    <x:cfRule type="dataBar" priority="200">
      <x:dataBar minLength="0" maxLength="100">
        <x:cfvo type="min"/>
        <x:cfvo type="max"/>
        <x:color rgb="ffff0000"/>
      </x:dataBar>
      <x:extLst>
        <x:ext xmlns:x14="http://schemas.microsoft.com/office/spreadsheetml/2009/9/main" uri="{B025F937-C7B1-47D3-B67F-A62EFF666E3E}">
          <x14:id>{90259DEF-C12B-422B-A2AE-3278CDE1CACB}</x14:id>
        </x:ext>
      </x:extLst>
    </x:cfRule>
  </x:conditionalFormatting>
  <x:conditionalFormatting sqref="I3:I121">
    <x:cfRule type="dataBar" priority="201">
      <x:dataBar minLength="0" maxLength="100">
        <x:cfvo type="min"/>
        <x:cfvo type="max"/>
        <x:color rgb="ffff0000"/>
      </x:dataBar>
      <x:extLst>
        <x:ext xmlns:x14="http://schemas.microsoft.com/office/spreadsheetml/2009/9/main" uri="{B025F937-C7B1-47D3-B67F-A62EFF666E3E}">
          <x14:id>{01BE4913-2506-405A-9F15-4E4E995D1760}</x14:id>
        </x:ext>
      </x:extLst>
    </x:cfRule>
  </x:conditionalFormatting>
  <x:conditionalFormatting sqref="I122:I151">
    <x:cfRule type="dataBar" priority="202">
      <x:dataBar minLength="0" maxLength="100">
        <x:cfvo type="min"/>
        <x:cfvo type="max"/>
        <x:color rgb="ffff0000"/>
      </x:dataBar>
      <x:extLst>
        <x:ext xmlns:x14="http://schemas.microsoft.com/office/spreadsheetml/2009/9/main" uri="{B025F937-C7B1-47D3-B67F-A62EFF666E3E}">
          <x14:id>{17F50135-8E18-4CF9-BAD6-E90730B4D51A}</x14:id>
        </x:ext>
      </x:extLst>
    </x:cfRule>
  </x:conditionalFormatting>
  <x:conditionalFormatting sqref="I3:I121">
    <x:cfRule type="dataBar" priority="203">
      <x:dataBar minLength="0" maxLength="100">
        <x:cfvo type="min"/>
        <x:cfvo type="max"/>
        <x:color rgb="ffff0000"/>
      </x:dataBar>
      <x:extLst>
        <x:ext xmlns:x14="http://schemas.microsoft.com/office/spreadsheetml/2009/9/main" uri="{B025F937-C7B1-47D3-B67F-A62EFF666E3E}">
          <x14:id>{2426BB82-9D00-4124-A093-D82F4C5E9B8E}</x14:id>
        </x:ext>
      </x:extLst>
    </x:cfRule>
  </x:conditionalFormatting>
  <x:conditionalFormatting sqref="I122:I151">
    <x:cfRule type="dataBar" priority="204">
      <x:dataBar minLength="0" maxLength="100">
        <x:cfvo type="min"/>
        <x:cfvo type="max"/>
        <x:color rgb="ffff0000"/>
      </x:dataBar>
      <x:extLst>
        <x:ext xmlns:x14="http://schemas.microsoft.com/office/spreadsheetml/2009/9/main" uri="{B025F937-C7B1-47D3-B67F-A62EFF666E3E}">
          <x14:id>{E165CBF9-3EBF-44D7-A4CB-076D33993F13}</x14:id>
        </x:ext>
      </x:extLst>
    </x:cfRule>
  </x:conditionalFormatting>
  <x:conditionalFormatting sqref="I3:I121">
    <x:cfRule type="dataBar" priority="205">
      <x:dataBar minLength="0" maxLength="100">
        <x:cfvo type="min"/>
        <x:cfvo type="max"/>
        <x:color rgb="ffff0000"/>
      </x:dataBar>
      <x:extLst>
        <x:ext xmlns:x14="http://schemas.microsoft.com/office/spreadsheetml/2009/9/main" uri="{B025F937-C7B1-47D3-B67F-A62EFF666E3E}">
          <x14:id>{B2E03AA1-74D9-42A2-BB82-73DF3AA40126}</x14:id>
        </x:ext>
      </x:extLst>
    </x:cfRule>
  </x:conditionalFormatting>
  <x:conditionalFormatting sqref="I122:I151">
    <x:cfRule type="dataBar" priority="206">
      <x:dataBar minLength="0" maxLength="100">
        <x:cfvo type="min"/>
        <x:cfvo type="max"/>
        <x:color rgb="ffff0000"/>
      </x:dataBar>
      <x:extLst>
        <x:ext xmlns:x14="http://schemas.microsoft.com/office/spreadsheetml/2009/9/main" uri="{B025F937-C7B1-47D3-B67F-A62EFF666E3E}">
          <x14:id>{78B09270-53BE-4771-AACA-227285B8F3B9}</x14:id>
        </x:ext>
      </x:extLst>
    </x:cfRule>
  </x:conditionalFormatting>
  <x:conditionalFormatting sqref="I3:I121">
    <x:cfRule type="dataBar" priority="207">
      <x:dataBar minLength="0" maxLength="100">
        <x:cfvo type="min"/>
        <x:cfvo type="max"/>
        <x:color rgb="ffff0000"/>
      </x:dataBar>
      <x:extLst>
        <x:ext xmlns:x14="http://schemas.microsoft.com/office/spreadsheetml/2009/9/main" uri="{B025F937-C7B1-47D3-B67F-A62EFF666E3E}">
          <x14:id>{A5D481BD-E9AC-48B4-9FD6-9150057F6439}</x14:id>
        </x:ext>
      </x:extLst>
    </x:cfRule>
  </x:conditionalFormatting>
  <x:conditionalFormatting sqref="I122:I151">
    <x:cfRule type="dataBar" priority="208">
      <x:dataBar minLength="0" maxLength="100">
        <x:cfvo type="min"/>
        <x:cfvo type="max"/>
        <x:color rgb="ffff0000"/>
      </x:dataBar>
      <x:extLst>
        <x:ext xmlns:x14="http://schemas.microsoft.com/office/spreadsheetml/2009/9/main" uri="{B025F937-C7B1-47D3-B67F-A62EFF666E3E}">
          <x14:id>{DD62F932-D912-48FF-98CE-A61F13044B0E}</x14:id>
        </x:ext>
      </x:extLst>
    </x:cfRule>
  </x:conditionalFormatting>
  <x:conditionalFormatting sqref="I3:I121">
    <x:cfRule type="dataBar" priority="209">
      <x:dataBar minLength="0" maxLength="100">
        <x:cfvo type="min"/>
        <x:cfvo type="max"/>
        <x:color rgb="ffff0000"/>
      </x:dataBar>
      <x:extLst>
        <x:ext xmlns:x14="http://schemas.microsoft.com/office/spreadsheetml/2009/9/main" uri="{B025F937-C7B1-47D3-B67F-A62EFF666E3E}">
          <x14:id>{67B6F571-C177-486C-82C4-9230C8E8D523}</x14:id>
        </x:ext>
      </x:extLst>
    </x:cfRule>
  </x:conditionalFormatting>
  <x:conditionalFormatting sqref="I122:I151">
    <x:cfRule type="dataBar" priority="210">
      <x:dataBar minLength="0" maxLength="100">
        <x:cfvo type="min"/>
        <x:cfvo type="max"/>
        <x:color rgb="ffff0000"/>
      </x:dataBar>
      <x:extLst>
        <x:ext xmlns:x14="http://schemas.microsoft.com/office/spreadsheetml/2009/9/main" uri="{B025F937-C7B1-47D3-B67F-A62EFF666E3E}">
          <x14:id>{BB8636AD-7251-48F5-8261-2A6E9215CB56}</x14:id>
        </x:ext>
      </x:extLst>
    </x:cfRule>
  </x:conditionalFormatting>
  <x:conditionalFormatting sqref="I3:I121">
    <x:cfRule type="dataBar" priority="211">
      <x:dataBar minLength="0" maxLength="100">
        <x:cfvo type="min"/>
        <x:cfvo type="max"/>
        <x:color rgb="ffff0000"/>
      </x:dataBar>
      <x:extLst>
        <x:ext xmlns:x14="http://schemas.microsoft.com/office/spreadsheetml/2009/9/main" uri="{B025F937-C7B1-47D3-B67F-A62EFF666E3E}">
          <x14:id>{BCAB2087-4DDE-4C0A-8BAB-552D3A79C918}</x14:id>
        </x:ext>
      </x:extLst>
    </x:cfRule>
  </x:conditionalFormatting>
  <x:conditionalFormatting sqref="I122:I151">
    <x:cfRule type="dataBar" priority="212">
      <x:dataBar minLength="0" maxLength="100">
        <x:cfvo type="min"/>
        <x:cfvo type="max"/>
        <x:color rgb="ffff0000"/>
      </x:dataBar>
      <x:extLst>
        <x:ext xmlns:x14="http://schemas.microsoft.com/office/spreadsheetml/2009/9/main" uri="{B025F937-C7B1-47D3-B67F-A62EFF666E3E}">
          <x14:id>{9D71FE45-7B4D-40FB-9DC4-901434EF0FF8}</x14:id>
        </x:ext>
      </x:extLst>
    </x:cfRule>
  </x:conditionalFormatting>
  <x:conditionalFormatting sqref="I3:I121">
    <x:cfRule type="dataBar" priority="213">
      <x:dataBar minLength="0" maxLength="100">
        <x:cfvo type="min"/>
        <x:cfvo type="max"/>
        <x:color rgb="ffff0000"/>
      </x:dataBar>
      <x:extLst>
        <x:ext xmlns:x14="http://schemas.microsoft.com/office/spreadsheetml/2009/9/main" uri="{B025F937-C7B1-47D3-B67F-A62EFF666E3E}">
          <x14:id>{B0B1D870-50F8-47D1-8742-96E2BC230C08}</x14:id>
        </x:ext>
      </x:extLst>
    </x:cfRule>
  </x:conditionalFormatting>
  <x:conditionalFormatting sqref="I122:I151">
    <x:cfRule type="dataBar" priority="214">
      <x:dataBar minLength="0" maxLength="100">
        <x:cfvo type="min"/>
        <x:cfvo type="max"/>
        <x:color rgb="ffff0000"/>
      </x:dataBar>
      <x:extLst>
        <x:ext xmlns:x14="http://schemas.microsoft.com/office/spreadsheetml/2009/9/main" uri="{B025F937-C7B1-47D3-B67F-A62EFF666E3E}">
          <x14:id>{2854AB96-8BFB-4BC6-B646-79448A450148}</x14:id>
        </x:ext>
      </x:extLst>
    </x:cfRule>
  </x:conditionalFormatting>
  <x:conditionalFormatting sqref="I3:I121">
    <x:cfRule type="dataBar" priority="215">
      <x:dataBar minLength="0" maxLength="100">
        <x:cfvo type="min"/>
        <x:cfvo type="max"/>
        <x:color rgb="ffff0000"/>
      </x:dataBar>
      <x:extLst>
        <x:ext xmlns:x14="http://schemas.microsoft.com/office/spreadsheetml/2009/9/main" uri="{B025F937-C7B1-47D3-B67F-A62EFF666E3E}">
          <x14:id>{4EE23DAC-B322-4ACF-B5F4-2AB898E62977}</x14:id>
        </x:ext>
      </x:extLst>
    </x:cfRule>
  </x:conditionalFormatting>
  <x:conditionalFormatting sqref="I122:I151">
    <x:cfRule type="dataBar" priority="216">
      <x:dataBar minLength="0" maxLength="100">
        <x:cfvo type="min"/>
        <x:cfvo type="max"/>
        <x:color rgb="ffff0000"/>
      </x:dataBar>
      <x:extLst>
        <x:ext xmlns:x14="http://schemas.microsoft.com/office/spreadsheetml/2009/9/main" uri="{B025F937-C7B1-47D3-B67F-A62EFF666E3E}">
          <x14:id>{04C91D17-C9EF-49A0-893E-41FB7C73D3D3}</x14:id>
        </x:ext>
      </x:extLst>
    </x:cfRule>
  </x:conditionalFormatting>
  <x:conditionalFormatting sqref="I3:I121">
    <x:cfRule type="dataBar" priority="217">
      <x:dataBar minLength="0" maxLength="100">
        <x:cfvo type="min"/>
        <x:cfvo type="max"/>
        <x:color rgb="ffff0000"/>
      </x:dataBar>
      <x:extLst>
        <x:ext xmlns:x14="http://schemas.microsoft.com/office/spreadsheetml/2009/9/main" uri="{B025F937-C7B1-47D3-B67F-A62EFF666E3E}">
          <x14:id>{B09B5610-358E-4FB4-8B08-0020697BB389}</x14:id>
        </x:ext>
      </x:extLst>
    </x:cfRule>
  </x:conditionalFormatting>
  <x:conditionalFormatting sqref="I122:I151">
    <x:cfRule type="dataBar" priority="218">
      <x:dataBar minLength="0" maxLength="100">
        <x:cfvo type="min"/>
        <x:cfvo type="max"/>
        <x:color rgb="ffff0000"/>
      </x:dataBar>
      <x:extLst>
        <x:ext xmlns:x14="http://schemas.microsoft.com/office/spreadsheetml/2009/9/main" uri="{B025F937-C7B1-47D3-B67F-A62EFF666E3E}">
          <x14:id>{061411C9-45C7-427D-AF85-29E3B8688D8F}</x14:id>
        </x:ext>
      </x:extLst>
    </x:cfRule>
  </x:conditionalFormatting>
  <x:conditionalFormatting sqref="I3:I121">
    <x:cfRule type="dataBar" priority="219">
      <x:dataBar minLength="0" maxLength="100">
        <x:cfvo type="min"/>
        <x:cfvo type="max"/>
        <x:color rgb="ffff0000"/>
      </x:dataBar>
      <x:extLst>
        <x:ext xmlns:x14="http://schemas.microsoft.com/office/spreadsheetml/2009/9/main" uri="{B025F937-C7B1-47D3-B67F-A62EFF666E3E}">
          <x14:id>{49BA9AA7-CC28-4297-B6C4-43BAE52E72FB}</x14:id>
        </x:ext>
      </x:extLst>
    </x:cfRule>
  </x:conditionalFormatting>
  <x:conditionalFormatting sqref="I122:I151">
    <x:cfRule type="dataBar" priority="220">
      <x:dataBar minLength="0" maxLength="100">
        <x:cfvo type="min"/>
        <x:cfvo type="max"/>
        <x:color rgb="ffff0000"/>
      </x:dataBar>
      <x:extLst>
        <x:ext xmlns:x14="http://schemas.microsoft.com/office/spreadsheetml/2009/9/main" uri="{B025F937-C7B1-47D3-B67F-A62EFF666E3E}">
          <x14:id>{636DEBB7-83C2-4175-82D9-758DFA8EF7CA}</x14:id>
        </x:ext>
      </x:extLst>
    </x:cfRule>
  </x:conditionalFormatting>
  <x:conditionalFormatting sqref="I3:I121">
    <x:cfRule type="dataBar" priority="221">
      <x:dataBar minLength="0" maxLength="100">
        <x:cfvo type="min"/>
        <x:cfvo type="max"/>
        <x:color rgb="ffff0000"/>
      </x:dataBar>
      <x:extLst>
        <x:ext xmlns:x14="http://schemas.microsoft.com/office/spreadsheetml/2009/9/main" uri="{B025F937-C7B1-47D3-B67F-A62EFF666E3E}">
          <x14:id>{B818DEB5-C055-4339-83AC-5F65503C108B}</x14:id>
        </x:ext>
      </x:extLst>
    </x:cfRule>
  </x:conditionalFormatting>
  <x:conditionalFormatting sqref="I122:I151">
    <x:cfRule type="dataBar" priority="222">
      <x:dataBar minLength="0" maxLength="100">
        <x:cfvo type="min"/>
        <x:cfvo type="max"/>
        <x:color rgb="ffff0000"/>
      </x:dataBar>
      <x:extLst>
        <x:ext xmlns:x14="http://schemas.microsoft.com/office/spreadsheetml/2009/9/main" uri="{B025F937-C7B1-47D3-B67F-A62EFF666E3E}">
          <x14:id>{780DF372-3C29-480F-8D10-937EADA198B9}</x14:id>
        </x:ext>
      </x:extLst>
    </x:cfRule>
  </x:conditionalFormatting>
  <x:conditionalFormatting sqref="I3:I121">
    <x:cfRule type="dataBar" priority="223">
      <x:dataBar minLength="0" maxLength="100">
        <x:cfvo type="min"/>
        <x:cfvo type="max"/>
        <x:color rgb="ffff0000"/>
      </x:dataBar>
      <x:extLst>
        <x:ext xmlns:x14="http://schemas.microsoft.com/office/spreadsheetml/2009/9/main" uri="{B025F937-C7B1-47D3-B67F-A62EFF666E3E}">
          <x14:id>{BD44E67F-524D-4121-A5A1-839521298A59}</x14:id>
        </x:ext>
      </x:extLst>
    </x:cfRule>
  </x:conditionalFormatting>
  <x:conditionalFormatting sqref="I122:I151">
    <x:cfRule type="dataBar" priority="224">
      <x:dataBar minLength="0" maxLength="100">
        <x:cfvo type="min"/>
        <x:cfvo type="max"/>
        <x:color rgb="ffff0000"/>
      </x:dataBar>
      <x:extLst>
        <x:ext xmlns:x14="http://schemas.microsoft.com/office/spreadsheetml/2009/9/main" uri="{B025F937-C7B1-47D3-B67F-A62EFF666E3E}">
          <x14:id>{4210D79E-017F-415F-ADB3-5D81E8747533}</x14:id>
        </x:ext>
      </x:extLst>
    </x:cfRule>
  </x:conditionalFormatting>
  <x:conditionalFormatting sqref="I3:I121">
    <x:cfRule type="dataBar" priority="225">
      <x:dataBar minLength="0" maxLength="100">
        <x:cfvo type="min"/>
        <x:cfvo type="max"/>
        <x:color rgb="ffff0000"/>
      </x:dataBar>
      <x:extLst>
        <x:ext xmlns:x14="http://schemas.microsoft.com/office/spreadsheetml/2009/9/main" uri="{B025F937-C7B1-47D3-B67F-A62EFF666E3E}">
          <x14:id>{CA76967C-FC9D-46B7-828C-D22E27C0034D}</x14:id>
        </x:ext>
      </x:extLst>
    </x:cfRule>
  </x:conditionalFormatting>
  <x:conditionalFormatting sqref="I122:I151">
    <x:cfRule type="dataBar" priority="226">
      <x:dataBar minLength="0" maxLength="100">
        <x:cfvo type="min"/>
        <x:cfvo type="max"/>
        <x:color rgb="ffff0000"/>
      </x:dataBar>
      <x:extLst>
        <x:ext xmlns:x14="http://schemas.microsoft.com/office/spreadsheetml/2009/9/main" uri="{B025F937-C7B1-47D3-B67F-A62EFF666E3E}">
          <x14:id>{C808D395-8109-4B7A-85C6-8D32521711B4}</x14:id>
        </x:ext>
      </x:extLst>
    </x:cfRule>
  </x:conditionalFormatting>
  <x:conditionalFormatting sqref="I3:I121">
    <x:cfRule type="dataBar" priority="227">
      <x:dataBar minLength="0" maxLength="100">
        <x:cfvo type="min"/>
        <x:cfvo type="max"/>
        <x:color rgb="ffff0000"/>
      </x:dataBar>
      <x:extLst>
        <x:ext xmlns:x14="http://schemas.microsoft.com/office/spreadsheetml/2009/9/main" uri="{B025F937-C7B1-47D3-B67F-A62EFF666E3E}">
          <x14:id>{3114D127-D296-4830-AD08-7FF778E2FEA6}</x14:id>
        </x:ext>
      </x:extLst>
    </x:cfRule>
  </x:conditionalFormatting>
  <x:conditionalFormatting sqref="I122:I151">
    <x:cfRule type="dataBar" priority="228">
      <x:dataBar minLength="0" maxLength="100">
        <x:cfvo type="min"/>
        <x:cfvo type="max"/>
        <x:color rgb="ffff0000"/>
      </x:dataBar>
      <x:extLst>
        <x:ext xmlns:x14="http://schemas.microsoft.com/office/spreadsheetml/2009/9/main" uri="{B025F937-C7B1-47D3-B67F-A62EFF666E3E}">
          <x14:id>{6751AC72-4A7D-4753-BC0A-5CCF0FCD7B6A}</x14:id>
        </x:ext>
      </x:extLst>
    </x:cfRule>
  </x:conditionalFormatting>
  <x:conditionalFormatting sqref="I3:I121">
    <x:cfRule type="dataBar" priority="229">
      <x:dataBar minLength="0" maxLength="100">
        <x:cfvo type="min"/>
        <x:cfvo type="max"/>
        <x:color rgb="ffff0000"/>
      </x:dataBar>
      <x:extLst>
        <x:ext xmlns:x14="http://schemas.microsoft.com/office/spreadsheetml/2009/9/main" uri="{B025F937-C7B1-47D3-B67F-A62EFF666E3E}">
          <x14:id>{DBB6749B-F1B6-4A06-ADE3-B7E52D5555BA}</x14:id>
        </x:ext>
      </x:extLst>
    </x:cfRule>
  </x:conditionalFormatting>
  <x:conditionalFormatting sqref="I122:I151">
    <x:cfRule type="dataBar" priority="230">
      <x:dataBar minLength="0" maxLength="100">
        <x:cfvo type="min"/>
        <x:cfvo type="max"/>
        <x:color rgb="ffff0000"/>
      </x:dataBar>
      <x:extLst>
        <x:ext xmlns:x14="http://schemas.microsoft.com/office/spreadsheetml/2009/9/main" uri="{B025F937-C7B1-47D3-B67F-A62EFF666E3E}">
          <x14:id>{D1C6D3CF-4B66-4BD6-B8BE-E63B6584F5EE}</x14:id>
        </x:ext>
      </x:extLst>
    </x:cfRule>
  </x:conditionalFormatting>
  <x:conditionalFormatting sqref="I3:I121">
    <x:cfRule type="dataBar" priority="231">
      <x:dataBar minLength="0" maxLength="100">
        <x:cfvo type="min"/>
        <x:cfvo type="max"/>
        <x:color rgb="ffff0000"/>
      </x:dataBar>
      <x:extLst>
        <x:ext xmlns:x14="http://schemas.microsoft.com/office/spreadsheetml/2009/9/main" uri="{B025F937-C7B1-47D3-B67F-A62EFF666E3E}">
          <x14:id>{64291B14-F571-4B04-A5CE-DAF5ED50EE99}</x14:id>
        </x:ext>
      </x:extLst>
    </x:cfRule>
  </x:conditionalFormatting>
  <x:conditionalFormatting sqref="I122:I151">
    <x:cfRule type="dataBar" priority="232">
      <x:dataBar minLength="0" maxLength="100">
        <x:cfvo type="min"/>
        <x:cfvo type="max"/>
        <x:color rgb="ffff0000"/>
      </x:dataBar>
      <x:extLst>
        <x:ext xmlns:x14="http://schemas.microsoft.com/office/spreadsheetml/2009/9/main" uri="{B025F937-C7B1-47D3-B67F-A62EFF666E3E}">
          <x14:id>{957E3526-AA80-4FCF-97A6-EEA4EBF511BB}</x14:id>
        </x:ext>
      </x:extLst>
    </x:cfRule>
  </x:conditionalFormatting>
  <x:conditionalFormatting sqref="I3:I121">
    <x:cfRule type="dataBar" priority="233">
      <x:dataBar minLength="0" maxLength="100">
        <x:cfvo type="min"/>
        <x:cfvo type="max"/>
        <x:color rgb="ffff0000"/>
      </x:dataBar>
      <x:extLst>
        <x:ext xmlns:x14="http://schemas.microsoft.com/office/spreadsheetml/2009/9/main" uri="{B025F937-C7B1-47D3-B67F-A62EFF666E3E}">
          <x14:id>{451750B3-651E-4B1F-9CC0-76E0E0F39B03}</x14:id>
        </x:ext>
      </x:extLst>
    </x:cfRule>
  </x:conditionalFormatting>
  <x:conditionalFormatting sqref="I122:I151">
    <x:cfRule type="dataBar" priority="234">
      <x:dataBar minLength="0" maxLength="100">
        <x:cfvo type="min"/>
        <x:cfvo type="max"/>
        <x:color rgb="ffff0000"/>
      </x:dataBar>
      <x:extLst>
        <x:ext xmlns:x14="http://schemas.microsoft.com/office/spreadsheetml/2009/9/main" uri="{B025F937-C7B1-47D3-B67F-A62EFF666E3E}">
          <x14:id>{493EC4BB-F846-4D84-B6FC-719C45AB328A}</x14:id>
        </x:ext>
      </x:extLst>
    </x:cfRule>
  </x:conditionalFormatting>
  <x:conditionalFormatting sqref="I3:I121">
    <x:cfRule type="dataBar" priority="235">
      <x:dataBar minLength="0" maxLength="100">
        <x:cfvo type="min"/>
        <x:cfvo type="max"/>
        <x:color rgb="ffff0000"/>
      </x:dataBar>
      <x:extLst>
        <x:ext xmlns:x14="http://schemas.microsoft.com/office/spreadsheetml/2009/9/main" uri="{B025F937-C7B1-47D3-B67F-A62EFF666E3E}">
          <x14:id>{5E689FF6-C57D-46B9-9082-A04E1FEF62A5}</x14:id>
        </x:ext>
      </x:extLst>
    </x:cfRule>
  </x:conditionalFormatting>
  <x:conditionalFormatting sqref="I122:I151">
    <x:cfRule type="dataBar" priority="236">
      <x:dataBar minLength="0" maxLength="100">
        <x:cfvo type="min"/>
        <x:cfvo type="max"/>
        <x:color rgb="ffff0000"/>
      </x:dataBar>
      <x:extLst>
        <x:ext xmlns:x14="http://schemas.microsoft.com/office/spreadsheetml/2009/9/main" uri="{B025F937-C7B1-47D3-B67F-A62EFF666E3E}">
          <x14:id>{04F75748-33A8-4924-9DD6-051CE459D270}</x14:id>
        </x:ext>
      </x:extLst>
    </x:cfRule>
  </x:conditionalFormatting>
  <x:conditionalFormatting sqref="I3:I121">
    <x:cfRule type="dataBar" priority="237">
      <x:dataBar minLength="0" maxLength="100">
        <x:cfvo type="min"/>
        <x:cfvo type="max"/>
        <x:color rgb="ffff0000"/>
      </x:dataBar>
      <x:extLst>
        <x:ext xmlns:x14="http://schemas.microsoft.com/office/spreadsheetml/2009/9/main" uri="{B025F937-C7B1-47D3-B67F-A62EFF666E3E}">
          <x14:id>{83A01D32-EF85-48E1-B039-040779E44730}</x14:id>
        </x:ext>
      </x:extLst>
    </x:cfRule>
  </x:conditionalFormatting>
  <x:conditionalFormatting sqref="I122:I151">
    <x:cfRule type="dataBar" priority="238">
      <x:dataBar minLength="0" maxLength="100">
        <x:cfvo type="min"/>
        <x:cfvo type="max"/>
        <x:color rgb="ffff0000"/>
      </x:dataBar>
      <x:extLst>
        <x:ext xmlns:x14="http://schemas.microsoft.com/office/spreadsheetml/2009/9/main" uri="{B025F937-C7B1-47D3-B67F-A62EFF666E3E}">
          <x14:id>{AB6BCBCC-DE48-457B-80BF-BF8D287863CA}</x14:id>
        </x:ext>
      </x:extLst>
    </x:cfRule>
  </x:conditionalFormatting>
  <x:conditionalFormatting sqref="I3:I121">
    <x:cfRule type="dataBar" priority="239">
      <x:dataBar minLength="0" maxLength="100">
        <x:cfvo type="min"/>
        <x:cfvo type="max"/>
        <x:color rgb="ffff0000"/>
      </x:dataBar>
      <x:extLst>
        <x:ext xmlns:x14="http://schemas.microsoft.com/office/spreadsheetml/2009/9/main" uri="{B025F937-C7B1-47D3-B67F-A62EFF666E3E}">
          <x14:id>{3AA5DEA0-8013-4E5E-95AD-6676E1FA35B4}</x14:id>
        </x:ext>
      </x:extLst>
    </x:cfRule>
  </x:conditionalFormatting>
  <x:conditionalFormatting sqref="I122:I151">
    <x:cfRule type="dataBar" priority="240">
      <x:dataBar minLength="0" maxLength="100">
        <x:cfvo type="min"/>
        <x:cfvo type="max"/>
        <x:color rgb="ffff0000"/>
      </x:dataBar>
      <x:extLst>
        <x:ext xmlns:x14="http://schemas.microsoft.com/office/spreadsheetml/2009/9/main" uri="{B025F937-C7B1-47D3-B67F-A62EFF666E3E}">
          <x14:id>{BEA98395-D409-4A70-96A6-72B59533545D}</x14:id>
        </x:ext>
      </x:extLst>
    </x:cfRule>
  </x:conditionalFormatting>
  <x:conditionalFormatting sqref="I3:I121">
    <x:cfRule type="dataBar" priority="241">
      <x:dataBar minLength="0" maxLength="100">
        <x:cfvo type="min"/>
        <x:cfvo type="max"/>
        <x:color rgb="ffff0000"/>
      </x:dataBar>
      <x:extLst>
        <x:ext xmlns:x14="http://schemas.microsoft.com/office/spreadsheetml/2009/9/main" uri="{B025F937-C7B1-47D3-B67F-A62EFF666E3E}">
          <x14:id>{04C5DD49-B685-4444-ADE1-8131E4DE9F9A}</x14:id>
        </x:ext>
      </x:extLst>
    </x:cfRule>
  </x:conditionalFormatting>
  <x:conditionalFormatting sqref="I122:I151">
    <x:cfRule type="dataBar" priority="242">
      <x:dataBar minLength="0" maxLength="100">
        <x:cfvo type="min"/>
        <x:cfvo type="max"/>
        <x:color rgb="ffff0000"/>
      </x:dataBar>
      <x:extLst>
        <x:ext xmlns:x14="http://schemas.microsoft.com/office/spreadsheetml/2009/9/main" uri="{B025F937-C7B1-47D3-B67F-A62EFF666E3E}">
          <x14:id>{B4E504DF-3A13-41BF-8B4B-7C9E8C797F2F}</x14:id>
        </x:ext>
      </x:extLst>
    </x:cfRule>
  </x:conditionalFormatting>
  <x:conditionalFormatting sqref="I3:I121">
    <x:cfRule type="dataBar" priority="243">
      <x:dataBar minLength="0" maxLength="100">
        <x:cfvo type="min"/>
        <x:cfvo type="max"/>
        <x:color rgb="ffff0000"/>
      </x:dataBar>
      <x:extLst>
        <x:ext xmlns:x14="http://schemas.microsoft.com/office/spreadsheetml/2009/9/main" uri="{B025F937-C7B1-47D3-B67F-A62EFF666E3E}">
          <x14:id>{6A051838-E69E-41DE-BCBA-B7CCF713D387}</x14:id>
        </x:ext>
      </x:extLst>
    </x:cfRule>
  </x:conditionalFormatting>
  <x:conditionalFormatting sqref="I122:I151">
    <x:cfRule type="dataBar" priority="244">
      <x:dataBar minLength="0" maxLength="100">
        <x:cfvo type="min"/>
        <x:cfvo type="max"/>
        <x:color rgb="ffff0000"/>
      </x:dataBar>
      <x:extLst>
        <x:ext xmlns:x14="http://schemas.microsoft.com/office/spreadsheetml/2009/9/main" uri="{B025F937-C7B1-47D3-B67F-A62EFF666E3E}">
          <x14:id>{DEAFA578-6228-4CCA-8626-72F47C9D3F6D}</x14:id>
        </x:ext>
      </x:extLst>
    </x:cfRule>
  </x:conditionalFormatting>
  <x:conditionalFormatting sqref="I3:I121">
    <x:cfRule type="dataBar" priority="245">
      <x:dataBar minLength="0" maxLength="100">
        <x:cfvo type="min"/>
        <x:cfvo type="max"/>
        <x:color rgb="ffff0000"/>
      </x:dataBar>
      <x:extLst>
        <x:ext xmlns:x14="http://schemas.microsoft.com/office/spreadsheetml/2009/9/main" uri="{B025F937-C7B1-47D3-B67F-A62EFF666E3E}">
          <x14:id>{87FDF36F-3379-467B-8734-C0DABB8316B3}</x14:id>
        </x:ext>
      </x:extLst>
    </x:cfRule>
  </x:conditionalFormatting>
  <x:conditionalFormatting sqref="I122:I151">
    <x:cfRule type="dataBar" priority="246">
      <x:dataBar minLength="0" maxLength="100">
        <x:cfvo type="min"/>
        <x:cfvo type="max"/>
        <x:color rgb="ffff0000"/>
      </x:dataBar>
      <x:extLst>
        <x:ext xmlns:x14="http://schemas.microsoft.com/office/spreadsheetml/2009/9/main" uri="{B025F937-C7B1-47D3-B67F-A62EFF666E3E}">
          <x14:id>{E7D06BD7-C8B9-49D2-8688-F01E9E783026}</x14:id>
        </x:ext>
      </x:extLst>
    </x:cfRule>
  </x:conditionalFormatting>
  <x:conditionalFormatting sqref="I3:I121">
    <x:cfRule type="dataBar" priority="247">
      <x:dataBar minLength="0" maxLength="100">
        <x:cfvo type="min"/>
        <x:cfvo type="max"/>
        <x:color rgb="ff315f97"/>
      </x:dataBar>
      <x:extLst>
        <x:ext xmlns:x14="http://schemas.microsoft.com/office/spreadsheetml/2009/9/main" uri="{B025F937-C7B1-47D3-B67F-A62EFF666E3E}">
          <x14:id>{2A1A3C71-69EF-44CE-A8ED-EB3E3C0DE870}</x14:id>
        </x:ext>
      </x:extLst>
    </x:cfRule>
  </x:conditionalFormatting>
  <x:conditionalFormatting sqref="I122:I151">
    <x:cfRule type="dataBar" priority="248">
      <x:dataBar minLength="0" maxLength="100">
        <x:cfvo type="min"/>
        <x:cfvo type="max"/>
        <x:color rgb="ff315f97"/>
      </x:dataBar>
      <x:extLst>
        <x:ext xmlns:x14="http://schemas.microsoft.com/office/spreadsheetml/2009/9/main" uri="{B025F937-C7B1-47D3-B67F-A62EFF666E3E}">
          <x14:id>{76F1B815-3B3A-4FC9-B9A7-F726EE58BBEF}</x14:id>
        </x:ext>
      </x:extLst>
    </x:cfRule>
  </x:conditionalFormatting>
  <x:conditionalFormatting sqref="I3:I121">
    <x:cfRule type="dataBar" priority="249">
      <x:dataBar minLength="0" maxLength="100">
        <x:cfvo type="min"/>
        <x:cfvo type="max"/>
        <x:color rgb="ff315f97"/>
      </x:dataBar>
      <x:extLst>
        <x:ext xmlns:x14="http://schemas.microsoft.com/office/spreadsheetml/2009/9/main" uri="{B025F937-C7B1-47D3-B67F-A62EFF666E3E}">
          <x14:id>{6341F1FF-9EAC-49A7-9FC3-2A34E52B071C}</x14:id>
        </x:ext>
      </x:extLst>
    </x:cfRule>
  </x:conditionalFormatting>
  <x:conditionalFormatting sqref="I122:I151">
    <x:cfRule type="dataBar" priority="250">
      <x:dataBar minLength="0" maxLength="100">
        <x:cfvo type="min"/>
        <x:cfvo type="max"/>
        <x:color rgb="ff315f97"/>
      </x:dataBar>
      <x:extLst>
        <x:ext xmlns:x14="http://schemas.microsoft.com/office/spreadsheetml/2009/9/main" uri="{B025F937-C7B1-47D3-B67F-A62EFF666E3E}">
          <x14:id>{6578DE72-9B60-49DE-8106-221A93A70D75}</x14:id>
        </x:ext>
      </x:extLst>
    </x:cfRule>
  </x:conditionalFormatting>
  <x:conditionalFormatting sqref="I3:I121">
    <x:cfRule type="dataBar" priority="251">
      <x:dataBar minLength="0" maxLength="100">
        <x:cfvo type="min"/>
        <x:cfvo type="max"/>
        <x:color rgb="ff315f97"/>
      </x:dataBar>
      <x:extLst>
        <x:ext xmlns:x14="http://schemas.microsoft.com/office/spreadsheetml/2009/9/main" uri="{B025F937-C7B1-47D3-B67F-A62EFF666E3E}">
          <x14:id>{23026368-46C3-4791-A180-5111D943EAD2}</x14:id>
        </x:ext>
      </x:extLst>
    </x:cfRule>
  </x:conditionalFormatting>
  <x:conditionalFormatting sqref="I122:I151">
    <x:cfRule type="dataBar" priority="252">
      <x:dataBar minLength="0" maxLength="100">
        <x:cfvo type="min"/>
        <x:cfvo type="max"/>
        <x:color rgb="ff315f97"/>
      </x:dataBar>
      <x:extLst>
        <x:ext xmlns:x14="http://schemas.microsoft.com/office/spreadsheetml/2009/9/main" uri="{B025F937-C7B1-47D3-B67F-A62EFF666E3E}">
          <x14:id>{9805262C-4D7E-4077-A00D-296B9E69832E}</x14:id>
        </x:ext>
      </x:extLst>
    </x:cfRule>
  </x:conditionalFormatting>
  <x:conditionalFormatting sqref="I3:I121">
    <x:cfRule type="dataBar" priority="253">
      <x:dataBar minLength="0" maxLength="100">
        <x:cfvo type="min"/>
        <x:cfvo type="max"/>
        <x:color rgb="ff315f97"/>
      </x:dataBar>
      <x:extLst>
        <x:ext xmlns:x14="http://schemas.microsoft.com/office/spreadsheetml/2009/9/main" uri="{B025F937-C7B1-47D3-B67F-A62EFF666E3E}">
          <x14:id>{6141863B-1129-415F-8246-E822449A2312}</x14:id>
        </x:ext>
      </x:extLst>
    </x:cfRule>
  </x:conditionalFormatting>
  <x:conditionalFormatting sqref="I122:I151">
    <x:cfRule type="dataBar" priority="254">
      <x:dataBar minLength="0" maxLength="100">
        <x:cfvo type="min"/>
        <x:cfvo type="max"/>
        <x:color rgb="ff315f97"/>
      </x:dataBar>
      <x:extLst>
        <x:ext xmlns:x14="http://schemas.microsoft.com/office/spreadsheetml/2009/9/main" uri="{B025F937-C7B1-47D3-B67F-A62EFF666E3E}">
          <x14:id>{A65DDD42-56D5-4B2F-85D8-7AD17CCE4CB8}</x14:id>
        </x:ext>
      </x:extLst>
    </x:cfRule>
  </x:conditionalFormatting>
  <x:conditionalFormatting sqref="I3:I121">
    <x:cfRule type="dataBar" priority="255">
      <x:dataBar minLength="0" maxLength="100">
        <x:cfvo type="min"/>
        <x:cfvo type="max"/>
        <x:color rgb="ff315f97"/>
      </x:dataBar>
      <x:extLst>
        <x:ext xmlns:x14="http://schemas.microsoft.com/office/spreadsheetml/2009/9/main" uri="{B025F937-C7B1-47D3-B67F-A62EFF666E3E}">
          <x14:id>{8C1E5D9E-C4B1-404B-AC2B-EFB15352D329}</x14:id>
        </x:ext>
      </x:extLst>
    </x:cfRule>
  </x:conditionalFormatting>
  <x:conditionalFormatting sqref="I122:I151">
    <x:cfRule type="dataBar" priority="256">
      <x:dataBar minLength="0" maxLength="100">
        <x:cfvo type="min"/>
        <x:cfvo type="max"/>
        <x:color rgb="ff315f97"/>
      </x:dataBar>
      <x:extLst>
        <x:ext xmlns:x14="http://schemas.microsoft.com/office/spreadsheetml/2009/9/main" uri="{B025F937-C7B1-47D3-B67F-A62EFF666E3E}">
          <x14:id>{2F62FB71-DAA8-4602-9727-D9D69585F0BD}</x14:id>
        </x:ext>
      </x:extLst>
    </x:cfRule>
  </x:conditionalFormatting>
  <x:conditionalFormatting sqref="I3:I121">
    <x:cfRule type="dataBar" priority="257">
      <x:dataBar minLength="0" maxLength="100">
        <x:cfvo type="min"/>
        <x:cfvo type="max"/>
        <x:color rgb="ff315f97"/>
      </x:dataBar>
      <x:extLst>
        <x:ext xmlns:x14="http://schemas.microsoft.com/office/spreadsheetml/2009/9/main" uri="{B025F937-C7B1-47D3-B67F-A62EFF666E3E}">
          <x14:id>{F8422F86-9035-475D-83F1-8E89BCFEF944}</x14:id>
        </x:ext>
      </x:extLst>
    </x:cfRule>
  </x:conditionalFormatting>
  <x:conditionalFormatting sqref="I122:I151">
    <x:cfRule type="dataBar" priority="258">
      <x:dataBar minLength="0" maxLength="100">
        <x:cfvo type="min"/>
        <x:cfvo type="max"/>
        <x:color rgb="ff315f97"/>
      </x:dataBar>
      <x:extLst>
        <x:ext xmlns:x14="http://schemas.microsoft.com/office/spreadsheetml/2009/9/main" uri="{B025F937-C7B1-47D3-B67F-A62EFF666E3E}">
          <x14:id>{1A2CF6D8-5FC8-4E95-8C6B-1D93300F1790}</x14:id>
        </x:ext>
      </x:extLst>
    </x:cfRule>
  </x:conditionalFormatting>
  <x:conditionalFormatting sqref="I3:I121">
    <x:cfRule type="dataBar" priority="259">
      <x:dataBar minLength="0" maxLength="100">
        <x:cfvo type="min"/>
        <x:cfvo type="max"/>
        <x:color rgb="ff315f97"/>
      </x:dataBar>
      <x:extLst>
        <x:ext xmlns:x14="http://schemas.microsoft.com/office/spreadsheetml/2009/9/main" uri="{B025F937-C7B1-47D3-B67F-A62EFF666E3E}">
          <x14:id>{176FDB8E-C4AE-4D68-8CF7-264EBA39038D}</x14:id>
        </x:ext>
      </x:extLst>
    </x:cfRule>
  </x:conditionalFormatting>
  <x:conditionalFormatting sqref="I122:I151">
    <x:cfRule type="dataBar" priority="260">
      <x:dataBar minLength="0" maxLength="100">
        <x:cfvo type="min"/>
        <x:cfvo type="max"/>
        <x:color rgb="ff315f97"/>
      </x:dataBar>
      <x:extLst>
        <x:ext xmlns:x14="http://schemas.microsoft.com/office/spreadsheetml/2009/9/main" uri="{B025F937-C7B1-47D3-B67F-A62EFF666E3E}">
          <x14:id>{07EEEE8A-9826-4C46-93C4-5237021BEAA5}</x14:id>
        </x:ext>
      </x:extLst>
    </x:cfRule>
  </x:conditionalFormatting>
  <x:conditionalFormatting sqref="I3:I121">
    <x:cfRule type="dataBar" priority="261">
      <x:dataBar minLength="0" maxLength="100">
        <x:cfvo type="min"/>
        <x:cfvo type="max"/>
        <x:color rgb="ff315f97"/>
      </x:dataBar>
      <x:extLst>
        <x:ext xmlns:x14="http://schemas.microsoft.com/office/spreadsheetml/2009/9/main" uri="{B025F937-C7B1-47D3-B67F-A62EFF666E3E}">
          <x14:id>{16C7BBCA-3BE3-4E3D-B1F1-D65C6AB7F1CD}</x14:id>
        </x:ext>
      </x:extLst>
    </x:cfRule>
  </x:conditionalFormatting>
  <x:conditionalFormatting sqref="I122:I151">
    <x:cfRule type="dataBar" priority="262">
      <x:dataBar minLength="0" maxLength="100">
        <x:cfvo type="min"/>
        <x:cfvo type="max"/>
        <x:color rgb="ff315f97"/>
      </x:dataBar>
      <x:extLst>
        <x:ext xmlns:x14="http://schemas.microsoft.com/office/spreadsheetml/2009/9/main" uri="{B025F937-C7B1-47D3-B67F-A62EFF666E3E}">
          <x14:id>{A8624CF2-B556-49C2-98CE-B2B7D9CCA7C3}</x14:id>
        </x:ext>
      </x:extLst>
    </x:cfRule>
  </x:conditionalFormatting>
  <x:conditionalFormatting sqref="I3:I121">
    <x:cfRule type="dataBar" priority="263">
      <x:dataBar minLength="0" maxLength="100">
        <x:cfvo type="min"/>
        <x:cfvo type="max"/>
        <x:color rgb="ff315f97"/>
      </x:dataBar>
      <x:extLst>
        <x:ext xmlns:x14="http://schemas.microsoft.com/office/spreadsheetml/2009/9/main" uri="{B025F937-C7B1-47D3-B67F-A62EFF666E3E}">
          <x14:id>{80E2A184-0222-4AB2-B6AD-DD4BCFFF20B7}</x14:id>
        </x:ext>
      </x:extLst>
    </x:cfRule>
  </x:conditionalFormatting>
  <x:conditionalFormatting sqref="I122:I151">
    <x:cfRule type="dataBar" priority="264">
      <x:dataBar minLength="0" maxLength="100">
        <x:cfvo type="min"/>
        <x:cfvo type="max"/>
        <x:color rgb="ff315f97"/>
      </x:dataBar>
      <x:extLst>
        <x:ext xmlns:x14="http://schemas.microsoft.com/office/spreadsheetml/2009/9/main" uri="{B025F937-C7B1-47D3-B67F-A62EFF666E3E}">
          <x14:id>{D325A3C3-7687-48ED-B977-E9CE85DEB6F6}</x14:id>
        </x:ext>
      </x:extLst>
    </x:cfRule>
  </x:conditionalFormatting>
  <x:conditionalFormatting sqref="I3:I121">
    <x:cfRule type="dataBar" priority="265">
      <x:dataBar minLength="0" maxLength="100">
        <x:cfvo type="min"/>
        <x:cfvo type="max"/>
        <x:color rgb="ff315f97"/>
      </x:dataBar>
      <x:extLst>
        <x:ext xmlns:x14="http://schemas.microsoft.com/office/spreadsheetml/2009/9/main" uri="{B025F937-C7B1-47D3-B67F-A62EFF666E3E}">
          <x14:id>{B16223EC-EB69-49B0-BEC2-A75F7C49779D}</x14:id>
        </x:ext>
      </x:extLst>
    </x:cfRule>
  </x:conditionalFormatting>
  <x:conditionalFormatting sqref="I122:I151">
    <x:cfRule type="dataBar" priority="266">
      <x:dataBar minLength="0" maxLength="100">
        <x:cfvo type="min"/>
        <x:cfvo type="max"/>
        <x:color rgb="ff315f97"/>
      </x:dataBar>
      <x:extLst>
        <x:ext xmlns:x14="http://schemas.microsoft.com/office/spreadsheetml/2009/9/main" uri="{B025F937-C7B1-47D3-B67F-A62EFF666E3E}">
          <x14:id>{70ECAA3E-58EE-4884-8925-9EC3F51439AD}</x14:id>
        </x:ext>
      </x:extLst>
    </x:cfRule>
  </x:conditionalFormatting>
  <x:conditionalFormatting sqref="I3:I121">
    <x:cfRule type="dataBar" priority="267">
      <x:dataBar minLength="0" maxLength="100">
        <x:cfvo type="min"/>
        <x:cfvo type="max"/>
        <x:color rgb="ff315f97"/>
      </x:dataBar>
      <x:extLst>
        <x:ext xmlns:x14="http://schemas.microsoft.com/office/spreadsheetml/2009/9/main" uri="{B025F937-C7B1-47D3-B67F-A62EFF666E3E}">
          <x14:id>{181D6FFC-4107-430E-80D6-721651B70F34}</x14:id>
        </x:ext>
      </x:extLst>
    </x:cfRule>
  </x:conditionalFormatting>
  <x:conditionalFormatting sqref="I122:I151">
    <x:cfRule type="dataBar" priority="268">
      <x:dataBar minLength="0" maxLength="100">
        <x:cfvo type="min"/>
        <x:cfvo type="max"/>
        <x:color rgb="ff315f97"/>
      </x:dataBar>
      <x:extLst>
        <x:ext xmlns:x14="http://schemas.microsoft.com/office/spreadsheetml/2009/9/main" uri="{B025F937-C7B1-47D3-B67F-A62EFF666E3E}">
          <x14:id>{02E12119-E889-4858-AA25-410169549E84}</x14:id>
        </x:ext>
      </x:extLst>
    </x:cfRule>
  </x:conditionalFormatting>
  <x:conditionalFormatting sqref="I3:I121">
    <x:cfRule type="dataBar" priority="269">
      <x:dataBar minLength="0" maxLength="100">
        <x:cfvo type="min"/>
        <x:cfvo type="max"/>
        <x:color rgb="ff315f97"/>
      </x:dataBar>
      <x:extLst>
        <x:ext xmlns:x14="http://schemas.microsoft.com/office/spreadsheetml/2009/9/main" uri="{B025F937-C7B1-47D3-B67F-A62EFF666E3E}">
          <x14:id>{5D579E2D-87A8-4CA8-8500-02269A0348D6}</x14:id>
        </x:ext>
      </x:extLst>
    </x:cfRule>
  </x:conditionalFormatting>
  <x:conditionalFormatting sqref="I122:I151">
    <x:cfRule type="dataBar" priority="270">
      <x:dataBar minLength="0" maxLength="100">
        <x:cfvo type="min"/>
        <x:cfvo type="max"/>
        <x:color rgb="ff315f97"/>
      </x:dataBar>
      <x:extLst>
        <x:ext xmlns:x14="http://schemas.microsoft.com/office/spreadsheetml/2009/9/main" uri="{B025F937-C7B1-47D3-B67F-A62EFF666E3E}">
          <x14:id>{252C3E71-8B35-4834-8692-73A13DD49FA5}</x14:id>
        </x:ext>
      </x:extLst>
    </x:cfRule>
  </x:conditionalFormatting>
  <x:conditionalFormatting sqref="I3:I121">
    <x:cfRule type="dataBar" priority="271">
      <x:dataBar minLength="0" maxLength="100">
        <x:cfvo type="min"/>
        <x:cfvo type="max"/>
        <x:color rgb="ff315f97"/>
      </x:dataBar>
      <x:extLst>
        <x:ext xmlns:x14="http://schemas.microsoft.com/office/spreadsheetml/2009/9/main" uri="{B025F937-C7B1-47D3-B67F-A62EFF666E3E}">
          <x14:id>{0D80B759-718B-44B2-A622-BC7AF1F0F8B4}</x14:id>
        </x:ext>
      </x:extLst>
    </x:cfRule>
  </x:conditionalFormatting>
  <x:conditionalFormatting sqref="I122:I151">
    <x:cfRule type="dataBar" priority="272">
      <x:dataBar minLength="0" maxLength="100">
        <x:cfvo type="min"/>
        <x:cfvo type="max"/>
        <x:color rgb="ff315f97"/>
      </x:dataBar>
      <x:extLst>
        <x:ext xmlns:x14="http://schemas.microsoft.com/office/spreadsheetml/2009/9/main" uri="{B025F937-C7B1-47D3-B67F-A62EFF666E3E}">
          <x14:id>{F5444160-D060-4448-8AC4-0354355E5D0D}</x14:id>
        </x:ext>
      </x:extLst>
    </x:cfRule>
  </x:conditionalFormatting>
  <x:conditionalFormatting sqref="I3:I121">
    <x:cfRule type="dataBar" priority="273">
      <x:dataBar minLength="0" maxLength="100">
        <x:cfvo type="min"/>
        <x:cfvo type="max"/>
        <x:color rgb="ff315f97"/>
      </x:dataBar>
      <x:extLst>
        <x:ext xmlns:x14="http://schemas.microsoft.com/office/spreadsheetml/2009/9/main" uri="{B025F937-C7B1-47D3-B67F-A62EFF666E3E}">
          <x14:id>{85526809-270B-47E4-BBC4-33A999D62F19}</x14:id>
        </x:ext>
      </x:extLst>
    </x:cfRule>
  </x:conditionalFormatting>
  <x:conditionalFormatting sqref="I122:I151">
    <x:cfRule type="dataBar" priority="274">
      <x:dataBar minLength="0" maxLength="100">
        <x:cfvo type="min"/>
        <x:cfvo type="max"/>
        <x:color rgb="ff315f97"/>
      </x:dataBar>
      <x:extLst>
        <x:ext xmlns:x14="http://schemas.microsoft.com/office/spreadsheetml/2009/9/main" uri="{B025F937-C7B1-47D3-B67F-A62EFF666E3E}">
          <x14:id>{323D3A2C-D6E1-493D-ADCB-880AB164D040}</x14:id>
        </x:ext>
      </x:extLst>
    </x:cfRule>
  </x:conditionalFormatting>
  <x:conditionalFormatting sqref="I3:I121">
    <x:cfRule type="dataBar" priority="275">
      <x:dataBar minLength="0" maxLength="100">
        <x:cfvo type="min"/>
        <x:cfvo type="max"/>
        <x:color rgb="ff315f97"/>
      </x:dataBar>
      <x:extLst>
        <x:ext xmlns:x14="http://schemas.microsoft.com/office/spreadsheetml/2009/9/main" uri="{B025F937-C7B1-47D3-B67F-A62EFF666E3E}">
          <x14:id>{3C015690-F2B3-45A5-A3F2-36ADC983C128}</x14:id>
        </x:ext>
      </x:extLst>
    </x:cfRule>
  </x:conditionalFormatting>
  <x:conditionalFormatting sqref="I122:I151">
    <x:cfRule type="dataBar" priority="276">
      <x:dataBar minLength="0" maxLength="100">
        <x:cfvo type="min"/>
        <x:cfvo type="max"/>
        <x:color rgb="ff315f97"/>
      </x:dataBar>
      <x:extLst>
        <x:ext xmlns:x14="http://schemas.microsoft.com/office/spreadsheetml/2009/9/main" uri="{B025F937-C7B1-47D3-B67F-A62EFF666E3E}">
          <x14:id>{8A33CE4A-CFC0-4CB4-8A60-4A61495D997B}</x14:id>
        </x:ext>
      </x:extLst>
    </x:cfRule>
  </x:conditionalFormatting>
  <x:conditionalFormatting sqref="I3:I121">
    <x:cfRule type="dataBar" priority="277">
      <x:dataBar minLength="0" maxLength="100">
        <x:cfvo type="min"/>
        <x:cfvo type="max"/>
        <x:color rgb="ff315f97"/>
      </x:dataBar>
      <x:extLst>
        <x:ext xmlns:x14="http://schemas.microsoft.com/office/spreadsheetml/2009/9/main" uri="{B025F937-C7B1-47D3-B67F-A62EFF666E3E}">
          <x14:id>{D9561704-AABE-4F98-B178-55240EC212D9}</x14:id>
        </x:ext>
      </x:extLst>
    </x:cfRule>
  </x:conditionalFormatting>
  <x:conditionalFormatting sqref="I122:I151">
    <x:cfRule type="dataBar" priority="278">
      <x:dataBar minLength="0" maxLength="100">
        <x:cfvo type="min"/>
        <x:cfvo type="max"/>
        <x:color rgb="ff315f97"/>
      </x:dataBar>
      <x:extLst>
        <x:ext xmlns:x14="http://schemas.microsoft.com/office/spreadsheetml/2009/9/main" uri="{B025F937-C7B1-47D3-B67F-A62EFF666E3E}">
          <x14:id>{7567ACF2-8F83-41EF-BA4D-770461CBD98D}</x14:id>
        </x:ext>
      </x:extLst>
    </x:cfRule>
  </x:conditionalFormatting>
  <x:conditionalFormatting sqref="I3:I121">
    <x:cfRule type="dataBar" priority="279">
      <x:dataBar minLength="0" maxLength="100">
        <x:cfvo type="min"/>
        <x:cfvo type="max"/>
        <x:color rgb="ff315f97"/>
      </x:dataBar>
      <x:extLst>
        <x:ext xmlns:x14="http://schemas.microsoft.com/office/spreadsheetml/2009/9/main" uri="{B025F937-C7B1-47D3-B67F-A62EFF666E3E}">
          <x14:id>{E38472E0-C80D-435F-8535-766150D1CF0F}</x14:id>
        </x:ext>
      </x:extLst>
    </x:cfRule>
  </x:conditionalFormatting>
  <x:conditionalFormatting sqref="I122:I151">
    <x:cfRule type="dataBar" priority="280">
      <x:dataBar minLength="0" maxLength="100">
        <x:cfvo type="min"/>
        <x:cfvo type="max"/>
        <x:color rgb="ff315f97"/>
      </x:dataBar>
      <x:extLst>
        <x:ext xmlns:x14="http://schemas.microsoft.com/office/spreadsheetml/2009/9/main" uri="{B025F937-C7B1-47D3-B67F-A62EFF666E3E}">
          <x14:id>{99E3F477-782A-4169-9968-DE9ED13BD877}</x14:id>
        </x:ext>
      </x:extLst>
    </x:cfRule>
  </x:conditionalFormatting>
  <x:conditionalFormatting sqref="I3:I121">
    <x:cfRule type="dataBar" priority="281">
      <x:dataBar minLength="0" maxLength="100">
        <x:cfvo type="min"/>
        <x:cfvo type="max"/>
        <x:color rgb="ff315f97"/>
      </x:dataBar>
      <x:extLst>
        <x:ext xmlns:x14="http://schemas.microsoft.com/office/spreadsheetml/2009/9/main" uri="{B025F937-C7B1-47D3-B67F-A62EFF666E3E}">
          <x14:id>{DAE81703-5BD7-4BA9-8ED5-995B6E855D1C}</x14:id>
        </x:ext>
      </x:extLst>
    </x:cfRule>
  </x:conditionalFormatting>
  <x:conditionalFormatting sqref="I122:I151">
    <x:cfRule type="dataBar" priority="282">
      <x:dataBar minLength="0" maxLength="100">
        <x:cfvo type="min"/>
        <x:cfvo type="max"/>
        <x:color rgb="ff315f97"/>
      </x:dataBar>
      <x:extLst>
        <x:ext xmlns:x14="http://schemas.microsoft.com/office/spreadsheetml/2009/9/main" uri="{B025F937-C7B1-47D3-B67F-A62EFF666E3E}">
          <x14:id>{2B58A334-DF84-40C1-98A0-7803B0496515}</x14:id>
        </x:ext>
      </x:extLst>
    </x:cfRule>
  </x:conditionalFormatting>
  <x:conditionalFormatting sqref="I3:I121">
    <x:cfRule type="dataBar" priority="283">
      <x:dataBar minLength="0" maxLength="100">
        <x:cfvo type="min"/>
        <x:cfvo type="max"/>
        <x:color rgb="ff315f97"/>
      </x:dataBar>
      <x:extLst>
        <x:ext xmlns:x14="http://schemas.microsoft.com/office/spreadsheetml/2009/9/main" uri="{B025F937-C7B1-47D3-B67F-A62EFF666E3E}">
          <x14:id>{B6C191F5-92D4-4AF1-9397-970F5AD91B91}</x14:id>
        </x:ext>
      </x:extLst>
    </x:cfRule>
  </x:conditionalFormatting>
  <x:conditionalFormatting sqref="I122:I151">
    <x:cfRule type="dataBar" priority="284">
      <x:dataBar minLength="0" maxLength="100">
        <x:cfvo type="min"/>
        <x:cfvo type="max"/>
        <x:color rgb="ff315f97"/>
      </x:dataBar>
      <x:extLst>
        <x:ext xmlns:x14="http://schemas.microsoft.com/office/spreadsheetml/2009/9/main" uri="{B025F937-C7B1-47D3-B67F-A62EFF666E3E}">
          <x14:id>{0ECE4AC3-4E4B-4500-8820-03E651378491}</x14:id>
        </x:ext>
      </x:extLst>
    </x:cfRule>
  </x:conditionalFormatting>
  <x:conditionalFormatting sqref="I3:I121">
    <x:cfRule type="dataBar" priority="285">
      <x:dataBar minLength="0" maxLength="100">
        <x:cfvo type="min"/>
        <x:cfvo type="max"/>
        <x:color rgb="ff315f97"/>
      </x:dataBar>
      <x:extLst>
        <x:ext xmlns:x14="http://schemas.microsoft.com/office/spreadsheetml/2009/9/main" uri="{B025F937-C7B1-47D3-B67F-A62EFF666E3E}">
          <x14:id>{DF7C5FFD-A4D3-4D40-8744-CDA7C33225C3}</x14:id>
        </x:ext>
      </x:extLst>
    </x:cfRule>
  </x:conditionalFormatting>
  <x:conditionalFormatting sqref="I122:I151">
    <x:cfRule type="dataBar" priority="286">
      <x:dataBar minLength="0" maxLength="100">
        <x:cfvo type="min"/>
        <x:cfvo type="max"/>
        <x:color rgb="ff315f97"/>
      </x:dataBar>
      <x:extLst>
        <x:ext xmlns:x14="http://schemas.microsoft.com/office/spreadsheetml/2009/9/main" uri="{B025F937-C7B1-47D3-B67F-A62EFF666E3E}">
          <x14:id>{0711A9B4-A106-4F33-B2C8-B673ED1D1DA5}</x14:id>
        </x:ext>
      </x:extLst>
    </x:cfRule>
  </x:conditionalFormatting>
  <x:conditionalFormatting sqref="I3:I121">
    <x:cfRule type="dataBar" priority="287">
      <x:dataBar minLength="0" maxLength="100">
        <x:cfvo type="min"/>
        <x:cfvo type="max"/>
        <x:color rgb="ff315f97"/>
      </x:dataBar>
      <x:extLst>
        <x:ext xmlns:x14="http://schemas.microsoft.com/office/spreadsheetml/2009/9/main" uri="{B025F937-C7B1-47D3-B67F-A62EFF666E3E}">
          <x14:id>{B826C9AC-F3C3-462C-BCC7-36AC70CE1BA6}</x14:id>
        </x:ext>
      </x:extLst>
    </x:cfRule>
  </x:conditionalFormatting>
  <x:conditionalFormatting sqref="I122:I151">
    <x:cfRule type="dataBar" priority="288">
      <x:dataBar minLength="0" maxLength="100">
        <x:cfvo type="min"/>
        <x:cfvo type="max"/>
        <x:color rgb="ff315f97"/>
      </x:dataBar>
      <x:extLst>
        <x:ext xmlns:x14="http://schemas.microsoft.com/office/spreadsheetml/2009/9/main" uri="{B025F937-C7B1-47D3-B67F-A62EFF666E3E}">
          <x14:id>{C2342608-55FC-4FF0-940C-9684614E909A}</x14:id>
        </x:ext>
      </x:extLst>
    </x:cfRule>
  </x:conditionalFormatting>
  <x:conditionalFormatting sqref="I3:I121">
    <x:cfRule type="dataBar" priority="289">
      <x:dataBar minLength="0" maxLength="100">
        <x:cfvo type="min"/>
        <x:cfvo type="max"/>
        <x:color rgb="ff315f97"/>
      </x:dataBar>
      <x:extLst>
        <x:ext xmlns:x14="http://schemas.microsoft.com/office/spreadsheetml/2009/9/main" uri="{B025F937-C7B1-47D3-B67F-A62EFF666E3E}">
          <x14:id>{5664BD22-30D6-4DE8-BCE3-41423C939F9A}</x14:id>
        </x:ext>
      </x:extLst>
    </x:cfRule>
  </x:conditionalFormatting>
  <x:conditionalFormatting sqref="I122:I151">
    <x:cfRule type="dataBar" priority="290">
      <x:dataBar minLength="0" maxLength="100">
        <x:cfvo type="min"/>
        <x:cfvo type="max"/>
        <x:color rgb="ff315f97"/>
      </x:dataBar>
      <x:extLst>
        <x:ext xmlns:x14="http://schemas.microsoft.com/office/spreadsheetml/2009/9/main" uri="{B025F937-C7B1-47D3-B67F-A62EFF666E3E}">
          <x14:id>{47D54244-DA27-4663-9A98-DC7B6FDC75DA}</x14:id>
        </x:ext>
      </x:extLst>
    </x:cfRule>
  </x:conditionalFormatting>
  <x:conditionalFormatting sqref="I3:I121">
    <x:cfRule type="dataBar" priority="291">
      <x:dataBar minLength="0" maxLength="100">
        <x:cfvo type="min"/>
        <x:cfvo type="max"/>
        <x:color rgb="ff315f97"/>
      </x:dataBar>
      <x:extLst>
        <x:ext xmlns:x14="http://schemas.microsoft.com/office/spreadsheetml/2009/9/main" uri="{B025F937-C7B1-47D3-B67F-A62EFF666E3E}">
          <x14:id>{C5E43D31-C2E6-4575-85E0-B36374E6BD58}</x14:id>
        </x:ext>
      </x:extLst>
    </x:cfRule>
  </x:conditionalFormatting>
  <x:conditionalFormatting sqref="I122:I151">
    <x:cfRule type="dataBar" priority="292">
      <x:dataBar minLength="0" maxLength="100">
        <x:cfvo type="min"/>
        <x:cfvo type="max"/>
        <x:color rgb="ff315f97"/>
      </x:dataBar>
      <x:extLst>
        <x:ext xmlns:x14="http://schemas.microsoft.com/office/spreadsheetml/2009/9/main" uri="{B025F937-C7B1-47D3-B67F-A62EFF666E3E}">
          <x14:id>{7A32345B-A478-4510-B6CD-AF39DAE39FBC}</x14:id>
        </x:ext>
      </x:extLst>
    </x:cfRule>
  </x:conditionalFormatting>
  <x:conditionalFormatting sqref="I3:I121">
    <x:cfRule type="dataBar" priority="293">
      <x:dataBar minLength="0" maxLength="100">
        <x:cfvo type="min"/>
        <x:cfvo type="max"/>
        <x:color rgb="ff315f97"/>
      </x:dataBar>
      <x:extLst>
        <x:ext xmlns:x14="http://schemas.microsoft.com/office/spreadsheetml/2009/9/main" uri="{B025F937-C7B1-47D3-B67F-A62EFF666E3E}">
          <x14:id>{773001E6-4997-4A74-A45A-127F4F8847C1}</x14:id>
        </x:ext>
      </x:extLst>
    </x:cfRule>
  </x:conditionalFormatting>
  <x:conditionalFormatting sqref="I122:I151">
    <x:cfRule type="dataBar" priority="294">
      <x:dataBar minLength="0" maxLength="100">
        <x:cfvo type="min"/>
        <x:cfvo type="max"/>
        <x:color rgb="ff315f97"/>
      </x:dataBar>
      <x:extLst>
        <x:ext xmlns:x14="http://schemas.microsoft.com/office/spreadsheetml/2009/9/main" uri="{B025F937-C7B1-47D3-B67F-A62EFF666E3E}">
          <x14:id>{4373EABA-9288-4AC6-BC48-3BF28D17ADB6}</x14:id>
        </x:ext>
      </x:extLst>
    </x:cfRule>
  </x:conditionalFormatting>
  <x:conditionalFormatting sqref="I3:I121">
    <x:cfRule type="dataBar" priority="295">
      <x:dataBar minLength="0" maxLength="100">
        <x:cfvo type="min"/>
        <x:cfvo type="max"/>
        <x:color rgb="ff315f97"/>
      </x:dataBar>
      <x:extLst>
        <x:ext xmlns:x14="http://schemas.microsoft.com/office/spreadsheetml/2009/9/main" uri="{B025F937-C7B1-47D3-B67F-A62EFF666E3E}">
          <x14:id>{1D30FC60-304B-4532-A487-5F9B552CE8EA}</x14:id>
        </x:ext>
      </x:extLst>
    </x:cfRule>
  </x:conditionalFormatting>
  <x:conditionalFormatting sqref="I122:I151">
    <x:cfRule type="dataBar" priority="296">
      <x:dataBar minLength="0" maxLength="100">
        <x:cfvo type="min"/>
        <x:cfvo type="max"/>
        <x:color rgb="ff315f97"/>
      </x:dataBar>
      <x:extLst>
        <x:ext xmlns:x14="http://schemas.microsoft.com/office/spreadsheetml/2009/9/main" uri="{B025F937-C7B1-47D3-B67F-A62EFF666E3E}">
          <x14:id>{EDD2F3D9-5F9E-4F5C-A5E6-D6659882397F}</x14:id>
        </x:ext>
      </x:extLst>
    </x:cfRule>
  </x:conditionalFormatting>
  <x:conditionalFormatting sqref="I3:I121">
    <x:cfRule type="dataBar" priority="297">
      <x:dataBar minLength="0" maxLength="100">
        <x:cfvo type="min"/>
        <x:cfvo type="max"/>
        <x:color rgb="ff315f97"/>
      </x:dataBar>
      <x:extLst>
        <x:ext xmlns:x14="http://schemas.microsoft.com/office/spreadsheetml/2009/9/main" uri="{B025F937-C7B1-47D3-B67F-A62EFF666E3E}">
          <x14:id>{18D14FBE-431C-48D3-9C3A-046C142CBA73}</x14:id>
        </x:ext>
      </x:extLst>
    </x:cfRule>
  </x:conditionalFormatting>
  <x:conditionalFormatting sqref="I122:I151">
    <x:cfRule type="dataBar" priority="298">
      <x:dataBar minLength="0" maxLength="100">
        <x:cfvo type="min"/>
        <x:cfvo type="max"/>
        <x:color rgb="ff315f97"/>
      </x:dataBar>
      <x:extLst>
        <x:ext xmlns:x14="http://schemas.microsoft.com/office/spreadsheetml/2009/9/main" uri="{B025F937-C7B1-47D3-B67F-A62EFF666E3E}">
          <x14:id>{584AF681-478D-47A5-9987-E24FEB9EC663}</x14:id>
        </x:ext>
      </x:extLst>
    </x:cfRule>
  </x:conditionalFormatting>
  <x:conditionalFormatting sqref="I3:I121">
    <x:cfRule type="dataBar" priority="299">
      <x:dataBar minLength="0" maxLength="100">
        <x:cfvo type="min"/>
        <x:cfvo type="max"/>
        <x:color rgb="ff315f97"/>
      </x:dataBar>
      <x:extLst>
        <x:ext xmlns:x14="http://schemas.microsoft.com/office/spreadsheetml/2009/9/main" uri="{B025F937-C7B1-47D3-B67F-A62EFF666E3E}">
          <x14:id>{E13DB6D9-A628-466C-B0D8-CE0C40D7BD8E}</x14:id>
        </x:ext>
      </x:extLst>
    </x:cfRule>
  </x:conditionalFormatting>
  <x:conditionalFormatting sqref="I122:I151">
    <x:cfRule type="dataBar" priority="300">
      <x:dataBar minLength="0" maxLength="100">
        <x:cfvo type="min"/>
        <x:cfvo type="max"/>
        <x:color rgb="ff315f97"/>
      </x:dataBar>
      <x:extLst>
        <x:ext xmlns:x14="http://schemas.microsoft.com/office/spreadsheetml/2009/9/main" uri="{B025F937-C7B1-47D3-B67F-A62EFF666E3E}">
          <x14:id>{72633E26-7358-47D3-BB22-836AC79CEC86}</x14:id>
        </x:ext>
      </x:extLst>
    </x:cfRule>
  </x:conditionalFormatting>
  <x:conditionalFormatting sqref="I3:I121">
    <x:cfRule type="dataBar" priority="301">
      <x:dataBar minLength="0" maxLength="100">
        <x:cfvo type="min"/>
        <x:cfvo type="max"/>
        <x:color rgb="ff315f97"/>
      </x:dataBar>
      <x:extLst>
        <x:ext xmlns:x14="http://schemas.microsoft.com/office/spreadsheetml/2009/9/main" uri="{B025F937-C7B1-47D3-B67F-A62EFF666E3E}">
          <x14:id>{7B19B8B8-22D6-46A9-91E8-BF64C94789C5}</x14:id>
        </x:ext>
      </x:extLst>
    </x:cfRule>
  </x:conditionalFormatting>
  <x:conditionalFormatting sqref="I122:I151">
    <x:cfRule type="dataBar" priority="302">
      <x:dataBar minLength="0" maxLength="100">
        <x:cfvo type="min"/>
        <x:cfvo type="max"/>
        <x:color rgb="ff315f97"/>
      </x:dataBar>
      <x:extLst>
        <x:ext xmlns:x14="http://schemas.microsoft.com/office/spreadsheetml/2009/9/main" uri="{B025F937-C7B1-47D3-B67F-A62EFF666E3E}">
          <x14:id>{591FDDDE-68AB-4DAD-BD57-5A1BE76591C1}</x14:id>
        </x:ext>
      </x:extLst>
    </x:cfRule>
  </x:conditionalFormatting>
  <x:conditionalFormatting sqref="I3:I121">
    <x:cfRule type="dataBar" priority="303">
      <x:dataBar minLength="0" maxLength="100">
        <x:cfvo type="min"/>
        <x:cfvo type="max"/>
        <x:color rgb="ff315f97"/>
      </x:dataBar>
      <x:extLst>
        <x:ext xmlns:x14="http://schemas.microsoft.com/office/spreadsheetml/2009/9/main" uri="{B025F937-C7B1-47D3-B67F-A62EFF666E3E}">
          <x14:id>{82B38CCA-70A1-42CC-A326-DCD52E30F656}</x14:id>
        </x:ext>
      </x:extLst>
    </x:cfRule>
  </x:conditionalFormatting>
  <x:conditionalFormatting sqref="I122:I151">
    <x:cfRule type="dataBar" priority="304">
      <x:dataBar minLength="0" maxLength="100">
        <x:cfvo type="min"/>
        <x:cfvo type="max"/>
        <x:color rgb="ff315f97"/>
      </x:dataBar>
      <x:extLst>
        <x:ext xmlns:x14="http://schemas.microsoft.com/office/spreadsheetml/2009/9/main" uri="{B025F937-C7B1-47D3-B67F-A62EFF666E3E}">
          <x14:id>{F2965078-E534-4FF8-BE8F-2D0015F6175E}</x14:id>
        </x:ext>
      </x:extLst>
    </x:cfRule>
  </x:conditionalFormatting>
  <x:conditionalFormatting sqref="I3:I121">
    <x:cfRule type="dataBar" priority="305">
      <x:dataBar minLength="0" maxLength="100">
        <x:cfvo type="min"/>
        <x:cfvo type="max"/>
        <x:color rgb="ff315f97"/>
      </x:dataBar>
      <x:extLst>
        <x:ext xmlns:x14="http://schemas.microsoft.com/office/spreadsheetml/2009/9/main" uri="{B025F937-C7B1-47D3-B67F-A62EFF666E3E}">
          <x14:id>{E089183C-1BA8-4B5C-9088-5AB97D9F5B06}</x14:id>
        </x:ext>
      </x:extLst>
    </x:cfRule>
  </x:conditionalFormatting>
  <x:conditionalFormatting sqref="I122:I151">
    <x:cfRule type="dataBar" priority="306">
      <x:dataBar minLength="0" maxLength="100">
        <x:cfvo type="min"/>
        <x:cfvo type="max"/>
        <x:color rgb="ff315f97"/>
      </x:dataBar>
      <x:extLst>
        <x:ext xmlns:x14="http://schemas.microsoft.com/office/spreadsheetml/2009/9/main" uri="{B025F937-C7B1-47D3-B67F-A62EFF666E3E}">
          <x14:id>{3AD57954-DD30-4BFF-B341-EC2AB73C54FE}</x14:id>
        </x:ext>
      </x:extLst>
    </x:cfRule>
  </x:conditionalFormatting>
  <x:conditionalFormatting sqref="I3:I121">
    <x:cfRule type="dataBar" priority="307">
      <x:dataBar minLength="0" maxLength="100">
        <x:cfvo type="min"/>
        <x:cfvo type="max"/>
        <x:color rgb="ff315f97"/>
      </x:dataBar>
      <x:extLst>
        <x:ext xmlns:x14="http://schemas.microsoft.com/office/spreadsheetml/2009/9/main" uri="{B025F937-C7B1-47D3-B67F-A62EFF666E3E}">
          <x14:id>{A78F0B99-C789-4513-95B1-B4F5F8EBF658}</x14:id>
        </x:ext>
      </x:extLst>
    </x:cfRule>
  </x:conditionalFormatting>
  <x:conditionalFormatting sqref="I122:I151">
    <x:cfRule type="dataBar" priority="308">
      <x:dataBar minLength="0" maxLength="100">
        <x:cfvo type="min"/>
        <x:cfvo type="max"/>
        <x:color rgb="ff315f97"/>
      </x:dataBar>
      <x:extLst>
        <x:ext xmlns:x14="http://schemas.microsoft.com/office/spreadsheetml/2009/9/main" uri="{B025F937-C7B1-47D3-B67F-A62EFF666E3E}">
          <x14:id>{F2E7F41E-78EB-42DE-ADD4-78E73608B6B8}</x14:id>
        </x:ext>
      </x:extLst>
    </x:cfRule>
  </x:conditionalFormatting>
  <x:conditionalFormatting sqref="I3:I121">
    <x:cfRule type="dataBar" priority="309">
      <x:dataBar minLength="0" maxLength="100">
        <x:cfvo type="min"/>
        <x:cfvo type="max"/>
        <x:color rgb="ff315f97"/>
      </x:dataBar>
      <x:extLst>
        <x:ext xmlns:x14="http://schemas.microsoft.com/office/spreadsheetml/2009/9/main" uri="{B025F937-C7B1-47D3-B67F-A62EFF666E3E}">
          <x14:id>{C219F5DB-BC2E-40A8-AFE0-6CA59FCF88B8}</x14:id>
        </x:ext>
      </x:extLst>
    </x:cfRule>
  </x:conditionalFormatting>
  <x:conditionalFormatting sqref="I122:I151">
    <x:cfRule type="dataBar" priority="310">
      <x:dataBar minLength="0" maxLength="100">
        <x:cfvo type="min"/>
        <x:cfvo type="max"/>
        <x:color rgb="ff315f97"/>
      </x:dataBar>
      <x:extLst>
        <x:ext xmlns:x14="http://schemas.microsoft.com/office/spreadsheetml/2009/9/main" uri="{B025F937-C7B1-47D3-B67F-A62EFF666E3E}">
          <x14:id>{2AA8CAED-BA2A-4D56-8477-7643619A1C80}</x14:id>
        </x:ext>
      </x:extLst>
    </x:cfRule>
  </x:conditionalFormatting>
  <x:conditionalFormatting sqref="I3:I121">
    <x:cfRule type="dataBar" priority="311">
      <x:dataBar minLength="0" maxLength="100">
        <x:cfvo type="min"/>
        <x:cfvo type="max"/>
        <x:color rgb="ffff0000"/>
      </x:dataBar>
      <x:extLst>
        <x:ext xmlns:x14="http://schemas.microsoft.com/office/spreadsheetml/2009/9/main" uri="{B025F937-C7B1-47D3-B67F-A62EFF666E3E}">
          <x14:id>{B5944F47-69BA-46C5-B65B-B9A7F882F081}</x14:id>
        </x:ext>
      </x:extLst>
    </x:cfRule>
  </x:conditionalFormatting>
  <x:conditionalFormatting sqref="I122:I151">
    <x:cfRule type="dataBar" priority="312">
      <x:dataBar minLength="0" maxLength="100">
        <x:cfvo type="min"/>
        <x:cfvo type="max"/>
        <x:color rgb="ffff0000"/>
      </x:dataBar>
      <x:extLst>
        <x:ext xmlns:x14="http://schemas.microsoft.com/office/spreadsheetml/2009/9/main" uri="{B025F937-C7B1-47D3-B67F-A62EFF666E3E}">
          <x14:id>{7C369C00-C754-42EE-A7A1-8112998D0C8A}</x14:id>
        </x:ext>
      </x:extLst>
    </x:cfRule>
  </x:conditionalFormatting>
  <x:conditionalFormatting sqref="I3:I121">
    <x:cfRule type="dataBar" priority="313">
      <x:dataBar minLength="0" maxLength="100">
        <x:cfvo type="min"/>
        <x:cfvo type="max"/>
        <x:color rgb="ffff0000"/>
      </x:dataBar>
      <x:extLst>
        <x:ext xmlns:x14="http://schemas.microsoft.com/office/spreadsheetml/2009/9/main" uri="{B025F937-C7B1-47D3-B67F-A62EFF666E3E}">
          <x14:id>{649083FA-8B26-436B-84DA-972DCFD35C36}</x14:id>
        </x:ext>
      </x:extLst>
    </x:cfRule>
  </x:conditionalFormatting>
  <x:conditionalFormatting sqref="I122:I151">
    <x:cfRule type="dataBar" priority="314">
      <x:dataBar minLength="0" maxLength="100">
        <x:cfvo type="min"/>
        <x:cfvo type="max"/>
        <x:color rgb="ffff0000"/>
      </x:dataBar>
      <x:extLst>
        <x:ext xmlns:x14="http://schemas.microsoft.com/office/spreadsheetml/2009/9/main" uri="{B025F937-C7B1-47D3-B67F-A62EFF666E3E}">
          <x14:id>{C50262F2-EDEE-4F26-91BD-3A85C5A50E07}</x14:id>
        </x:ext>
      </x:extLst>
    </x:cfRule>
  </x:conditionalFormatting>
  <x:conditionalFormatting sqref="I3:I121">
    <x:cfRule type="dataBar" priority="315">
      <x:dataBar minLength="0" maxLength="100">
        <x:cfvo type="min"/>
        <x:cfvo type="max"/>
        <x:color rgb="ffff0000"/>
      </x:dataBar>
      <x:extLst>
        <x:ext xmlns:x14="http://schemas.microsoft.com/office/spreadsheetml/2009/9/main" uri="{B025F937-C7B1-47D3-B67F-A62EFF666E3E}">
          <x14:id>{54BDA3F0-9D27-430A-96E9-4E05C1524AA6}</x14:id>
        </x:ext>
      </x:extLst>
    </x:cfRule>
  </x:conditionalFormatting>
  <x:conditionalFormatting sqref="I122:I151">
    <x:cfRule type="dataBar" priority="316">
      <x:dataBar minLength="0" maxLength="100">
        <x:cfvo type="min"/>
        <x:cfvo type="max"/>
        <x:color rgb="ffff0000"/>
      </x:dataBar>
      <x:extLst>
        <x:ext xmlns:x14="http://schemas.microsoft.com/office/spreadsheetml/2009/9/main" uri="{B025F937-C7B1-47D3-B67F-A62EFF666E3E}">
          <x14:id>{5C1D29D0-0375-41F4-A573-45F880AF41C8}</x14:id>
        </x:ext>
      </x:extLst>
    </x:cfRule>
  </x:conditionalFormatting>
  <x:conditionalFormatting sqref="I3:I121">
    <x:cfRule type="dataBar" priority="317">
      <x:dataBar minLength="0" maxLength="100">
        <x:cfvo type="min"/>
        <x:cfvo type="max"/>
        <x:color rgb="ffff0000"/>
      </x:dataBar>
      <x:extLst>
        <x:ext xmlns:x14="http://schemas.microsoft.com/office/spreadsheetml/2009/9/main" uri="{B025F937-C7B1-47D3-B67F-A62EFF666E3E}">
          <x14:id>{C456A286-2EBD-48A3-9FC9-EE782A28607E}</x14:id>
        </x:ext>
      </x:extLst>
    </x:cfRule>
  </x:conditionalFormatting>
  <x:conditionalFormatting sqref="I122:I151">
    <x:cfRule type="dataBar" priority="318">
      <x:dataBar minLength="0" maxLength="100">
        <x:cfvo type="min"/>
        <x:cfvo type="max"/>
        <x:color rgb="ffff0000"/>
      </x:dataBar>
      <x:extLst>
        <x:ext xmlns:x14="http://schemas.microsoft.com/office/spreadsheetml/2009/9/main" uri="{B025F937-C7B1-47D3-B67F-A62EFF666E3E}">
          <x14:id>{A58CE701-F55F-4D94-817A-5955F8DF0D28}</x14:id>
        </x:ext>
      </x:extLst>
    </x:cfRule>
  </x:conditionalFormatting>
  <x:conditionalFormatting sqref="I3:I121">
    <x:cfRule type="dataBar" priority="319">
      <x:dataBar minLength="0" maxLength="100">
        <x:cfvo type="min"/>
        <x:cfvo type="max"/>
        <x:color rgb="ffff0000"/>
      </x:dataBar>
      <x:extLst>
        <x:ext xmlns:x14="http://schemas.microsoft.com/office/spreadsheetml/2009/9/main" uri="{B025F937-C7B1-47D3-B67F-A62EFF666E3E}">
          <x14:id>{DCD49E04-C34A-40EA-B123-73308AF950C1}</x14:id>
        </x:ext>
      </x:extLst>
    </x:cfRule>
  </x:conditionalFormatting>
  <x:conditionalFormatting sqref="I122:I151">
    <x:cfRule type="dataBar" priority="320">
      <x:dataBar minLength="0" maxLength="100">
        <x:cfvo type="min"/>
        <x:cfvo type="max"/>
        <x:color rgb="ffff0000"/>
      </x:dataBar>
      <x:extLst>
        <x:ext xmlns:x14="http://schemas.microsoft.com/office/spreadsheetml/2009/9/main" uri="{B025F937-C7B1-47D3-B67F-A62EFF666E3E}">
          <x14:id>{89D178E3-7F47-443F-BC3C-BE521AAE4F32}</x14:id>
        </x:ext>
      </x:extLst>
    </x:cfRule>
  </x:conditionalFormatting>
  <x:conditionalFormatting sqref="I3:I121">
    <x:cfRule type="dataBar" priority="321">
      <x:dataBar minLength="0" maxLength="100">
        <x:cfvo type="min"/>
        <x:cfvo type="max"/>
        <x:color rgb="ffff0000"/>
      </x:dataBar>
      <x:extLst>
        <x:ext xmlns:x14="http://schemas.microsoft.com/office/spreadsheetml/2009/9/main" uri="{B025F937-C7B1-47D3-B67F-A62EFF666E3E}">
          <x14:id>{DE5C6171-5579-414C-A2AD-6F6F5CB1CB72}</x14:id>
        </x:ext>
      </x:extLst>
    </x:cfRule>
  </x:conditionalFormatting>
  <x:conditionalFormatting sqref="I122:I151">
    <x:cfRule type="dataBar" priority="322">
      <x:dataBar minLength="0" maxLength="100">
        <x:cfvo type="min"/>
        <x:cfvo type="max"/>
        <x:color rgb="ffff0000"/>
      </x:dataBar>
      <x:extLst>
        <x:ext xmlns:x14="http://schemas.microsoft.com/office/spreadsheetml/2009/9/main" uri="{B025F937-C7B1-47D3-B67F-A62EFF666E3E}">
          <x14:id>{55086DF1-81F6-43B7-92F9-28AEFC105B87}</x14:id>
        </x:ext>
      </x:extLst>
    </x:cfRule>
  </x:conditionalFormatting>
  <x:conditionalFormatting sqref="I3:I121">
    <x:cfRule type="dataBar" priority="323">
      <x:dataBar minLength="0" maxLength="100">
        <x:cfvo type="min"/>
        <x:cfvo type="max"/>
        <x:color rgb="ffff0000"/>
      </x:dataBar>
      <x:extLst>
        <x:ext xmlns:x14="http://schemas.microsoft.com/office/spreadsheetml/2009/9/main" uri="{B025F937-C7B1-47D3-B67F-A62EFF666E3E}">
          <x14:id>{1386FC5E-DF96-4589-B390-8180204B9266}</x14:id>
        </x:ext>
      </x:extLst>
    </x:cfRule>
  </x:conditionalFormatting>
  <x:conditionalFormatting sqref="I122:I151">
    <x:cfRule type="dataBar" priority="324">
      <x:dataBar minLength="0" maxLength="100">
        <x:cfvo type="min"/>
        <x:cfvo type="max"/>
        <x:color rgb="ffff0000"/>
      </x:dataBar>
      <x:extLst>
        <x:ext xmlns:x14="http://schemas.microsoft.com/office/spreadsheetml/2009/9/main" uri="{B025F937-C7B1-47D3-B67F-A62EFF666E3E}">
          <x14:id>{5EF9C64E-FACC-43E7-9DCF-99AFE0442378}</x14:id>
        </x:ext>
      </x:extLst>
    </x:cfRule>
  </x:conditionalFormatting>
  <x:conditionalFormatting sqref="I3:I121">
    <x:cfRule type="dataBar" priority="325">
      <x:dataBar minLength="0" maxLength="100">
        <x:cfvo type="min"/>
        <x:cfvo type="max"/>
        <x:color rgb="ffff0000"/>
      </x:dataBar>
      <x:extLst>
        <x:ext xmlns:x14="http://schemas.microsoft.com/office/spreadsheetml/2009/9/main" uri="{B025F937-C7B1-47D3-B67F-A62EFF666E3E}">
          <x14:id>{A359B994-9735-46E2-948B-D5B733065104}</x14:id>
        </x:ext>
      </x:extLst>
    </x:cfRule>
  </x:conditionalFormatting>
  <x:conditionalFormatting sqref="I122:I151">
    <x:cfRule type="dataBar" priority="326">
      <x:dataBar minLength="0" maxLength="100">
        <x:cfvo type="min"/>
        <x:cfvo type="max"/>
        <x:color rgb="ffff0000"/>
      </x:dataBar>
      <x:extLst>
        <x:ext xmlns:x14="http://schemas.microsoft.com/office/spreadsheetml/2009/9/main" uri="{B025F937-C7B1-47D3-B67F-A62EFF666E3E}">
          <x14:id>{5A5BFB22-7E0A-4AB1-8B40-16007CA27E60}</x14:id>
        </x:ext>
      </x:extLst>
    </x:cfRule>
  </x:conditionalFormatting>
  <x:conditionalFormatting sqref="I3:I121">
    <x:cfRule type="dataBar" priority="327">
      <x:dataBar minLength="0" maxLength="100">
        <x:cfvo type="min"/>
        <x:cfvo type="max"/>
        <x:color rgb="ffff0000"/>
      </x:dataBar>
      <x:extLst>
        <x:ext xmlns:x14="http://schemas.microsoft.com/office/spreadsheetml/2009/9/main" uri="{B025F937-C7B1-47D3-B67F-A62EFF666E3E}">
          <x14:id>{CD3EA718-83EB-42AD-9A03-E09F4D6F5DA0}</x14:id>
        </x:ext>
      </x:extLst>
    </x:cfRule>
  </x:conditionalFormatting>
  <x:conditionalFormatting sqref="I122:I151">
    <x:cfRule type="dataBar" priority="328">
      <x:dataBar minLength="0" maxLength="100">
        <x:cfvo type="min"/>
        <x:cfvo type="max"/>
        <x:color rgb="ffff0000"/>
      </x:dataBar>
      <x:extLst>
        <x:ext xmlns:x14="http://schemas.microsoft.com/office/spreadsheetml/2009/9/main" uri="{B025F937-C7B1-47D3-B67F-A62EFF666E3E}">
          <x14:id>{7561E607-69DB-4FE5-85A6-8EE0560F370D}</x14:id>
        </x:ext>
      </x:extLst>
    </x:cfRule>
  </x:conditionalFormatting>
  <x:conditionalFormatting sqref="I3:I121">
    <x:cfRule type="dataBar" priority="329">
      <x:dataBar minLength="0" maxLength="100">
        <x:cfvo type="min"/>
        <x:cfvo type="max"/>
        <x:color rgb="ffff0000"/>
      </x:dataBar>
      <x:extLst>
        <x:ext xmlns:x14="http://schemas.microsoft.com/office/spreadsheetml/2009/9/main" uri="{B025F937-C7B1-47D3-B67F-A62EFF666E3E}">
          <x14:id>{338EB6F8-67FB-454D-816B-5BF48416EB84}</x14:id>
        </x:ext>
      </x:extLst>
    </x:cfRule>
  </x:conditionalFormatting>
  <x:conditionalFormatting sqref="I122:I151">
    <x:cfRule type="dataBar" priority="330">
      <x:dataBar minLength="0" maxLength="100">
        <x:cfvo type="min"/>
        <x:cfvo type="max"/>
        <x:color rgb="ffff0000"/>
      </x:dataBar>
      <x:extLst>
        <x:ext xmlns:x14="http://schemas.microsoft.com/office/spreadsheetml/2009/9/main" uri="{B025F937-C7B1-47D3-B67F-A62EFF666E3E}">
          <x14:id>{10A50182-A1E6-4FD2-9CF6-DCAA628DCC32}</x14:id>
        </x:ext>
      </x:extLst>
    </x:cfRule>
  </x:conditionalFormatting>
  <x:conditionalFormatting sqref="I3:I121">
    <x:cfRule type="dataBar" priority="331">
      <x:dataBar minLength="0" maxLength="100">
        <x:cfvo type="min"/>
        <x:cfvo type="max"/>
        <x:color rgb="ffff0000"/>
      </x:dataBar>
      <x:extLst>
        <x:ext xmlns:x14="http://schemas.microsoft.com/office/spreadsheetml/2009/9/main" uri="{B025F937-C7B1-47D3-B67F-A62EFF666E3E}">
          <x14:id>{AFA636A6-B964-4097-B496-C2A36EB28C98}</x14:id>
        </x:ext>
      </x:extLst>
    </x:cfRule>
  </x:conditionalFormatting>
  <x:conditionalFormatting sqref="I122:I151">
    <x:cfRule type="dataBar" priority="332">
      <x:dataBar minLength="0" maxLength="100">
        <x:cfvo type="min"/>
        <x:cfvo type="max"/>
        <x:color rgb="ffff0000"/>
      </x:dataBar>
      <x:extLst>
        <x:ext xmlns:x14="http://schemas.microsoft.com/office/spreadsheetml/2009/9/main" uri="{B025F937-C7B1-47D3-B67F-A62EFF666E3E}">
          <x14:id>{DA1BF47F-FD96-4DF5-8A23-D0D6291259F2}</x14:id>
        </x:ext>
      </x:extLst>
    </x:cfRule>
  </x:conditionalFormatting>
  <x:conditionalFormatting sqref="I3:I121">
    <x:cfRule type="dataBar" priority="333">
      <x:dataBar minLength="0" maxLength="100">
        <x:cfvo type="min"/>
        <x:cfvo type="max"/>
        <x:color rgb="ffff0000"/>
      </x:dataBar>
      <x:extLst>
        <x:ext xmlns:x14="http://schemas.microsoft.com/office/spreadsheetml/2009/9/main" uri="{B025F937-C7B1-47D3-B67F-A62EFF666E3E}">
          <x14:id>{58A18C23-7F0A-4655-872A-4D9B67C12ECE}</x14:id>
        </x:ext>
      </x:extLst>
    </x:cfRule>
  </x:conditionalFormatting>
  <x:conditionalFormatting sqref="I122:I151">
    <x:cfRule type="dataBar" priority="334">
      <x:dataBar minLength="0" maxLength="100">
        <x:cfvo type="min"/>
        <x:cfvo type="max"/>
        <x:color rgb="ffff0000"/>
      </x:dataBar>
      <x:extLst>
        <x:ext xmlns:x14="http://schemas.microsoft.com/office/spreadsheetml/2009/9/main" uri="{B025F937-C7B1-47D3-B67F-A62EFF666E3E}">
          <x14:id>{358F45B6-A235-4B45-9B48-7F84FA6BBD91}</x14:id>
        </x:ext>
      </x:extLst>
    </x:cfRule>
  </x:conditionalFormatting>
  <x:conditionalFormatting sqref="I3:I121">
    <x:cfRule type="dataBar" priority="335">
      <x:dataBar minLength="0" maxLength="100">
        <x:cfvo type="min"/>
        <x:cfvo type="max"/>
        <x:color rgb="ffff0000"/>
      </x:dataBar>
      <x:extLst>
        <x:ext xmlns:x14="http://schemas.microsoft.com/office/spreadsheetml/2009/9/main" uri="{B025F937-C7B1-47D3-B67F-A62EFF666E3E}">
          <x14:id>{3C17BC13-6D6B-49A8-A775-B8B0CF363496}</x14:id>
        </x:ext>
      </x:extLst>
    </x:cfRule>
  </x:conditionalFormatting>
  <x:conditionalFormatting sqref="I122:I151">
    <x:cfRule type="dataBar" priority="336">
      <x:dataBar minLength="0" maxLength="100">
        <x:cfvo type="min"/>
        <x:cfvo type="max"/>
        <x:color rgb="ffff0000"/>
      </x:dataBar>
      <x:extLst>
        <x:ext xmlns:x14="http://schemas.microsoft.com/office/spreadsheetml/2009/9/main" uri="{B025F937-C7B1-47D3-B67F-A62EFF666E3E}">
          <x14:id>{FDD402C9-93DA-438F-A8E9-46B4A77847C5}</x14:id>
        </x:ext>
      </x:extLst>
    </x:cfRule>
  </x:conditionalFormatting>
  <x:conditionalFormatting sqref="I3:I121">
    <x:cfRule type="dataBar" priority="337">
      <x:dataBar minLength="0" maxLength="100">
        <x:cfvo type="min"/>
        <x:cfvo type="max"/>
        <x:color rgb="ffff0000"/>
      </x:dataBar>
      <x:extLst>
        <x:ext xmlns:x14="http://schemas.microsoft.com/office/spreadsheetml/2009/9/main" uri="{B025F937-C7B1-47D3-B67F-A62EFF666E3E}">
          <x14:id>{5F804835-C897-4818-ABD7-A515775A186C}</x14:id>
        </x:ext>
      </x:extLst>
    </x:cfRule>
  </x:conditionalFormatting>
  <x:conditionalFormatting sqref="I122:I151">
    <x:cfRule type="dataBar" priority="338">
      <x:dataBar minLength="0" maxLength="100">
        <x:cfvo type="min"/>
        <x:cfvo type="max"/>
        <x:color rgb="ffff0000"/>
      </x:dataBar>
      <x:extLst>
        <x:ext xmlns:x14="http://schemas.microsoft.com/office/spreadsheetml/2009/9/main" uri="{B025F937-C7B1-47D3-B67F-A62EFF666E3E}">
          <x14:id>{5A6DE162-6C9D-4ECA-9A60-C7F31EA1F72A}</x14:id>
        </x:ext>
      </x:extLst>
    </x:cfRule>
  </x:conditionalFormatting>
  <x:conditionalFormatting sqref="I3:I121">
    <x:cfRule type="dataBar" priority="339">
      <x:dataBar minLength="0" maxLength="100">
        <x:cfvo type="min"/>
        <x:cfvo type="max"/>
        <x:color rgb="ffff0000"/>
      </x:dataBar>
      <x:extLst>
        <x:ext xmlns:x14="http://schemas.microsoft.com/office/spreadsheetml/2009/9/main" uri="{B025F937-C7B1-47D3-B67F-A62EFF666E3E}">
          <x14:id>{BDD3DA20-2B60-4542-B392-F0C27CF38A71}</x14:id>
        </x:ext>
      </x:extLst>
    </x:cfRule>
  </x:conditionalFormatting>
  <x:conditionalFormatting sqref="I122:I151">
    <x:cfRule type="dataBar" priority="340">
      <x:dataBar minLength="0" maxLength="100">
        <x:cfvo type="min"/>
        <x:cfvo type="max"/>
        <x:color rgb="ffff0000"/>
      </x:dataBar>
      <x:extLst>
        <x:ext xmlns:x14="http://schemas.microsoft.com/office/spreadsheetml/2009/9/main" uri="{B025F937-C7B1-47D3-B67F-A62EFF666E3E}">
          <x14:id>{5DAF3FA1-DEE8-447B-9476-A68470A705B7}</x14:id>
        </x:ext>
      </x:extLst>
    </x:cfRule>
  </x:conditionalFormatting>
  <x:conditionalFormatting sqref="I3:I121">
    <x:cfRule type="dataBar" priority="341">
      <x:dataBar minLength="0" maxLength="100">
        <x:cfvo type="min"/>
        <x:cfvo type="max"/>
        <x:color rgb="ffff0000"/>
      </x:dataBar>
      <x:extLst>
        <x:ext xmlns:x14="http://schemas.microsoft.com/office/spreadsheetml/2009/9/main" uri="{B025F937-C7B1-47D3-B67F-A62EFF666E3E}">
          <x14:id>{D1A86099-3AA6-4747-9BC9-C92A182D2F55}</x14:id>
        </x:ext>
      </x:extLst>
    </x:cfRule>
  </x:conditionalFormatting>
  <x:conditionalFormatting sqref="I122:I151">
    <x:cfRule type="dataBar" priority="342">
      <x:dataBar minLength="0" maxLength="100">
        <x:cfvo type="min"/>
        <x:cfvo type="max"/>
        <x:color rgb="ffff0000"/>
      </x:dataBar>
      <x:extLst>
        <x:ext xmlns:x14="http://schemas.microsoft.com/office/spreadsheetml/2009/9/main" uri="{B025F937-C7B1-47D3-B67F-A62EFF666E3E}">
          <x14:id>{3C558FE2-8EEF-400F-A5FB-C121352126D8}</x14:id>
        </x:ext>
      </x:extLst>
    </x:cfRule>
  </x:conditionalFormatting>
  <x:conditionalFormatting sqref="I3:I121">
    <x:cfRule type="dataBar" priority="343">
      <x:dataBar minLength="0" maxLength="100">
        <x:cfvo type="min"/>
        <x:cfvo type="max"/>
        <x:color rgb="ffff0000"/>
      </x:dataBar>
      <x:extLst>
        <x:ext xmlns:x14="http://schemas.microsoft.com/office/spreadsheetml/2009/9/main" uri="{B025F937-C7B1-47D3-B67F-A62EFF666E3E}">
          <x14:id>{F6D74C4B-2961-4F7F-AF19-2CAC26D81016}</x14:id>
        </x:ext>
      </x:extLst>
    </x:cfRule>
  </x:conditionalFormatting>
  <x:conditionalFormatting sqref="I122:I151">
    <x:cfRule type="dataBar" priority="344">
      <x:dataBar minLength="0" maxLength="100">
        <x:cfvo type="min"/>
        <x:cfvo type="max"/>
        <x:color rgb="ffff0000"/>
      </x:dataBar>
      <x:extLst>
        <x:ext xmlns:x14="http://schemas.microsoft.com/office/spreadsheetml/2009/9/main" uri="{B025F937-C7B1-47D3-B67F-A62EFF666E3E}">
          <x14:id>{87410CAF-9041-4378-8B19-247544B229A7}</x14:id>
        </x:ext>
      </x:extLst>
    </x:cfRule>
  </x:conditionalFormatting>
  <x:conditionalFormatting sqref="I3:I121">
    <x:cfRule type="dataBar" priority="345">
      <x:dataBar minLength="0" maxLength="100">
        <x:cfvo type="min"/>
        <x:cfvo type="max"/>
        <x:color rgb="ffff0000"/>
      </x:dataBar>
      <x:extLst>
        <x:ext xmlns:x14="http://schemas.microsoft.com/office/spreadsheetml/2009/9/main" uri="{B025F937-C7B1-47D3-B67F-A62EFF666E3E}">
          <x14:id>{8D1317F9-6BCE-48B9-9FCC-48C5D0515C78}</x14:id>
        </x:ext>
      </x:extLst>
    </x:cfRule>
  </x:conditionalFormatting>
  <x:conditionalFormatting sqref="I122:I151">
    <x:cfRule type="dataBar" priority="346">
      <x:dataBar minLength="0" maxLength="100">
        <x:cfvo type="min"/>
        <x:cfvo type="max"/>
        <x:color rgb="ffff0000"/>
      </x:dataBar>
      <x:extLst>
        <x:ext xmlns:x14="http://schemas.microsoft.com/office/spreadsheetml/2009/9/main" uri="{B025F937-C7B1-47D3-B67F-A62EFF666E3E}">
          <x14:id>{239D3ADF-F8C5-4F26-A808-3D8CBD0167D6}</x14:id>
        </x:ext>
      </x:extLst>
    </x:cfRule>
  </x:conditionalFormatting>
  <x:conditionalFormatting sqref="I3:I121">
    <x:cfRule type="dataBar" priority="347">
      <x:dataBar minLength="0" maxLength="100">
        <x:cfvo type="min"/>
        <x:cfvo type="max"/>
        <x:color rgb="ffff0000"/>
      </x:dataBar>
      <x:extLst>
        <x:ext xmlns:x14="http://schemas.microsoft.com/office/spreadsheetml/2009/9/main" uri="{B025F937-C7B1-47D3-B67F-A62EFF666E3E}">
          <x14:id>{D641350B-8364-49D1-8D4C-797938D201F5}</x14:id>
        </x:ext>
      </x:extLst>
    </x:cfRule>
  </x:conditionalFormatting>
  <x:conditionalFormatting sqref="I122:I151">
    <x:cfRule type="dataBar" priority="348">
      <x:dataBar minLength="0" maxLength="100">
        <x:cfvo type="min"/>
        <x:cfvo type="max"/>
        <x:color rgb="ffff0000"/>
      </x:dataBar>
      <x:extLst>
        <x:ext xmlns:x14="http://schemas.microsoft.com/office/spreadsheetml/2009/9/main" uri="{B025F937-C7B1-47D3-B67F-A62EFF666E3E}">
          <x14:id>{FF39A72E-5EE5-4CC3-BCFF-D207E9D2521A}</x14:id>
        </x:ext>
      </x:extLst>
    </x:cfRule>
  </x:conditionalFormatting>
  <x:conditionalFormatting sqref="I3:I121">
    <x:cfRule type="dataBar" priority="349">
      <x:dataBar minLength="0" maxLength="100">
        <x:cfvo type="min"/>
        <x:cfvo type="max"/>
        <x:color rgb="ffff0000"/>
      </x:dataBar>
      <x:extLst>
        <x:ext xmlns:x14="http://schemas.microsoft.com/office/spreadsheetml/2009/9/main" uri="{B025F937-C7B1-47D3-B67F-A62EFF666E3E}">
          <x14:id>{2C0F92E7-0DD2-4BAC-AC13-8F8DA5714A1E}</x14:id>
        </x:ext>
      </x:extLst>
    </x:cfRule>
  </x:conditionalFormatting>
  <x:conditionalFormatting sqref="I122:I151">
    <x:cfRule type="dataBar" priority="350">
      <x:dataBar minLength="0" maxLength="100">
        <x:cfvo type="min"/>
        <x:cfvo type="max"/>
        <x:color rgb="ffff0000"/>
      </x:dataBar>
      <x:extLst>
        <x:ext xmlns:x14="http://schemas.microsoft.com/office/spreadsheetml/2009/9/main" uri="{B025F937-C7B1-47D3-B67F-A62EFF666E3E}">
          <x14:id>{3649D587-C2E7-4087-BDA0-1046E68087EE}</x14:id>
        </x:ext>
      </x:extLst>
    </x:cfRule>
  </x:conditionalFormatting>
  <x:conditionalFormatting sqref="I3:I121">
    <x:cfRule type="dataBar" priority="351">
      <x:dataBar minLength="0" maxLength="100">
        <x:cfvo type="min"/>
        <x:cfvo type="max"/>
        <x:color rgb="ffff0000"/>
      </x:dataBar>
      <x:extLst>
        <x:ext xmlns:x14="http://schemas.microsoft.com/office/spreadsheetml/2009/9/main" uri="{B025F937-C7B1-47D3-B67F-A62EFF666E3E}">
          <x14:id>{7811BA74-0CE7-4E0F-AC10-4FA10C64231C}</x14:id>
        </x:ext>
      </x:extLst>
    </x:cfRule>
  </x:conditionalFormatting>
  <x:conditionalFormatting sqref="I122:I151">
    <x:cfRule type="dataBar" priority="352">
      <x:dataBar minLength="0" maxLength="100">
        <x:cfvo type="min"/>
        <x:cfvo type="max"/>
        <x:color rgb="ffff0000"/>
      </x:dataBar>
      <x:extLst>
        <x:ext xmlns:x14="http://schemas.microsoft.com/office/spreadsheetml/2009/9/main" uri="{B025F937-C7B1-47D3-B67F-A62EFF666E3E}">
          <x14:id>{235B944B-DD84-4B85-932C-8DC7DD6E5961}</x14:id>
        </x:ext>
      </x:extLst>
    </x:cfRule>
  </x:conditionalFormatting>
  <x:conditionalFormatting sqref="I3:I121">
    <x:cfRule type="dataBar" priority="353">
      <x:dataBar minLength="0" maxLength="100">
        <x:cfvo type="min"/>
        <x:cfvo type="max"/>
        <x:color rgb="ffff0000"/>
      </x:dataBar>
      <x:extLst>
        <x:ext xmlns:x14="http://schemas.microsoft.com/office/spreadsheetml/2009/9/main" uri="{B025F937-C7B1-47D3-B67F-A62EFF666E3E}">
          <x14:id>{5AA10B99-E874-4369-9F8F-3FDBE35DA89F}</x14:id>
        </x:ext>
      </x:extLst>
    </x:cfRule>
  </x:conditionalFormatting>
  <x:conditionalFormatting sqref="I122:I151">
    <x:cfRule type="dataBar" priority="354">
      <x:dataBar minLength="0" maxLength="100">
        <x:cfvo type="min"/>
        <x:cfvo type="max"/>
        <x:color rgb="ffff0000"/>
      </x:dataBar>
      <x:extLst>
        <x:ext xmlns:x14="http://schemas.microsoft.com/office/spreadsheetml/2009/9/main" uri="{B025F937-C7B1-47D3-B67F-A62EFF666E3E}">
          <x14:id>{7C4A4C38-5594-4F47-A129-6C92B7B2104D}</x14:id>
        </x:ext>
      </x:extLst>
    </x:cfRule>
  </x:conditionalFormatting>
  <x:conditionalFormatting sqref="I3:I121">
    <x:cfRule type="dataBar" priority="355">
      <x:dataBar minLength="0" maxLength="100">
        <x:cfvo type="min"/>
        <x:cfvo type="max"/>
        <x:color rgb="ffff0000"/>
      </x:dataBar>
      <x:extLst>
        <x:ext xmlns:x14="http://schemas.microsoft.com/office/spreadsheetml/2009/9/main" uri="{B025F937-C7B1-47D3-B67F-A62EFF666E3E}">
          <x14:id>{CE76921B-7AAD-4DD3-9F0E-C2D918D74113}</x14:id>
        </x:ext>
      </x:extLst>
    </x:cfRule>
  </x:conditionalFormatting>
  <x:conditionalFormatting sqref="I122:I151">
    <x:cfRule type="dataBar" priority="356">
      <x:dataBar minLength="0" maxLength="100">
        <x:cfvo type="min"/>
        <x:cfvo type="max"/>
        <x:color rgb="ffff0000"/>
      </x:dataBar>
      <x:extLst>
        <x:ext xmlns:x14="http://schemas.microsoft.com/office/spreadsheetml/2009/9/main" uri="{B025F937-C7B1-47D3-B67F-A62EFF666E3E}">
          <x14:id>{49CF1E0F-6E3D-4AA9-8BF3-D7A2843D02C8}</x14:id>
        </x:ext>
      </x:extLst>
    </x:cfRule>
  </x:conditionalFormatting>
  <x:conditionalFormatting sqref="I3:I121">
    <x:cfRule type="dataBar" priority="357">
      <x:dataBar minLength="0" maxLength="100">
        <x:cfvo type="min"/>
        <x:cfvo type="max"/>
        <x:color rgb="ffff0000"/>
      </x:dataBar>
      <x:extLst>
        <x:ext xmlns:x14="http://schemas.microsoft.com/office/spreadsheetml/2009/9/main" uri="{B025F937-C7B1-47D3-B67F-A62EFF666E3E}">
          <x14:id>{CDADF228-9380-4FF1-8F26-B694B03A6B6C}</x14:id>
        </x:ext>
      </x:extLst>
    </x:cfRule>
  </x:conditionalFormatting>
  <x:conditionalFormatting sqref="I122:I151">
    <x:cfRule type="dataBar" priority="358">
      <x:dataBar minLength="0" maxLength="100">
        <x:cfvo type="min"/>
        <x:cfvo type="max"/>
        <x:color rgb="ffff0000"/>
      </x:dataBar>
      <x:extLst>
        <x:ext xmlns:x14="http://schemas.microsoft.com/office/spreadsheetml/2009/9/main" uri="{B025F937-C7B1-47D3-B67F-A62EFF666E3E}">
          <x14:id>{4519D1E6-F646-4B56-A2C6-837C83A638F7}</x14:id>
        </x:ext>
      </x:extLst>
    </x:cfRule>
  </x:conditionalFormatting>
  <x:conditionalFormatting sqref="I3:I121">
    <x:cfRule type="dataBar" priority="359">
      <x:dataBar minLength="0" maxLength="100">
        <x:cfvo type="min"/>
        <x:cfvo type="max"/>
        <x:color rgb="ffff0000"/>
      </x:dataBar>
      <x:extLst>
        <x:ext xmlns:x14="http://schemas.microsoft.com/office/spreadsheetml/2009/9/main" uri="{B025F937-C7B1-47D3-B67F-A62EFF666E3E}">
          <x14:id>{0826EEB5-9E49-49BF-8B6F-3907E2350375}</x14:id>
        </x:ext>
      </x:extLst>
    </x:cfRule>
  </x:conditionalFormatting>
  <x:conditionalFormatting sqref="I122:I151">
    <x:cfRule type="dataBar" priority="360">
      <x:dataBar minLength="0" maxLength="100">
        <x:cfvo type="min"/>
        <x:cfvo type="max"/>
        <x:color rgb="ffff0000"/>
      </x:dataBar>
      <x:extLst>
        <x:ext xmlns:x14="http://schemas.microsoft.com/office/spreadsheetml/2009/9/main" uri="{B025F937-C7B1-47D3-B67F-A62EFF666E3E}">
          <x14:id>{DC1BBB8B-A944-4E50-99F0-B0C019F318C2}</x14:id>
        </x:ext>
      </x:extLst>
    </x:cfRule>
  </x:conditionalFormatting>
  <x:conditionalFormatting sqref="I3:I121">
    <x:cfRule type="dataBar" priority="361">
      <x:dataBar minLength="0" maxLength="100">
        <x:cfvo type="min"/>
        <x:cfvo type="max"/>
        <x:color rgb="ffff0000"/>
      </x:dataBar>
      <x:extLst>
        <x:ext xmlns:x14="http://schemas.microsoft.com/office/spreadsheetml/2009/9/main" uri="{B025F937-C7B1-47D3-B67F-A62EFF666E3E}">
          <x14:id>{38D451A2-05E0-4EFC-B3B9-92A6C8FB08E2}</x14:id>
        </x:ext>
      </x:extLst>
    </x:cfRule>
  </x:conditionalFormatting>
  <x:conditionalFormatting sqref="I122:I151">
    <x:cfRule type="dataBar" priority="362">
      <x:dataBar minLength="0" maxLength="100">
        <x:cfvo type="min"/>
        <x:cfvo type="max"/>
        <x:color rgb="ffff0000"/>
      </x:dataBar>
      <x:extLst>
        <x:ext xmlns:x14="http://schemas.microsoft.com/office/spreadsheetml/2009/9/main" uri="{B025F937-C7B1-47D3-B67F-A62EFF666E3E}">
          <x14:id>{F52A9A09-F669-49E3-AE54-31668F7DFA87}</x14:id>
        </x:ext>
      </x:extLst>
    </x:cfRule>
  </x:conditionalFormatting>
  <x:conditionalFormatting sqref="I3:I121">
    <x:cfRule type="dataBar" priority="363">
      <x:dataBar minLength="0" maxLength="100">
        <x:cfvo type="min"/>
        <x:cfvo type="max"/>
        <x:color rgb="ffff0000"/>
      </x:dataBar>
      <x:extLst>
        <x:ext xmlns:x14="http://schemas.microsoft.com/office/spreadsheetml/2009/9/main" uri="{B025F937-C7B1-47D3-B67F-A62EFF666E3E}">
          <x14:id>{2315766C-7A2D-4A1F-835D-45887896B3F4}</x14:id>
        </x:ext>
      </x:extLst>
    </x:cfRule>
  </x:conditionalFormatting>
  <x:conditionalFormatting sqref="I122:I151">
    <x:cfRule type="dataBar" priority="364">
      <x:dataBar minLength="0" maxLength="100">
        <x:cfvo type="min"/>
        <x:cfvo type="max"/>
        <x:color rgb="ffff0000"/>
      </x:dataBar>
      <x:extLst>
        <x:ext xmlns:x14="http://schemas.microsoft.com/office/spreadsheetml/2009/9/main" uri="{B025F937-C7B1-47D3-B67F-A62EFF666E3E}">
          <x14:id>{DD489DB1-754C-420D-B3D7-40E792B4F899}</x14:id>
        </x:ext>
      </x:extLst>
    </x:cfRule>
  </x:conditionalFormatting>
  <x:conditionalFormatting sqref="I3:I121">
    <x:cfRule type="dataBar" priority="365">
      <x:dataBar minLength="0" maxLength="100">
        <x:cfvo type="min"/>
        <x:cfvo type="max"/>
        <x:color rgb="ffff0000"/>
      </x:dataBar>
      <x:extLst>
        <x:ext xmlns:x14="http://schemas.microsoft.com/office/spreadsheetml/2009/9/main" uri="{B025F937-C7B1-47D3-B67F-A62EFF666E3E}">
          <x14:id>{4FF06546-8A3E-4E8A-A666-62A9FDEF8881}</x14:id>
        </x:ext>
      </x:extLst>
    </x:cfRule>
  </x:conditionalFormatting>
  <x:conditionalFormatting sqref="I122:I151">
    <x:cfRule type="dataBar" priority="366">
      <x:dataBar minLength="0" maxLength="100">
        <x:cfvo type="min"/>
        <x:cfvo type="max"/>
        <x:color rgb="ffff0000"/>
      </x:dataBar>
      <x:extLst>
        <x:ext xmlns:x14="http://schemas.microsoft.com/office/spreadsheetml/2009/9/main" uri="{B025F937-C7B1-47D3-B67F-A62EFF666E3E}">
          <x14:id>{9BE7BB97-B690-4BDF-8B0D-3C73A6C6CB33}</x14:id>
        </x:ext>
      </x:extLst>
    </x:cfRule>
  </x:conditionalFormatting>
  <x:conditionalFormatting sqref="I3:I121">
    <x:cfRule type="dataBar" priority="367">
      <x:dataBar minLength="0" maxLength="100">
        <x:cfvo type="min"/>
        <x:cfvo type="max"/>
        <x:color rgb="ffff0000"/>
      </x:dataBar>
      <x:extLst>
        <x:ext xmlns:x14="http://schemas.microsoft.com/office/spreadsheetml/2009/9/main" uri="{B025F937-C7B1-47D3-B67F-A62EFF666E3E}">
          <x14:id>{5F9CCBE8-F0EF-4D4B-8BE1-A83367BBEDC2}</x14:id>
        </x:ext>
      </x:extLst>
    </x:cfRule>
  </x:conditionalFormatting>
  <x:conditionalFormatting sqref="I122:I151">
    <x:cfRule type="dataBar" priority="368">
      <x:dataBar minLength="0" maxLength="100">
        <x:cfvo type="min"/>
        <x:cfvo type="max"/>
        <x:color rgb="ffff0000"/>
      </x:dataBar>
      <x:extLst>
        <x:ext xmlns:x14="http://schemas.microsoft.com/office/spreadsheetml/2009/9/main" uri="{B025F937-C7B1-47D3-B67F-A62EFF666E3E}">
          <x14:id>{355D2487-5081-4D49-B11C-FADF18EE7232}</x14:id>
        </x:ext>
      </x:extLst>
    </x:cfRule>
  </x:conditionalFormatting>
  <x:conditionalFormatting sqref="I3:I121">
    <x:cfRule type="dataBar" priority="369">
      <x:dataBar minLength="0" maxLength="100">
        <x:cfvo type="min"/>
        <x:cfvo type="max"/>
        <x:color rgb="ffff0000"/>
      </x:dataBar>
      <x:extLst>
        <x:ext xmlns:x14="http://schemas.microsoft.com/office/spreadsheetml/2009/9/main" uri="{B025F937-C7B1-47D3-B67F-A62EFF666E3E}">
          <x14:id>{11156519-562E-4217-904E-4E91522F3E84}</x14:id>
        </x:ext>
      </x:extLst>
    </x:cfRule>
  </x:conditionalFormatting>
  <x:conditionalFormatting sqref="I122:I151">
    <x:cfRule type="dataBar" priority="370">
      <x:dataBar minLength="0" maxLength="100">
        <x:cfvo type="min"/>
        <x:cfvo type="max"/>
        <x:color rgb="ffff0000"/>
      </x:dataBar>
      <x:extLst>
        <x:ext xmlns:x14="http://schemas.microsoft.com/office/spreadsheetml/2009/9/main" uri="{B025F937-C7B1-47D3-B67F-A62EFF666E3E}">
          <x14:id>{2095A07D-22D2-480D-B120-C5C820FFAAEB}</x14:id>
        </x:ext>
      </x:extLst>
    </x:cfRule>
  </x:conditionalFormatting>
  <x:conditionalFormatting sqref="I3:I121">
    <x:cfRule type="dataBar" priority="371">
      <x:dataBar minLength="0" maxLength="100">
        <x:cfvo type="min"/>
        <x:cfvo type="max"/>
        <x:color rgb="ffff0000"/>
      </x:dataBar>
      <x:extLst>
        <x:ext xmlns:x14="http://schemas.microsoft.com/office/spreadsheetml/2009/9/main" uri="{B025F937-C7B1-47D3-B67F-A62EFF666E3E}">
          <x14:id>{7B7921DD-1663-4E5E-AA4D-31D0AC5E75FC}</x14:id>
        </x:ext>
      </x:extLst>
    </x:cfRule>
  </x:conditionalFormatting>
  <x:conditionalFormatting sqref="I122:I151">
    <x:cfRule type="dataBar" priority="372">
      <x:dataBar minLength="0" maxLength="100">
        <x:cfvo type="min"/>
        <x:cfvo type="max"/>
        <x:color rgb="ffff0000"/>
      </x:dataBar>
      <x:extLst>
        <x:ext xmlns:x14="http://schemas.microsoft.com/office/spreadsheetml/2009/9/main" uri="{B025F937-C7B1-47D3-B67F-A62EFF666E3E}">
          <x14:id>{FF9A10F0-91CD-41BE-AD21-0A7AE2BCDE8D}</x14:id>
        </x:ext>
      </x:extLst>
    </x:cfRule>
  </x:conditionalFormatting>
  <x:conditionalFormatting sqref="I3:I121">
    <x:cfRule type="dataBar" priority="373">
      <x:dataBar minLength="0" maxLength="100">
        <x:cfvo type="min"/>
        <x:cfvo type="max"/>
        <x:color rgb="ffff0000"/>
      </x:dataBar>
      <x:extLst>
        <x:ext xmlns:x14="http://schemas.microsoft.com/office/spreadsheetml/2009/9/main" uri="{B025F937-C7B1-47D3-B67F-A62EFF666E3E}">
          <x14:id>{B4E3E842-4DD1-4C61-BC7B-EB2F70266EA6}</x14:id>
        </x:ext>
      </x:extLst>
    </x:cfRule>
  </x:conditionalFormatting>
  <x:conditionalFormatting sqref="I122:I151">
    <x:cfRule type="dataBar" priority="374">
      <x:dataBar minLength="0" maxLength="100">
        <x:cfvo type="min"/>
        <x:cfvo type="max"/>
        <x:color rgb="ffff0000"/>
      </x:dataBar>
      <x:extLst>
        <x:ext xmlns:x14="http://schemas.microsoft.com/office/spreadsheetml/2009/9/main" uri="{B025F937-C7B1-47D3-B67F-A62EFF666E3E}">
          <x14:id>{DFC2D7CE-4CA2-4016-AC87-37A1CED86CFB}</x14:id>
        </x:ext>
      </x:extLst>
    </x:cfRule>
  </x:conditionalFormatting>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extLst>
    <x:ext xmlns:x14="http://schemas.microsoft.com/office/spreadsheetml/2009/9/main" uri="{78C0D931-6437-407d-A8EE-F0AAD7539E65}">
      <x14:conditionalFormattings>
        <x14:conditionalFormatting xmlns:xm="http://schemas.microsoft.com/office/excel/2006/main">
          <x14:cfRule type="dataBar" id="{F039A8C3-9606-4C3B-A85F-EC643C26C5EA}">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0DEA8CE-5761-4849-BAA3-E8504DC4DDEE}">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4991D87-F09C-4A78-8056-84F5F8E707C2}">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775F837-4550-4CB9-9D14-CA7B2F3AAA0F}">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04A0D414-F8EF-4E01-BF60-3148CA1700FC}">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6D0F6D5A-1F43-4C0B-81D3-ECD59EED446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D0F52C4-914F-4064-A56F-DA3F73A9BDE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3820CBB-9CC3-4375-B1E8-D47D671AA4A9}">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AB0A922-002F-4CC1-8830-063BDD61F983}">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CA9D102-56EB-4596-82B6-5F92698190B2}">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4EB0E59-FBA9-483B-8151-1108F27CC33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4A51CB2-668B-4078-BC42-7C632A43983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499C9C49-8515-4C40-983B-B36905808A9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CFCCE50-5BC2-44B2-8F59-640FFB05D831}">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4338D09-BA30-4B98-904A-DC4049D3BA5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EEE0B67-A8A6-4BA8-8468-C9F5D62D056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F96667D-72DB-46F6-9FA3-53C1E2186A02}">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6201351-7997-403B-ADA4-4AD9525CDBB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DF914FA-C0FB-4C0E-8205-88C3E7AF457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B8EC36D6-3D99-45D9-84E7-893451F5CF1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0A71835-9777-441A-9E53-65D6331D387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F767B9A2-1A69-472D-907D-D4946C500DC0}">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BCB571C-B0C2-4557-93F6-FBBA5AE18453}">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6B3F42CE-1B4F-4096-9B74-8962801AEA7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2FD23A81-CA9D-4E11-A710-FDD86745341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A8626ED-A935-4208-BADF-AD5399DAF926}">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017EA16-5FD1-43CB-82F7-E21A2A71D80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3F36D1A2-6781-44A1-8BF4-923CCCBFA2CB}">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F3928827-0DBD-46A9-91EC-71EFA898258E}">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2646218-6438-4236-A4EE-1022873A246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EF4784A-1D42-4B72-8A8F-F5ECD64F8F4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D1DB3EE-1219-4DCD-B4A8-CEEDE104E9E7}">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2448833-4A9E-4BFE-805F-C82139B9DC84}">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920203A-5B03-4CCE-981D-99E5071F76A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64812B5-67A7-4B4D-A378-673B072BC5B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135AEC7-E7D5-4E1C-9C05-ED442C61D7C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555D0D46-6C22-4A5D-A64F-70E1B56AA84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E1FFDC12-A895-4B05-AA6A-928E441D79C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A478B4D-9825-415F-8A5E-D14B1C22DB1B}">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C133515-60A3-49BB-9AB6-544F0034E862}">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9B2535BE-750C-4199-8B87-14394E54C820}">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51DF789-8630-4CEC-9753-A11F0A8B6B7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97318C5-6B31-41F4-94FB-FF6A98025F27}">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8C034A31-4302-4D44-BDF3-C42DF4DEB7F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52EF4EE-CD68-4E9D-A234-F2BB444A7270}">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13751654-8755-405F-B4E2-E1779CC9F0E1}">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36B113B9-6F4E-4B68-929F-B46B35A872EE}">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D00650D-856B-4CDC-B428-E9AB811067D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07EAA17-4415-48E4-AF23-B286F374B131}">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E7D6F8F5-FEE3-4330-A1D1-1E3D829BDF89}">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FBE740C-1090-4EA7-B4C9-4278F5AD6E9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1ED7BEBD-6CFC-4E05-A3A1-B541DFDF410C}">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A06215BC-C80E-472D-8E56-46D5BD33DC3A}">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155E08D-ECF3-4319-845C-04E72A2BE19B}">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5106CC9-6D36-4261-B919-BECA85E8AC3B}">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D9B54AA0-45FF-476F-9673-49AE2FD0311F}">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A010DE33-79F1-4686-ACA6-283305A31B31}">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6557A9DD-4CCE-4DE1-B771-77D19A721078}">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9F446939-9064-4338-9CF8-941E5445DB2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14C14781-5A5C-4AFC-A65F-E1C3547EBC1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8BD2D2D-D340-4379-AD2E-9B48BF8A760C}">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DE664C2-E0CD-4220-823F-9BAC6A84A219}">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2A603F38-AEA4-4822-872F-0736AA13AAC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D64DA3C5-E3D1-4044-96C2-71F64CC0676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3AE0BD6-F79C-41C1-8BAE-09287AD8BB0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19D9A607-39CF-46A5-9FE6-09BDCCD4D66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1CAEB8D-C539-44FB-BFD9-56303254A070}">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872AC57A-D58C-46BA-81F6-B613F690DF21}">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FD6CA15B-ABB3-4F8F-8F29-912DFDA3A3E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73DE589-80A5-49E4-90D8-8D30903EDBA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F84A4CE-6929-42B4-AD61-811A83819FB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6D48A06-E42D-4290-9DD4-FDFADE1F0551}">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A2305D48-DF2E-4485-BAF1-F632E6FBAB4D}">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1F2B4FF6-C973-4D8F-A9E3-72C0BA979A5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BFD9C56-AD45-4391-AC9D-17822992834F}">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35CA0CA-F842-4064-8CC1-38A6D103A86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E886DB0-94B7-4E00-8D01-D12E937B181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02D6E05-33B2-4479-8924-C5F923051A0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53CFB6C-8475-4E13-BA66-A1E04835745F}">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C570CD7F-AC01-47CB-827A-9DFBD957044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1A9012AC-94A4-4607-BC76-CD1D19C38B4F}">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0259DEF-C12B-422B-A2AE-3278CDE1CAC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01BE4913-2506-405A-9F15-4E4E995D1760}">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17F50135-8E18-4CF9-BAD6-E90730B4D51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2426BB82-9D00-4124-A093-D82F4C5E9B8E}">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E165CBF9-3EBF-44D7-A4CB-076D33993F1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2E03AA1-74D9-42A2-BB82-73DF3AA4012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8B09270-53BE-4771-AACA-227285B8F3B9}">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A5D481BD-E9AC-48B4-9FD6-9150057F6439}">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D62F932-D912-48FF-98CE-A61F13044B0E}">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7B6F571-C177-486C-82C4-9230C8E8D523}">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BB8636AD-7251-48F5-8261-2A6E9215CB56}">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CAB2087-4DDE-4C0A-8BAB-552D3A79C918}">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D71FE45-7B4D-40FB-9DC4-901434EF0FF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0B1D870-50F8-47D1-8742-96E2BC230C08}">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854AB96-8BFB-4BC6-B646-79448A45014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4EE23DAC-B322-4ACF-B5F4-2AB898E62977}">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04C91D17-C9EF-49A0-893E-41FB7C73D3D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09B5610-358E-4FB4-8B08-0020697BB389}">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061411C9-45C7-427D-AF85-29E3B8688D8F}">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49BA9AA7-CC28-4297-B6C4-43BAE52E72FB}">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636DEBB7-83C2-4175-82D9-758DFA8EF7C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818DEB5-C055-4339-83AC-5F65503C108B}">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80DF372-3C29-480F-8D10-937EADA198B9}">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D44E67F-524D-4121-A5A1-839521298A59}">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4210D79E-017F-415F-ADB3-5D81E874753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A76967C-FC9D-46B7-828C-D22E27C0034D}">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C808D395-8109-4B7A-85C6-8D32521711B4}">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114D127-D296-4830-AD08-7FF778E2FEA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6751AC72-4A7D-4753-BC0A-5CCF0FCD7B6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BB6749B-F1B6-4A06-ADE3-B7E52D5555BA}">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1C6D3CF-4B66-4BD6-B8BE-E63B6584F5EE}">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4291B14-F571-4B04-A5CE-DAF5ED50EE99}">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57E3526-AA80-4FCF-97A6-EEA4EBF511B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451750B3-651E-4B1F-9CC0-76E0E0F39B03}">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493EC4BB-F846-4D84-B6FC-719C45AB328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E689FF6-C57D-46B9-9082-A04E1FEF62A5}">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04F75748-33A8-4924-9DD6-051CE459D270}">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83A01D32-EF85-48E1-B039-040779E44730}">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AB6BCBCC-DE48-457B-80BF-BF8D287863C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AA5DEA0-8013-4E5E-95AD-6676E1FA35B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BEA98395-D409-4A70-96A6-72B59533545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04C5DD49-B685-4444-ADE1-8131E4DE9F9A}">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B4E504DF-3A13-41BF-8B4B-7C9E8C797F2F}">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A051838-E69E-41DE-BCBA-B7CCF713D387}">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EAFA578-6228-4CCA-8626-72F47C9D3F6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87FDF36F-3379-467B-8734-C0DABB8316B3}">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E7D06BD7-C8B9-49D2-8688-F01E9E783026}">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2A1A3C71-69EF-44CE-A8ED-EB3E3C0DE870}">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6F1B815-3B3A-4FC9-B9A7-F726EE58BBEF}">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341F1FF-9EAC-49A7-9FC3-2A34E52B071C}">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6578DE72-9B60-49DE-8106-221A93A70D7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23026368-46C3-4791-A180-5111D943EAD2}">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805262C-4D7E-4077-A00D-296B9E69832E}">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141863B-1129-415F-8246-E822449A2312}">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65DDD42-56D5-4B2F-85D8-7AD17CCE4CB8}">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C1E5D9E-C4B1-404B-AC2B-EFB15352D32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F62FB71-DAA8-4602-9727-D9D69585F0B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F8422F86-9035-475D-83F1-8E89BCFEF944}">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1A2CF6D8-5FC8-4E95-8C6B-1D93300F1790}">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76FDB8E-C4AE-4D68-8CF7-264EBA39038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7EEEE8A-9826-4C46-93C4-5237021BEAA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6C7BBCA-3BE3-4E3D-B1F1-D65C6AB7F1C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8624CF2-B556-49C2-98CE-B2B7D9CCA7C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0E2A184-0222-4AB2-B6AD-DD4BCFFF20B7}">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D325A3C3-7687-48ED-B977-E9CE85DEB6F6}">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16223EC-EB69-49B0-BEC2-A75F7C49779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0ECAA3E-58EE-4884-8925-9EC3F51439A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81D6FFC-4107-430E-80D6-721651B70F34}">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2E12119-E889-4858-AA25-410169549E8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5D579E2D-87A8-4CA8-8500-02269A0348D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52C3E71-8B35-4834-8692-73A13DD49FA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0D80B759-718B-44B2-A622-BC7AF1F0F8B4}">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F5444160-D060-4448-8AC4-0354355E5D0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5526809-270B-47E4-BBC4-33A999D62F1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323D3A2C-D6E1-493D-ADCB-880AB164D040}">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3C015690-F2B3-45A5-A3F2-36ADC983C12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8A33CE4A-CFC0-4CB4-8A60-4A61495D997B}">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9561704-AABE-4F98-B178-55240EC212D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567ACF2-8F83-41EF-BA4D-770461CBD98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38472E0-C80D-435F-8535-766150D1CF0F}">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9E3F477-782A-4169-9968-DE9ED13BD877}">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AE81703-5BD7-4BA9-8ED5-995B6E855D1C}">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B58A334-DF84-40C1-98A0-7803B049651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6C191F5-92D4-4AF1-9397-970F5AD91B91}">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ECE4AC3-4E4B-4500-8820-03E651378491}">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F7C5FFD-A4D3-4D40-8744-CDA7C33225C3}">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711A9B4-A106-4F33-B2C8-B673ED1D1DA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826C9AC-F3C3-462C-BCC7-36AC70CE1BA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2342608-55FC-4FF0-940C-9684614E909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5664BD22-30D6-4DE8-BCE3-41423C939F9A}">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7D54244-DA27-4663-9A98-DC7B6FDC75D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5E43D31-C2E6-4575-85E0-B36374E6BD5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A32345B-A478-4510-B6CD-AF39DAE39FBC}">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773001E6-4997-4A74-A45A-127F4F8847C1}">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373EABA-9288-4AC6-BC48-3BF28D17ADB6}">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D30FC60-304B-4532-A487-5F9B552CE8EA}">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EDD2F3D9-5F9E-4F5C-A5E6-D6659882397F}">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8D14FBE-431C-48D3-9C3A-046C142CBA73}">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584AF681-478D-47A5-9987-E24FEB9EC66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13DB6D9-A628-466C-B0D8-CE0C40D7BD8E}">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2633E26-7358-47D3-BB22-836AC79CEC86}">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7B19B8B8-22D6-46A9-91E8-BF64C94789C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591FDDDE-68AB-4DAD-BD57-5A1BE76591C1}">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2B38CCA-70A1-42CC-A326-DCD52E30F65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F2965078-E534-4FF8-BE8F-2D0015F6175E}">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089183C-1BA8-4B5C-9088-5AB97D9F5B0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3AD57954-DD30-4BFF-B341-EC2AB73C54FE}">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A78F0B99-C789-4513-95B1-B4F5F8EBF65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F2E7F41E-78EB-42DE-ADD4-78E73608B6B8}">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219F5DB-BC2E-40A8-AFE0-6CA59FCF88B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AA8CAED-BA2A-4D56-8477-7643619A1C80}">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5944F47-69BA-46C5-B65B-B9A7F882F08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C369C00-C754-42EE-A7A1-8112998D0C8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49083FA-8B26-436B-84DA-972DCFD35C3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C50262F2-EDEE-4F26-91BD-3A85C5A50E0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4BDA3F0-9D27-430A-96E9-4E05C1524AA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C1D29D0-0375-41F4-A573-45F880AF41C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456A286-2EBD-48A3-9FC9-EE782A28607E}">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A58CE701-F55F-4D94-817A-5955F8DF0D2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CD49E04-C34A-40EA-B123-73308AF950C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89D178E3-7F47-443F-BC3C-BE521AAE4F3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E5C6171-5579-414C-A2AD-6F6F5CB1CB72}">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5086DF1-81F6-43B7-92F9-28AEFC105B8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1386FC5E-DF96-4589-B390-8180204B926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EF9C64E-FACC-43E7-9DCF-99AFE044237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A359B994-9735-46E2-948B-D5B73306510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A5BFB22-7E0A-4AB1-8B40-16007CA27E60}">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D3EA718-83EB-42AD-9A03-E09F4D6F5DA0}">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561E607-69DB-4FE5-85A6-8EE0560F370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38EB6F8-67FB-454D-816B-5BF48416EB8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10A50182-A1E6-4FD2-9CF6-DCAA628DCC3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AFA636A6-B964-4097-B496-C2A36EB28C98}">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A1BF47F-FD96-4DF5-8A23-D0D6291259F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8A18C23-7F0A-4655-872A-4D9B67C12ECE}">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58F45B6-A235-4B45-9B48-7F84FA6BBD91}">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C17BC13-6D6B-49A8-A775-B8B0CF36349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DD402C9-93DA-438F-A8E9-46B4A77847C5}">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F804835-C897-4818-ABD7-A515775A186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A6DE162-6C9D-4ECA-9A60-C7F31EA1F72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DD3DA20-2B60-4542-B392-F0C27CF38A7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DAF3FA1-DEE8-447B-9476-A68470A705B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1A86099-3AA6-4747-9BC9-C92A182D2F55}">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C558FE2-8EEF-400F-A5FB-C121352126D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F6D74C4B-2961-4F7F-AF19-2CAC26D8101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87410CAF-9041-4378-8B19-247544B229A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8D1317F9-6BCE-48B9-9FCC-48C5D0515C78}">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39D3ADF-F8C5-4F26-A808-3D8CBD0167D6}">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641350B-8364-49D1-8D4C-797938D201F5}">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F39A72E-5EE5-4CC3-BCFF-D207E9D2521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2C0F92E7-0DD2-4BAC-AC13-8F8DA5714A1E}">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649D587-C2E7-4087-BDA0-1046E68087EE}">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7811BA74-0CE7-4E0F-AC10-4FA10C64231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35B944B-DD84-4B85-932C-8DC7DD6E5961}">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AA10B99-E874-4369-9F8F-3FDBE35DA89F}">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C4A4C38-5594-4F47-A129-6C92B7B2104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E76921B-7AAD-4DD3-9F0E-C2D918D74113}">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49CF1E0F-6E3D-4AA9-8BF3-D7A2843D02C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DADF228-9380-4FF1-8F26-B694B03A6B6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4519D1E6-F646-4B56-A2C6-837C83A638F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0826EEB5-9E49-49BF-8B6F-3907E2350375}">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C1BBB8B-A944-4E50-99F0-B0C019F318C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8D451A2-05E0-4EFC-B3B9-92A6C8FB08E2}">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52A9A09-F669-49E3-AE54-31668F7DFA8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2315766C-7A2D-4A1F-835D-45887896B3F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D489DB1-754C-420D-B3D7-40E792B4F899}">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4FF06546-8A3E-4E8A-A666-62A9FDEF888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BE7BB97-B690-4BDF-8B0D-3C73A6C6CB3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F9CCBE8-F0EF-4D4B-8BE1-A83367BBEDC2}">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55D2487-5081-4D49-B11C-FADF18EE723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11156519-562E-4217-904E-4E91522F3E8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095A07D-22D2-480D-B120-C5C820FFAAE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7B7921DD-1663-4E5E-AA4D-31D0AC5E75F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F9A10F0-91CD-41BE-AD21-0A7AE2BCDE8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4E3E842-4DD1-4C61-BC7B-EB2F70266EA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FC2D7CE-4CA2-4016-AC87-37A1CED86CFB}">
            <x14:dataBar minLength="0" maxLength="100">
              <x14:cfvo type="autoMin"/>
              <x14:cfvo type="autoMax"/>
              <x14:negativeFillColor auto="1"/>
              <x14:axisColor auto="1"/>
            </x14:dataBar>
          </x14:cfRule>
          <xm:sqref>I122:I151</xm:sqref>
        </x14:conditionalFormatting>
      </x14:conditionalFormattings>
    </x:ext>
  </x:extLst>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L308"/>
  <x:sheetViews>
    <x:sheetView topLeftCell="A1" zoomScaleNormal="100" zoomScaleSheetLayoutView="100" workbookViewId="0">
      <x:selection activeCell="B3" activeCellId="0" sqref="B3:B3"/>
    </x:sheetView>
  </x:sheetViews>
  <x:sheetFormatPr defaultColWidth="9" defaultRowHeight="13.19999999999999928946"/>
  <x:cols>
    <x:col min="1" max="1" width="9" style="141"/>
    <x:col min="2" max="2" width="13.5" style="141" customWidth="1"/>
    <x:col min="3" max="3" width="38" style="141" customWidth="1"/>
    <x:col min="4" max="5" width="9.75" style="141" customWidth="1"/>
    <x:col min="6" max="6" width="19.25" style="141" customWidth="1"/>
    <x:col min="7" max="7" width="9.75" style="141" customWidth="1"/>
    <x:col min="8" max="8" width="19.5" style="141" customWidth="1"/>
    <x:col min="9" max="9" width="9.75" style="141" customWidth="1"/>
    <x:col min="10" max="10" width="28" style="141" customWidth="1"/>
    <x:col min="11" max="11" width="18.5" style="141" customWidth="1"/>
    <x:col min="12" max="12" width="74.25" style="141" customWidth="1"/>
    <x:col min="13" max="16384" width="9" style="141"/>
  </x:cols>
  <x:sheetData>
    <x:row r="1" spans="1:12" s="140" customFormat="1" ht="45" customHeight="1">
      <x:c r="A1" s="142" t="s">
        <x:v>1784</x:v>
      </x:c>
      <x:c r="B1" s="142" t="s">
        <x:v>3730</x:v>
      </x:c>
      <x:c r="C1" s="142" t="s">
        <x:v>562</x:v>
      </x:c>
      <x:c r="D1" s="142" t="s">
        <x:v>1784</x:v>
      </x:c>
      <x:c r="E1" s="142" t="s">
        <x:v>3137</x:v>
      </x:c>
      <x:c r="F1" s="142" t="s">
        <x:v>1125</x:v>
      </x:c>
      <x:c r="G1" s="142" t="s">
        <x:v>1121</x:v>
      </x:c>
      <x:c r="H1" s="142" t="s">
        <x:v>2475</x:v>
      </x:c>
      <x:c r="I1" s="143" t="s">
        <x:v>1122</x:v>
      </x:c>
      <x:c r="J1" s="143" t="s">
        <x:v>3662</x:v>
      </x:c>
      <x:c r="K1" s="143" t="s">
        <x:v>2686</x:v>
      </x:c>
      <x:c r="L1" s="143" t="s">
        <x:v>2705</x:v>
      </x:c>
    </x:row>
    <x:row r="2" spans="2:12" ht="45" customHeight="1">
      <x:c r="B2" s="165" t="s">
        <x:v>3071</x:v>
      </x:c>
      <x:c r="C2" s="165"/>
      <x:c r="D2" s="165"/>
      <x:c r="E2" s="165"/>
      <x:c r="F2" s="165"/>
      <x:c r="G2" s="165"/>
      <x:c r="H2" s="165"/>
      <x:c r="I2" s="165"/>
      <x:c r="J2" s="165"/>
      <x:c r="K2" s="165"/>
      <x:c r="L2" s="165"/>
    </x:row>
    <x:row r="3" spans="1:12" s="152" customFormat="1" ht="45" customHeight="1">
      <x:c r="A3" s="153" t="s">
        <x:v>1786</x:v>
      </x:c>
      <x:c r="B3" s="153">
        <x:v>1</x:v>
      </x:c>
      <x:c r="C3" s="151" t="s">
        <x:v>2277</x:v>
      </x:c>
      <x:c r="D3" s="153" t="s">
        <x:v>1786</x:v>
      </x:c>
      <x:c r="E3" s="153"/>
      <x:c r="F3" s="153" t="s">
        <x:v>2761</x:v>
      </x:c>
      <x:c r="G3" s="153">
        <x:v>10</x:v>
      </x:c>
      <x:c r="H3" s="151"/>
      <x:c r="I3" s="153">
        <x:v>10</x:v>
      </x:c>
      <x:c r="J3" s="151"/>
      <x:c r="K3" s="151" t="s">
        <x:v>90</x:v>
      </x:c>
      <x:c r="L3" s="151" t="s">
        <x:v>4349</x:v>
      </x:c>
    </x:row>
    <x:row r="4" spans="1:12" ht="45" customHeight="1">
      <x:c r="A4" s="57" t="s">
        <x:v>1786</x:v>
      </x:c>
      <x:c r="B4" s="57">
        <x:v>2</x:v>
      </x:c>
      <x:c r="C4" s="144" t="s">
        <x:v>4207</x:v>
      </x:c>
      <x:c r="D4" s="57" t="s">
        <x:v>1786</x:v>
      </x:c>
      <x:c r="E4" s="57"/>
      <x:c r="F4" s="57" t="s">
        <x:v>2761</x:v>
      </x:c>
      <x:c r="G4" s="57">
        <x:v>10</x:v>
      </x:c>
      <x:c r="H4" s="144"/>
      <x:c r="I4" s="65">
        <x:v>10</x:v>
      </x:c>
      <x:c r="J4" s="66"/>
      <x:c r="K4" s="66"/>
      <x:c r="L4" s="66" t="s">
        <x:v>2296</x:v>
      </x:c>
    </x:row>
    <x:row r="5" spans="1:12" ht="45" customHeight="1">
      <x:c r="A5" s="57" t="s">
        <x:v>1786</x:v>
      </x:c>
      <x:c r="B5" s="57">
        <x:v>3</x:v>
      </x:c>
      <x:c r="C5" s="144" t="s">
        <x:v>4206</x:v>
      </x:c>
      <x:c r="D5" s="57" t="s">
        <x:v>1786</x:v>
      </x:c>
      <x:c r="E5" s="57"/>
      <x:c r="F5" s="57" t="s">
        <x:v>2761</x:v>
      </x:c>
      <x:c r="G5" s="57">
        <x:v>10</x:v>
      </x:c>
      <x:c r="H5" s="144"/>
      <x:c r="I5" s="65">
        <x:v>10</x:v>
      </x:c>
      <x:c r="J5" s="66"/>
      <x:c r="K5" s="66"/>
      <x:c r="L5" s="66"/>
    </x:row>
    <x:row r="6" spans="1:12" ht="45" customHeight="1">
      <x:c r="A6" s="57" t="s">
        <x:v>1786</x:v>
      </x:c>
      <x:c r="B6" s="57">
        <x:v>4</x:v>
      </x:c>
      <x:c r="C6" s="144" t="s">
        <x:v>3678</x:v>
      </x:c>
      <x:c r="D6" s="57" t="s">
        <x:v>1786</x:v>
      </x:c>
      <x:c r="E6" s="57"/>
      <x:c r="F6" s="57" t="s">
        <x:v>2761</x:v>
      </x:c>
      <x:c r="G6" s="57">
        <x:v>10</x:v>
      </x:c>
      <x:c r="H6" s="144"/>
      <x:c r="I6" s="65">
        <x:v>10</x:v>
      </x:c>
      <x:c r="J6" s="66"/>
      <x:c r="K6" s="66"/>
      <x:c r="L6" s="66"/>
    </x:row>
    <x:row r="7" spans="1:12" ht="45" customHeight="1">
      <x:c r="A7" s="57" t="s">
        <x:v>1786</x:v>
      </x:c>
      <x:c r="B7" s="57">
        <x:v>5</x:v>
      </x:c>
      <x:c r="C7" s="144" t="s">
        <x:v>1575</x:v>
      </x:c>
      <x:c r="D7" s="57" t="s">
        <x:v>1786</x:v>
      </x:c>
      <x:c r="E7" s="57"/>
      <x:c r="F7" s="57" t="s">
        <x:v>2761</x:v>
      </x:c>
      <x:c r="G7" s="57">
        <x:v>10</x:v>
      </x:c>
      <x:c r="H7" s="144"/>
      <x:c r="I7" s="65">
        <x:v>10</x:v>
      </x:c>
      <x:c r="J7" s="66"/>
      <x:c r="K7" s="66"/>
      <x:c r="L7" s="66"/>
    </x:row>
    <x:row r="8" spans="1:12" ht="45" customHeight="1">
      <x:c r="A8" s="57" t="s">
        <x:v>1786</x:v>
      </x:c>
      <x:c r="B8" s="57">
        <x:v>6</x:v>
      </x:c>
      <x:c r="C8" s="144" t="s">
        <x:v>1586</x:v>
      </x:c>
      <x:c r="D8" s="57" t="s">
        <x:v>1786</x:v>
      </x:c>
      <x:c r="E8" s="57"/>
      <x:c r="F8" s="57" t="s">
        <x:v>2761</x:v>
      </x:c>
      <x:c r="G8" s="57">
        <x:v>10</x:v>
      </x:c>
      <x:c r="H8" s="144"/>
      <x:c r="I8" s="65">
        <x:v>10</x:v>
      </x:c>
      <x:c r="J8" s="66"/>
      <x:c r="K8" s="66"/>
      <x:c r="L8" s="66"/>
    </x:row>
    <x:row r="9" spans="1:12" ht="45" customHeight="1">
      <x:c r="A9" s="57" t="s">
        <x:v>1786</x:v>
      </x:c>
      <x:c r="B9" s="57">
        <x:v>7</x:v>
      </x:c>
      <x:c r="C9" s="144" t="s">
        <x:v>4000</x:v>
      </x:c>
      <x:c r="D9" s="57" t="s">
        <x:v>1786</x:v>
      </x:c>
      <x:c r="E9" s="57"/>
      <x:c r="F9" s="57" t="s">
        <x:v>2761</x:v>
      </x:c>
      <x:c r="G9" s="57">
        <x:v>10</x:v>
      </x:c>
      <x:c r="H9" s="144"/>
      <x:c r="I9" s="65">
        <x:v>10</x:v>
      </x:c>
      <x:c r="J9" s="66"/>
      <x:c r="K9" s="66"/>
      <x:c r="L9" s="66"/>
    </x:row>
    <x:row r="10" spans="1:12" ht="45" customHeight="1">
      <x:c r="A10" s="57" t="s">
        <x:v>1786</x:v>
      </x:c>
      <x:c r="B10" s="57">
        <x:v>8</x:v>
      </x:c>
      <x:c r="C10" s="144" t="s">
        <x:v>3995</x:v>
      </x:c>
      <x:c r="D10" s="57" t="s">
        <x:v>1786</x:v>
      </x:c>
      <x:c r="E10" s="57"/>
      <x:c r="F10" s="57" t="s">
        <x:v>2761</x:v>
      </x:c>
      <x:c r="G10" s="57">
        <x:v>10</x:v>
      </x:c>
      <x:c r="H10" s="144"/>
      <x:c r="I10" s="65">
        <x:v>10</x:v>
      </x:c>
      <x:c r="J10" s="66"/>
      <x:c r="K10" s="66"/>
      <x:c r="L10" s="66"/>
    </x:row>
    <x:row r="11" spans="1:12" ht="45" customHeight="1">
      <x:c r="A11" s="57" t="s">
        <x:v>1786</x:v>
      </x:c>
      <x:c r="B11" s="57">
        <x:v>9</x:v>
      </x:c>
      <x:c r="C11" s="144" t="s">
        <x:v>3988</x:v>
      </x:c>
      <x:c r="D11" s="57" t="s">
        <x:v>1786</x:v>
      </x:c>
      <x:c r="E11" s="57"/>
      <x:c r="F11" s="57" t="s">
        <x:v>2761</x:v>
      </x:c>
      <x:c r="G11" s="57">
        <x:v>10</x:v>
      </x:c>
      <x:c r="H11" s="144"/>
      <x:c r="I11" s="65">
        <x:v>10</x:v>
      </x:c>
      <x:c r="J11" s="66"/>
      <x:c r="K11" s="66"/>
      <x:c r="L11" s="66"/>
    </x:row>
    <x:row r="12" spans="1:12" ht="45" customHeight="1">
      <x:c r="A12" s="57" t="s">
        <x:v>1786</x:v>
      </x:c>
      <x:c r="B12" s="57">
        <x:v>10</x:v>
      </x:c>
      <x:c r="C12" s="144" t="s">
        <x:v>3649</x:v>
      </x:c>
      <x:c r="D12" s="57" t="s">
        <x:v>1786</x:v>
      </x:c>
      <x:c r="E12" s="57"/>
      <x:c r="F12" s="57" t="s">
        <x:v>2761</x:v>
      </x:c>
      <x:c r="G12" s="57">
        <x:v>10</x:v>
      </x:c>
      <x:c r="H12" s="144"/>
      <x:c r="I12" s="65">
        <x:v>10</x:v>
      </x:c>
      <x:c r="J12" s="66"/>
      <x:c r="K12" s="66"/>
      <x:c r="L12" s="66"/>
    </x:row>
    <x:row r="13" spans="1:12" ht="45" customHeight="1">
      <x:c r="A13" s="57" t="s">
        <x:v>1786</x:v>
      </x:c>
      <x:c r="B13" s="57">
        <x:v>11</x:v>
      </x:c>
      <x:c r="C13" s="144" t="s">
        <x:v>1490</x:v>
      </x:c>
      <x:c r="D13" s="57" t="s">
        <x:v>1786</x:v>
      </x:c>
      <x:c r="E13" s="57"/>
      <x:c r="F13" s="57" t="s">
        <x:v>2761</x:v>
      </x:c>
      <x:c r="G13" s="57">
        <x:v>10</x:v>
      </x:c>
      <x:c r="H13" s="144"/>
      <x:c r="I13" s="65">
        <x:v>10</x:v>
      </x:c>
      <x:c r="J13" s="66"/>
      <x:c r="K13" s="66"/>
      <x:c r="L13" s="66"/>
    </x:row>
    <x:row r="14" spans="1:12" ht="45" customHeight="1">
      <x:c r="A14" s="57" t="s">
        <x:v>1786</x:v>
      </x:c>
      <x:c r="B14" s="57">
        <x:v>12</x:v>
      </x:c>
      <x:c r="C14" s="144" t="s">
        <x:v>4309</x:v>
      </x:c>
      <x:c r="D14" s="57" t="s">
        <x:v>1786</x:v>
      </x:c>
      <x:c r="E14" s="57"/>
      <x:c r="F14" s="57" t="s">
        <x:v>2761</x:v>
      </x:c>
      <x:c r="G14" s="57">
        <x:v>10</x:v>
      </x:c>
      <x:c r="H14" s="144"/>
      <x:c r="I14" s="65">
        <x:v>10</x:v>
      </x:c>
      <x:c r="J14" s="66"/>
      <x:c r="K14" s="66"/>
      <x:c r="L14" s="66"/>
    </x:row>
    <x:row r="15" spans="1:12" ht="45" customHeight="1">
      <x:c r="A15" s="57" t="s">
        <x:v>1786</x:v>
      </x:c>
      <x:c r="B15" s="57">
        <x:v>13</x:v>
      </x:c>
      <x:c r="C15" s="144" t="s">
        <x:v>4346</x:v>
      </x:c>
      <x:c r="D15" s="57" t="s">
        <x:v>1786</x:v>
      </x:c>
      <x:c r="E15" s="57"/>
      <x:c r="F15" s="57" t="s">
        <x:v>2761</x:v>
      </x:c>
      <x:c r="G15" s="57">
        <x:v>10</x:v>
      </x:c>
      <x:c r="H15" s="144"/>
      <x:c r="I15" s="65">
        <x:v>10</x:v>
      </x:c>
      <x:c r="J15" s="66"/>
      <x:c r="K15" s="66"/>
      <x:c r="L15" s="66"/>
    </x:row>
    <x:row r="16" spans="1:12" ht="45" customHeight="1">
      <x:c r="A16" s="57" t="s">
        <x:v>1786</x:v>
      </x:c>
      <x:c r="B16" s="57">
        <x:v>14</x:v>
      </x:c>
      <x:c r="C16" s="144" t="s">
        <x:v>2786</x:v>
      </x:c>
      <x:c r="D16" s="57" t="s">
        <x:v>1786</x:v>
      </x:c>
      <x:c r="E16" s="57"/>
      <x:c r="F16" s="57" t="s">
        <x:v>2761</x:v>
      </x:c>
      <x:c r="G16" s="57">
        <x:v>10</x:v>
      </x:c>
      <x:c r="H16" s="144"/>
      <x:c r="I16" s="65">
        <x:v>10</x:v>
      </x:c>
      <x:c r="J16" s="66"/>
      <x:c r="K16" s="66"/>
      <x:c r="L16" s="66"/>
    </x:row>
    <x:row r="17" spans="1:12" ht="45" customHeight="1">
      <x:c r="A17" s="57" t="s">
        <x:v>1786</x:v>
      </x:c>
      <x:c r="B17" s="57">
        <x:v>15</x:v>
      </x:c>
      <x:c r="C17" s="144" t="s">
        <x:v>2784</x:v>
      </x:c>
      <x:c r="D17" s="57" t="s">
        <x:v>1786</x:v>
      </x:c>
      <x:c r="E17" s="57"/>
      <x:c r="F17" s="57" t="s">
        <x:v>2761</x:v>
      </x:c>
      <x:c r="G17" s="57">
        <x:v>10</x:v>
      </x:c>
      <x:c r="H17" s="144"/>
      <x:c r="I17" s="65">
        <x:v>10</x:v>
      </x:c>
      <x:c r="J17" s="66"/>
      <x:c r="K17" s="66"/>
      <x:c r="L17" s="66"/>
    </x:row>
    <x:row r="18" spans="1:12" ht="45" customHeight="1">
      <x:c r="A18" s="57" t="s">
        <x:v>1786</x:v>
      </x:c>
      <x:c r="B18" s="57">
        <x:v>16</x:v>
      </x:c>
      <x:c r="C18" s="144" t="s">
        <x:v>2779</x:v>
      </x:c>
      <x:c r="D18" s="57" t="s">
        <x:v>1786</x:v>
      </x:c>
      <x:c r="E18" s="57"/>
      <x:c r="F18" s="57" t="s">
        <x:v>2761</x:v>
      </x:c>
      <x:c r="G18" s="57">
        <x:v>10</x:v>
      </x:c>
      <x:c r="H18" s="144"/>
      <x:c r="I18" s="65">
        <x:v>10</x:v>
      </x:c>
      <x:c r="J18" s="66"/>
      <x:c r="K18" s="66"/>
      <x:c r="L18" s="66"/>
    </x:row>
    <x:row r="19" spans="1:12" ht="45" customHeight="1">
      <x:c r="A19" s="57" t="s">
        <x:v>1786</x:v>
      </x:c>
      <x:c r="B19" s="57">
        <x:v>17</x:v>
      </x:c>
      <x:c r="C19" s="144" t="s">
        <x:v>1973</x:v>
      </x:c>
      <x:c r="D19" s="57" t="s">
        <x:v>1786</x:v>
      </x:c>
      <x:c r="E19" s="57"/>
      <x:c r="F19" s="57" t="s">
        <x:v>2761</x:v>
      </x:c>
      <x:c r="G19" s="57">
        <x:v>10</x:v>
      </x:c>
      <x:c r="H19" s="144"/>
      <x:c r="I19" s="65">
        <x:v>10</x:v>
      </x:c>
      <x:c r="J19" s="66"/>
      <x:c r="K19" s="66"/>
      <x:c r="L19" s="66"/>
    </x:row>
    <x:row r="20" spans="1:12" ht="45" customHeight="1">
      <x:c r="A20" s="57" t="s">
        <x:v>1786</x:v>
      </x:c>
      <x:c r="B20" s="57">
        <x:v>18</x:v>
      </x:c>
      <x:c r="C20" s="144" t="s">
        <x:v>1975</x:v>
      </x:c>
      <x:c r="D20" s="57" t="s">
        <x:v>1786</x:v>
      </x:c>
      <x:c r="E20" s="57"/>
      <x:c r="F20" s="57" t="s">
        <x:v>2761</x:v>
      </x:c>
      <x:c r="G20" s="57">
        <x:v>10</x:v>
      </x:c>
      <x:c r="H20" s="144"/>
      <x:c r="I20" s="65">
        <x:v>10</x:v>
      </x:c>
      <x:c r="J20" s="66"/>
      <x:c r="K20" s="66"/>
      <x:c r="L20" s="66"/>
    </x:row>
    <x:row r="21" spans="1:12" ht="45" customHeight="1">
      <x:c r="A21" s="57" t="s">
        <x:v>1786</x:v>
      </x:c>
      <x:c r="B21" s="57">
        <x:v>19</x:v>
      </x:c>
      <x:c r="C21" s="144" t="s">
        <x:v>4208</x:v>
      </x:c>
      <x:c r="D21" s="57" t="s">
        <x:v>1786</x:v>
      </x:c>
      <x:c r="E21" s="57"/>
      <x:c r="F21" s="57" t="s">
        <x:v>2761</x:v>
      </x:c>
      <x:c r="G21" s="57">
        <x:v>10</x:v>
      </x:c>
      <x:c r="H21" s="144"/>
      <x:c r="I21" s="65">
        <x:v>10</x:v>
      </x:c>
      <x:c r="J21" s="66"/>
      <x:c r="K21" s="66"/>
      <x:c r="L21" s="66"/>
    </x:row>
    <x:row r="22" spans="1:12" ht="45" customHeight="1">
      <x:c r="A22" s="57" t="s">
        <x:v>1786</x:v>
      </x:c>
      <x:c r="B22" s="57">
        <x:v>20</x:v>
      </x:c>
      <x:c r="C22" s="144" t="s">
        <x:v>4225</x:v>
      </x:c>
      <x:c r="D22" s="57" t="s">
        <x:v>1786</x:v>
      </x:c>
      <x:c r="E22" s="57"/>
      <x:c r="F22" s="57" t="s">
        <x:v>2761</x:v>
      </x:c>
      <x:c r="G22" s="57">
        <x:v>10</x:v>
      </x:c>
      <x:c r="H22" s="144"/>
      <x:c r="I22" s="65">
        <x:v>10</x:v>
      </x:c>
      <x:c r="J22" s="66"/>
      <x:c r="K22" s="66"/>
      <x:c r="L22" s="66"/>
    </x:row>
    <x:row r="23" spans="1:12" ht="45" customHeight="1">
      <x:c r="A23" s="57" t="s">
        <x:v>1786</x:v>
      </x:c>
      <x:c r="B23" s="57">
        <x:v>21</x:v>
      </x:c>
      <x:c r="C23" s="144" t="s">
        <x:v>3660</x:v>
      </x:c>
      <x:c r="D23" s="57" t="s">
        <x:v>1786</x:v>
      </x:c>
      <x:c r="E23" s="57"/>
      <x:c r="F23" s="57" t="s">
        <x:v>2761</x:v>
      </x:c>
      <x:c r="G23" s="57">
        <x:v>10</x:v>
      </x:c>
      <x:c r="H23" s="144"/>
      <x:c r="I23" s="65">
        <x:v>10</x:v>
      </x:c>
      <x:c r="J23" s="66"/>
      <x:c r="K23" s="66"/>
      <x:c r="L23" s="66"/>
    </x:row>
    <x:row r="24" spans="1:12" ht="45" customHeight="1">
      <x:c r="A24" s="57" t="s">
        <x:v>1786</x:v>
      </x:c>
      <x:c r="B24" s="57">
        <x:v>22</x:v>
      </x:c>
      <x:c r="C24" s="144" t="s">
        <x:v>3557</x:v>
      </x:c>
      <x:c r="D24" s="57" t="s">
        <x:v>1786</x:v>
      </x:c>
      <x:c r="E24" s="57"/>
      <x:c r="F24" s="57" t="s">
        <x:v>2761</x:v>
      </x:c>
      <x:c r="G24" s="57">
        <x:v>10</x:v>
      </x:c>
      <x:c r="H24" s="144"/>
      <x:c r="I24" s="65">
        <x:v>10</x:v>
      </x:c>
      <x:c r="J24" s="66"/>
      <x:c r="K24" s="66"/>
      <x:c r="L24" s="66"/>
    </x:row>
    <x:row r="25" spans="1:12" ht="45" customHeight="1">
      <x:c r="A25" s="57" t="s">
        <x:v>1786</x:v>
      </x:c>
      <x:c r="B25" s="57">
        <x:v>23</x:v>
      </x:c>
      <x:c r="C25" s="144" t="s">
        <x:v>3575</x:v>
      </x:c>
      <x:c r="D25" s="57" t="s">
        <x:v>1786</x:v>
      </x:c>
      <x:c r="E25" s="57"/>
      <x:c r="F25" s="57" t="s">
        <x:v>2761</x:v>
      </x:c>
      <x:c r="G25" s="57">
        <x:v>10</x:v>
      </x:c>
      <x:c r="H25" s="144"/>
      <x:c r="I25" s="65">
        <x:v>10</x:v>
      </x:c>
      <x:c r="J25" s="66"/>
      <x:c r="K25" s="66"/>
      <x:c r="L25" s="66"/>
    </x:row>
    <x:row r="26" spans="1:12" ht="45" customHeight="1">
      <x:c r="A26" s="57" t="s">
        <x:v>1786</x:v>
      </x:c>
      <x:c r="B26" s="57">
        <x:v>24</x:v>
      </x:c>
      <x:c r="C26" s="144" t="s">
        <x:v>2279</x:v>
      </x:c>
      <x:c r="D26" s="57" t="s">
        <x:v>1786</x:v>
      </x:c>
      <x:c r="E26" s="57"/>
      <x:c r="F26" s="57" t="s">
        <x:v>2761</x:v>
      </x:c>
      <x:c r="G26" s="57">
        <x:v>10</x:v>
      </x:c>
      <x:c r="H26" s="144"/>
      <x:c r="I26" s="65">
        <x:v>10</x:v>
      </x:c>
      <x:c r="J26" s="66"/>
      <x:c r="K26" s="66"/>
      <x:c r="L26" s="66"/>
    </x:row>
    <x:row r="27" spans="1:12" ht="45" customHeight="1">
      <x:c r="A27" s="57" t="s">
        <x:v>1786</x:v>
      </x:c>
      <x:c r="B27" s="57">
        <x:v>25</x:v>
      </x:c>
      <x:c r="C27" s="144" t="s">
        <x:v>2278</x:v>
      </x:c>
      <x:c r="D27" s="57" t="s">
        <x:v>1786</x:v>
      </x:c>
      <x:c r="E27" s="57"/>
      <x:c r="F27" s="57" t="s">
        <x:v>2761</x:v>
      </x:c>
      <x:c r="G27" s="57">
        <x:v>10</x:v>
      </x:c>
      <x:c r="H27" s="144"/>
      <x:c r="I27" s="65">
        <x:v>10</x:v>
      </x:c>
      <x:c r="J27" s="66"/>
      <x:c r="K27" s="66"/>
      <x:c r="L27" s="66"/>
    </x:row>
    <x:row r="28" spans="1:12" ht="45" customHeight="1">
      <x:c r="A28" s="57" t="s">
        <x:v>1786</x:v>
      </x:c>
      <x:c r="B28" s="57">
        <x:v>26</x:v>
      </x:c>
      <x:c r="C28" s="144" t="s">
        <x:v>3679</x:v>
      </x:c>
      <x:c r="D28" s="57" t="s">
        <x:v>1786</x:v>
      </x:c>
      <x:c r="E28" s="57"/>
      <x:c r="F28" s="57" t="s">
        <x:v>2761</x:v>
      </x:c>
      <x:c r="G28" s="57">
        <x:v>10</x:v>
      </x:c>
      <x:c r="H28" s="144"/>
      <x:c r="I28" s="65">
        <x:v>10</x:v>
      </x:c>
      <x:c r="J28" s="66"/>
      <x:c r="K28" s="66"/>
      <x:c r="L28" s="66"/>
    </x:row>
    <x:row r="29" spans="1:12" ht="45" customHeight="1">
      <x:c r="A29" s="57" t="s">
        <x:v>1786</x:v>
      </x:c>
      <x:c r="B29" s="57">
        <x:v>27</x:v>
      </x:c>
      <x:c r="C29" s="144" t="s">
        <x:v>4227</x:v>
      </x:c>
      <x:c r="D29" s="57" t="s">
        <x:v>1786</x:v>
      </x:c>
      <x:c r="E29" s="57"/>
      <x:c r="F29" s="57" t="s">
        <x:v>2761</x:v>
      </x:c>
      <x:c r="G29" s="57">
        <x:v>10</x:v>
      </x:c>
      <x:c r="H29" s="144"/>
      <x:c r="I29" s="65">
        <x:v>10</x:v>
      </x:c>
      <x:c r="J29" s="66"/>
      <x:c r="K29" s="66"/>
      <x:c r="L29" s="66"/>
    </x:row>
    <x:row r="30" spans="1:12" ht="45" customHeight="1">
      <x:c r="A30" s="145" t="s">
        <x:v>1786</x:v>
      </x:c>
      <x:c r="B30" s="145">
        <x:v>28</x:v>
      </x:c>
      <x:c r="C30" s="146" t="s">
        <x:v>1577</x:v>
      </x:c>
      <x:c r="D30" s="145" t="s">
        <x:v>1786</x:v>
      </x:c>
      <x:c r="E30" s="57"/>
      <x:c r="F30" s="145" t="s">
        <x:v>2761</x:v>
      </x:c>
      <x:c r="G30" s="145">
        <x:v>10</x:v>
      </x:c>
      <x:c r="H30" s="146"/>
      <x:c r="I30" s="65">
        <x:v>10</x:v>
      </x:c>
      <x:c r="J30" s="66"/>
      <x:c r="K30" s="66"/>
      <x:c r="L30" s="66"/>
    </x:row>
    <x:row r="31" spans="1:12" ht="45" customHeight="1">
      <x:c r="A31" s="57" t="s">
        <x:v>1786</x:v>
      </x:c>
      <x:c r="B31" s="57">
        <x:v>29</x:v>
      </x:c>
      <x:c r="C31" s="144" t="s">
        <x:v>4013</x:v>
      </x:c>
      <x:c r="D31" s="57" t="s">
        <x:v>1786</x:v>
      </x:c>
      <x:c r="E31" s="57"/>
      <x:c r="F31" s="57" t="s">
        <x:v>2761</x:v>
      </x:c>
      <x:c r="G31" s="57">
        <x:v>10</x:v>
      </x:c>
      <x:c r="H31" s="144"/>
      <x:c r="I31" s="65">
        <x:v>10</x:v>
      </x:c>
      <x:c r="J31" s="66"/>
      <x:c r="K31" s="66"/>
      <x:c r="L31" s="66"/>
    </x:row>
    <x:row r="32" spans="1:12" ht="45" customHeight="1">
      <x:c r="A32" s="57" t="s">
        <x:v>1786</x:v>
      </x:c>
      <x:c r="B32" s="57">
        <x:v>30</x:v>
      </x:c>
      <x:c r="C32" s="144" t="s">
        <x:v>2785</x:v>
      </x:c>
      <x:c r="D32" s="57" t="s">
        <x:v>1786</x:v>
      </x:c>
      <x:c r="E32" s="57"/>
      <x:c r="F32" s="57" t="s">
        <x:v>2761</x:v>
      </x:c>
      <x:c r="G32" s="57">
        <x:v>10</x:v>
      </x:c>
      <x:c r="H32" s="144"/>
      <x:c r="I32" s="65">
        <x:v>10</x:v>
      </x:c>
      <x:c r="J32" s="66"/>
      <x:c r="K32" s="66"/>
      <x:c r="L32" s="66"/>
    </x:row>
    <x:row r="33" spans="1:12" ht="45" customHeight="1">
      <x:c r="A33" s="57" t="s">
        <x:v>1786</x:v>
      </x:c>
      <x:c r="B33" s="57">
        <x:v>31</x:v>
      </x:c>
      <x:c r="C33" s="144" t="s">
        <x:v>2273</x:v>
      </x:c>
      <x:c r="D33" s="57" t="s">
        <x:v>1786</x:v>
      </x:c>
      <x:c r="E33" s="57"/>
      <x:c r="F33" s="57" t="s">
        <x:v>2761</x:v>
      </x:c>
      <x:c r="G33" s="57">
        <x:v>10</x:v>
      </x:c>
      <x:c r="H33" s="144"/>
      <x:c r="I33" s="65">
        <x:v>10</x:v>
      </x:c>
      <x:c r="J33" s="66"/>
      <x:c r="K33" s="66"/>
      <x:c r="L33" s="66"/>
    </x:row>
    <x:row r="34" spans="1:12" ht="45" customHeight="1">
      <x:c r="A34" s="57" t="s">
        <x:v>1786</x:v>
      </x:c>
      <x:c r="B34" s="57">
        <x:v>32</x:v>
      </x:c>
      <x:c r="C34" s="144" t="s">
        <x:v>3638</x:v>
      </x:c>
      <x:c r="D34" s="57" t="s">
        <x:v>1786</x:v>
      </x:c>
      <x:c r="E34" s="57"/>
      <x:c r="F34" s="57" t="s">
        <x:v>2761</x:v>
      </x:c>
      <x:c r="G34" s="57">
        <x:v>10</x:v>
      </x:c>
      <x:c r="H34" s="144"/>
      <x:c r="I34" s="65">
        <x:v>10</x:v>
      </x:c>
      <x:c r="J34" s="66"/>
      <x:c r="K34" s="66"/>
      <x:c r="L34" s="66"/>
    </x:row>
    <x:row r="35" spans="1:12" ht="45" customHeight="1">
      <x:c r="A35" s="57" t="s">
        <x:v>1786</x:v>
      </x:c>
      <x:c r="B35" s="57">
        <x:v>33</x:v>
      </x:c>
      <x:c r="C35" s="144" t="s">
        <x:v>3640</x:v>
      </x:c>
      <x:c r="D35" s="57" t="s">
        <x:v>1786</x:v>
      </x:c>
      <x:c r="E35" s="57"/>
      <x:c r="F35" s="57" t="s">
        <x:v>2761</x:v>
      </x:c>
      <x:c r="G35" s="57">
        <x:v>10</x:v>
      </x:c>
      <x:c r="H35" s="144"/>
      <x:c r="I35" s="65">
        <x:v>10</x:v>
      </x:c>
      <x:c r="J35" s="66"/>
      <x:c r="K35" s="66"/>
      <x:c r="L35" s="66"/>
    </x:row>
    <x:row r="36" spans="1:12" ht="45" customHeight="1">
      <x:c r="A36" s="57" t="s">
        <x:v>1786</x:v>
      </x:c>
      <x:c r="B36" s="57">
        <x:v>34</x:v>
      </x:c>
      <x:c r="C36" s="144" t="s">
        <x:v>2272</x:v>
      </x:c>
      <x:c r="D36" s="57" t="s">
        <x:v>1786</x:v>
      </x:c>
      <x:c r="E36" s="57"/>
      <x:c r="F36" s="57" t="s">
        <x:v>2761</x:v>
      </x:c>
      <x:c r="G36" s="57">
        <x:v>10</x:v>
      </x:c>
      <x:c r="H36" s="144"/>
      <x:c r="I36" s="65">
        <x:v>10</x:v>
      </x:c>
      <x:c r="J36" s="66"/>
      <x:c r="K36" s="66"/>
      <x:c r="L36" s="66"/>
    </x:row>
    <x:row r="37" spans="1:12" ht="45" customHeight="1">
      <x:c r="A37" s="57" t="s">
        <x:v>1786</x:v>
      </x:c>
      <x:c r="B37" s="57">
        <x:v>35</x:v>
      </x:c>
      <x:c r="C37" s="144" t="s">
        <x:v>4221</x:v>
      </x:c>
      <x:c r="D37" s="57" t="s">
        <x:v>1786</x:v>
      </x:c>
      <x:c r="E37" s="57"/>
      <x:c r="F37" s="57" t="s">
        <x:v>2761</x:v>
      </x:c>
      <x:c r="G37" s="57">
        <x:v>10</x:v>
      </x:c>
      <x:c r="H37" s="144"/>
      <x:c r="I37" s="65">
        <x:v>10</x:v>
      </x:c>
      <x:c r="J37" s="66"/>
      <x:c r="K37" s="66"/>
      <x:c r="L37" s="66"/>
    </x:row>
    <x:row r="38" spans="1:12" ht="45" customHeight="1">
      <x:c r="A38" s="57" t="s">
        <x:v>1786</x:v>
      </x:c>
      <x:c r="B38" s="57">
        <x:v>36</x:v>
      </x:c>
      <x:c r="C38" s="144" t="s">
        <x:v>1585</x:v>
      </x:c>
      <x:c r="D38" s="57" t="s">
        <x:v>1786</x:v>
      </x:c>
      <x:c r="E38" s="57"/>
      <x:c r="F38" s="57" t="s">
        <x:v>2761</x:v>
      </x:c>
      <x:c r="G38" s="57">
        <x:v>10</x:v>
      </x:c>
      <x:c r="H38" s="144"/>
      <x:c r="I38" s="65">
        <x:v>10</x:v>
      </x:c>
      <x:c r="J38" s="66"/>
      <x:c r="K38" s="66"/>
      <x:c r="L38" s="66"/>
    </x:row>
    <x:row r="39" spans="1:12" ht="45" customHeight="1">
      <x:c r="A39" s="57" t="s">
        <x:v>1786</x:v>
      </x:c>
      <x:c r="B39" s="57">
        <x:v>37</x:v>
      </x:c>
      <x:c r="C39" s="144" t="s">
        <x:v>3998</x:v>
      </x:c>
      <x:c r="D39" s="57" t="s">
        <x:v>1786</x:v>
      </x:c>
      <x:c r="E39" s="57"/>
      <x:c r="F39" s="57" t="s">
        <x:v>2761</x:v>
      </x:c>
      <x:c r="G39" s="57">
        <x:v>10</x:v>
      </x:c>
      <x:c r="H39" s="144"/>
      <x:c r="I39" s="65">
        <x:v>10</x:v>
      </x:c>
      <x:c r="J39" s="66"/>
      <x:c r="K39" s="66"/>
      <x:c r="L39" s="66"/>
    </x:row>
    <x:row r="40" spans="1:12" ht="45" customHeight="1">
      <x:c r="A40" s="147" t="s">
        <x:v>1786</x:v>
      </x:c>
      <x:c r="B40" s="147">
        <x:v>38</x:v>
      </x:c>
      <x:c r="C40" s="65" t="s">
        <x:v>4310</x:v>
      </x:c>
      <x:c r="D40" s="147" t="s">
        <x:v>1786</x:v>
      </x:c>
      <x:c r="E40" s="57"/>
      <x:c r="F40" s="147" t="s">
        <x:v>2761</x:v>
      </x:c>
      <x:c r="G40" s="147">
        <x:v>10</x:v>
      </x:c>
      <x:c r="H40" s="65"/>
      <x:c r="I40" s="148">
        <x:v>10</x:v>
      </x:c>
      <x:c r="J40" s="149"/>
      <x:c r="K40" s="149"/>
      <x:c r="L40" s="149"/>
    </x:row>
    <x:row r="41" spans="1:12" ht="45" customHeight="1">
      <x:c r="A41" s="57" t="s">
        <x:v>1786</x:v>
      </x:c>
      <x:c r="B41" s="57">
        <x:v>39</x:v>
      </x:c>
      <x:c r="C41" s="144" t="s">
        <x:v>1491</x:v>
      </x:c>
      <x:c r="D41" s="57" t="s">
        <x:v>1786</x:v>
      </x:c>
      <x:c r="E41" s="57"/>
      <x:c r="F41" s="57" t="s">
        <x:v>2761</x:v>
      </x:c>
      <x:c r="G41" s="57">
        <x:v>10</x:v>
      </x:c>
      <x:c r="H41" s="144"/>
      <x:c r="I41" s="65">
        <x:v>10</x:v>
      </x:c>
      <x:c r="J41" s="66"/>
      <x:c r="K41" s="66"/>
      <x:c r="L41" s="66"/>
    </x:row>
    <x:row r="42" spans="1:12" ht="45" customHeight="1">
      <x:c r="A42" s="57" t="s">
        <x:v>1786</x:v>
      </x:c>
      <x:c r="B42" s="57">
        <x:v>40</x:v>
      </x:c>
      <x:c r="C42" s="144" t="s">
        <x:v>2287</x:v>
      </x:c>
      <x:c r="D42" s="57" t="s">
        <x:v>1786</x:v>
      </x:c>
      <x:c r="E42" s="57"/>
      <x:c r="F42" s="57" t="s">
        <x:v>2761</x:v>
      </x:c>
      <x:c r="G42" s="57">
        <x:v>10</x:v>
      </x:c>
      <x:c r="H42" s="144"/>
      <x:c r="I42" s="65">
        <x:v>10</x:v>
      </x:c>
      <x:c r="J42" s="66"/>
      <x:c r="K42" s="66"/>
      <x:c r="L42" s="66"/>
    </x:row>
    <x:row r="43" spans="1:12" ht="45" customHeight="1">
      <x:c r="A43" s="57" t="s">
        <x:v>1786</x:v>
      </x:c>
      <x:c r="B43" s="57">
        <x:v>41</x:v>
      </x:c>
      <x:c r="C43" s="144" t="s">
        <x:v>2772</x:v>
      </x:c>
      <x:c r="D43" s="57" t="s">
        <x:v>1786</x:v>
      </x:c>
      <x:c r="E43" s="57"/>
      <x:c r="F43" s="57" t="s">
        <x:v>2761</x:v>
      </x:c>
      <x:c r="G43" s="57">
        <x:v>10</x:v>
      </x:c>
      <x:c r="H43" s="144"/>
      <x:c r="I43" s="65">
        <x:v>10</x:v>
      </x:c>
      <x:c r="J43" s="66"/>
      <x:c r="K43" s="66"/>
      <x:c r="L43" s="66"/>
    </x:row>
    <x:row r="44" spans="1:12" ht="45" customHeight="1">
      <x:c r="A44" s="57" t="s">
        <x:v>1786</x:v>
      </x:c>
      <x:c r="B44" s="57">
        <x:v>42</x:v>
      </x:c>
      <x:c r="C44" s="144" t="s">
        <x:v>3576</x:v>
      </x:c>
      <x:c r="D44" s="57" t="s">
        <x:v>1786</x:v>
      </x:c>
      <x:c r="E44" s="57"/>
      <x:c r="F44" s="57" t="s">
        <x:v>2761</x:v>
      </x:c>
      <x:c r="G44" s="57">
        <x:v>10</x:v>
      </x:c>
      <x:c r="H44" s="144"/>
      <x:c r="I44" s="65">
        <x:v>10</x:v>
      </x:c>
      <x:c r="J44" s="66"/>
      <x:c r="K44" s="66"/>
      <x:c r="L44" s="66"/>
    </x:row>
    <x:row r="45" spans="1:12" ht="45" customHeight="1">
      <x:c r="A45" s="57" t="s">
        <x:v>1786</x:v>
      </x:c>
      <x:c r="B45" s="57">
        <x:v>43</x:v>
      </x:c>
      <x:c r="C45" s="144" t="s">
        <x:v>2774</x:v>
      </x:c>
      <x:c r="D45" s="57" t="s">
        <x:v>1786</x:v>
      </x:c>
      <x:c r="E45" s="57"/>
      <x:c r="F45" s="57" t="s">
        <x:v>2761</x:v>
      </x:c>
      <x:c r="G45" s="57">
        <x:v>10</x:v>
      </x:c>
      <x:c r="H45" s="144"/>
      <x:c r="I45" s="65">
        <x:v>10</x:v>
      </x:c>
      <x:c r="J45" s="66"/>
      <x:c r="K45" s="66"/>
      <x:c r="L45" s="66"/>
    </x:row>
    <x:row r="46" spans="1:12" ht="45" customHeight="1">
      <x:c r="A46" s="57" t="s">
        <x:v>1786</x:v>
      </x:c>
      <x:c r="B46" s="57">
        <x:v>44</x:v>
      </x:c>
      <x:c r="C46" s="144" t="s">
        <x:v>2275</x:v>
      </x:c>
      <x:c r="D46" s="57" t="s">
        <x:v>1786</x:v>
      </x:c>
      <x:c r="E46" s="57"/>
      <x:c r="F46" s="57" t="s">
        <x:v>2761</x:v>
      </x:c>
      <x:c r="G46" s="57">
        <x:v>10</x:v>
      </x:c>
      <x:c r="H46" s="144"/>
      <x:c r="I46" s="65">
        <x:v>10</x:v>
      </x:c>
      <x:c r="J46" s="66"/>
      <x:c r="K46" s="66"/>
      <x:c r="L46" s="66"/>
    </x:row>
    <x:row r="47" spans="1:12" ht="45" customHeight="1">
      <x:c r="A47" s="57" t="s">
        <x:v>1786</x:v>
      </x:c>
      <x:c r="B47" s="57">
        <x:v>45</x:v>
      </x:c>
      <x:c r="C47" s="144" t="s">
        <x:v>2294</x:v>
      </x:c>
      <x:c r="D47" s="57" t="s">
        <x:v>1786</x:v>
      </x:c>
      <x:c r="E47" s="57"/>
      <x:c r="F47" s="57" t="s">
        <x:v>2761</x:v>
      </x:c>
      <x:c r="G47" s="57">
        <x:v>10</x:v>
      </x:c>
      <x:c r="H47" s="144"/>
      <x:c r="I47" s="65">
        <x:v>10</x:v>
      </x:c>
      <x:c r="J47" s="66"/>
      <x:c r="K47" s="66"/>
      <x:c r="L47" s="66"/>
    </x:row>
    <x:row r="48" spans="1:12" ht="45" customHeight="1">
      <x:c r="A48" s="57" t="s">
        <x:v>1786</x:v>
      </x:c>
      <x:c r="B48" s="57">
        <x:v>46</x:v>
      </x:c>
      <x:c r="C48" s="144" t="s">
        <x:v>1506</x:v>
      </x:c>
      <x:c r="D48" s="57" t="s">
        <x:v>1786</x:v>
      </x:c>
      <x:c r="E48" s="57"/>
      <x:c r="F48" s="57" t="s">
        <x:v>2761</x:v>
      </x:c>
      <x:c r="G48" s="57">
        <x:v>10</x:v>
      </x:c>
      <x:c r="H48" s="144"/>
      <x:c r="I48" s="65">
        <x:v>10</x:v>
      </x:c>
      <x:c r="J48" s="66"/>
      <x:c r="K48" s="66"/>
      <x:c r="L48" s="66"/>
    </x:row>
    <x:row r="49" spans="1:12" ht="45" customHeight="1">
      <x:c r="A49" s="57" t="s">
        <x:v>1786</x:v>
      </x:c>
      <x:c r="B49" s="57">
        <x:v>47</x:v>
      </x:c>
      <x:c r="C49" s="144" t="s">
        <x:v>4332</x:v>
      </x:c>
      <x:c r="D49" s="57" t="s">
        <x:v>1786</x:v>
      </x:c>
      <x:c r="E49" s="57"/>
      <x:c r="F49" s="57" t="s">
        <x:v>2761</x:v>
      </x:c>
      <x:c r="G49" s="57">
        <x:v>10</x:v>
      </x:c>
      <x:c r="H49" s="144"/>
      <x:c r="I49" s="65">
        <x:v>10</x:v>
      </x:c>
      <x:c r="J49" s="66"/>
      <x:c r="K49" s="66"/>
      <x:c r="L49" s="66"/>
    </x:row>
    <x:row r="50" spans="1:12" ht="45" customHeight="1">
      <x:c r="A50" s="57" t="s">
        <x:v>1786</x:v>
      </x:c>
      <x:c r="B50" s="57">
        <x:v>48</x:v>
      </x:c>
      <x:c r="C50" s="144" t="s">
        <x:v>4323</x:v>
      </x:c>
      <x:c r="D50" s="57" t="s">
        <x:v>1786</x:v>
      </x:c>
      <x:c r="E50" s="57"/>
      <x:c r="F50" s="57" t="s">
        <x:v>2761</x:v>
      </x:c>
      <x:c r="G50" s="57">
        <x:v>10</x:v>
      </x:c>
      <x:c r="H50" s="144"/>
      <x:c r="I50" s="65">
        <x:v>10</x:v>
      </x:c>
      <x:c r="J50" s="66"/>
      <x:c r="K50" s="66"/>
      <x:c r="L50" s="66"/>
    </x:row>
    <x:row r="51" spans="1:12" ht="45" customHeight="1">
      <x:c r="A51" s="57" t="s">
        <x:v>1786</x:v>
      </x:c>
      <x:c r="B51" s="57">
        <x:v>49</x:v>
      </x:c>
      <x:c r="C51" s="144" t="s">
        <x:v>2282</x:v>
      </x:c>
      <x:c r="D51" s="57" t="s">
        <x:v>1786</x:v>
      </x:c>
      <x:c r="E51" s="57"/>
      <x:c r="F51" s="57" t="s">
        <x:v>2761</x:v>
      </x:c>
      <x:c r="G51" s="57">
        <x:v>10</x:v>
      </x:c>
      <x:c r="H51" s="144"/>
      <x:c r="I51" s="65">
        <x:v>10</x:v>
      </x:c>
      <x:c r="J51" s="66"/>
      <x:c r="K51" s="66"/>
      <x:c r="L51" s="66"/>
    </x:row>
    <x:row r="52" spans="1:12" ht="45" customHeight="1">
      <x:c r="A52" s="57" t="s">
        <x:v>1786</x:v>
      </x:c>
      <x:c r="B52" s="57">
        <x:v>50</x:v>
      </x:c>
      <x:c r="C52" s="144" t="s">
        <x:v>2783</x:v>
      </x:c>
      <x:c r="D52" s="57" t="s">
        <x:v>1786</x:v>
      </x:c>
      <x:c r="E52" s="57"/>
      <x:c r="F52" s="57" t="s">
        <x:v>2761</x:v>
      </x:c>
      <x:c r="G52" s="57">
        <x:v>10</x:v>
      </x:c>
      <x:c r="H52" s="144"/>
      <x:c r="I52" s="65">
        <x:v>10</x:v>
      </x:c>
      <x:c r="J52" s="66"/>
      <x:c r="K52" s="66"/>
      <x:c r="L52" s="66"/>
    </x:row>
    <x:row r="53" spans="1:12" ht="45" customHeight="1">
      <x:c r="A53" s="57" t="s">
        <x:v>1786</x:v>
      </x:c>
      <x:c r="B53" s="57">
        <x:v>51</x:v>
      </x:c>
      <x:c r="C53" s="144" t="s">
        <x:v>2293</x:v>
      </x:c>
      <x:c r="D53" s="57" t="s">
        <x:v>1786</x:v>
      </x:c>
      <x:c r="E53" s="57"/>
      <x:c r="F53" s="57" t="s">
        <x:v>2761</x:v>
      </x:c>
      <x:c r="G53" s="57">
        <x:v>10</x:v>
      </x:c>
      <x:c r="H53" s="144"/>
      <x:c r="I53" s="65">
        <x:v>10</x:v>
      </x:c>
      <x:c r="J53" s="66"/>
      <x:c r="K53" s="66"/>
      <x:c r="L53" s="66"/>
    </x:row>
    <x:row r="54" spans="1:12" ht="45" customHeight="1">
      <x:c r="A54" s="57" t="s">
        <x:v>1786</x:v>
      </x:c>
      <x:c r="B54" s="57">
        <x:v>52</x:v>
      </x:c>
      <x:c r="C54" s="144" t="s">
        <x:v>2782</x:v>
      </x:c>
      <x:c r="D54" s="57" t="s">
        <x:v>1786</x:v>
      </x:c>
      <x:c r="E54" s="57"/>
      <x:c r="F54" s="57" t="s">
        <x:v>2761</x:v>
      </x:c>
      <x:c r="G54" s="57">
        <x:v>10</x:v>
      </x:c>
      <x:c r="H54" s="144"/>
      <x:c r="I54" s="65">
        <x:v>10</x:v>
      </x:c>
      <x:c r="J54" s="66"/>
      <x:c r="K54" s="66"/>
      <x:c r="L54" s="66"/>
    </x:row>
    <x:row r="55" spans="1:12" ht="45" customHeight="1">
      <x:c r="A55" s="57" t="s">
        <x:v>1786</x:v>
      </x:c>
      <x:c r="B55" s="57">
        <x:v>53</x:v>
      </x:c>
      <x:c r="C55" s="144" t="s">
        <x:v>1578</x:v>
      </x:c>
      <x:c r="D55" s="57" t="s">
        <x:v>1786</x:v>
      </x:c>
      <x:c r="E55" s="57"/>
      <x:c r="F55" s="57" t="s">
        <x:v>2761</x:v>
      </x:c>
      <x:c r="G55" s="57">
        <x:v>10</x:v>
      </x:c>
      <x:c r="H55" s="144"/>
      <x:c r="I55" s="65">
        <x:v>10</x:v>
      </x:c>
      <x:c r="J55" s="66"/>
      <x:c r="K55" s="66"/>
      <x:c r="L55" s="66"/>
    </x:row>
    <x:row r="56" spans="1:12" ht="45" customHeight="1">
      <x:c r="A56" s="57" t="s">
        <x:v>1786</x:v>
      </x:c>
      <x:c r="B56" s="57">
        <x:v>54</x:v>
      </x:c>
      <x:c r="C56" s="144" t="s">
        <x:v>935</x:v>
      </x:c>
      <x:c r="D56" s="57" t="s">
        <x:v>1786</x:v>
      </x:c>
      <x:c r="E56" s="57"/>
      <x:c r="F56" s="57" t="s">
        <x:v>2761</x:v>
      </x:c>
      <x:c r="G56" s="57">
        <x:v>10</x:v>
      </x:c>
      <x:c r="H56" s="144"/>
      <x:c r="I56" s="65">
        <x:v>10</x:v>
      </x:c>
      <x:c r="J56" s="66"/>
      <x:c r="K56" s="66"/>
      <x:c r="L56" s="66"/>
    </x:row>
    <x:row r="57" spans="1:12" ht="45" customHeight="1">
      <x:c r="A57" s="145" t="s">
        <x:v>1786</x:v>
      </x:c>
      <x:c r="B57" s="145">
        <x:v>55</x:v>
      </x:c>
      <x:c r="C57" s="146" t="s">
        <x:v>2288</x:v>
      </x:c>
      <x:c r="D57" s="145" t="s">
        <x:v>1786</x:v>
      </x:c>
      <x:c r="E57" s="57"/>
      <x:c r="F57" s="145" t="s">
        <x:v>2761</x:v>
      </x:c>
      <x:c r="G57" s="145">
        <x:v>10</x:v>
      </x:c>
      <x:c r="H57" s="146"/>
      <x:c r="I57" s="65">
        <x:v>10</x:v>
      </x:c>
      <x:c r="J57" s="66"/>
      <x:c r="K57" s="66"/>
      <x:c r="L57" s="66"/>
    </x:row>
    <x:row r="58" spans="1:12" ht="45" customHeight="1">
      <x:c r="A58" s="57" t="s">
        <x:v>1786</x:v>
      </x:c>
      <x:c r="B58" s="57">
        <x:v>56</x:v>
      </x:c>
      <x:c r="C58" s="144" t="s">
        <x:v>1570</x:v>
      </x:c>
      <x:c r="D58" s="57" t="s">
        <x:v>1786</x:v>
      </x:c>
      <x:c r="E58" s="57"/>
      <x:c r="F58" s="57" t="s">
        <x:v>2761</x:v>
      </x:c>
      <x:c r="G58" s="57">
        <x:v>10</x:v>
      </x:c>
      <x:c r="H58" s="144"/>
      <x:c r="I58" s="65">
        <x:v>10</x:v>
      </x:c>
      <x:c r="J58" s="66"/>
      <x:c r="K58" s="66"/>
      <x:c r="L58" s="66"/>
    </x:row>
    <x:row r="59" spans="1:12" ht="45" customHeight="1">
      <x:c r="A59" s="57" t="s">
        <x:v>1786</x:v>
      </x:c>
      <x:c r="B59" s="57">
        <x:v>57</x:v>
      </x:c>
      <x:c r="C59" s="144" t="s">
        <x:v>1495</x:v>
      </x:c>
      <x:c r="D59" s="57" t="s">
        <x:v>1786</x:v>
      </x:c>
      <x:c r="E59" s="57"/>
      <x:c r="F59" s="57" t="s">
        <x:v>2761</x:v>
      </x:c>
      <x:c r="G59" s="57">
        <x:v>10</x:v>
      </x:c>
      <x:c r="H59" s="144"/>
      <x:c r="I59" s="65">
        <x:v>10</x:v>
      </x:c>
      <x:c r="J59" s="66"/>
      <x:c r="K59" s="66"/>
      <x:c r="L59" s="66"/>
    </x:row>
    <x:row r="60" spans="1:12" ht="45" customHeight="1">
      <x:c r="A60" s="57" t="s">
        <x:v>1786</x:v>
      </x:c>
      <x:c r="B60" s="57">
        <x:v>58</x:v>
      </x:c>
      <x:c r="C60" s="144" t="s">
        <x:v>4348</x:v>
      </x:c>
      <x:c r="D60" s="57" t="s">
        <x:v>1786</x:v>
      </x:c>
      <x:c r="E60" s="57"/>
      <x:c r="F60" s="57" t="s">
        <x:v>2761</x:v>
      </x:c>
      <x:c r="G60" s="57">
        <x:v>10</x:v>
      </x:c>
      <x:c r="H60" s="144"/>
      <x:c r="I60" s="65">
        <x:v>10</x:v>
      </x:c>
      <x:c r="J60" s="66"/>
      <x:c r="K60" s="66"/>
      <x:c r="L60" s="66"/>
    </x:row>
    <x:row r="61" spans="1:12" ht="45" customHeight="1">
      <x:c r="A61" s="57" t="s">
        <x:v>1786</x:v>
      </x:c>
      <x:c r="B61" s="57">
        <x:v>59</x:v>
      </x:c>
      <x:c r="C61" s="144" t="s">
        <x:v>2775</x:v>
      </x:c>
      <x:c r="D61" s="57" t="s">
        <x:v>1786</x:v>
      </x:c>
      <x:c r="E61" s="57"/>
      <x:c r="F61" s="57" t="s">
        <x:v>2761</x:v>
      </x:c>
      <x:c r="G61" s="57">
        <x:v>10</x:v>
      </x:c>
      <x:c r="H61" s="144"/>
      <x:c r="I61" s="65">
        <x:v>10</x:v>
      </x:c>
      <x:c r="J61" s="66"/>
      <x:c r="K61" s="66"/>
      <x:c r="L61" s="66"/>
    </x:row>
    <x:row r="62" spans="1:12" ht="45" customHeight="1">
      <x:c r="A62" s="57" t="s">
        <x:v>1786</x:v>
      </x:c>
      <x:c r="B62" s="57">
        <x:v>60</x:v>
      </x:c>
      <x:c r="C62" s="144" t="s">
        <x:v>2781</x:v>
      </x:c>
      <x:c r="D62" s="57" t="s">
        <x:v>1786</x:v>
      </x:c>
      <x:c r="E62" s="57"/>
      <x:c r="F62" s="57" t="s">
        <x:v>2761</x:v>
      </x:c>
      <x:c r="G62" s="57">
        <x:v>10</x:v>
      </x:c>
      <x:c r="H62" s="144"/>
      <x:c r="I62" s="65">
        <x:v>10</x:v>
      </x:c>
      <x:c r="J62" s="66"/>
      <x:c r="K62" s="66"/>
      <x:c r="L62" s="66"/>
    </x:row>
    <x:row r="63" spans="1:12" ht="45" customHeight="1">
      <x:c r="A63" s="57" t="s">
        <x:v>1786</x:v>
      </x:c>
      <x:c r="B63" s="57">
        <x:v>61</x:v>
      </x:c>
      <x:c r="C63" s="144" t="s">
        <x:v>2301</x:v>
      </x:c>
      <x:c r="D63" s="57" t="s">
        <x:v>1786</x:v>
      </x:c>
      <x:c r="E63" s="57"/>
      <x:c r="F63" s="57" t="s">
        <x:v>2761</x:v>
      </x:c>
      <x:c r="G63" s="57">
        <x:v>10</x:v>
      </x:c>
      <x:c r="H63" s="144"/>
      <x:c r="I63" s="65">
        <x:v>10</x:v>
      </x:c>
      <x:c r="J63" s="66"/>
      <x:c r="K63" s="66"/>
      <x:c r="L63" s="66"/>
    </x:row>
    <x:row r="64" spans="1:12" ht="45" customHeight="1">
      <x:c r="A64" s="57" t="s">
        <x:v>1786</x:v>
      </x:c>
      <x:c r="B64" s="57">
        <x:v>62</x:v>
      </x:c>
      <x:c r="C64" s="144" t="s">
        <x:v>2290</x:v>
      </x:c>
      <x:c r="D64" s="57" t="s">
        <x:v>1786</x:v>
      </x:c>
      <x:c r="E64" s="57"/>
      <x:c r="F64" s="57" t="s">
        <x:v>2761</x:v>
      </x:c>
      <x:c r="G64" s="57">
        <x:v>10</x:v>
      </x:c>
      <x:c r="H64" s="144"/>
      <x:c r="I64" s="65">
        <x:v>10</x:v>
      </x:c>
      <x:c r="J64" s="66"/>
      <x:c r="K64" s="66"/>
      <x:c r="L64" s="66"/>
    </x:row>
    <x:row r="65" spans="1:12" ht="45" customHeight="1">
      <x:c r="A65" s="57" t="s">
        <x:v>1786</x:v>
      </x:c>
      <x:c r="B65" s="57">
        <x:v>63</x:v>
      </x:c>
      <x:c r="C65" s="144" t="s">
        <x:v>1505</x:v>
      </x:c>
      <x:c r="D65" s="57" t="s">
        <x:v>1786</x:v>
      </x:c>
      <x:c r="E65" s="57"/>
      <x:c r="F65" s="57" t="s">
        <x:v>2761</x:v>
      </x:c>
      <x:c r="G65" s="57">
        <x:v>10</x:v>
      </x:c>
      <x:c r="H65" s="144"/>
      <x:c r="I65" s="65">
        <x:v>10</x:v>
      </x:c>
      <x:c r="J65" s="66"/>
      <x:c r="K65" s="66"/>
      <x:c r="L65" s="66"/>
    </x:row>
    <x:row r="66" spans="1:12" ht="45" customHeight="1">
      <x:c r="A66" s="57" t="s">
        <x:v>1786</x:v>
      </x:c>
      <x:c r="B66" s="57">
        <x:v>64</x:v>
      </x:c>
      <x:c r="C66" s="144" t="s">
        <x:v>4012</x:v>
      </x:c>
      <x:c r="D66" s="57" t="s">
        <x:v>1786</x:v>
      </x:c>
      <x:c r="E66" s="57"/>
      <x:c r="F66" s="57" t="s">
        <x:v>2761</x:v>
      </x:c>
      <x:c r="G66" s="57">
        <x:v>10</x:v>
      </x:c>
      <x:c r="H66" s="144"/>
      <x:c r="I66" s="65">
        <x:v>10</x:v>
      </x:c>
      <x:c r="J66" s="66"/>
      <x:c r="K66" s="66"/>
      <x:c r="L66" s="66"/>
    </x:row>
    <x:row r="67" spans="1:12" ht="45" customHeight="1">
      <x:c r="A67" s="57" t="s">
        <x:v>1786</x:v>
      </x:c>
      <x:c r="B67" s="57">
        <x:v>65</x:v>
      </x:c>
      <x:c r="C67" s="144" t="s">
        <x:v>3680</x:v>
      </x:c>
      <x:c r="D67" s="57" t="s">
        <x:v>1786</x:v>
      </x:c>
      <x:c r="E67" s="57"/>
      <x:c r="F67" s="57" t="s">
        <x:v>2761</x:v>
      </x:c>
      <x:c r="G67" s="57">
        <x:v>10</x:v>
      </x:c>
      <x:c r="H67" s="144"/>
      <x:c r="I67" s="65">
        <x:v>10</x:v>
      </x:c>
      <x:c r="J67" s="66"/>
      <x:c r="K67" s="66"/>
      <x:c r="L67" s="66"/>
    </x:row>
    <x:row r="68" spans="1:12" ht="45" customHeight="1">
      <x:c r="A68" s="57" t="s">
        <x:v>1786</x:v>
      </x:c>
      <x:c r="B68" s="57">
        <x:v>66</x:v>
      </x:c>
      <x:c r="C68" s="144" t="s">
        <x:v>3646</x:v>
      </x:c>
      <x:c r="D68" s="57" t="s">
        <x:v>1786</x:v>
      </x:c>
      <x:c r="E68" s="57"/>
      <x:c r="F68" s="57" t="s">
        <x:v>2761</x:v>
      </x:c>
      <x:c r="G68" s="57">
        <x:v>10</x:v>
      </x:c>
      <x:c r="H68" s="144"/>
      <x:c r="I68" s="65">
        <x:v>10</x:v>
      </x:c>
      <x:c r="J68" s="66"/>
      <x:c r="K68" s="66"/>
      <x:c r="L68" s="66"/>
    </x:row>
    <x:row r="69" spans="1:12" ht="45" customHeight="1">
      <x:c r="A69" s="57" t="s">
        <x:v>1786</x:v>
      </x:c>
      <x:c r="B69" s="57">
        <x:v>67</x:v>
      </x:c>
      <x:c r="C69" s="144" t="s">
        <x:v>1588</x:v>
      </x:c>
      <x:c r="D69" s="57" t="s">
        <x:v>1786</x:v>
      </x:c>
      <x:c r="E69" s="57"/>
      <x:c r="F69" s="57" t="s">
        <x:v>2761</x:v>
      </x:c>
      <x:c r="G69" s="57">
        <x:v>10</x:v>
      </x:c>
      <x:c r="H69" s="144"/>
      <x:c r="I69" s="65">
        <x:v>10</x:v>
      </x:c>
      <x:c r="J69" s="66"/>
      <x:c r="K69" s="66"/>
      <x:c r="L69" s="66"/>
    </x:row>
    <x:row r="70" spans="1:12" ht="45" customHeight="1">
      <x:c r="A70" s="57" t="s">
        <x:v>1786</x:v>
      </x:c>
      <x:c r="B70" s="57">
        <x:v>68</x:v>
      </x:c>
      <x:c r="C70" s="144" t="s">
        <x:v>1582</x:v>
      </x:c>
      <x:c r="D70" s="57" t="s">
        <x:v>1786</x:v>
      </x:c>
      <x:c r="E70" s="57"/>
      <x:c r="F70" s="57" t="s">
        <x:v>2761</x:v>
      </x:c>
      <x:c r="G70" s="57">
        <x:v>10</x:v>
      </x:c>
      <x:c r="H70" s="144"/>
      <x:c r="I70" s="65">
        <x:v>10</x:v>
      </x:c>
      <x:c r="J70" s="66"/>
      <x:c r="K70" s="66"/>
      <x:c r="L70" s="66"/>
    </x:row>
    <x:row r="71" spans="1:12" ht="45" customHeight="1">
      <x:c r="A71" s="57" t="s">
        <x:v>1786</x:v>
      </x:c>
      <x:c r="B71" s="57">
        <x:v>69</x:v>
      </x:c>
      <x:c r="C71" s="144" t="s">
        <x:v>1571</x:v>
      </x:c>
      <x:c r="D71" s="57" t="s">
        <x:v>1786</x:v>
      </x:c>
      <x:c r="E71" s="57"/>
      <x:c r="F71" s="57" t="s">
        <x:v>2761</x:v>
      </x:c>
      <x:c r="G71" s="57">
        <x:v>10</x:v>
      </x:c>
      <x:c r="H71" s="144"/>
      <x:c r="I71" s="65">
        <x:v>10</x:v>
      </x:c>
      <x:c r="J71" s="66"/>
      <x:c r="K71" s="66"/>
      <x:c r="L71" s="66"/>
    </x:row>
    <x:row r="72" spans="1:12" ht="45" customHeight="1">
      <x:c r="A72" s="147" t="s">
        <x:v>1786</x:v>
      </x:c>
      <x:c r="B72" s="147">
        <x:v>70</x:v>
      </x:c>
      <x:c r="C72" s="65" t="s">
        <x:v>2271</x:v>
      </x:c>
      <x:c r="D72" s="147" t="s">
        <x:v>1786</x:v>
      </x:c>
      <x:c r="E72" s="57"/>
      <x:c r="F72" s="147" t="s">
        <x:v>2761</x:v>
      </x:c>
      <x:c r="G72" s="147">
        <x:v>10</x:v>
      </x:c>
      <x:c r="H72" s="65"/>
      <x:c r="I72" s="148">
        <x:v>10</x:v>
      </x:c>
      <x:c r="J72" s="149"/>
      <x:c r="K72" s="149"/>
      <x:c r="L72" s="149"/>
    </x:row>
    <x:row r="73" spans="1:12" ht="45" customHeight="1">
      <x:c r="A73" s="57" t="s">
        <x:v>1786</x:v>
      </x:c>
      <x:c r="B73" s="57">
        <x:v>71</x:v>
      </x:c>
      <x:c r="C73" s="144" t="s">
        <x:v>85</x:v>
      </x:c>
      <x:c r="D73" s="57" t="s">
        <x:v>1786</x:v>
      </x:c>
      <x:c r="E73" s="57"/>
      <x:c r="F73" s="57" t="s">
        <x:v>2761</x:v>
      </x:c>
      <x:c r="G73" s="57">
        <x:v>10</x:v>
      </x:c>
      <x:c r="H73" s="144"/>
      <x:c r="I73" s="65">
        <x:v>10</x:v>
      </x:c>
      <x:c r="J73" s="66"/>
      <x:c r="K73" s="66"/>
      <x:c r="L73" s="66"/>
    </x:row>
    <x:row r="74" spans="1:12" ht="45" customHeight="1">
      <x:c r="A74" s="57" t="s">
        <x:v>1786</x:v>
      </x:c>
      <x:c r="B74" s="57">
        <x:v>72</x:v>
      </x:c>
      <x:c r="C74" s="144" t="s">
        <x:v>2768</x:v>
      </x:c>
      <x:c r="D74" s="57" t="s">
        <x:v>1786</x:v>
      </x:c>
      <x:c r="E74" s="57"/>
      <x:c r="F74" s="57" t="s">
        <x:v>2761</x:v>
      </x:c>
      <x:c r="G74" s="57">
        <x:v>10</x:v>
      </x:c>
      <x:c r="H74" s="144"/>
      <x:c r="I74" s="65">
        <x:v>10</x:v>
      </x:c>
      <x:c r="J74" s="66"/>
      <x:c r="K74" s="66"/>
      <x:c r="L74" s="66"/>
    </x:row>
    <x:row r="75" spans="1:12" ht="45" customHeight="1">
      <x:c r="A75" s="57" t="s">
        <x:v>1786</x:v>
      </x:c>
      <x:c r="B75" s="57">
        <x:v>73</x:v>
      </x:c>
      <x:c r="C75" s="144" t="s">
        <x:v>2773</x:v>
      </x:c>
      <x:c r="D75" s="57" t="s">
        <x:v>1786</x:v>
      </x:c>
      <x:c r="E75" s="57"/>
      <x:c r="F75" s="57" t="s">
        <x:v>2761</x:v>
      </x:c>
      <x:c r="G75" s="57">
        <x:v>10</x:v>
      </x:c>
      <x:c r="H75" s="144"/>
      <x:c r="I75" s="65">
        <x:v>10</x:v>
      </x:c>
      <x:c r="J75" s="66"/>
      <x:c r="K75" s="66"/>
      <x:c r="L75" s="66"/>
    </x:row>
    <x:row r="76" spans="1:12" ht="45" customHeight="1">
      <x:c r="A76" s="57" t="s">
        <x:v>1786</x:v>
      </x:c>
      <x:c r="B76" s="57">
        <x:v>74</x:v>
      </x:c>
      <x:c r="C76" s="144" t="s">
        <x:v>1581</x:v>
      </x:c>
      <x:c r="D76" s="57" t="s">
        <x:v>1786</x:v>
      </x:c>
      <x:c r="E76" s="57"/>
      <x:c r="F76" s="57" t="s">
        <x:v>2761</x:v>
      </x:c>
      <x:c r="G76" s="57">
        <x:v>10</x:v>
      </x:c>
      <x:c r="H76" s="144"/>
      <x:c r="I76" s="65">
        <x:v>10</x:v>
      </x:c>
      <x:c r="J76" s="66"/>
      <x:c r="K76" s="66"/>
      <x:c r="L76" s="66"/>
    </x:row>
    <x:row r="77" spans="1:12" ht="45" customHeight="1">
      <x:c r="A77" s="57" t="s">
        <x:v>1786</x:v>
      </x:c>
      <x:c r="B77" s="57">
        <x:v>75</x:v>
      </x:c>
      <x:c r="C77" s="144" t="s">
        <x:v>2777</x:v>
      </x:c>
      <x:c r="D77" s="57" t="s">
        <x:v>1786</x:v>
      </x:c>
      <x:c r="E77" s="57"/>
      <x:c r="F77" s="57" t="s">
        <x:v>2761</x:v>
      </x:c>
      <x:c r="G77" s="57">
        <x:v>10</x:v>
      </x:c>
      <x:c r="H77" s="144"/>
      <x:c r="I77" s="65">
        <x:v>10</x:v>
      </x:c>
      <x:c r="J77" s="66"/>
      <x:c r="K77" s="66"/>
      <x:c r="L77" s="66"/>
    </x:row>
    <x:row r="78" spans="1:12" ht="45" customHeight="1">
      <x:c r="A78" s="57" t="s">
        <x:v>1786</x:v>
      </x:c>
      <x:c r="B78" s="57">
        <x:v>76</x:v>
      </x:c>
      <x:c r="C78" s="144" t="s">
        <x:v>1489</x:v>
      </x:c>
      <x:c r="D78" s="57" t="s">
        <x:v>1786</x:v>
      </x:c>
      <x:c r="E78" s="57"/>
      <x:c r="F78" s="57" t="s">
        <x:v>2761</x:v>
      </x:c>
      <x:c r="G78" s="57">
        <x:v>10</x:v>
      </x:c>
      <x:c r="H78" s="144"/>
      <x:c r="I78" s="65">
        <x:v>10</x:v>
      </x:c>
      <x:c r="J78" s="66"/>
      <x:c r="K78" s="66"/>
      <x:c r="L78" s="66"/>
    </x:row>
    <x:row r="79" spans="1:12" ht="45" customHeight="1">
      <x:c r="A79" s="57" t="s">
        <x:v>1786</x:v>
      </x:c>
      <x:c r="B79" s="57">
        <x:v>77</x:v>
      </x:c>
      <x:c r="C79" s="144" t="s">
        <x:v>4325</x:v>
      </x:c>
      <x:c r="D79" s="57" t="s">
        <x:v>1786</x:v>
      </x:c>
      <x:c r="E79" s="57"/>
      <x:c r="F79" s="57" t="s">
        <x:v>2761</x:v>
      </x:c>
      <x:c r="G79" s="57">
        <x:v>10</x:v>
      </x:c>
      <x:c r="H79" s="144"/>
      <x:c r="I79" s="65">
        <x:v>10</x:v>
      </x:c>
      <x:c r="J79" s="66"/>
      <x:c r="K79" s="66"/>
      <x:c r="L79" s="66"/>
    </x:row>
    <x:row r="80" spans="1:12" ht="45" customHeight="1">
      <x:c r="A80" s="57" t="s">
        <x:v>1786</x:v>
      </x:c>
      <x:c r="B80" s="57">
        <x:v>78</x:v>
      </x:c>
      <x:c r="C80" s="144" t="s">
        <x:v>2283</x:v>
      </x:c>
      <x:c r="D80" s="57" t="s">
        <x:v>1786</x:v>
      </x:c>
      <x:c r="E80" s="57"/>
      <x:c r="F80" s="57" t="s">
        <x:v>2761</x:v>
      </x:c>
      <x:c r="G80" s="57">
        <x:v>10</x:v>
      </x:c>
      <x:c r="H80" s="144"/>
      <x:c r="I80" s="65">
        <x:v>10</x:v>
      </x:c>
      <x:c r="J80" s="66"/>
      <x:c r="K80" s="66"/>
      <x:c r="L80" s="66"/>
    </x:row>
    <x:row r="81" spans="1:12" ht="45" customHeight="1">
      <x:c r="A81" s="57" t="s">
        <x:v>1786</x:v>
      </x:c>
      <x:c r="B81" s="57">
        <x:v>79</x:v>
      </x:c>
      <x:c r="C81" s="144" t="s">
        <x:v>929</x:v>
      </x:c>
      <x:c r="D81" s="57" t="s">
        <x:v>1786</x:v>
      </x:c>
      <x:c r="E81" s="57"/>
      <x:c r="F81" s="57" t="s">
        <x:v>2778</x:v>
      </x:c>
      <x:c r="G81" s="57">
        <x:v>10</x:v>
      </x:c>
      <x:c r="H81" s="144" t="s">
        <x:v>3387</x:v>
      </x:c>
      <x:c r="I81" s="65">
        <x:v>10</x:v>
      </x:c>
      <x:c r="J81" s="66"/>
      <x:c r="K81" s="66" t="s">
        <x:v>3167</x:v>
      </x:c>
      <x:c r="L81" s="66" t="s">
        <x:v>1049</x:v>
      </x:c>
    </x:row>
    <x:row r="82" spans="1:12" ht="45" customHeight="1">
      <x:c r="A82" s="145" t="s">
        <x:v>1786</x:v>
      </x:c>
      <x:c r="B82" s="145">
        <x:v>80</x:v>
      </x:c>
      <x:c r="C82" s="146" t="s">
        <x:v>4382</x:v>
      </x:c>
      <x:c r="D82" s="145" t="s">
        <x:v>1786</x:v>
      </x:c>
      <x:c r="E82" s="57"/>
      <x:c r="F82" s="145" t="s">
        <x:v>2789</x:v>
      </x:c>
      <x:c r="G82" s="145">
        <x:v>10</x:v>
      </x:c>
      <x:c r="H82" s="146" t="s">
        <x:v>4203</x:v>
      </x:c>
      <x:c r="I82" s="65">
        <x:v>10</x:v>
      </x:c>
      <x:c r="J82" s="66"/>
      <x:c r="K82" s="66"/>
      <x:c r="L82" s="66" t="s">
        <x:v>1498</x:v>
      </x:c>
    </x:row>
    <x:row r="83" spans="1:12" ht="45" customHeight="1">
      <x:c r="A83" s="57" t="s">
        <x:v>1786</x:v>
      </x:c>
      <x:c r="B83" s="57">
        <x:v>81</x:v>
      </x:c>
      <x:c r="C83" s="144" t="s">
        <x:v>920</x:v>
      </x:c>
      <x:c r="D83" s="57" t="s">
        <x:v>1786</x:v>
      </x:c>
      <x:c r="E83" s="57"/>
      <x:c r="F83" s="57" t="s">
        <x:v>2789</x:v>
      </x:c>
      <x:c r="G83" s="57">
        <x:v>10</x:v>
      </x:c>
      <x:c r="H83" s="144"/>
      <x:c r="I83" s="65">
        <x:v>10</x:v>
      </x:c>
      <x:c r="J83" s="66"/>
      <x:c r="K83" s="66"/>
      <x:c r="L83" s="66" t="s">
        <x:v>4372</x:v>
      </x:c>
    </x:row>
    <x:row r="84" spans="1:12" ht="45" customHeight="1">
      <x:c r="A84" s="57" t="s">
        <x:v>1786</x:v>
      </x:c>
      <x:c r="B84" s="57">
        <x:v>82</x:v>
      </x:c>
      <x:c r="C84" s="144" t="s">
        <x:v>917</x:v>
      </x:c>
      <x:c r="D84" s="57" t="s">
        <x:v>1786</x:v>
      </x:c>
      <x:c r="E84" s="57"/>
      <x:c r="F84" s="57" t="s">
        <x:v>2789</x:v>
      </x:c>
      <x:c r="G84" s="57">
        <x:v>10</x:v>
      </x:c>
      <x:c r="H84" s="144"/>
      <x:c r="I84" s="65">
        <x:v>10</x:v>
      </x:c>
      <x:c r="J84" s="66"/>
      <x:c r="K84" s="66"/>
      <x:c r="L84" s="66"/>
    </x:row>
    <x:row r="85" spans="1:12" ht="45" customHeight="1">
      <x:c r="A85" s="57" t="s">
        <x:v>1786</x:v>
      </x:c>
      <x:c r="B85" s="57">
        <x:v>83</x:v>
      </x:c>
      <x:c r="C85" s="144" t="s">
        <x:v>4198</x:v>
      </x:c>
      <x:c r="D85" s="57" t="s">
        <x:v>1786</x:v>
      </x:c>
      <x:c r="E85" s="57"/>
      <x:c r="F85" s="57" t="s">
        <x:v>2789</x:v>
      </x:c>
      <x:c r="G85" s="57">
        <x:v>10</x:v>
      </x:c>
      <x:c r="H85" s="144"/>
      <x:c r="I85" s="65">
        <x:v>10</x:v>
      </x:c>
      <x:c r="J85" s="66"/>
      <x:c r="K85" s="66"/>
      <x:c r="L85" s="66"/>
    </x:row>
    <x:row r="86" spans="1:12" ht="45" customHeight="1">
      <x:c r="A86" s="57" t="s">
        <x:v>1786</x:v>
      </x:c>
      <x:c r="B86" s="57">
        <x:v>84</x:v>
      </x:c>
      <x:c r="C86" s="144" t="s">
        <x:v>1959</x:v>
      </x:c>
      <x:c r="D86" s="57" t="s">
        <x:v>1786</x:v>
      </x:c>
      <x:c r="E86" s="57"/>
      <x:c r="F86" s="57" t="s">
        <x:v>2789</x:v>
      </x:c>
      <x:c r="G86" s="57">
        <x:v>10</x:v>
      </x:c>
      <x:c r="H86" s="144"/>
      <x:c r="I86" s="65">
        <x:v>10</x:v>
      </x:c>
      <x:c r="J86" s="66"/>
      <x:c r="K86" s="66"/>
      <x:c r="L86" s="66"/>
    </x:row>
    <x:row r="87" spans="1:12" ht="45" customHeight="1">
      <x:c r="A87" s="57" t="s">
        <x:v>1786</x:v>
      </x:c>
      <x:c r="B87" s="57">
        <x:v>85</x:v>
      </x:c>
      <x:c r="C87" s="144" t="s">
        <x:v>1587</x:v>
      </x:c>
      <x:c r="D87" s="57" t="s">
        <x:v>1786</x:v>
      </x:c>
      <x:c r="E87" s="57"/>
      <x:c r="F87" s="57" t="s">
        <x:v>2789</x:v>
      </x:c>
      <x:c r="G87" s="57">
        <x:v>10</x:v>
      </x:c>
      <x:c r="H87" s="144"/>
      <x:c r="I87" s="65">
        <x:v>10</x:v>
      </x:c>
      <x:c r="J87" s="66"/>
      <x:c r="K87" s="66"/>
      <x:c r="L87" s="66"/>
    </x:row>
    <x:row r="88" spans="1:12" ht="45" customHeight="1">
      <x:c r="A88" s="57" t="s">
        <x:v>1786</x:v>
      </x:c>
      <x:c r="B88" s="57">
        <x:v>86</x:v>
      </x:c>
      <x:c r="C88" s="144" t="s">
        <x:v>2801</x:v>
      </x:c>
      <x:c r="D88" s="57" t="s">
        <x:v>1786</x:v>
      </x:c>
      <x:c r="E88" s="57"/>
      <x:c r="F88" s="57" t="s">
        <x:v>2789</x:v>
      </x:c>
      <x:c r="G88" s="57">
        <x:v>10</x:v>
      </x:c>
      <x:c r="H88" s="144"/>
      <x:c r="I88" s="65">
        <x:v>10</x:v>
      </x:c>
      <x:c r="J88" s="66"/>
      <x:c r="K88" s="66"/>
      <x:c r="L88" s="66"/>
    </x:row>
    <x:row r="89" spans="1:12" ht="45" customHeight="1">
      <x:c r="A89" s="57" t="s">
        <x:v>1786</x:v>
      </x:c>
      <x:c r="B89" s="57">
        <x:v>87</x:v>
      </x:c>
      <x:c r="C89" s="144" t="s">
        <x:v>4004</x:v>
      </x:c>
      <x:c r="D89" s="57" t="s">
        <x:v>1786</x:v>
      </x:c>
      <x:c r="E89" s="57"/>
      <x:c r="F89" s="57" t="s">
        <x:v>2789</x:v>
      </x:c>
      <x:c r="G89" s="57">
        <x:v>10</x:v>
      </x:c>
      <x:c r="H89" s="144"/>
      <x:c r="I89" s="65">
        <x:v>10</x:v>
      </x:c>
      <x:c r="J89" s="66"/>
      <x:c r="K89" s="66"/>
      <x:c r="L89" s="66"/>
    </x:row>
    <x:row r="90" spans="1:12" ht="45" customHeight="1">
      <x:c r="A90" s="57" t="s">
        <x:v>1786</x:v>
      </x:c>
      <x:c r="B90" s="57">
        <x:v>88</x:v>
      </x:c>
      <x:c r="C90" s="144" t="s">
        <x:v>1573</x:v>
      </x:c>
      <x:c r="D90" s="57" t="s">
        <x:v>1786</x:v>
      </x:c>
      <x:c r="E90" s="57"/>
      <x:c r="F90" s="57" t="s">
        <x:v>2789</x:v>
      </x:c>
      <x:c r="G90" s="57">
        <x:v>10</x:v>
      </x:c>
      <x:c r="H90" s="144"/>
      <x:c r="I90" s="65">
        <x:v>10</x:v>
      </x:c>
      <x:c r="J90" s="66"/>
      <x:c r="K90" s="66"/>
      <x:c r="L90" s="66"/>
    </x:row>
    <x:row r="91" spans="1:12" ht="45" customHeight="1">
      <x:c r="A91" s="57" t="s">
        <x:v>1786</x:v>
      </x:c>
      <x:c r="B91" s="57">
        <x:v>89</x:v>
      </x:c>
      <x:c r="C91" s="144" t="s">
        <x:v>3991</x:v>
      </x:c>
      <x:c r="D91" s="57" t="s">
        <x:v>1786</x:v>
      </x:c>
      <x:c r="E91" s="57"/>
      <x:c r="F91" s="57" t="s">
        <x:v>2789</x:v>
      </x:c>
      <x:c r="G91" s="57">
        <x:v>10</x:v>
      </x:c>
      <x:c r="H91" s="144"/>
      <x:c r="I91" s="65">
        <x:v>10</x:v>
      </x:c>
      <x:c r="J91" s="66"/>
      <x:c r="K91" s="66"/>
      <x:c r="L91" s="66"/>
    </x:row>
    <x:row r="92" spans="1:12" ht="45" customHeight="1">
      <x:c r="A92" s="57" t="s">
        <x:v>1786</x:v>
      </x:c>
      <x:c r="B92" s="57">
        <x:v>90</x:v>
      </x:c>
      <x:c r="C92" s="144" t="s">
        <x:v>1576</x:v>
      </x:c>
      <x:c r="D92" s="57" t="s">
        <x:v>1786</x:v>
      </x:c>
      <x:c r="E92" s="57"/>
      <x:c r="F92" s="57" t="s">
        <x:v>2789</x:v>
      </x:c>
      <x:c r="G92" s="57">
        <x:v>10</x:v>
      </x:c>
      <x:c r="H92" s="144"/>
      <x:c r="I92" s="65">
        <x:v>10</x:v>
      </x:c>
      <x:c r="J92" s="66"/>
      <x:c r="K92" s="66"/>
      <x:c r="L92" s="66"/>
    </x:row>
    <x:row r="93" spans="1:12" ht="45" customHeight="1">
      <x:c r="A93" s="57" t="s">
        <x:v>1786</x:v>
      </x:c>
      <x:c r="B93" s="57">
        <x:v>91</x:v>
      </x:c>
      <x:c r="C93" s="144" t="s">
        <x:v>1500</x:v>
      </x:c>
      <x:c r="D93" s="57" t="s">
        <x:v>1786</x:v>
      </x:c>
      <x:c r="E93" s="57"/>
      <x:c r="F93" s="57" t="s">
        <x:v>2789</x:v>
      </x:c>
      <x:c r="G93" s="57">
        <x:v>10</x:v>
      </x:c>
      <x:c r="H93" s="144"/>
      <x:c r="I93" s="65">
        <x:v>10</x:v>
      </x:c>
      <x:c r="J93" s="66"/>
      <x:c r="K93" s="66"/>
      <x:c r="L93" s="66"/>
    </x:row>
    <x:row r="94" spans="1:12" ht="45" customHeight="1">
      <x:c r="A94" s="57" t="s">
        <x:v>1786</x:v>
      </x:c>
      <x:c r="B94" s="57">
        <x:v>92</x:v>
      </x:c>
      <x:c r="C94" s="144" t="s">
        <x:v>4218</x:v>
      </x:c>
      <x:c r="D94" s="57" t="s">
        <x:v>1786</x:v>
      </x:c>
      <x:c r="E94" s="57"/>
      <x:c r="F94" s="57" t="s">
        <x:v>2789</x:v>
      </x:c>
      <x:c r="G94" s="57">
        <x:v>10</x:v>
      </x:c>
      <x:c r="H94" s="144"/>
      <x:c r="I94" s="65">
        <x:v>10</x:v>
      </x:c>
      <x:c r="J94" s="66"/>
      <x:c r="K94" s="66"/>
      <x:c r="L94" s="66"/>
    </x:row>
    <x:row r="95" spans="1:12" ht="45" customHeight="1">
      <x:c r="A95" s="57" t="s">
        <x:v>1786</x:v>
      </x:c>
      <x:c r="B95" s="57">
        <x:v>93</x:v>
      </x:c>
      <x:c r="C95" s="144" t="s">
        <x:v>3761</x:v>
      </x:c>
      <x:c r="D95" s="57" t="s">
        <x:v>1786</x:v>
      </x:c>
      <x:c r="E95" s="57"/>
      <x:c r="F95" s="57" t="s">
        <x:v>2789</x:v>
      </x:c>
      <x:c r="G95" s="57">
        <x:v>10</x:v>
      </x:c>
      <x:c r="H95" s="144"/>
      <x:c r="I95" s="65">
        <x:v>10</x:v>
      </x:c>
      <x:c r="J95" s="66"/>
      <x:c r="K95" s="66"/>
      <x:c r="L95" s="66"/>
    </x:row>
    <x:row r="96" spans="1:12" ht="45" customHeight="1">
      <x:c r="A96" s="57" t="s">
        <x:v>1786</x:v>
      </x:c>
      <x:c r="B96" s="57">
        <x:v>94</x:v>
      </x:c>
      <x:c r="C96" s="144" t="s">
        <x:v>4320</x:v>
      </x:c>
      <x:c r="D96" s="57" t="s">
        <x:v>1786</x:v>
      </x:c>
      <x:c r="E96" s="57"/>
      <x:c r="F96" s="57" t="s">
        <x:v>2789</x:v>
      </x:c>
      <x:c r="G96" s="57">
        <x:v>10</x:v>
      </x:c>
      <x:c r="H96" s="144"/>
      <x:c r="I96" s="65">
        <x:v>10</x:v>
      </x:c>
      <x:c r="J96" s="66"/>
      <x:c r="K96" s="66"/>
      <x:c r="L96" s="66"/>
    </x:row>
    <x:row r="97" spans="1:12" ht="45" customHeight="1">
      <x:c r="A97" s="57" t="s">
        <x:v>1786</x:v>
      </x:c>
      <x:c r="B97" s="57">
        <x:v>95</x:v>
      </x:c>
      <x:c r="C97" s="144" t="s">
        <x:v>1503</x:v>
      </x:c>
      <x:c r="D97" s="57" t="s">
        <x:v>1786</x:v>
      </x:c>
      <x:c r="E97" s="57"/>
      <x:c r="F97" s="57" t="s">
        <x:v>2789</x:v>
      </x:c>
      <x:c r="G97" s="57">
        <x:v>10</x:v>
      </x:c>
      <x:c r="H97" s="144"/>
      <x:c r="I97" s="65">
        <x:v>10</x:v>
      </x:c>
      <x:c r="J97" s="66"/>
      <x:c r="K97" s="66"/>
      <x:c r="L97" s="66"/>
    </x:row>
    <x:row r="98" spans="1:12" ht="45" customHeight="1">
      <x:c r="A98" s="57" t="s">
        <x:v>1786</x:v>
      </x:c>
      <x:c r="B98" s="57">
        <x:v>96</x:v>
      </x:c>
      <x:c r="C98" s="144" t="s">
        <x:v>4336</x:v>
      </x:c>
      <x:c r="D98" s="57" t="s">
        <x:v>1786</x:v>
      </x:c>
      <x:c r="E98" s="57"/>
      <x:c r="F98" s="57" t="s">
        <x:v>2789</x:v>
      </x:c>
      <x:c r="G98" s="57">
        <x:v>10</x:v>
      </x:c>
      <x:c r="H98" s="144"/>
      <x:c r="I98" s="65">
        <x:v>10</x:v>
      </x:c>
      <x:c r="J98" s="66"/>
      <x:c r="K98" s="66"/>
      <x:c r="L98" s="66"/>
    </x:row>
    <x:row r="99" spans="1:12" ht="45" customHeight="1">
      <x:c r="A99" s="57" t="s">
        <x:v>1786</x:v>
      </x:c>
      <x:c r="B99" s="57">
        <x:v>97</x:v>
      </x:c>
      <x:c r="C99" s="144" t="s">
        <x:v>2011</x:v>
      </x:c>
      <x:c r="D99" s="57" t="s">
        <x:v>1786</x:v>
      </x:c>
      <x:c r="E99" s="57"/>
      <x:c r="F99" s="57" t="s">
        <x:v>2789</x:v>
      </x:c>
      <x:c r="G99" s="57">
        <x:v>10</x:v>
      </x:c>
      <x:c r="H99" s="144"/>
      <x:c r="I99" s="65">
        <x:v>10</x:v>
      </x:c>
      <x:c r="J99" s="66"/>
      <x:c r="K99" s="66"/>
      <x:c r="L99" s="66"/>
    </x:row>
    <x:row r="100" spans="1:12" ht="45" customHeight="1">
      <x:c r="A100" s="57" t="s">
        <x:v>1786</x:v>
      </x:c>
      <x:c r="B100" s="57">
        <x:v>98</x:v>
      </x:c>
      <x:c r="C100" s="144" t="s">
        <x:v>3992</x:v>
      </x:c>
      <x:c r="D100" s="57" t="s">
        <x:v>1786</x:v>
      </x:c>
      <x:c r="E100" s="57"/>
      <x:c r="F100" s="57" t="s">
        <x:v>2789</x:v>
      </x:c>
      <x:c r="G100" s="57">
        <x:v>10</x:v>
      </x:c>
      <x:c r="H100" s="144"/>
      <x:c r="I100" s="65">
        <x:v>10</x:v>
      </x:c>
      <x:c r="J100" s="66"/>
      <x:c r="K100" s="66"/>
      <x:c r="L100" s="66"/>
    </x:row>
    <x:row r="101" spans="1:12" ht="45" customHeight="1">
      <x:c r="A101" s="57" t="s">
        <x:v>1786</x:v>
      </x:c>
      <x:c r="B101" s="57">
        <x:v>99</x:v>
      </x:c>
      <x:c r="C101" s="144" t="s">
        <x:v>1493</x:v>
      </x:c>
      <x:c r="D101" s="57" t="s">
        <x:v>1786</x:v>
      </x:c>
      <x:c r="E101" s="57"/>
      <x:c r="F101" s="57" t="s">
        <x:v>2789</x:v>
      </x:c>
      <x:c r="G101" s="57">
        <x:v>10</x:v>
      </x:c>
      <x:c r="H101" s="144"/>
      <x:c r="I101" s="65">
        <x:v>10</x:v>
      </x:c>
      <x:c r="J101" s="66"/>
      <x:c r="K101" s="66"/>
      <x:c r="L101" s="66"/>
    </x:row>
    <x:row r="102" spans="1:12" ht="45" customHeight="1">
      <x:c r="A102" s="57" t="s">
        <x:v>1786</x:v>
      </x:c>
      <x:c r="B102" s="57">
        <x:v>100</x:v>
      </x:c>
      <x:c r="C102" s="144" t="s">
        <x:v>2014</x:v>
      </x:c>
      <x:c r="D102" s="57" t="s">
        <x:v>1786</x:v>
      </x:c>
      <x:c r="E102" s="57"/>
      <x:c r="F102" s="57" t="s">
        <x:v>2789</x:v>
      </x:c>
      <x:c r="G102" s="57">
        <x:v>10</x:v>
      </x:c>
      <x:c r="H102" s="144"/>
      <x:c r="I102" s="65">
        <x:v>10</x:v>
      </x:c>
      <x:c r="J102" s="66"/>
      <x:c r="K102" s="66"/>
      <x:c r="L102" s="66"/>
    </x:row>
    <x:row r="103" spans="1:12" ht="45" customHeight="1">
      <x:c r="A103" s="57" t="s">
        <x:v>1786</x:v>
      </x:c>
      <x:c r="B103" s="57">
        <x:v>101</x:v>
      </x:c>
      <x:c r="C103" s="144" t="s">
        <x:v>4338</x:v>
      </x:c>
      <x:c r="D103" s="57" t="s">
        <x:v>1786</x:v>
      </x:c>
      <x:c r="E103" s="57"/>
      <x:c r="F103" s="57" t="s">
        <x:v>2789</x:v>
      </x:c>
      <x:c r="G103" s="57">
        <x:v>10</x:v>
      </x:c>
      <x:c r="H103" s="144"/>
      <x:c r="I103" s="65">
        <x:v>10</x:v>
      </x:c>
      <x:c r="J103" s="66"/>
      <x:c r="K103" s="66"/>
      <x:c r="L103" s="66"/>
    </x:row>
    <x:row r="104" spans="1:12" ht="45" customHeight="1">
      <x:c r="A104" s="57" t="s">
        <x:v>1786</x:v>
      </x:c>
      <x:c r="B104" s="57">
        <x:v>102</x:v>
      </x:c>
      <x:c r="C104" s="144" t="s">
        <x:v>3767</x:v>
      </x:c>
      <x:c r="D104" s="57" t="s">
        <x:v>1786</x:v>
      </x:c>
      <x:c r="E104" s="57"/>
      <x:c r="F104" s="57" t="s">
        <x:v>2789</x:v>
      </x:c>
      <x:c r="G104" s="57">
        <x:v>10</x:v>
      </x:c>
      <x:c r="H104" s="144"/>
      <x:c r="I104" s="65">
        <x:v>10</x:v>
      </x:c>
      <x:c r="J104" s="66"/>
      <x:c r="K104" s="66"/>
      <x:c r="L104" s="66"/>
    </x:row>
    <x:row r="105" spans="1:12" ht="45" customHeight="1">
      <x:c r="A105" s="57" t="s">
        <x:v>1786</x:v>
      </x:c>
      <x:c r="B105" s="57">
        <x:v>103</x:v>
      </x:c>
      <x:c r="C105" s="144" t="s">
        <x:v>3996</x:v>
      </x:c>
      <x:c r="D105" s="57" t="s">
        <x:v>1786</x:v>
      </x:c>
      <x:c r="E105" s="57"/>
      <x:c r="F105" s="57" t="s">
        <x:v>2789</x:v>
      </x:c>
      <x:c r="G105" s="57">
        <x:v>10</x:v>
      </x:c>
      <x:c r="H105" s="144"/>
      <x:c r="I105" s="65">
        <x:v>10</x:v>
      </x:c>
      <x:c r="J105" s="66"/>
      <x:c r="K105" s="66"/>
      <x:c r="L105" s="66"/>
    </x:row>
    <x:row r="106" spans="1:12" ht="45" customHeight="1">
      <x:c r="A106" s="57" t="s">
        <x:v>1786</x:v>
      </x:c>
      <x:c r="B106" s="57">
        <x:v>104</x:v>
      </x:c>
      <x:c r="C106" s="144" t="s">
        <x:v>1509</x:v>
      </x:c>
      <x:c r="D106" s="57" t="s">
        <x:v>1786</x:v>
      </x:c>
      <x:c r="E106" s="57"/>
      <x:c r="F106" s="57" t="s">
        <x:v>2789</x:v>
      </x:c>
      <x:c r="G106" s="57">
        <x:v>10</x:v>
      </x:c>
      <x:c r="H106" s="144"/>
      <x:c r="I106" s="65">
        <x:v>10</x:v>
      </x:c>
      <x:c r="J106" s="66"/>
      <x:c r="K106" s="66"/>
      <x:c r="L106" s="66"/>
    </x:row>
    <x:row r="107" spans="1:12" ht="45" customHeight="1">
      <x:c r="A107" s="57" t="s">
        <x:v>1786</x:v>
      </x:c>
      <x:c r="B107" s="57">
        <x:v>105</x:v>
      </x:c>
      <x:c r="C107" s="144" t="s">
        <x:v>1515</x:v>
      </x:c>
      <x:c r="D107" s="57" t="s">
        <x:v>1786</x:v>
      </x:c>
      <x:c r="E107" s="57"/>
      <x:c r="F107" s="57" t="s">
        <x:v>2789</x:v>
      </x:c>
      <x:c r="G107" s="57">
        <x:v>10</x:v>
      </x:c>
      <x:c r="H107" s="144"/>
      <x:c r="I107" s="65">
        <x:v>10</x:v>
      </x:c>
      <x:c r="J107" s="66"/>
      <x:c r="K107" s="66"/>
      <x:c r="L107" s="66"/>
    </x:row>
    <x:row r="108" spans="1:12" ht="45" customHeight="1">
      <x:c r="A108" s="57" t="s">
        <x:v>1786</x:v>
      </x:c>
      <x:c r="B108" s="57">
        <x:v>106</x:v>
      </x:c>
      <x:c r="C108" s="144" t="s">
        <x:v>1514</x:v>
      </x:c>
      <x:c r="D108" s="57" t="s">
        <x:v>1786</x:v>
      </x:c>
      <x:c r="E108" s="57"/>
      <x:c r="F108" s="57" t="s">
        <x:v>2789</x:v>
      </x:c>
      <x:c r="G108" s="57">
        <x:v>10</x:v>
      </x:c>
      <x:c r="H108" s="144"/>
      <x:c r="I108" s="65">
        <x:v>10</x:v>
      </x:c>
      <x:c r="J108" s="66"/>
      <x:c r="K108" s="66"/>
      <x:c r="L108" s="66"/>
    </x:row>
    <x:row r="109" spans="1:12" ht="45" customHeight="1">
      <x:c r="A109" s="57" t="s">
        <x:v>1786</x:v>
      </x:c>
      <x:c r="B109" s="57">
        <x:v>107</x:v>
      </x:c>
      <x:c r="C109" s="144" t="s">
        <x:v>1937</x:v>
      </x:c>
      <x:c r="D109" s="57" t="s">
        <x:v>1786</x:v>
      </x:c>
      <x:c r="E109" s="57"/>
      <x:c r="F109" s="57" t="s">
        <x:v>2789</x:v>
      </x:c>
      <x:c r="G109" s="57">
        <x:v>10</x:v>
      </x:c>
      <x:c r="H109" s="144"/>
      <x:c r="I109" s="65">
        <x:v>10</x:v>
      </x:c>
      <x:c r="J109" s="66"/>
      <x:c r="K109" s="66"/>
      <x:c r="L109" s="66"/>
    </x:row>
    <x:row r="110" spans="1:12" ht="45" customHeight="1">
      <x:c r="A110" s="57" t="s">
        <x:v>1786</x:v>
      </x:c>
      <x:c r="B110" s="57">
        <x:v>108</x:v>
      </x:c>
      <x:c r="C110" s="144" t="s">
        <x:v>936</x:v>
      </x:c>
      <x:c r="D110" s="57" t="s">
        <x:v>1786</x:v>
      </x:c>
      <x:c r="E110" s="57"/>
      <x:c r="F110" s="57" t="s">
        <x:v>2789</x:v>
      </x:c>
      <x:c r="G110" s="57">
        <x:v>10</x:v>
      </x:c>
      <x:c r="H110" s="144"/>
      <x:c r="I110" s="65">
        <x:v>10</x:v>
      </x:c>
      <x:c r="J110" s="66"/>
      <x:c r="K110" s="66"/>
      <x:c r="L110" s="66"/>
    </x:row>
    <x:row r="111" spans="1:12" ht="45" customHeight="1">
      <x:c r="A111" s="145" t="s">
        <x:v>1786</x:v>
      </x:c>
      <x:c r="B111" s="145">
        <x:v>109</x:v>
      </x:c>
      <x:c r="C111" s="146" t="s">
        <x:v>4345</x:v>
      </x:c>
      <x:c r="D111" s="145" t="s">
        <x:v>1786</x:v>
      </x:c>
      <x:c r="E111" s="57"/>
      <x:c r="F111" s="145" t="s">
        <x:v>2789</x:v>
      </x:c>
      <x:c r="G111" s="145">
        <x:v>10</x:v>
      </x:c>
      <x:c r="H111" s="146"/>
      <x:c r="I111" s="65">
        <x:v>10</x:v>
      </x:c>
      <x:c r="J111" s="66"/>
      <x:c r="K111" s="66"/>
      <x:c r="L111" s="66"/>
    </x:row>
    <x:row r="112" spans="1:12" ht="45" customHeight="1">
      <x:c r="A112" s="57" t="s">
        <x:v>1786</x:v>
      </x:c>
      <x:c r="B112" s="57">
        <x:v>110</x:v>
      </x:c>
      <x:c r="C112" s="144" t="s">
        <x:v>925</x:v>
      </x:c>
      <x:c r="D112" s="57" t="s">
        <x:v>1786</x:v>
      </x:c>
      <x:c r="E112" s="57"/>
      <x:c r="F112" s="57" t="s">
        <x:v>2789</x:v>
      </x:c>
      <x:c r="G112" s="57">
        <x:v>10</x:v>
      </x:c>
      <x:c r="H112" s="144"/>
      <x:c r="I112" s="65">
        <x:v>10</x:v>
      </x:c>
      <x:c r="J112" s="66"/>
      <x:c r="K112" s="66"/>
      <x:c r="L112" s="66"/>
    </x:row>
    <x:row r="113" spans="1:12" ht="45" customHeight="1">
      <x:c r="A113" s="57" t="s">
        <x:v>1786</x:v>
      </x:c>
      <x:c r="B113" s="57">
        <x:v>111</x:v>
      </x:c>
      <x:c r="C113" s="144" t="s">
        <x:v>1924</x:v>
      </x:c>
      <x:c r="D113" s="57" t="s">
        <x:v>1786</x:v>
      </x:c>
      <x:c r="E113" s="57"/>
      <x:c r="F113" s="57" t="s">
        <x:v>2789</x:v>
      </x:c>
      <x:c r="G113" s="57">
        <x:v>10</x:v>
      </x:c>
      <x:c r="H113" s="144"/>
      <x:c r="I113" s="65">
        <x:v>10</x:v>
      </x:c>
      <x:c r="J113" s="66"/>
      <x:c r="K113" s="66"/>
      <x:c r="L113" s="66"/>
    </x:row>
    <x:row r="114" spans="1:12" ht="45" customHeight="1">
      <x:c r="A114" s="57" t="s">
        <x:v>1786</x:v>
      </x:c>
      <x:c r="B114" s="57">
        <x:v>112</x:v>
      </x:c>
      <x:c r="C114" s="144" t="s">
        <x:v>1507</x:v>
      </x:c>
      <x:c r="D114" s="57" t="s">
        <x:v>1786</x:v>
      </x:c>
      <x:c r="E114" s="57"/>
      <x:c r="F114" s="57" t="s">
        <x:v>2789</x:v>
      </x:c>
      <x:c r="G114" s="57">
        <x:v>10</x:v>
      </x:c>
      <x:c r="H114" s="144"/>
      <x:c r="I114" s="65">
        <x:v>10</x:v>
      </x:c>
      <x:c r="J114" s="66"/>
      <x:c r="K114" s="66"/>
      <x:c r="L114" s="66"/>
    </x:row>
    <x:row r="115" spans="1:12" ht="45" customHeight="1">
      <x:c r="A115" s="57" t="s">
        <x:v>1786</x:v>
      </x:c>
      <x:c r="B115" s="57">
        <x:v>113</x:v>
      </x:c>
      <x:c r="C115" s="144" t="s">
        <x:v>943</x:v>
      </x:c>
      <x:c r="D115" s="57" t="s">
        <x:v>1786</x:v>
      </x:c>
      <x:c r="E115" s="57"/>
      <x:c r="F115" s="57" t="s">
        <x:v>2789</x:v>
      </x:c>
      <x:c r="G115" s="57">
        <x:v>10</x:v>
      </x:c>
      <x:c r="H115" s="144"/>
      <x:c r="I115" s="65">
        <x:v>10</x:v>
      </x:c>
      <x:c r="J115" s="66"/>
      <x:c r="K115" s="66"/>
      <x:c r="L115" s="66"/>
    </x:row>
    <x:row r="116" spans="1:12" ht="45" customHeight="1">
      <x:c r="A116" s="57" t="s">
        <x:v>1786</x:v>
      </x:c>
      <x:c r="B116" s="57">
        <x:v>114</x:v>
      </x:c>
      <x:c r="C116" s="144" t="s">
        <x:v>1485</x:v>
      </x:c>
      <x:c r="D116" s="57" t="s">
        <x:v>1786</x:v>
      </x:c>
      <x:c r="E116" s="57"/>
      <x:c r="F116" s="57" t="s">
        <x:v>2789</x:v>
      </x:c>
      <x:c r="G116" s="57">
        <x:v>10</x:v>
      </x:c>
      <x:c r="H116" s="144"/>
      <x:c r="I116" s="65">
        <x:v>10</x:v>
      </x:c>
      <x:c r="J116" s="66"/>
      <x:c r="K116" s="66"/>
      <x:c r="L116" s="66"/>
    </x:row>
    <x:row r="117" spans="1:12" ht="45" customHeight="1">
      <x:c r="A117" s="147" t="s">
        <x:v>1786</x:v>
      </x:c>
      <x:c r="B117" s="147">
        <x:v>115</x:v>
      </x:c>
      <x:c r="C117" s="65" t="s">
        <x:v>911</x:v>
      </x:c>
      <x:c r="D117" s="147" t="s">
        <x:v>1786</x:v>
      </x:c>
      <x:c r="E117" s="57"/>
      <x:c r="F117" s="147" t="s">
        <x:v>2789</x:v>
      </x:c>
      <x:c r="G117" s="147">
        <x:v>10</x:v>
      </x:c>
      <x:c r="H117" s="65"/>
      <x:c r="I117" s="148">
        <x:v>10</x:v>
      </x:c>
      <x:c r="J117" s="149"/>
      <x:c r="K117" s="149"/>
      <x:c r="L117" s="149"/>
    </x:row>
    <x:row r="118" spans="1:12" ht="45" customHeight="1">
      <x:c r="A118" s="57" t="s">
        <x:v>1786</x:v>
      </x:c>
      <x:c r="B118" s="57">
        <x:v>116</x:v>
      </x:c>
      <x:c r="C118" s="144" t="s">
        <x:v>934</x:v>
      </x:c>
      <x:c r="D118" s="57" t="s">
        <x:v>1786</x:v>
      </x:c>
      <x:c r="E118" s="57"/>
      <x:c r="F118" s="57" t="s">
        <x:v>2789</x:v>
      </x:c>
      <x:c r="G118" s="57">
        <x:v>10</x:v>
      </x:c>
      <x:c r="H118" s="144"/>
      <x:c r="I118" s="65">
        <x:v>10</x:v>
      </x:c>
      <x:c r="J118" s="66"/>
      <x:c r="K118" s="66"/>
      <x:c r="L118" s="66"/>
    </x:row>
    <x:row r="119" spans="1:12" ht="45" customHeight="1">
      <x:c r="A119" s="57" t="s">
        <x:v>1786</x:v>
      </x:c>
      <x:c r="B119" s="57">
        <x:v>117</x:v>
      </x:c>
      <x:c r="C119" s="144" t="s">
        <x:v>1592</x:v>
      </x:c>
      <x:c r="D119" s="57" t="s">
        <x:v>1786</x:v>
      </x:c>
      <x:c r="E119" s="57"/>
      <x:c r="F119" s="57" t="s">
        <x:v>2789</x:v>
      </x:c>
      <x:c r="G119" s="57">
        <x:v>10</x:v>
      </x:c>
      <x:c r="H119" s="144"/>
      <x:c r="I119" s="65">
        <x:v>10</x:v>
      </x:c>
      <x:c r="J119" s="66"/>
      <x:c r="K119" s="66"/>
      <x:c r="L119" s="66"/>
    </x:row>
    <x:row r="120" spans="1:12" ht="45" customHeight="1">
      <x:c r="A120" s="57" t="s">
        <x:v>1786</x:v>
      </x:c>
      <x:c r="B120" s="57">
        <x:v>118</x:v>
      </x:c>
      <x:c r="C120" s="144" t="s">
        <x:v>3286</x:v>
      </x:c>
      <x:c r="D120" s="57" t="s">
        <x:v>1786</x:v>
      </x:c>
      <x:c r="E120" s="57"/>
      <x:c r="F120" s="57" t="s">
        <x:v>2366</x:v>
      </x:c>
      <x:c r="G120" s="57">
        <x:v>80</x:v>
      </x:c>
      <x:c r="H120" s="144" t="s">
        <x:v>2532</x:v>
      </x:c>
      <x:c r="I120" s="65">
        <x:v>100</x:v>
      </x:c>
      <x:c r="J120" s="66" t="s">
        <x:v>2108</x:v>
      </x:c>
      <x:c r="K120" s="66" t="s">
        <x:v>2274</x:v>
      </x:c>
      <x:c r="L120" s="66" t="s">
        <x:v>1925</x:v>
      </x:c>
    </x:row>
    <x:row r="121" spans="1:12" ht="45" customHeight="1">
      <x:c r="A121" s="57" t="s">
        <x:v>1786</x:v>
      </x:c>
      <x:c r="B121" s="57">
        <x:v>119</x:v>
      </x:c>
      <x:c r="C121" s="144" t="s">
        <x:v>2544</x:v>
      </x:c>
      <x:c r="D121" s="57" t="s">
        <x:v>1786</x:v>
      </x:c>
      <x:c r="E121" s="57"/>
      <x:c r="F121" s="57" t="s">
        <x:v>1120</x:v>
      </x:c>
      <x:c r="G121" s="57">
        <x:v>100</x:v>
      </x:c>
      <x:c r="H121" s="144"/>
      <x:c r="I121" s="65">
        <x:v>100</x:v>
      </x:c>
      <x:c r="J121" s="66"/>
      <x:c r="K121" s="66"/>
      <x:c r="L121" s="66" t="s">
        <x:v>3766</x:v>
      </x:c>
    </x:row>
    <x:row r="122" spans="1:12" ht="45" customHeight="1">
      <x:c r="A122" s="57" t="s">
        <x:v>1786</x:v>
      </x:c>
      <x:c r="B122" s="57">
        <x:v>120</x:v>
      </x:c>
      <x:c r="C122" s="144" t="s">
        <x:v>4321</x:v>
      </x:c>
      <x:c r="D122" s="57" t="s">
        <x:v>1786</x:v>
      </x:c>
      <x:c r="E122" s="57"/>
      <x:c r="F122" s="57" t="s">
        <x:v>2366</x:v>
      </x:c>
      <x:c r="G122" s="57">
        <x:v>100</x:v>
      </x:c>
      <x:c r="H122" s="144"/>
      <x:c r="I122" s="65">
        <x:v>100</x:v>
      </x:c>
      <x:c r="J122" s="66"/>
      <x:c r="K122" s="66"/>
      <x:c r="L122" s="66" t="s">
        <x:v>4357</x:v>
      </x:c>
    </x:row>
    <x:row r="123" spans="1:12" ht="45" customHeight="1">
      <x:c r="A123" s="57" t="s">
        <x:v>1786</x:v>
      </x:c>
      <x:c r="B123" s="57">
        <x:v>121</x:v>
      </x:c>
      <x:c r="C123" s="144" t="s">
        <x:v>2548</x:v>
      </x:c>
      <x:c r="D123" s="57" t="s">
        <x:v>1786</x:v>
      </x:c>
      <x:c r="E123" s="57"/>
      <x:c r="F123" s="57" t="s">
        <x:v>2366</x:v>
      </x:c>
      <x:c r="G123" s="57">
        <x:v>100</x:v>
      </x:c>
      <x:c r="H123" s="144"/>
      <x:c r="I123" s="65">
        <x:v>100</x:v>
      </x:c>
      <x:c r="J123" s="66"/>
      <x:c r="K123" s="66"/>
      <x:c r="L123" s="66" t="s">
        <x:v>2360</x:v>
      </x:c>
    </x:row>
    <x:row r="124" spans="1:12" ht="45" customHeight="1">
      <x:c r="A124" s="57" t="s">
        <x:v>1786</x:v>
      </x:c>
      <x:c r="B124" s="57">
        <x:v>122</x:v>
      </x:c>
      <x:c r="C124" s="144" t="s">
        <x:v>2803</x:v>
      </x:c>
      <x:c r="D124" s="57" t="s">
        <x:v>1786</x:v>
      </x:c>
      <x:c r="E124" s="57"/>
      <x:c r="F124" s="57" t="s">
        <x:v>2366</x:v>
      </x:c>
      <x:c r="G124" s="57">
        <x:v>100</x:v>
      </x:c>
      <x:c r="H124" s="144"/>
      <x:c r="I124" s="65">
        <x:v>100</x:v>
      </x:c>
      <x:c r="J124" s="66"/>
      <x:c r="K124" s="66"/>
      <x:c r="L124" s="66"/>
    </x:row>
    <x:row r="125" spans="1:12" ht="45" customHeight="1">
      <x:c r="A125" s="57" t="s">
        <x:v>1786</x:v>
      </x:c>
      <x:c r="B125" s="57">
        <x:v>123</x:v>
      </x:c>
      <x:c r="C125" s="144" t="s">
        <x:v>4335</x:v>
      </x:c>
      <x:c r="D125" s="57" t="s">
        <x:v>1786</x:v>
      </x:c>
      <x:c r="E125" s="57"/>
      <x:c r="F125" s="57" t="s">
        <x:v>2366</x:v>
      </x:c>
      <x:c r="G125" s="57">
        <x:v>100</x:v>
      </x:c>
      <x:c r="H125" s="144"/>
      <x:c r="I125" s="65">
        <x:v>100</x:v>
      </x:c>
      <x:c r="J125" s="66"/>
      <x:c r="K125" s="66"/>
      <x:c r="L125" s="66"/>
    </x:row>
    <x:row r="126" spans="1:12" ht="45" customHeight="1">
      <x:c r="A126" s="57" t="s">
        <x:v>1786</x:v>
      </x:c>
      <x:c r="B126" s="57">
        <x:v>124</x:v>
      </x:c>
      <x:c r="C126" s="144" t="s">
        <x:v>2787</x:v>
      </x:c>
      <x:c r="D126" s="57" t="s">
        <x:v>1786</x:v>
      </x:c>
      <x:c r="E126" s="57"/>
      <x:c r="F126" s="57" t="s">
        <x:v>2366</x:v>
      </x:c>
      <x:c r="G126" s="57">
        <x:v>100</x:v>
      </x:c>
      <x:c r="H126" s="144"/>
      <x:c r="I126" s="65">
        <x:v>100</x:v>
      </x:c>
      <x:c r="J126" s="66"/>
      <x:c r="K126" s="66"/>
      <x:c r="L126" s="66"/>
    </x:row>
    <x:row r="127" spans="1:12" ht="45" customHeight="1">
      <x:c r="A127" s="57" t="s">
        <x:v>1786</x:v>
      </x:c>
      <x:c r="B127" s="57">
        <x:v>125</x:v>
      </x:c>
      <x:c r="C127" s="144" t="s">
        <x:v>2007</x:v>
      </x:c>
      <x:c r="D127" s="57" t="s">
        <x:v>1786</x:v>
      </x:c>
      <x:c r="E127" s="57"/>
      <x:c r="F127" s="57" t="s">
        <x:v>1120</x:v>
      </x:c>
      <x:c r="G127" s="57">
        <x:v>100</x:v>
      </x:c>
      <x:c r="H127" s="144"/>
      <x:c r="I127" s="65">
        <x:v>100</x:v>
      </x:c>
      <x:c r="J127" s="66"/>
      <x:c r="K127" s="66" t="s">
        <x:v>1123</x:v>
      </x:c>
      <x:c r="L127" s="66" t="s">
        <x:v>2376</x:v>
      </x:c>
    </x:row>
    <x:row r="128" spans="1:12" ht="45" customHeight="1">
      <x:c r="A128" s="57" t="s">
        <x:v>1786</x:v>
      </x:c>
      <x:c r="B128" s="57">
        <x:v>126</x:v>
      </x:c>
      <x:c r="C128" s="144" t="s">
        <x:v>1590</x:v>
      </x:c>
      <x:c r="D128" s="57" t="s">
        <x:v>1786</x:v>
      </x:c>
      <x:c r="E128" s="57"/>
      <x:c r="F128" s="57" t="s">
        <x:v>1120</x:v>
      </x:c>
      <x:c r="G128" s="57">
        <x:v>120</x:v>
      </x:c>
      <x:c r="H128" s="144"/>
      <x:c r="I128" s="65">
        <x:v>100</x:v>
      </x:c>
      <x:c r="J128" s="66"/>
      <x:c r="K128" s="66" t="s">
        <x:v>2788</x:v>
      </x:c>
      <x:c r="L128" s="66" t="s">
        <x:v>4327</x:v>
      </x:c>
    </x:row>
    <x:row r="129" spans="1:12" ht="45" customHeight="1">
      <x:c r="A129" s="57" t="s">
        <x:v>1786</x:v>
      </x:c>
      <x:c r="B129" s="57">
        <x:v>127</x:v>
      </x:c>
      <x:c r="C129" s="144" t="s">
        <x:v>4350</x:v>
      </x:c>
      <x:c r="D129" s="57" t="s">
        <x:v>1786</x:v>
      </x:c>
      <x:c r="E129" s="57"/>
      <x:c r="F129" s="57" t="s">
        <x:v>1120</x:v>
      </x:c>
      <x:c r="G129" s="57">
        <x:v>120</x:v>
      </x:c>
      <x:c r="H129" s="144"/>
      <x:c r="I129" s="65">
        <x:v>100</x:v>
      </x:c>
      <x:c r="J129" s="66"/>
      <x:c r="K129" s="66"/>
      <x:c r="L129" s="66" t="s">
        <x:v>915</x:v>
      </x:c>
    </x:row>
    <x:row r="130" spans="1:12" ht="45" customHeight="1">
      <x:c r="A130" s="57" t="s">
        <x:v>1786</x:v>
      </x:c>
      <x:c r="B130" s="57">
        <x:v>128</x:v>
      </x:c>
      <x:c r="C130" s="144" t="s">
        <x:v>3277</x:v>
      </x:c>
      <x:c r="D130" s="57" t="s">
        <x:v>1786</x:v>
      </x:c>
      <x:c r="E130" s="57"/>
      <x:c r="F130" s="57" t="s">
        <x:v>2366</x:v>
      </x:c>
      <x:c r="G130" s="57">
        <x:v>120</x:v>
      </x:c>
      <x:c r="H130" s="144"/>
      <x:c r="I130" s="65">
        <x:v>100</x:v>
      </x:c>
      <x:c r="J130" s="66" t="s">
        <x:v>928</x:v>
      </x:c>
      <x:c r="K130" s="66"/>
      <x:c r="L130" s="66" t="s">
        <x:v>1928</x:v>
      </x:c>
    </x:row>
    <x:row r="131" spans="1:12" ht="45" customHeight="1">
      <x:c r="A131" s="57" t="s">
        <x:v>1786</x:v>
      </x:c>
      <x:c r="B131" s="57">
        <x:v>129</x:v>
      </x:c>
      <x:c r="C131" s="144" t="s">
        <x:v>4011</x:v>
      </x:c>
      <x:c r="D131" s="57" t="s">
        <x:v>1786</x:v>
      </x:c>
      <x:c r="E131" s="57"/>
      <x:c r="F131" s="57" t="s">
        <x:v>2366</x:v>
      </x:c>
      <x:c r="G131" s="57">
        <x:v>120</x:v>
      </x:c>
      <x:c r="H131" s="144" t="s">
        <x:v>2796</x:v>
      </x:c>
      <x:c r="I131" s="65">
        <x:v>100</x:v>
      </x:c>
      <x:c r="J131" s="66"/>
      <x:c r="K131" s="66"/>
      <x:c r="L131" s="66" t="s">
        <x:v>2796</x:v>
      </x:c>
    </x:row>
    <x:row r="132" spans="1:12" ht="45" customHeight="1">
      <x:c r="A132" s="57" t="s">
        <x:v>1786</x:v>
      </x:c>
      <x:c r="B132" s="57">
        <x:v>130</x:v>
      </x:c>
      <x:c r="C132" s="144" t="s">
        <x:v>4215</x:v>
      </x:c>
      <x:c r="D132" s="57" t="s">
        <x:v>1786</x:v>
      </x:c>
      <x:c r="E132" s="57"/>
      <x:c r="F132" s="57" t="s">
        <x:v>1120</x:v>
      </x:c>
      <x:c r="G132" s="57">
        <x:v>160</x:v>
      </x:c>
      <x:c r="H132" s="144"/>
      <x:c r="I132" s="65">
        <x:v>100</x:v>
      </x:c>
      <x:c r="J132" s="66"/>
      <x:c r="K132" s="66" t="s">
        <x:v>2802</x:v>
      </x:c>
      <x:c r="L132" s="66" t="s">
        <x:v>1501</x:v>
      </x:c>
    </x:row>
    <x:row r="133" spans="1:12" ht="45" customHeight="1">
      <x:c r="A133" s="57" t="s">
        <x:v>1786</x:v>
      </x:c>
      <x:c r="B133" s="57">
        <x:v>131</x:v>
      </x:c>
      <x:c r="C133" s="144" t="s">
        <x:v>3762</x:v>
      </x:c>
      <x:c r="D133" s="57" t="s">
        <x:v>1786</x:v>
      </x:c>
      <x:c r="E133" s="57"/>
      <x:c r="F133" s="57" t="s">
        <x:v>2366</x:v>
      </x:c>
      <x:c r="G133" s="57">
        <x:v>160</x:v>
      </x:c>
      <x:c r="H133" s="144"/>
      <x:c r="I133" s="65">
        <x:v>110</x:v>
      </x:c>
      <x:c r="J133" s="66" t="s">
        <x:v>4322</x:v>
      </x:c>
      <x:c r="K133" s="66"/>
      <x:c r="L133" s="66" t="s">
        <x:v>1046</x:v>
      </x:c>
    </x:row>
    <x:row r="134" spans="1:12" ht="45" customHeight="1">
      <x:c r="A134" s="57" t="s">
        <x:v>1786</x:v>
      </x:c>
      <x:c r="B134" s="57">
        <x:v>132</x:v>
      </x:c>
      <x:c r="C134" s="144" t="s">
        <x:v>1499</x:v>
      </x:c>
      <x:c r="D134" s="57" t="s">
        <x:v>1786</x:v>
      </x:c>
      <x:c r="E134" s="57"/>
      <x:c r="F134" s="57" t="s">
        <x:v>2366</x:v>
      </x:c>
      <x:c r="G134" s="57">
        <x:v>160</x:v>
      </x:c>
      <x:c r="H134" s="144"/>
      <x:c r="I134" s="65">
        <x:v>110</x:v>
      </x:c>
      <x:c r="J134" s="66"/>
      <x:c r="K134" s="66"/>
      <x:c r="L134" s="66" t="s">
        <x:v>4357</x:v>
      </x:c>
    </x:row>
    <x:row r="135" spans="1:12" ht="45" customHeight="1">
      <x:c r="A135" s="57" t="s">
        <x:v>1786</x:v>
      </x:c>
      <x:c r="B135" s="57">
        <x:v>133</x:v>
      </x:c>
      <x:c r="C135" s="144" t="s">
        <x:v>2477</x:v>
      </x:c>
      <x:c r="D135" s="57" t="s">
        <x:v>1786</x:v>
      </x:c>
      <x:c r="E135" s="57"/>
      <x:c r="F135" s="57" t="s">
        <x:v>2366</x:v>
      </x:c>
      <x:c r="G135" s="57">
        <x:v>160</x:v>
      </x:c>
      <x:c r="H135" s="144"/>
      <x:c r="I135" s="65">
        <x:v>110</x:v>
      </x:c>
      <x:c r="J135" s="66"/>
      <x:c r="K135" s="66"/>
      <x:c r="L135" s="66" t="s">
        <x:v>4357</x:v>
      </x:c>
    </x:row>
    <x:row r="136" spans="1:12" ht="45" customHeight="1">
      <x:c r="A136" s="57" t="s">
        <x:v>1786</x:v>
      </x:c>
      <x:c r="B136" s="57">
        <x:v>134</x:v>
      </x:c>
      <x:c r="C136" s="144" t="s">
        <x:v>1923</x:v>
      </x:c>
      <x:c r="D136" s="57" t="s">
        <x:v>1786</x:v>
      </x:c>
      <x:c r="E136" s="57"/>
      <x:c r="F136" s="57" t="s">
        <x:v>2366</x:v>
      </x:c>
      <x:c r="G136" s="57">
        <x:v>160</x:v>
      </x:c>
      <x:c r="H136" s="144"/>
      <x:c r="I136" s="65">
        <x:v>110</x:v>
      </x:c>
      <x:c r="J136" s="66" t="s">
        <x:v>2345</x:v>
      </x:c>
      <x:c r="K136" s="66" t="s">
        <x:v>2302</x:v>
      </x:c>
      <x:c r="L136" s="66" t="s">
        <x:v>4339</x:v>
      </x:c>
    </x:row>
    <x:row r="137" spans="1:12" ht="45" customHeight="1">
      <x:c r="A137" s="57" t="s">
        <x:v>1786</x:v>
      </x:c>
      <x:c r="B137" s="57">
        <x:v>135</x:v>
      </x:c>
      <x:c r="C137" s="144" t="s">
        <x:v>4016</x:v>
      </x:c>
      <x:c r="D137" s="57" t="s">
        <x:v>1786</x:v>
      </x:c>
      <x:c r="E137" s="57"/>
      <x:c r="F137" s="57" t="s">
        <x:v>2366</x:v>
      </x:c>
      <x:c r="G137" s="57">
        <x:v>160</x:v>
      </x:c>
      <x:c r="H137" s="144"/>
      <x:c r="I137" s="65">
        <x:v>110</x:v>
      </x:c>
      <x:c r="J137" s="66"/>
      <x:c r="K137" s="66"/>
      <x:c r="L137" s="66" t="s">
        <x:v>4357</x:v>
      </x:c>
    </x:row>
    <x:row r="138" spans="1:12" ht="45" customHeight="1">
      <x:c r="A138" s="57" t="s">
        <x:v>1786</x:v>
      </x:c>
      <x:c r="B138" s="57">
        <x:v>136</x:v>
      </x:c>
      <x:c r="C138" s="144" t="s">
        <x:v>4008</x:v>
      </x:c>
      <x:c r="D138" s="57" t="s">
        <x:v>1786</x:v>
      </x:c>
      <x:c r="E138" s="57"/>
      <x:c r="F138" s="57" t="s">
        <x:v>2366</x:v>
      </x:c>
      <x:c r="G138" s="57">
        <x:v>160</x:v>
      </x:c>
      <x:c r="H138" s="144"/>
      <x:c r="I138" s="65">
        <x:v>110</x:v>
      </x:c>
      <x:c r="J138" s="66"/>
      <x:c r="K138" s="66"/>
      <x:c r="L138" s="66"/>
    </x:row>
    <x:row r="139" spans="1:12" ht="45" customHeight="1">
      <x:c r="A139" s="57" t="s">
        <x:v>1786</x:v>
      </x:c>
      <x:c r="B139" s="57">
        <x:v>137</x:v>
      </x:c>
      <x:c r="C139" s="144" t="s">
        <x:v>4340</x:v>
      </x:c>
      <x:c r="D139" s="57" t="s">
        <x:v>1786</x:v>
      </x:c>
      <x:c r="E139" s="57"/>
      <x:c r="F139" s="57" t="s">
        <x:v>2366</x:v>
      </x:c>
      <x:c r="G139" s="57">
        <x:v>160</x:v>
      </x:c>
      <x:c r="H139" s="144"/>
      <x:c r="I139" s="65">
        <x:v>110</x:v>
      </x:c>
      <x:c r="J139" s="66"/>
      <x:c r="K139" s="66"/>
      <x:c r="L139" s="66"/>
    </x:row>
    <x:row r="140" spans="1:12" ht="45" customHeight="1">
      <x:c r="A140" s="57" t="s">
        <x:v>1786</x:v>
      </x:c>
      <x:c r="B140" s="57">
        <x:v>138</x:v>
      </x:c>
      <x:c r="C140" s="144" t="s">
        <x:v>4326</x:v>
      </x:c>
      <x:c r="D140" s="57" t="s">
        <x:v>1786</x:v>
      </x:c>
      <x:c r="E140" s="57"/>
      <x:c r="F140" s="57" t="s">
        <x:v>2366</x:v>
      </x:c>
      <x:c r="G140" s="57">
        <x:v>160</x:v>
      </x:c>
      <x:c r="H140" s="144"/>
      <x:c r="I140" s="65">
        <x:v>110</x:v>
      </x:c>
      <x:c r="J140" s="66"/>
      <x:c r="K140" s="66"/>
      <x:c r="L140" s="66"/>
    </x:row>
    <x:row r="141" spans="1:12" ht="45" customHeight="1">
      <x:c r="A141" s="57" t="s">
        <x:v>1786</x:v>
      </x:c>
      <x:c r="B141" s="57">
        <x:v>139</x:v>
      </x:c>
      <x:c r="C141" s="144" t="s">
        <x:v>2350</x:v>
      </x:c>
      <x:c r="D141" s="57" t="s">
        <x:v>1786</x:v>
      </x:c>
      <x:c r="E141" s="57"/>
      <x:c r="F141" s="57" t="s">
        <x:v>2366</x:v>
      </x:c>
      <x:c r="G141" s="57">
        <x:v>160</x:v>
      </x:c>
      <x:c r="H141" s="144"/>
      <x:c r="I141" s="65">
        <x:v>110</x:v>
      </x:c>
      <x:c r="J141" s="66"/>
      <x:c r="K141" s="66"/>
      <x:c r="L141" s="66"/>
    </x:row>
    <x:row r="142" spans="1:12" ht="45" customHeight="1">
      <x:c r="A142" s="57" t="s">
        <x:v>1786</x:v>
      </x:c>
      <x:c r="B142" s="57">
        <x:v>140</x:v>
      </x:c>
      <x:c r="C142" s="144" t="s">
        <x:v>4015</x:v>
      </x:c>
      <x:c r="D142" s="57" t="s">
        <x:v>1786</x:v>
      </x:c>
      <x:c r="E142" s="57"/>
      <x:c r="F142" s="57" t="s">
        <x:v>2366</x:v>
      </x:c>
      <x:c r="G142" s="57">
        <x:v>160</x:v>
      </x:c>
      <x:c r="H142" s="144" t="s">
        <x:v>2791</x:v>
      </x:c>
      <x:c r="I142" s="65">
        <x:v>110</x:v>
      </x:c>
      <x:c r="J142" s="66"/>
      <x:c r="K142" s="66"/>
      <x:c r="L142" s="66" t="s">
        <x:v>1502</x:v>
      </x:c>
    </x:row>
    <x:row r="143" spans="1:12" ht="45" customHeight="1">
      <x:c r="A143" s="57" t="s">
        <x:v>1786</x:v>
      </x:c>
      <x:c r="B143" s="57">
        <x:v>141</x:v>
      </x:c>
      <x:c r="C143" s="144" t="s">
        <x:v>4010</x:v>
      </x:c>
      <x:c r="D143" s="57" t="s">
        <x:v>1786</x:v>
      </x:c>
      <x:c r="E143" s="57"/>
      <x:c r="F143" s="57" t="s">
        <x:v>1120</x:v>
      </x:c>
      <x:c r="G143" s="57">
        <x:v>160</x:v>
      </x:c>
      <x:c r="H143" s="144"/>
      <x:c r="I143" s="65">
        <x:v>110</x:v>
      </x:c>
      <x:c r="J143" s="66"/>
      <x:c r="K143" s="66" t="s">
        <x:v>89</x:v>
      </x:c>
      <x:c r="L143" s="66" t="s">
        <x:v>2795</x:v>
      </x:c>
    </x:row>
    <x:row r="144" spans="1:12" ht="45" customHeight="1">
      <x:c r="A144" s="57" t="s">
        <x:v>1786</x:v>
      </x:c>
      <x:c r="B144" s="57">
        <x:v>142</x:v>
      </x:c>
      <x:c r="C144" s="144" t="s">
        <x:v>3642</x:v>
      </x:c>
      <x:c r="D144" s="57" t="s">
        <x:v>1786</x:v>
      </x:c>
      <x:c r="E144" s="57"/>
      <x:c r="F144" s="57" t="s">
        <x:v>1120</x:v>
      </x:c>
      <x:c r="G144" s="57">
        <x:v>180</x:v>
      </x:c>
      <x:c r="H144" s="144"/>
      <x:c r="I144" s="65">
        <x:v>110</x:v>
      </x:c>
      <x:c r="J144" s="66"/>
      <x:c r="K144" s="66"/>
      <x:c r="L144" s="66" t="s">
        <x:v>2793</x:v>
      </x:c>
    </x:row>
    <x:row r="145" spans="1:12" ht="45" customHeight="1">
      <x:c r="A145" s="57" t="s">
        <x:v>1786</x:v>
      </x:c>
      <x:c r="B145" s="57">
        <x:v>143</x:v>
      </x:c>
      <x:c r="C145" s="144" t="s">
        <x:v>1994</x:v>
      </x:c>
      <x:c r="D145" s="57" t="s">
        <x:v>1786</x:v>
      </x:c>
      <x:c r="E145" s="57"/>
      <x:c r="F145" s="57" t="s">
        <x:v>1120</x:v>
      </x:c>
      <x:c r="G145" s="57">
        <x:v>180</x:v>
      </x:c>
      <x:c r="H145" s="144"/>
      <x:c r="I145" s="65">
        <x:v>110</x:v>
      </x:c>
      <x:c r="J145" s="66"/>
      <x:c r="K145" s="66"/>
      <x:c r="L145" s="66" t="s">
        <x:v>915</x:v>
      </x:c>
    </x:row>
    <x:row r="146" spans="1:12" ht="45" customHeight="1">
      <x:c r="A146" s="145" t="s">
        <x:v>1786</x:v>
      </x:c>
      <x:c r="B146" s="145">
        <x:v>144</x:v>
      </x:c>
      <x:c r="C146" s="146" t="s">
        <x:v>3236</x:v>
      </x:c>
      <x:c r="D146" s="145" t="s">
        <x:v>1786</x:v>
      </x:c>
      <x:c r="E146" s="57"/>
      <x:c r="F146" s="145" t="s">
        <x:v>2366</x:v>
      </x:c>
      <x:c r="G146" s="145">
        <x:v>180</x:v>
      </x:c>
      <x:c r="H146" s="146"/>
      <x:c r="I146" s="65">
        <x:v>110</x:v>
      </x:c>
      <x:c r="J146" s="66"/>
      <x:c r="K146" s="66"/>
      <x:c r="L146" s="66" t="s">
        <x:v>4357</x:v>
      </x:c>
    </x:row>
    <x:row r="147" spans="1:12" ht="45" customHeight="1">
      <x:c r="A147" s="57" t="s">
        <x:v>1786</x:v>
      </x:c>
      <x:c r="B147" s="57">
        <x:v>145</x:v>
      </x:c>
      <x:c r="C147" s="144" t="s">
        <x:v>926</x:v>
      </x:c>
      <x:c r="D147" s="57" t="s">
        <x:v>1786</x:v>
      </x:c>
      <x:c r="E147" s="57"/>
      <x:c r="F147" s="57" t="s">
        <x:v>2366</x:v>
      </x:c>
      <x:c r="G147" s="57">
        <x:v>180</x:v>
      </x:c>
      <x:c r="H147" s="144"/>
      <x:c r="I147" s="65">
        <x:v>110</x:v>
      </x:c>
      <x:c r="J147" s="66" t="s">
        <x:v>2800</x:v>
      </x:c>
      <x:c r="K147" s="66"/>
      <x:c r="L147" s="66" t="s">
        <x:v>1555</x:v>
      </x:c>
    </x:row>
    <x:row r="148" spans="1:12" ht="45" customHeight="1">
      <x:c r="A148" s="57" t="s">
        <x:v>1786</x:v>
      </x:c>
      <x:c r="B148" s="57">
        <x:v>146</x:v>
      </x:c>
      <x:c r="C148" s="144" t="s">
        <x:v>4014</x:v>
      </x:c>
      <x:c r="D148" s="57" t="s">
        <x:v>1786</x:v>
      </x:c>
      <x:c r="E148" s="57"/>
      <x:c r="F148" s="57" t="s">
        <x:v>1120</x:v>
      </x:c>
      <x:c r="G148" s="57">
        <x:v>180</x:v>
      </x:c>
      <x:c r="H148" s="144"/>
      <x:c r="I148" s="65">
        <x:v>110</x:v>
      </x:c>
      <x:c r="J148" s="66"/>
      <x:c r="K148" s="66"/>
      <x:c r="L148" s="66" t="s">
        <x:v>915</x:v>
      </x:c>
    </x:row>
    <x:row r="149" spans="1:12" ht="45" customHeight="1">
      <x:c r="A149" s="57" t="s">
        <x:v>1786</x:v>
      </x:c>
      <x:c r="B149" s="57">
        <x:v>147</x:v>
      </x:c>
      <x:c r="C149" s="144" t="s">
        <x:v>4003</x:v>
      </x:c>
      <x:c r="D149" s="57" t="s">
        <x:v>1786</x:v>
      </x:c>
      <x:c r="E149" s="57"/>
      <x:c r="F149" s="57" t="s">
        <x:v>1120</x:v>
      </x:c>
      <x:c r="G149" s="57">
        <x:v>180</x:v>
      </x:c>
      <x:c r="H149" s="144"/>
      <x:c r="I149" s="65">
        <x:v>110</x:v>
      </x:c>
      <x:c r="J149" s="66"/>
      <x:c r="K149" s="66"/>
      <x:c r="L149" s="66" t="s">
        <x:v>915</x:v>
      </x:c>
    </x:row>
    <x:row r="150" spans="1:12" ht="45" customHeight="1">
      <x:c r="A150" s="57" t="s">
        <x:v>1786</x:v>
      </x:c>
      <x:c r="B150" s="57">
        <x:v>148</x:v>
      </x:c>
      <x:c r="C150" s="144" t="s">
        <x:v>1569</x:v>
      </x:c>
      <x:c r="D150" s="57" t="s">
        <x:v>1786</x:v>
      </x:c>
      <x:c r="E150" s="57"/>
      <x:c r="F150" s="57" t="s">
        <x:v>1120</x:v>
      </x:c>
      <x:c r="G150" s="57">
        <x:v>220</x:v>
      </x:c>
      <x:c r="H150" s="144"/>
      <x:c r="I150" s="65">
        <x:v>120</x:v>
      </x:c>
      <x:c r="J150" s="66" t="s">
        <x:v>948</x:v>
      </x:c>
      <x:c r="K150" s="66" t="s">
        <x:v>102</x:v>
      </x:c>
      <x:c r="L150" s="66" t="s">
        <x:v>2124</x:v>
      </x:c>
    </x:row>
    <x:row r="151" spans="1:12" ht="45" customHeight="1">
      <x:c r="A151" s="57" t="s">
        <x:v>1786</x:v>
      </x:c>
      <x:c r="B151" s="57">
        <x:v>149</x:v>
      </x:c>
      <x:c r="C151" s="144" t="s">
        <x:v>938</x:v>
      </x:c>
      <x:c r="D151" s="57" t="s">
        <x:v>1786</x:v>
      </x:c>
      <x:c r="E151" s="57"/>
      <x:c r="F151" s="57" t="s">
        <x:v>2366</x:v>
      </x:c>
      <x:c r="G151" s="57">
        <x:v>220</x:v>
      </x:c>
      <x:c r="H151" s="144"/>
      <x:c r="I151" s="65">
        <x:v>120</x:v>
      </x:c>
      <x:c r="J151" s="66"/>
      <x:c r="K151" s="66"/>
      <x:c r="L151" s="66" t="s">
        <x:v>4357</x:v>
      </x:c>
    </x:row>
    <x:row r="152" spans="1:12" ht="45" customHeight="1">
      <x:c r="A152" s="57" t="s">
        <x:v>1786</x:v>
      </x:c>
      <x:c r="B152" s="57">
        <x:v>150</x:v>
      </x:c>
      <x:c r="C152" s="144" t="s">
        <x:v>914</x:v>
      </x:c>
      <x:c r="D152" s="57" t="s">
        <x:v>1786</x:v>
      </x:c>
      <x:c r="E152" s="57"/>
      <x:c r="F152" s="57" t="s">
        <x:v>2366</x:v>
      </x:c>
      <x:c r="G152" s="57">
        <x:v>220</x:v>
      </x:c>
      <x:c r="H152" s="144"/>
      <x:c r="I152" s="65">
        <x:v>120</x:v>
      </x:c>
      <x:c r="J152" s="66"/>
      <x:c r="K152" s="66"/>
      <x:c r="L152" s="66" t="s">
        <x:v>4357</x:v>
      </x:c>
    </x:row>
    <x:row r="153" spans="1:12" ht="45" customHeight="1">
      <x:c r="A153" s="57" t="s">
        <x:v>1786</x:v>
      </x:c>
      <x:c r="B153" s="57">
        <x:v>151</x:v>
      </x:c>
      <x:c r="C153" s="144" t="s">
        <x:v>1403</x:v>
      </x:c>
      <x:c r="D153" s="57" t="s">
        <x:v>1786</x:v>
      </x:c>
      <x:c r="E153" s="57"/>
      <x:c r="F153" s="57" t="s">
        <x:v>2366</x:v>
      </x:c>
      <x:c r="G153" s="57">
        <x:v>220</x:v>
      </x:c>
      <x:c r="H153" s="144"/>
      <x:c r="I153" s="65">
        <x:v>120</x:v>
      </x:c>
      <x:c r="J153" s="66"/>
      <x:c r="K153" s="66"/>
      <x:c r="L153" s="66" t="s">
        <x:v>4357</x:v>
      </x:c>
    </x:row>
    <x:row r="154" spans="1:12" ht="45" customHeight="1">
      <x:c r="A154" s="57" t="s">
        <x:v>1786</x:v>
      </x:c>
      <x:c r="B154" s="57">
        <x:v>152</x:v>
      </x:c>
      <x:c r="C154" s="144" t="s">
        <x:v>1546</x:v>
      </x:c>
      <x:c r="D154" s="57" t="s">
        <x:v>1786</x:v>
      </x:c>
      <x:c r="E154" s="57"/>
      <x:c r="F154" s="57" t="s">
        <x:v>2366</x:v>
      </x:c>
      <x:c r="G154" s="57">
        <x:v>220</x:v>
      </x:c>
      <x:c r="H154" s="144"/>
      <x:c r="I154" s="65">
        <x:v>120</x:v>
      </x:c>
      <x:c r="J154" s="66"/>
      <x:c r="K154" s="66"/>
      <x:c r="L154" s="66" t="s">
        <x:v>4357</x:v>
      </x:c>
    </x:row>
    <x:row r="155" spans="1:12" ht="45" customHeight="1">
      <x:c r="A155" s="57" t="s">
        <x:v>1786</x:v>
      </x:c>
      <x:c r="B155" s="57">
        <x:v>153</x:v>
      </x:c>
      <x:c r="C155" s="144" t="s">
        <x:v>3259</x:v>
      </x:c>
      <x:c r="D155" s="57" t="s">
        <x:v>1786</x:v>
      </x:c>
      <x:c r="E155" s="57"/>
      <x:c r="F155" s="57" t="s">
        <x:v>2366</x:v>
      </x:c>
      <x:c r="G155" s="57">
        <x:v>220</x:v>
      </x:c>
      <x:c r="H155" s="144" t="s">
        <x:v>2357</x:v>
      </x:c>
      <x:c r="I155" s="65">
        <x:v>120</x:v>
      </x:c>
      <x:c r="J155" s="66" t="s">
        <x:v>3057</x:v>
      </x:c>
      <x:c r="K155" s="66" t="s">
        <x:v>2792</x:v>
      </x:c>
      <x:c r="L155" s="66" t="s">
        <x:v>3069</x:v>
      </x:c>
    </x:row>
    <x:row r="156" spans="1:12" ht="45" customHeight="1">
      <x:c r="A156" s="147" t="s">
        <x:v>1786</x:v>
      </x:c>
      <x:c r="B156" s="147">
        <x:v>154</x:v>
      </x:c>
      <x:c r="C156" s="65" t="s">
        <x:v>2300</x:v>
      </x:c>
      <x:c r="D156" s="147" t="s">
        <x:v>1786</x:v>
      </x:c>
      <x:c r="E156" s="57"/>
      <x:c r="F156" s="147" t="s">
        <x:v>2366</x:v>
      </x:c>
      <x:c r="G156" s="147">
        <x:v>220</x:v>
      </x:c>
      <x:c r="H156" s="65"/>
      <x:c r="I156" s="148">
        <x:v>120</x:v>
      </x:c>
      <x:c r="J156" s="149"/>
      <x:c r="K156" s="149"/>
      <x:c r="L156" s="149" t="s">
        <x:v>4357</x:v>
      </x:c>
    </x:row>
    <x:row r="157" spans="1:12" ht="45" customHeight="1">
      <x:c r="A157" s="57" t="s">
        <x:v>1786</x:v>
      </x:c>
      <x:c r="B157" s="57">
        <x:v>155</x:v>
      </x:c>
      <x:c r="C157" s="144" t="s">
        <x:v>1983</x:v>
      </x:c>
      <x:c r="D157" s="57" t="s">
        <x:v>1786</x:v>
      </x:c>
      <x:c r="E157" s="57"/>
      <x:c r="F157" s="57" t="s">
        <x:v>2366</x:v>
      </x:c>
      <x:c r="G157" s="57">
        <x:v>220</x:v>
      </x:c>
      <x:c r="H157" s="144"/>
      <x:c r="I157" s="65">
        <x:v>120</x:v>
      </x:c>
      <x:c r="J157" s="66"/>
      <x:c r="K157" s="66"/>
      <x:c r="L157" s="66"/>
    </x:row>
    <x:row r="158" spans="1:12" ht="45" customHeight="1">
      <x:c r="A158" s="57" t="s">
        <x:v>1786</x:v>
      </x:c>
      <x:c r="B158" s="57">
        <x:v>156</x:v>
      </x:c>
      <x:c r="C158" s="144" t="s">
        <x:v>2010</x:v>
      </x:c>
      <x:c r="D158" s="57" t="s">
        <x:v>1786</x:v>
      </x:c>
      <x:c r="E158" s="57"/>
      <x:c r="F158" s="57" t="s">
        <x:v>2366</x:v>
      </x:c>
      <x:c r="G158" s="57">
        <x:v>220</x:v>
      </x:c>
      <x:c r="H158" s="144"/>
      <x:c r="I158" s="65">
        <x:v>120</x:v>
      </x:c>
      <x:c r="J158" s="66"/>
      <x:c r="K158" s="66"/>
      <x:c r="L158" s="66"/>
    </x:row>
    <x:row r="159" spans="1:12" ht="45" customHeight="1">
      <x:c r="A159" s="57" t="s">
        <x:v>1786</x:v>
      </x:c>
      <x:c r="B159" s="57">
        <x:v>157</x:v>
      </x:c>
      <x:c r="C159" s="144" t="s">
        <x:v>3378</x:v>
      </x:c>
      <x:c r="D159" s="57" t="s">
        <x:v>1786</x:v>
      </x:c>
      <x:c r="E159" s="57"/>
      <x:c r="F159" s="57" t="s">
        <x:v>1120</x:v>
      </x:c>
      <x:c r="G159" s="57">
        <x:v>220</x:v>
      </x:c>
      <x:c r="H159" s="144"/>
      <x:c r="I159" s="65">
        <x:v>120</x:v>
      </x:c>
      <x:c r="J159" s="66"/>
      <x:c r="K159" s="66"/>
      <x:c r="L159" s="66" t="s">
        <x:v>915</x:v>
      </x:c>
    </x:row>
    <x:row r="160" spans="1:12" ht="45" customHeight="1">
      <x:c r="A160" s="57" t="s">
        <x:v>1786</x:v>
      </x:c>
      <x:c r="B160" s="57">
        <x:v>158</x:v>
      </x:c>
      <x:c r="C160" s="144" t="s">
        <x:v>982</x:v>
      </x:c>
      <x:c r="D160" s="57" t="s">
        <x:v>1786</x:v>
      </x:c>
      <x:c r="E160" s="57"/>
      <x:c r="F160" s="57" t="s">
        <x:v>2366</x:v>
      </x:c>
      <x:c r="G160" s="57">
        <x:v>220</x:v>
      </x:c>
      <x:c r="H160" s="144"/>
      <x:c r="I160" s="65">
        <x:v>120</x:v>
      </x:c>
      <x:c r="J160" s="66"/>
      <x:c r="K160" s="66"/>
      <x:c r="L160" s="66" t="s">
        <x:v>4357</x:v>
      </x:c>
    </x:row>
    <x:row r="161" spans="1:12" ht="45" customHeight="1">
      <x:c r="A161" s="57" t="s">
        <x:v>1786</x:v>
      </x:c>
      <x:c r="B161" s="57">
        <x:v>159</x:v>
      </x:c>
      <x:c r="C161" s="144" t="s">
        <x:v>1589</x:v>
      </x:c>
      <x:c r="D161" s="57" t="s">
        <x:v>1786</x:v>
      </x:c>
      <x:c r="E161" s="57"/>
      <x:c r="F161" s="57" t="s">
        <x:v>2366</x:v>
      </x:c>
      <x:c r="G161" s="57">
        <x:v>220</x:v>
      </x:c>
      <x:c r="H161" s="144" t="s">
        <x:v>2292</x:v>
      </x:c>
      <x:c r="I161" s="65">
        <x:v>120</x:v>
      </x:c>
      <x:c r="J161" s="66"/>
      <x:c r="K161" s="66"/>
      <x:c r="L161" s="66" t="s">
        <x:v>2292</x:v>
      </x:c>
    </x:row>
    <x:row r="162" spans="1:12" ht="45" customHeight="1">
      <x:c r="A162" s="57" t="s">
        <x:v>1786</x:v>
      </x:c>
      <x:c r="B162" s="57">
        <x:v>160</x:v>
      </x:c>
      <x:c r="C162" s="144" t="s">
        <x:v>1989</x:v>
      </x:c>
      <x:c r="D162" s="57" t="s">
        <x:v>1786</x:v>
      </x:c>
      <x:c r="E162" s="57"/>
      <x:c r="F162" s="57" t="s">
        <x:v>1120</x:v>
      </x:c>
      <x:c r="G162" s="57">
        <x:v>250</x:v>
      </x:c>
      <x:c r="H162" s="144"/>
      <x:c r="I162" s="65">
        <x:v>120</x:v>
      </x:c>
      <x:c r="J162" s="66"/>
      <x:c r="K162" s="66" t="s">
        <x:v>99</x:v>
      </x:c>
      <x:c r="L162" s="66" t="s">
        <x:v>1549</x:v>
      </x:c>
    </x:row>
    <x:row r="163" spans="1:12" ht="45" customHeight="1">
      <x:c r="A163" s="57" t="s">
        <x:v>1786</x:v>
      </x:c>
      <x:c r="B163" s="57">
        <x:v>161</x:v>
      </x:c>
      <x:c r="C163" s="144" t="s">
        <x:v>1991</x:v>
      </x:c>
      <x:c r="D163" s="57" t="s">
        <x:v>1786</x:v>
      </x:c>
      <x:c r="E163" s="57"/>
      <x:c r="F163" s="57" t="s">
        <x:v>2366</x:v>
      </x:c>
      <x:c r="G163" s="57">
        <x:v>250</x:v>
      </x:c>
      <x:c r="H163" s="144"/>
      <x:c r="I163" s="65">
        <x:v>120</x:v>
      </x:c>
      <x:c r="J163" s="66"/>
      <x:c r="K163" s="66"/>
      <x:c r="L163" s="66" t="s">
        <x:v>4357</x:v>
      </x:c>
    </x:row>
    <x:row r="164" spans="1:12" ht="45" customHeight="1">
      <x:c r="A164" s="57" t="s">
        <x:v>1786</x:v>
      </x:c>
      <x:c r="B164" s="57">
        <x:v>162</x:v>
      </x:c>
      <x:c r="C164" s="144" t="s">
        <x:v>924</x:v>
      </x:c>
      <x:c r="D164" s="57" t="s">
        <x:v>1786</x:v>
      </x:c>
      <x:c r="E164" s="57"/>
      <x:c r="F164" s="57" t="s">
        <x:v>2366</x:v>
      </x:c>
      <x:c r="G164" s="57">
        <x:v>250</x:v>
      </x:c>
      <x:c r="H164" s="144"/>
      <x:c r="I164" s="65">
        <x:v>120</x:v>
      </x:c>
      <x:c r="J164" s="66"/>
      <x:c r="K164" s="66"/>
      <x:c r="L164" s="66" t="s">
        <x:v>4357</x:v>
      </x:c>
    </x:row>
    <x:row r="165" spans="1:12" ht="45" customHeight="1">
      <x:c r="A165" s="57" t="s">
        <x:v>1786</x:v>
      </x:c>
      <x:c r="B165" s="57">
        <x:v>163</x:v>
      </x:c>
      <x:c r="C165" s="144" t="s">
        <x:v>4219</x:v>
      </x:c>
      <x:c r="D165" s="57" t="s">
        <x:v>1786</x:v>
      </x:c>
      <x:c r="E165" s="57"/>
      <x:c r="F165" s="57" t="s">
        <x:v>1120</x:v>
      </x:c>
      <x:c r="G165" s="57">
        <x:v>250</x:v>
      </x:c>
      <x:c r="H165" s="144"/>
      <x:c r="I165" s="65">
        <x:v>120</x:v>
      </x:c>
      <x:c r="J165" s="66"/>
      <x:c r="K165" s="66" t="s">
        <x:v>83</x:v>
      </x:c>
      <x:c r="L165" s="66" t="s">
        <x:v>2353</x:v>
      </x:c>
    </x:row>
    <x:row r="166" spans="1:12" ht="45" customHeight="1">
      <x:c r="A166" s="57" t="s">
        <x:v>1786</x:v>
      </x:c>
      <x:c r="B166" s="57">
        <x:v>164</x:v>
      </x:c>
      <x:c r="C166" s="144" t="s">
        <x:v>1591</x:v>
      </x:c>
      <x:c r="D166" s="57" t="s">
        <x:v>1786</x:v>
      </x:c>
      <x:c r="E166" s="57"/>
      <x:c r="F166" s="57" t="s">
        <x:v>1120</x:v>
      </x:c>
      <x:c r="G166" s="57">
        <x:v>250</x:v>
      </x:c>
      <x:c r="H166" s="144"/>
      <x:c r="I166" s="65">
        <x:v>120</x:v>
      </x:c>
      <x:c r="J166" s="66"/>
      <x:c r="K166" s="66"/>
      <x:c r="L166" s="66" t="s">
        <x:v>915</x:v>
      </x:c>
    </x:row>
    <x:row r="167" spans="1:12" ht="45" customHeight="1">
      <x:c r="A167" s="57" t="s">
        <x:v>1786</x:v>
      </x:c>
      <x:c r="B167" s="57">
        <x:v>165</x:v>
      </x:c>
      <x:c r="C167" s="144" t="s">
        <x:v>1593</x:v>
      </x:c>
      <x:c r="D167" s="57" t="s">
        <x:v>1786</x:v>
      </x:c>
      <x:c r="E167" s="57"/>
      <x:c r="F167" s="57" t="s">
        <x:v>1120</x:v>
      </x:c>
      <x:c r="G167" s="57">
        <x:v>250</x:v>
      </x:c>
      <x:c r="H167" s="144"/>
      <x:c r="I167" s="65">
        <x:v>120</x:v>
      </x:c>
      <x:c r="J167" s="66"/>
      <x:c r="K167" s="66"/>
      <x:c r="L167" s="66" t="s">
        <x:v>915</x:v>
      </x:c>
    </x:row>
    <x:row r="168" spans="1:12" ht="45" customHeight="1">
      <x:c r="A168" s="57" t="s">
        <x:v>1786</x:v>
      </x:c>
      <x:c r="B168" s="57">
        <x:v>166</x:v>
      </x:c>
      <x:c r="C168" s="144" t="s">
        <x:v>4359</x:v>
      </x:c>
      <x:c r="D168" s="57" t="s">
        <x:v>1786</x:v>
      </x:c>
      <x:c r="E168" s="57"/>
      <x:c r="F168" s="57" t="s">
        <x:v>1120</x:v>
      </x:c>
      <x:c r="G168" s="57">
        <x:v>250</x:v>
      </x:c>
      <x:c r="H168" s="144"/>
      <x:c r="I168" s="65">
        <x:v>120</x:v>
      </x:c>
      <x:c r="J168" s="66" t="s">
        <x:v>916</x:v>
      </x:c>
      <x:c r="K168" s="66"/>
      <x:c r="L168" s="66" t="s">
        <x:v>944</x:v>
      </x:c>
    </x:row>
    <x:row r="169" spans="1:12" ht="45" customHeight="1">
      <x:c r="A169" s="57" t="s">
        <x:v>1786</x:v>
      </x:c>
      <x:c r="B169" s="57">
        <x:v>167</x:v>
      </x:c>
      <x:c r="C169" s="144" t="s">
        <x:v>945</x:v>
      </x:c>
      <x:c r="D169" s="57" t="s">
        <x:v>1786</x:v>
      </x:c>
      <x:c r="E169" s="57"/>
      <x:c r="F169" s="57" t="s">
        <x:v>1120</x:v>
      </x:c>
      <x:c r="G169" s="57">
        <x:v>250</x:v>
      </x:c>
      <x:c r="H169" s="144"/>
      <x:c r="I169" s="65">
        <x:v>120</x:v>
      </x:c>
      <x:c r="J169" s="66"/>
      <x:c r="K169" s="66"/>
      <x:c r="L169" s="66" t="s">
        <x:v>915</x:v>
      </x:c>
    </x:row>
    <x:row r="170" spans="1:12" ht="45" customHeight="1">
      <x:c r="A170" s="57" t="s">
        <x:v>1786</x:v>
      </x:c>
      <x:c r="B170" s="57">
        <x:v>168</x:v>
      </x:c>
      <x:c r="C170" s="144" t="s">
        <x:v>3763</x:v>
      </x:c>
      <x:c r="D170" s="57" t="s">
        <x:v>1786</x:v>
      </x:c>
      <x:c r="E170" s="57"/>
      <x:c r="F170" s="57" t="s">
        <x:v>1120</x:v>
      </x:c>
      <x:c r="G170" s="57">
        <x:v>300</x:v>
      </x:c>
      <x:c r="H170" s="144"/>
      <x:c r="I170" s="65">
        <x:v>135</x:v>
      </x:c>
      <x:c r="J170" s="66"/>
      <x:c r="K170" s="66" t="s">
        <x:v>2797</x:v>
      </x:c>
      <x:c r="L170" s="66" t="s">
        <x:v>1985</x:v>
      </x:c>
    </x:row>
    <x:row r="171" spans="1:12" ht="45" customHeight="1">
      <x:c r="A171" s="57" t="s">
        <x:v>1786</x:v>
      </x:c>
      <x:c r="B171" s="57">
        <x:v>169</x:v>
      </x:c>
      <x:c r="C171" s="144" t="s">
        <x:v>939</x:v>
      </x:c>
      <x:c r="D171" s="57" t="s">
        <x:v>1786</x:v>
      </x:c>
      <x:c r="E171" s="57"/>
      <x:c r="F171" s="57" t="s">
        <x:v>2366</x:v>
      </x:c>
      <x:c r="G171" s="57">
        <x:v>300</x:v>
      </x:c>
      <x:c r="H171" s="144"/>
      <x:c r="I171" s="65">
        <x:v>135</x:v>
      </x:c>
      <x:c r="J171" s="66" t="s">
        <x:v>2790</x:v>
      </x:c>
      <x:c r="K171" s="66" t="s">
        <x:v>3195</x:v>
      </x:c>
      <x:c r="L171" s="66" t="s">
        <x:v>1541</x:v>
      </x:c>
    </x:row>
    <x:row r="172" spans="1:12" ht="45" customHeight="1">
      <x:c r="A172" s="57" t="s">
        <x:v>1786</x:v>
      </x:c>
      <x:c r="B172" s="57">
        <x:v>170</x:v>
      </x:c>
      <x:c r="C172" s="144" t="s">
        <x:v>941</x:v>
      </x:c>
      <x:c r="D172" s="57" t="s">
        <x:v>1786</x:v>
      </x:c>
      <x:c r="E172" s="57"/>
      <x:c r="F172" s="57" t="s">
        <x:v>1120</x:v>
      </x:c>
      <x:c r="G172" s="57">
        <x:v>300</x:v>
      </x:c>
      <x:c r="H172" s="144"/>
      <x:c r="I172" s="65">
        <x:v>135</x:v>
      </x:c>
      <x:c r="J172" s="66"/>
      <x:c r="K172" s="66"/>
      <x:c r="L172" s="66" t="s">
        <x:v>915</x:v>
      </x:c>
    </x:row>
    <x:row r="173" spans="1:12" ht="45" customHeight="1">
      <x:c r="A173" s="57" t="s">
        <x:v>1786</x:v>
      </x:c>
      <x:c r="B173" s="57">
        <x:v>171</x:v>
      </x:c>
      <x:c r="C173" s="144" t="s">
        <x:v>4366</x:v>
      </x:c>
      <x:c r="D173" s="57" t="s">
        <x:v>1786</x:v>
      </x:c>
      <x:c r="E173" s="57"/>
      <x:c r="F173" s="57" t="s">
        <x:v>2366</x:v>
      </x:c>
      <x:c r="G173" s="57">
        <x:v>300</x:v>
      </x:c>
      <x:c r="H173" s="144"/>
      <x:c r="I173" s="65">
        <x:v>135</x:v>
      </x:c>
      <x:c r="J173" s="66"/>
      <x:c r="K173" s="66"/>
      <x:c r="L173" s="66" t="s">
        <x:v>4357</x:v>
      </x:c>
    </x:row>
    <x:row r="174" spans="1:12" ht="45" customHeight="1">
      <x:c r="A174" s="57" t="s">
        <x:v>1786</x:v>
      </x:c>
      <x:c r="B174" s="57">
        <x:v>172</x:v>
      </x:c>
      <x:c r="C174" s="144" t="s">
        <x:v>947</x:v>
      </x:c>
      <x:c r="D174" s="57" t="s">
        <x:v>1786</x:v>
      </x:c>
      <x:c r="E174" s="57"/>
      <x:c r="F174" s="57" t="s">
        <x:v>2366</x:v>
      </x:c>
      <x:c r="G174" s="57">
        <x:v>300</x:v>
      </x:c>
      <x:c r="H174" s="144"/>
      <x:c r="I174" s="65">
        <x:v>135</x:v>
      </x:c>
      <x:c r="J174" s="66"/>
      <x:c r="K174" s="66"/>
      <x:c r="L174" s="66"/>
    </x:row>
    <x:row r="175" spans="1:12" ht="45" customHeight="1">
      <x:c r="A175" s="57" t="s">
        <x:v>1786</x:v>
      </x:c>
      <x:c r="B175" s="57">
        <x:v>173</x:v>
      </x:c>
      <x:c r="C175" s="144" t="s">
        <x:v>1539</x:v>
      </x:c>
      <x:c r="D175" s="57" t="s">
        <x:v>1786</x:v>
      </x:c>
      <x:c r="E175" s="57"/>
      <x:c r="F175" s="57" t="s">
        <x:v>2366</x:v>
      </x:c>
      <x:c r="G175" s="57">
        <x:v>300</x:v>
      </x:c>
      <x:c r="H175" s="144"/>
      <x:c r="I175" s="65">
        <x:v>135</x:v>
      </x:c>
      <x:c r="J175" s="66"/>
      <x:c r="K175" s="66"/>
      <x:c r="L175" s="66"/>
    </x:row>
    <x:row r="176" spans="1:12" ht="45" customHeight="1">
      <x:c r="A176" s="57" t="s">
        <x:v>1786</x:v>
      </x:c>
      <x:c r="B176" s="57">
        <x:v>174</x:v>
      </x:c>
      <x:c r="C176" s="144" t="s">
        <x:v>4341</x:v>
      </x:c>
      <x:c r="D176" s="57" t="s">
        <x:v>1786</x:v>
      </x:c>
      <x:c r="E176" s="57"/>
      <x:c r="F176" s="57" t="s">
        <x:v>2366</x:v>
      </x:c>
      <x:c r="G176" s="57">
        <x:v>300</x:v>
      </x:c>
      <x:c r="H176" s="144"/>
      <x:c r="I176" s="65">
        <x:v>135</x:v>
      </x:c>
      <x:c r="J176" s="66"/>
      <x:c r="K176" s="66"/>
      <x:c r="L176" s="66"/>
    </x:row>
    <x:row r="177" spans="1:12" ht="45" customHeight="1">
      <x:c r="A177" s="57" t="s">
        <x:v>1786</x:v>
      </x:c>
      <x:c r="B177" s="57">
        <x:v>175</x:v>
      </x:c>
      <x:c r="C177" s="144" t="s">
        <x:v>4009</x:v>
      </x:c>
      <x:c r="D177" s="57" t="s">
        <x:v>1786</x:v>
      </x:c>
      <x:c r="E177" s="57"/>
      <x:c r="F177" s="57" t="s">
        <x:v>2366</x:v>
      </x:c>
      <x:c r="G177" s="57">
        <x:v>300</x:v>
      </x:c>
      <x:c r="H177" s="144"/>
      <x:c r="I177" s="65">
        <x:v>135</x:v>
      </x:c>
      <x:c r="J177" s="66"/>
      <x:c r="K177" s="66"/>
      <x:c r="L177" s="66"/>
    </x:row>
    <x:row r="178" spans="1:12" ht="45" customHeight="1">
      <x:c r="A178" s="57" t="s">
        <x:v>1786</x:v>
      </x:c>
      <x:c r="B178" s="57">
        <x:v>176</x:v>
      </x:c>
      <x:c r="C178" s="144" t="s">
        <x:v>2002</x:v>
      </x:c>
      <x:c r="D178" s="57" t="s">
        <x:v>1786</x:v>
      </x:c>
      <x:c r="E178" s="57"/>
      <x:c r="F178" s="57" t="s">
        <x:v>2366</x:v>
      </x:c>
      <x:c r="G178" s="57">
        <x:v>300</x:v>
      </x:c>
      <x:c r="H178" s="144"/>
      <x:c r="I178" s="65">
        <x:v>135</x:v>
      </x:c>
      <x:c r="J178" s="66"/>
      <x:c r="K178" s="66"/>
      <x:c r="L178" s="66"/>
    </x:row>
    <x:row r="179" spans="1:12" ht="45" customHeight="1">
      <x:c r="A179" s="57" t="s">
        <x:v>1786</x:v>
      </x:c>
      <x:c r="B179" s="57">
        <x:v>177</x:v>
      </x:c>
      <x:c r="C179" s="144" t="s">
        <x:v>3386</x:v>
      </x:c>
      <x:c r="D179" s="57" t="s">
        <x:v>1786</x:v>
      </x:c>
      <x:c r="E179" s="57"/>
      <x:c r="F179" s="57" t="s">
        <x:v>2366</x:v>
      </x:c>
      <x:c r="G179" s="57">
        <x:v>300</x:v>
      </x:c>
      <x:c r="H179" s="144"/>
      <x:c r="I179" s="65">
        <x:v>135</x:v>
      </x:c>
      <x:c r="J179" s="66"/>
      <x:c r="K179" s="66"/>
      <x:c r="L179" s="66"/>
    </x:row>
    <x:row r="180" spans="1:12" ht="45" customHeight="1">
      <x:c r="A180" s="57" t="s">
        <x:v>1786</x:v>
      </x:c>
      <x:c r="B180" s="57">
        <x:v>178</x:v>
      </x:c>
      <x:c r="C180" s="144" t="s">
        <x:v>1594</x:v>
      </x:c>
      <x:c r="D180" s="57" t="s">
        <x:v>1786</x:v>
      </x:c>
      <x:c r="E180" s="57"/>
      <x:c r="F180" s="57" t="s">
        <x:v>75</x:v>
      </x:c>
      <x:c r="G180" s="57">
        <x:v>300</x:v>
      </x:c>
      <x:c r="H180" s="144"/>
      <x:c r="I180" s="65">
        <x:v>135</x:v>
      </x:c>
      <x:c r="J180" s="66"/>
      <x:c r="K180" s="66"/>
      <x:c r="L180" s="66" t="s">
        <x:v>2794</x:v>
      </x:c>
    </x:row>
    <x:row r="181" spans="1:12" ht="45" customHeight="1">
      <x:c r="A181" s="57" t="s">
        <x:v>1786</x:v>
      </x:c>
      <x:c r="B181" s="57">
        <x:v>179</x:v>
      </x:c>
      <x:c r="C181" s="144" t="s">
        <x:v>4001</x:v>
      </x:c>
      <x:c r="D181" s="57" t="s">
        <x:v>1786</x:v>
      </x:c>
      <x:c r="E181" s="57"/>
      <x:c r="F181" s="57" t="s">
        <x:v>75</x:v>
      </x:c>
      <x:c r="G181" s="57">
        <x:v>300</x:v>
      </x:c>
      <x:c r="H181" s="144"/>
      <x:c r="I181" s="65">
        <x:v>135</x:v>
      </x:c>
      <x:c r="J181" s="66"/>
      <x:c r="K181" s="66" t="s">
        <x:v>121</x:v>
      </x:c>
      <x:c r="L181" s="66" t="s">
        <x:v>908</x:v>
      </x:c>
    </x:row>
    <x:row r="182" spans="1:12" ht="45" customHeight="1">
      <x:c r="A182" s="57" t="s">
        <x:v>1786</x:v>
      </x:c>
      <x:c r="B182" s="57">
        <x:v>180</x:v>
      </x:c>
      <x:c r="C182" s="144" t="s">
        <x:v>4005</x:v>
      </x:c>
      <x:c r="D182" s="57" t="s">
        <x:v>1786</x:v>
      </x:c>
      <x:c r="E182" s="57"/>
      <x:c r="F182" s="57" t="s">
        <x:v>75</x:v>
      </x:c>
      <x:c r="G182" s="57">
        <x:v>300</x:v>
      </x:c>
      <x:c r="H182" s="144"/>
      <x:c r="I182" s="65">
        <x:v>135</x:v>
      </x:c>
      <x:c r="J182" s="66"/>
      <x:c r="K182" s="66"/>
      <x:c r="L182" s="66" t="s">
        <x:v>2794</x:v>
      </x:c>
    </x:row>
    <x:row r="183" spans="1:12" ht="45" customHeight="1">
      <x:c r="A183" s="57" t="s">
        <x:v>1786</x:v>
      </x:c>
      <x:c r="B183" s="57">
        <x:v>181</x:v>
      </x:c>
      <x:c r="C183" s="144" t="s">
        <x:v>3389</x:v>
      </x:c>
      <x:c r="D183" s="57" t="s">
        <x:v>1786</x:v>
      </x:c>
      <x:c r="E183" s="57"/>
      <x:c r="F183" s="57" t="s">
        <x:v>75</x:v>
      </x:c>
      <x:c r="G183" s="57">
        <x:v>340</x:v>
      </x:c>
      <x:c r="H183" s="144"/>
      <x:c r="I183" s="65">
        <x:v>150</x:v>
      </x:c>
      <x:c r="J183" s="66" t="s">
        <x:v>4351</x:v>
      </x:c>
      <x:c r="K183" s="66" t="s">
        <x:v>2798</x:v>
      </x:c>
      <x:c r="L183" s="66" t="s">
        <x:v>2125</x:v>
      </x:c>
    </x:row>
    <x:row r="184" spans="1:12" ht="45" customHeight="1">
      <x:c r="A184" s="145" t="s">
        <x:v>1786</x:v>
      </x:c>
      <x:c r="B184" s="145">
        <x:v>182</x:v>
      </x:c>
      <x:c r="C184" s="146" t="s">
        <x:v>1909</x:v>
      </x:c>
      <x:c r="D184" s="145" t="s">
        <x:v>1786</x:v>
      </x:c>
      <x:c r="E184" s="57"/>
      <x:c r="F184" s="145" t="s">
        <x:v>75</x:v>
      </x:c>
      <x:c r="G184" s="145">
        <x:v>340</x:v>
      </x:c>
      <x:c r="H184" s="146"/>
      <x:c r="I184" s="65">
        <x:v>150</x:v>
      </x:c>
      <x:c r="J184" s="66"/>
      <x:c r="K184" s="66"/>
      <x:c r="L184" s="66" t="s">
        <x:v>2794</x:v>
      </x:c>
    </x:row>
    <x:row r="185" spans="1:12" ht="45" customHeight="1">
      <x:c r="A185" s="57" t="s">
        <x:v>1786</x:v>
      </x:c>
      <x:c r="B185" s="57">
        <x:v>183</x:v>
      </x:c>
      <x:c r="C185" s="144" t="s">
        <x:v>946</x:v>
      </x:c>
      <x:c r="D185" s="57" t="s">
        <x:v>1786</x:v>
      </x:c>
      <x:c r="E185" s="57"/>
      <x:c r="F185" s="57" t="s">
        <x:v>2366</x:v>
      </x:c>
      <x:c r="G185" s="57">
        <x:v>340</x:v>
      </x:c>
      <x:c r="H185" s="144"/>
      <x:c r="I185" s="65">
        <x:v>150</x:v>
      </x:c>
      <x:c r="J185" s="66"/>
      <x:c r="K185" s="66"/>
      <x:c r="L185" s="66" t="s">
        <x:v>4357</x:v>
      </x:c>
    </x:row>
    <x:row r="186" spans="1:12" ht="45" customHeight="1">
      <x:c r="A186" s="57" t="s">
        <x:v>1786</x:v>
      </x:c>
      <x:c r="B186" s="57">
        <x:v>184</x:v>
      </x:c>
      <x:c r="C186" s="144" t="s">
        <x:v>919</x:v>
      </x:c>
      <x:c r="D186" s="57" t="s">
        <x:v>1786</x:v>
      </x:c>
      <x:c r="E186" s="57"/>
      <x:c r="F186" s="57" t="s">
        <x:v>2366</x:v>
      </x:c>
      <x:c r="G186" s="57">
        <x:v>340</x:v>
      </x:c>
      <x:c r="H186" s="144"/>
      <x:c r="I186" s="65">
        <x:v>150</x:v>
      </x:c>
      <x:c r="J186" s="66"/>
      <x:c r="K186" s="66"/>
      <x:c r="L186" s="66"/>
    </x:row>
    <x:row r="187" spans="1:12" ht="45" customHeight="1">
      <x:c r="A187" s="57" t="s">
        <x:v>1786</x:v>
      </x:c>
      <x:c r="B187" s="57">
        <x:v>185</x:v>
      </x:c>
      <x:c r="C187" s="144" t="s">
        <x:v>2531</x:v>
      </x:c>
      <x:c r="D187" s="57" t="s">
        <x:v>1786</x:v>
      </x:c>
      <x:c r="E187" s="57"/>
      <x:c r="F187" s="57" t="s">
        <x:v>2366</x:v>
      </x:c>
      <x:c r="G187" s="57">
        <x:v>340</x:v>
      </x:c>
      <x:c r="H187" s="144" t="s">
        <x:v>3773</x:v>
      </x:c>
      <x:c r="I187" s="65">
        <x:v>150</x:v>
      </x:c>
      <x:c r="J187" s="66" t="s">
        <x:v>2818</x:v>
      </x:c>
      <x:c r="K187" s="66" t="s">
        <x:v>2285</x:v>
      </x:c>
      <x:c r="L187" s="66" t="s">
        <x:v>942</x:v>
      </x:c>
    </x:row>
    <x:row r="188" spans="1:12" ht="45" customHeight="1">
      <x:c r="A188" s="57" t="s">
        <x:v>1786</x:v>
      </x:c>
      <x:c r="B188" s="57">
        <x:v>186</x:v>
      </x:c>
      <x:c r="C188" s="144" t="s">
        <x:v>3764</x:v>
      </x:c>
      <x:c r="D188" s="57" t="s">
        <x:v>1786</x:v>
      </x:c>
      <x:c r="E188" s="57"/>
      <x:c r="F188" s="57" t="s">
        <x:v>2366</x:v>
      </x:c>
      <x:c r="G188" s="57">
        <x:v>340</x:v>
      </x:c>
      <x:c r="H188" s="144"/>
      <x:c r="I188" s="65">
        <x:v>150</x:v>
      </x:c>
      <x:c r="J188" s="66"/>
      <x:c r="K188" s="66"/>
      <x:c r="L188" s="66"/>
    </x:row>
    <x:row r="189" spans="1:12" ht="45" customHeight="1">
      <x:c r="A189" s="57" t="s">
        <x:v>1786</x:v>
      </x:c>
      <x:c r="B189" s="57">
        <x:v>187</x:v>
      </x:c>
      <x:c r="C189" s="144" t="s">
        <x:v>3770</x:v>
      </x:c>
      <x:c r="D189" s="57" t="s">
        <x:v>1786</x:v>
      </x:c>
      <x:c r="E189" s="57"/>
      <x:c r="F189" s="57" t="s">
        <x:v>2366</x:v>
      </x:c>
      <x:c r="G189" s="57">
        <x:v>340</x:v>
      </x:c>
      <x:c r="H189" s="144"/>
      <x:c r="I189" s="65">
        <x:v>150</x:v>
      </x:c>
      <x:c r="J189" s="66" t="s">
        <x:v>4375</x:v>
      </x:c>
      <x:c r="K189" s="66"/>
      <x:c r="L189" s="66" t="s">
        <x:v>3255</x:v>
      </x:c>
    </x:row>
    <x:row r="190" spans="1:12" ht="45" customHeight="1">
      <x:c r="A190" s="57" t="s">
        <x:v>1786</x:v>
      </x:c>
      <x:c r="B190" s="57">
        <x:v>188</x:v>
      </x:c>
      <x:c r="C190" s="144" t="s">
        <x:v>3241</x:v>
      </x:c>
      <x:c r="D190" s="57" t="s">
        <x:v>1786</x:v>
      </x:c>
      <x:c r="E190" s="57"/>
      <x:c r="F190" s="57" t="s">
        <x:v>2366</x:v>
      </x:c>
      <x:c r="G190" s="57">
        <x:v>380</x:v>
      </x:c>
      <x:c r="H190" s="144" t="s">
        <x:v>1908</x:v>
      </x:c>
      <x:c r="I190" s="65">
        <x:v>165</x:v>
      </x:c>
      <x:c r="J190" s="66" t="s">
        <x:v>2082</x:v>
      </x:c>
      <x:c r="K190" s="66"/>
      <x:c r="L190" s="66" t="s">
        <x:v>3772</x:v>
      </x:c>
    </x:row>
    <x:row r="191" spans="1:12" ht="45" customHeight="1">
      <x:c r="A191" s="57" t="s">
        <x:v>1786</x:v>
      </x:c>
      <x:c r="B191" s="57">
        <x:v>189</x:v>
      </x:c>
      <x:c r="C191" s="144" t="s">
        <x:v>2291</x:v>
      </x:c>
      <x:c r="D191" s="57" t="s">
        <x:v>1786</x:v>
      </x:c>
      <x:c r="E191" s="57"/>
      <x:c r="F191" s="57" t="s">
        <x:v>2366</x:v>
      </x:c>
      <x:c r="G191" s="57">
        <x:v>380</x:v>
      </x:c>
      <x:c r="H191" s="144"/>
      <x:c r="I191" s="65">
        <x:v>165</x:v>
      </x:c>
      <x:c r="J191" s="66"/>
      <x:c r="K191" s="66"/>
      <x:c r="L191" s="66" t="s">
        <x:v>4357</x:v>
      </x:c>
    </x:row>
    <x:row r="192" spans="1:12" ht="45" customHeight="1">
      <x:c r="A192" s="57" t="s">
        <x:v>1786</x:v>
      </x:c>
      <x:c r="B192" s="57">
        <x:v>190</x:v>
      </x:c>
      <x:c r="C192" s="144" t="s">
        <x:v>4381</x:v>
      </x:c>
      <x:c r="D192" s="57" t="s">
        <x:v>1786</x:v>
      </x:c>
      <x:c r="E192" s="57"/>
      <x:c r="F192" s="57" t="s">
        <x:v>2366</x:v>
      </x:c>
      <x:c r="G192" s="57">
        <x:v>380</x:v>
      </x:c>
      <x:c r="H192" s="144"/>
      <x:c r="I192" s="65">
        <x:v>165</x:v>
      </x:c>
      <x:c r="J192" s="66"/>
      <x:c r="K192" s="66"/>
      <x:c r="L192" s="66"/>
    </x:row>
    <x:row r="193" spans="1:12" ht="45" customHeight="1">
      <x:c r="A193" s="57" t="s">
        <x:v>1786</x:v>
      </x:c>
      <x:c r="B193" s="57">
        <x:v>191</x:v>
      </x:c>
      <x:c r="C193" s="144" t="s">
        <x:v>932</x:v>
      </x:c>
      <x:c r="D193" s="57" t="s">
        <x:v>1786</x:v>
      </x:c>
      <x:c r="E193" s="57"/>
      <x:c r="F193" s="57" t="s">
        <x:v>2366</x:v>
      </x:c>
      <x:c r="G193" s="57">
        <x:v>380</x:v>
      </x:c>
      <x:c r="H193" s="144"/>
      <x:c r="I193" s="65">
        <x:v>165</x:v>
      </x:c>
      <x:c r="J193" s="66"/>
      <x:c r="K193" s="66"/>
      <x:c r="L193" s="66"/>
    </x:row>
    <x:row r="194" spans="1:12" ht="45" customHeight="1">
      <x:c r="A194" s="57" t="s">
        <x:v>1786</x:v>
      </x:c>
      <x:c r="B194" s="57">
        <x:v>192</x:v>
      </x:c>
      <x:c r="C194" s="144" t="s">
        <x:v>1896</x:v>
      </x:c>
      <x:c r="D194" s="57" t="s">
        <x:v>1786</x:v>
      </x:c>
      <x:c r="E194" s="57"/>
      <x:c r="F194" s="57" t="s">
        <x:v>2366</x:v>
      </x:c>
      <x:c r="G194" s="57">
        <x:v>380</x:v>
      </x:c>
      <x:c r="H194" s="144"/>
      <x:c r="I194" s="65">
        <x:v>165</x:v>
      </x:c>
      <x:c r="J194" s="66" t="s">
        <x:v>2595</x:v>
      </x:c>
      <x:c r="K194" s="66"/>
      <x:c r="L194" s="66" t="s">
        <x:v>4373</x:v>
      </x:c>
    </x:row>
    <x:row r="195" spans="1:12" ht="45" customHeight="1">
      <x:c r="A195" s="57" t="s">
        <x:v>1786</x:v>
      </x:c>
      <x:c r="B195" s="57">
        <x:v>193</x:v>
      </x:c>
      <x:c r="C195" s="144" t="s">
        <x:v>923</x:v>
      </x:c>
      <x:c r="D195" s="57" t="s">
        <x:v>1786</x:v>
      </x:c>
      <x:c r="E195" s="57"/>
      <x:c r="F195" s="57" t="s">
        <x:v>2366</x:v>
      </x:c>
      <x:c r="G195" s="57">
        <x:v>380</x:v>
      </x:c>
      <x:c r="H195" s="144"/>
      <x:c r="I195" s="65">
        <x:v>165</x:v>
      </x:c>
      <x:c r="J195" s="66"/>
      <x:c r="K195" s="66"/>
      <x:c r="L195" s="66" t="s">
        <x:v>4357</x:v>
      </x:c>
    </x:row>
    <x:row r="196" spans="1:12" ht="45" customHeight="1">
      <x:c r="A196" s="57" t="s">
        <x:v>1786</x:v>
      </x:c>
      <x:c r="B196" s="57">
        <x:v>194</x:v>
      </x:c>
      <x:c r="C196" s="144" t="s">
        <x:v>4329</x:v>
      </x:c>
      <x:c r="D196" s="57" t="s">
        <x:v>1786</x:v>
      </x:c>
      <x:c r="E196" s="57"/>
      <x:c r="F196" s="57" t="s">
        <x:v>2366</x:v>
      </x:c>
      <x:c r="G196" s="57">
        <x:v>380</x:v>
      </x:c>
      <x:c r="H196" s="144"/>
      <x:c r="I196" s="65">
        <x:v>165</x:v>
      </x:c>
      <x:c r="J196" s="66" t="s">
        <x:v>2813</x:v>
      </x:c>
      <x:c r="K196" s="66"/>
      <x:c r="L196" s="66" t="s">
        <x:v>1518</x:v>
      </x:c>
    </x:row>
    <x:row r="197" spans="1:12" ht="45" customHeight="1">
      <x:c r="A197" s="147" t="s">
        <x:v>1786</x:v>
      </x:c>
      <x:c r="B197" s="147">
        <x:v>195</x:v>
      </x:c>
      <x:c r="C197" s="65" t="s">
        <x:v>2819</x:v>
      </x:c>
      <x:c r="D197" s="147" t="s">
        <x:v>1786</x:v>
      </x:c>
      <x:c r="E197" s="57"/>
      <x:c r="F197" s="147" t="s">
        <x:v>2366</x:v>
      </x:c>
      <x:c r="G197" s="147">
        <x:v>380</x:v>
      </x:c>
      <x:c r="H197" s="65"/>
      <x:c r="I197" s="148">
        <x:v>165</x:v>
      </x:c>
      <x:c r="J197" s="149"/>
      <x:c r="K197" s="149"/>
      <x:c r="L197" s="149" t="s">
        <x:v>4357</x:v>
      </x:c>
    </x:row>
    <x:row r="198" spans="1:12" ht="45" customHeight="1">
      <x:c r="A198" s="57" t="s">
        <x:v>1786</x:v>
      </x:c>
      <x:c r="B198" s="57">
        <x:v>196</x:v>
      </x:c>
      <x:c r="C198" s="144" t="s">
        <x:v>2534</x:v>
      </x:c>
      <x:c r="D198" s="57" t="s">
        <x:v>1786</x:v>
      </x:c>
      <x:c r="E198" s="57"/>
      <x:c r="F198" s="57" t="s">
        <x:v>2366</x:v>
      </x:c>
      <x:c r="G198" s="57">
        <x:v>380</x:v>
      </x:c>
      <x:c r="H198" s="144"/>
      <x:c r="I198" s="65">
        <x:v>165</x:v>
      </x:c>
      <x:c r="J198" s="66" t="s">
        <x:v>1029</x:v>
      </x:c>
      <x:c r="K198" s="66" t="s">
        <x:v>2810</x:v>
      </x:c>
      <x:c r="L198" s="66" t="s">
        <x:v>3056</x:v>
      </x:c>
    </x:row>
    <x:row r="199" spans="1:12" ht="45" customHeight="1">
      <x:c r="A199" s="57" t="s">
        <x:v>1786</x:v>
      </x:c>
      <x:c r="B199" s="57">
        <x:v>197</x:v>
      </x:c>
      <x:c r="C199" s="144" t="s">
        <x:v>4331</x:v>
      </x:c>
      <x:c r="D199" s="57" t="s">
        <x:v>1786</x:v>
      </x:c>
      <x:c r="E199" s="57"/>
      <x:c r="F199" s="57" t="s">
        <x:v>2366</x:v>
      </x:c>
      <x:c r="G199" s="57">
        <x:v>380</x:v>
      </x:c>
      <x:c r="H199" s="144"/>
      <x:c r="I199" s="65">
        <x:v>165</x:v>
      </x:c>
      <x:c r="J199" s="66"/>
      <x:c r="K199" s="66"/>
      <x:c r="L199" s="66"/>
    </x:row>
    <x:row r="200" spans="1:12" ht="45" customHeight="1">
      <x:c r="A200" s="57" t="s">
        <x:v>1786</x:v>
      </x:c>
      <x:c r="B200" s="57">
        <x:v>198</x:v>
      </x:c>
      <x:c r="C200" s="144" t="s">
        <x:v>931</x:v>
      </x:c>
      <x:c r="D200" s="57" t="s">
        <x:v>1786</x:v>
      </x:c>
      <x:c r="E200" s="57"/>
      <x:c r="F200" s="57" t="s">
        <x:v>2366</x:v>
      </x:c>
      <x:c r="G200" s="57">
        <x:v>380</x:v>
      </x:c>
      <x:c r="H200" s="144"/>
      <x:c r="I200" s="65">
        <x:v>165</x:v>
      </x:c>
      <x:c r="J200" s="66"/>
      <x:c r="K200" s="66"/>
      <x:c r="L200" s="66"/>
    </x:row>
    <x:row r="201" spans="1:12" ht="45" customHeight="1">
      <x:c r="A201" s="57" t="s">
        <x:v>1786</x:v>
      </x:c>
      <x:c r="B201" s="57">
        <x:v>199</x:v>
      </x:c>
      <x:c r="C201" s="144" t="s">
        <x:v>3774</x:v>
      </x:c>
      <x:c r="D201" s="57" t="s">
        <x:v>1786</x:v>
      </x:c>
      <x:c r="E201" s="57"/>
      <x:c r="F201" s="57" t="s">
        <x:v>2366</x:v>
      </x:c>
      <x:c r="G201" s="57">
        <x:v>380</x:v>
      </x:c>
      <x:c r="H201" s="144"/>
      <x:c r="I201" s="65">
        <x:v>165</x:v>
      </x:c>
      <x:c r="J201" s="66"/>
      <x:c r="K201" s="66"/>
      <x:c r="L201" s="66"/>
    </x:row>
    <x:row r="202" spans="1:12" ht="45" customHeight="1">
      <x:c r="A202" s="57" t="s">
        <x:v>1786</x:v>
      </x:c>
      <x:c r="B202" s="57">
        <x:v>200</x:v>
      </x:c>
      <x:c r="C202" s="144" t="s">
        <x:v>1538</x:v>
      </x:c>
      <x:c r="D202" s="57" t="s">
        <x:v>1786</x:v>
      </x:c>
      <x:c r="E202" s="57"/>
      <x:c r="F202" s="57" t="s">
        <x:v>2366</x:v>
      </x:c>
      <x:c r="G202" s="57">
        <x:v>380</x:v>
      </x:c>
      <x:c r="H202" s="144"/>
      <x:c r="I202" s="65">
        <x:v>165</x:v>
      </x:c>
      <x:c r="J202" s="66"/>
      <x:c r="K202" s="66"/>
      <x:c r="L202" s="66"/>
    </x:row>
    <x:row r="203" spans="1:12" ht="45" customHeight="1">
      <x:c r="A203" s="57" t="s">
        <x:v>1786</x:v>
      </x:c>
      <x:c r="B203" s="57">
        <x:v>201</x:v>
      </x:c>
      <x:c r="C203" s="144" t="s">
        <x:v>3776</x:v>
      </x:c>
      <x:c r="D203" s="57" t="s">
        <x:v>1786</x:v>
      </x:c>
      <x:c r="E203" s="57"/>
      <x:c r="F203" s="57" t="s">
        <x:v>2366</x:v>
      </x:c>
      <x:c r="G203" s="57">
        <x:v>380</x:v>
      </x:c>
      <x:c r="H203" s="144"/>
      <x:c r="I203" s="65">
        <x:v>165</x:v>
      </x:c>
      <x:c r="J203" s="66"/>
      <x:c r="K203" s="66"/>
      <x:c r="L203" s="66"/>
    </x:row>
    <x:row r="204" spans="1:12" ht="45" customHeight="1">
      <x:c r="A204" s="57" t="s">
        <x:v>1786</x:v>
      </x:c>
      <x:c r="B204" s="57">
        <x:v>202</x:v>
      </x:c>
      <x:c r="C204" s="144" t="s">
        <x:v>3771</x:v>
      </x:c>
      <x:c r="D204" s="57" t="s">
        <x:v>1786</x:v>
      </x:c>
      <x:c r="E204" s="57"/>
      <x:c r="F204" s="57" t="s">
        <x:v>2366</x:v>
      </x:c>
      <x:c r="G204" s="57">
        <x:v>380</x:v>
      </x:c>
      <x:c r="H204" s="144"/>
      <x:c r="I204" s="65">
        <x:v>165</x:v>
      </x:c>
      <x:c r="J204" s="66"/>
      <x:c r="K204" s="66"/>
      <x:c r="L204" s="66"/>
    </x:row>
    <x:row r="205" spans="1:12" ht="45" customHeight="1">
      <x:c r="A205" s="57" t="s">
        <x:v>1786</x:v>
      </x:c>
      <x:c r="B205" s="57">
        <x:v>203</x:v>
      </x:c>
      <x:c r="C205" s="144" t="s">
        <x:v>1531</x:v>
      </x:c>
      <x:c r="D205" s="57" t="s">
        <x:v>1786</x:v>
      </x:c>
      <x:c r="E205" s="57"/>
      <x:c r="F205" s="57" t="s">
        <x:v>2366</x:v>
      </x:c>
      <x:c r="G205" s="57">
        <x:v>380</x:v>
      </x:c>
      <x:c r="H205" s="144"/>
      <x:c r="I205" s="65">
        <x:v>165</x:v>
      </x:c>
      <x:c r="J205" s="66"/>
      <x:c r="K205" s="66"/>
      <x:c r="L205" s="66"/>
    </x:row>
    <x:row r="206" spans="1:12" ht="45" customHeight="1">
      <x:c r="A206" s="57" t="s">
        <x:v>1786</x:v>
      </x:c>
      <x:c r="B206" s="57">
        <x:v>204</x:v>
      </x:c>
      <x:c r="C206" s="144" t="s">
        <x:v>3768</x:v>
      </x:c>
      <x:c r="D206" s="57" t="s">
        <x:v>1786</x:v>
      </x:c>
      <x:c r="E206" s="57"/>
      <x:c r="F206" s="57" t="s">
        <x:v>2366</x:v>
      </x:c>
      <x:c r="G206" s="57">
        <x:v>380</x:v>
      </x:c>
      <x:c r="H206" s="144"/>
      <x:c r="I206" s="65">
        <x:v>165</x:v>
      </x:c>
      <x:c r="J206" s="66"/>
      <x:c r="K206" s="66"/>
      <x:c r="L206" s="66"/>
    </x:row>
    <x:row r="207" spans="1:12" ht="45" customHeight="1">
      <x:c r="A207" s="57" t="s">
        <x:v>1786</x:v>
      </x:c>
      <x:c r="B207" s="57">
        <x:v>205</x:v>
      </x:c>
      <x:c r="C207" s="144" t="s">
        <x:v>1528</x:v>
      </x:c>
      <x:c r="D207" s="57" t="s">
        <x:v>1786</x:v>
      </x:c>
      <x:c r="E207" s="57"/>
      <x:c r="F207" s="57" t="s">
        <x:v>2366</x:v>
      </x:c>
      <x:c r="G207" s="57">
        <x:v>380</x:v>
      </x:c>
      <x:c r="H207" s="144"/>
      <x:c r="I207" s="65">
        <x:v>165</x:v>
      </x:c>
      <x:c r="J207" s="66"/>
      <x:c r="K207" s="66"/>
      <x:c r="L207" s="66"/>
    </x:row>
    <x:row r="208" spans="1:12" ht="45" customHeight="1">
      <x:c r="A208" s="57" t="s">
        <x:v>1786</x:v>
      </x:c>
      <x:c r="B208" s="57">
        <x:v>206</x:v>
      </x:c>
      <x:c r="C208" s="144" t="s">
        <x:v>1548</x:v>
      </x:c>
      <x:c r="D208" s="57" t="s">
        <x:v>1786</x:v>
      </x:c>
      <x:c r="E208" s="57"/>
      <x:c r="F208" s="57" t="s">
        <x:v>2366</x:v>
      </x:c>
      <x:c r="G208" s="57">
        <x:v>380</x:v>
      </x:c>
      <x:c r="H208" s="144"/>
      <x:c r="I208" s="65">
        <x:v>165</x:v>
      </x:c>
      <x:c r="J208" s="66"/>
      <x:c r="K208" s="66"/>
      <x:c r="L208" s="66"/>
    </x:row>
    <x:row r="209" spans="1:12" ht="45" customHeight="1">
      <x:c r="A209" s="57" t="s">
        <x:v>1786</x:v>
      </x:c>
      <x:c r="B209" s="57">
        <x:v>207</x:v>
      </x:c>
      <x:c r="C209" s="144" t="s">
        <x:v>1912</x:v>
      </x:c>
      <x:c r="D209" s="57" t="s">
        <x:v>1786</x:v>
      </x:c>
      <x:c r="E209" s="57"/>
      <x:c r="F209" s="57" t="s">
        <x:v>2366</x:v>
      </x:c>
      <x:c r="G209" s="57">
        <x:v>380</x:v>
      </x:c>
      <x:c r="H209" s="144"/>
      <x:c r="I209" s="65">
        <x:v>165</x:v>
      </x:c>
      <x:c r="J209" s="66"/>
      <x:c r="K209" s="66"/>
      <x:c r="L209" s="66"/>
    </x:row>
    <x:row r="210" spans="1:12" ht="45" customHeight="1">
      <x:c r="A210" s="57" t="s">
        <x:v>1786</x:v>
      </x:c>
      <x:c r="B210" s="57">
        <x:v>208</x:v>
      </x:c>
      <x:c r="C210" s="144" t="s">
        <x:v>1534</x:v>
      </x:c>
      <x:c r="D210" s="57" t="s">
        <x:v>1786</x:v>
      </x:c>
      <x:c r="E210" s="57"/>
      <x:c r="F210" s="57" t="s">
        <x:v>2366</x:v>
      </x:c>
      <x:c r="G210" s="57">
        <x:v>380</x:v>
      </x:c>
      <x:c r="H210" s="144"/>
      <x:c r="I210" s="65">
        <x:v>165</x:v>
      </x:c>
      <x:c r="J210" s="66"/>
      <x:c r="K210" s="66"/>
      <x:c r="L210" s="66"/>
    </x:row>
    <x:row r="211" spans="1:12" ht="45" customHeight="1">
      <x:c r="A211" s="57" t="s">
        <x:v>1786</x:v>
      </x:c>
      <x:c r="B211" s="57">
        <x:v>209</x:v>
      </x:c>
      <x:c r="C211" s="144" t="s">
        <x:v>1533</x:v>
      </x:c>
      <x:c r="D211" s="57" t="s">
        <x:v>1786</x:v>
      </x:c>
      <x:c r="E211" s="57"/>
      <x:c r="F211" s="57" t="s">
        <x:v>2366</x:v>
      </x:c>
      <x:c r="G211" s="57">
        <x:v>380</x:v>
      </x:c>
      <x:c r="H211" s="144"/>
      <x:c r="I211" s="65">
        <x:v>165</x:v>
      </x:c>
      <x:c r="J211" s="66"/>
      <x:c r="K211" s="66"/>
      <x:c r="L211" s="66"/>
    </x:row>
    <x:row r="212" spans="1:12" ht="45" customHeight="1">
      <x:c r="A212" s="57" t="s">
        <x:v>1786</x:v>
      </x:c>
      <x:c r="B212" s="57">
        <x:v>210</x:v>
      </x:c>
      <x:c r="C212" s="144" t="s">
        <x:v>1529</x:v>
      </x:c>
      <x:c r="D212" s="57" t="s">
        <x:v>1786</x:v>
      </x:c>
      <x:c r="E212" s="57"/>
      <x:c r="F212" s="57" t="s">
        <x:v>2366</x:v>
      </x:c>
      <x:c r="G212" s="57">
        <x:v>380</x:v>
      </x:c>
      <x:c r="H212" s="144"/>
      <x:c r="I212" s="65">
        <x:v>165</x:v>
      </x:c>
      <x:c r="J212" s="66"/>
      <x:c r="K212" s="66"/>
      <x:c r="L212" s="66"/>
    </x:row>
    <x:row r="213" spans="1:12" ht="45" customHeight="1">
      <x:c r="A213" s="57" t="s">
        <x:v>1786</x:v>
      </x:c>
      <x:c r="B213" s="57">
        <x:v>211</x:v>
      </x:c>
      <x:c r="C213" s="144" t="s">
        <x:v>2799</x:v>
      </x:c>
      <x:c r="D213" s="57" t="s">
        <x:v>1786</x:v>
      </x:c>
      <x:c r="E213" s="57"/>
      <x:c r="F213" s="57" t="s">
        <x:v>2366</x:v>
      </x:c>
      <x:c r="G213" s="57">
        <x:v>380</x:v>
      </x:c>
      <x:c r="H213" s="144"/>
      <x:c r="I213" s="65">
        <x:v>165</x:v>
      </x:c>
      <x:c r="J213" s="66"/>
      <x:c r="K213" s="66"/>
      <x:c r="L213" s="66"/>
    </x:row>
    <x:row r="214" spans="1:12" ht="45" customHeight="1">
      <x:c r="A214" s="57" t="s">
        <x:v>1786</x:v>
      </x:c>
      <x:c r="B214" s="57">
        <x:v>212</x:v>
      </x:c>
      <x:c r="C214" s="144" t="s">
        <x:v>2811</x:v>
      </x:c>
      <x:c r="D214" s="57" t="s">
        <x:v>1786</x:v>
      </x:c>
      <x:c r="E214" s="57"/>
      <x:c r="F214" s="57" t="s">
        <x:v>2366</x:v>
      </x:c>
      <x:c r="G214" s="57">
        <x:v>380</x:v>
      </x:c>
      <x:c r="H214" s="144"/>
      <x:c r="I214" s="65">
        <x:v>165</x:v>
      </x:c>
      <x:c r="J214" s="66"/>
      <x:c r="K214" s="66"/>
      <x:c r="L214" s="66"/>
    </x:row>
    <x:row r="215" spans="1:12" ht="45" customHeight="1">
      <x:c r="A215" s="57" t="s">
        <x:v>1786</x:v>
      </x:c>
      <x:c r="B215" s="57">
        <x:v>213</x:v>
      </x:c>
      <x:c r="C215" s="144" t="s">
        <x:v>3278</x:v>
      </x:c>
      <x:c r="D215" s="57" t="s">
        <x:v>1786</x:v>
      </x:c>
      <x:c r="E215" s="57"/>
      <x:c r="F215" s="57" t="s">
        <x:v>2366</x:v>
      </x:c>
      <x:c r="G215" s="57">
        <x:v>380</x:v>
      </x:c>
      <x:c r="H215" s="144"/>
      <x:c r="I215" s="65">
        <x:v>165</x:v>
      </x:c>
      <x:c r="J215" s="66"/>
      <x:c r="K215" s="66"/>
      <x:c r="L215" s="66"/>
    </x:row>
    <x:row r="216" spans="1:12" ht="45" customHeight="1">
      <x:c r="A216" s="57" t="s">
        <x:v>1786</x:v>
      </x:c>
      <x:c r="B216" s="57">
        <x:v>214</x:v>
      </x:c>
      <x:c r="C216" s="144" t="s">
        <x:v>4002</x:v>
      </x:c>
      <x:c r="D216" s="57" t="s">
        <x:v>1786</x:v>
      </x:c>
      <x:c r="E216" s="57"/>
      <x:c r="F216" s="57" t="s">
        <x:v>2366</x:v>
      </x:c>
      <x:c r="G216" s="57">
        <x:v>380</x:v>
      </x:c>
      <x:c r="H216" s="144"/>
      <x:c r="I216" s="65">
        <x:v>165</x:v>
      </x:c>
      <x:c r="J216" s="66"/>
      <x:c r="K216" s="66"/>
      <x:c r="L216" s="66"/>
    </x:row>
    <x:row r="217" spans="1:12" ht="45" customHeight="1">
      <x:c r="A217" s="57" t="s">
        <x:v>1786</x:v>
      </x:c>
      <x:c r="B217" s="57">
        <x:v>215</x:v>
      </x:c>
      <x:c r="C217" s="144" t="s">
        <x:v>3365</x:v>
      </x:c>
      <x:c r="D217" s="57" t="s">
        <x:v>1786</x:v>
      </x:c>
      <x:c r="E217" s="57"/>
      <x:c r="F217" s="57" t="s">
        <x:v>1120</x:v>
      </x:c>
      <x:c r="G217" s="57">
        <x:v>380</x:v>
      </x:c>
      <x:c r="H217" s="144"/>
      <x:c r="I217" s="65">
        <x:v>165</x:v>
      </x:c>
      <x:c r="J217" s="66"/>
      <x:c r="K217" s="66" t="s">
        <x:v>3148</x:v>
      </x:c>
      <x:c r="L217" s="66" t="s">
        <x:v>2489</x:v>
      </x:c>
    </x:row>
    <x:row r="218" spans="1:12" ht="45" customHeight="1">
      <x:c r="A218" s="57" t="s">
        <x:v>1786</x:v>
      </x:c>
      <x:c r="B218" s="57">
        <x:v>216</x:v>
      </x:c>
      <x:c r="C218" s="144" t="s">
        <x:v>3984</x:v>
      </x:c>
      <x:c r="D218" s="57" t="s">
        <x:v>1786</x:v>
      </x:c>
      <x:c r="E218" s="57"/>
      <x:c r="F218" s="57" t="s">
        <x:v>2366</x:v>
      </x:c>
      <x:c r="G218" s="57">
        <x:v>380</x:v>
      </x:c>
      <x:c r="H218" s="144"/>
      <x:c r="I218" s="65">
        <x:v>165</x:v>
      </x:c>
      <x:c r="J218" s="66"/>
      <x:c r="K218" s="66"/>
      <x:c r="L218" s="66" t="s">
        <x:v>4357</x:v>
      </x:c>
    </x:row>
    <x:row r="219" spans="1:12" ht="45" customHeight="1">
      <x:c r="A219" s="57" t="s">
        <x:v>1786</x:v>
      </x:c>
      <x:c r="B219" s="57">
        <x:v>217</x:v>
      </x:c>
      <x:c r="C219" s="144" t="s">
        <x:v>3240</x:v>
      </x:c>
      <x:c r="D219" s="57" t="s">
        <x:v>1786</x:v>
      </x:c>
      <x:c r="E219" s="57"/>
      <x:c r="F219" s="57" t="s">
        <x:v>2366</x:v>
      </x:c>
      <x:c r="G219" s="57">
        <x:v>380</x:v>
      </x:c>
      <x:c r="H219" s="144"/>
      <x:c r="I219" s="65">
        <x:v>165</x:v>
      </x:c>
      <x:c r="J219" s="66"/>
      <x:c r="K219" s="66"/>
      <x:c r="L219" s="66"/>
    </x:row>
    <x:row r="220" spans="1:12" ht="45" customHeight="1">
      <x:c r="A220" s="65" t="s">
        <x:v>1786</x:v>
      </x:c>
      <x:c r="B220" s="65">
        <x:v>218</x:v>
      </x:c>
      <x:c r="C220" s="65" t="s">
        <x:v>2281</x:v>
      </x:c>
      <x:c r="D220" s="65" t="s">
        <x:v>1786</x:v>
      </x:c>
      <x:c r="E220" s="57"/>
      <x:c r="F220" s="65" t="s">
        <x:v>2366</x:v>
      </x:c>
      <x:c r="G220" s="65">
        <x:v>380</x:v>
      </x:c>
      <x:c r="H220" s="66"/>
      <x:c r="I220" s="65">
        <x:v>165</x:v>
      </x:c>
      <x:c r="J220" s="66"/>
      <x:c r="K220" s="66"/>
      <x:c r="L220" s="66"/>
    </x:row>
    <x:row r="221" spans="1:12" ht="45" customHeight="1">
      <x:c r="A221" s="65" t="s">
        <x:v>1786</x:v>
      </x:c>
      <x:c r="B221" s="65">
        <x:v>219</x:v>
      </x:c>
      <x:c r="C221" s="65" t="s">
        <x:v>3668</x:v>
      </x:c>
      <x:c r="D221" s="65" t="s">
        <x:v>1786</x:v>
      </x:c>
      <x:c r="E221" s="57"/>
      <x:c r="F221" s="65" t="s">
        <x:v>2366</x:v>
      </x:c>
      <x:c r="G221" s="65">
        <x:v>380</x:v>
      </x:c>
      <x:c r="H221" s="66"/>
      <x:c r="I221" s="65">
        <x:v>165</x:v>
      </x:c>
      <x:c r="J221" s="66"/>
      <x:c r="K221" s="66"/>
      <x:c r="L221" s="66"/>
    </x:row>
    <x:row r="222" spans="1:12" ht="45" customHeight="1">
      <x:c r="A222" s="65" t="s">
        <x:v>1786</x:v>
      </x:c>
      <x:c r="B222" s="65">
        <x:v>220</x:v>
      </x:c>
      <x:c r="C222" s="65" t="s">
        <x:v>4324</x:v>
      </x:c>
      <x:c r="D222" s="65" t="s">
        <x:v>1786</x:v>
      </x:c>
      <x:c r="E222" s="57"/>
      <x:c r="F222" s="65" t="s">
        <x:v>2366</x:v>
      </x:c>
      <x:c r="G222" s="65">
        <x:v>380</x:v>
      </x:c>
      <x:c r="H222" s="66"/>
      <x:c r="I222" s="65">
        <x:v>165</x:v>
      </x:c>
      <x:c r="J222" s="66"/>
      <x:c r="K222" s="66"/>
      <x:c r="L222" s="66"/>
    </x:row>
    <x:row r="223" spans="1:12" ht="45" customHeight="1">
      <x:c r="A223" s="65" t="s">
        <x:v>1786</x:v>
      </x:c>
      <x:c r="B223" s="65">
        <x:v>221</x:v>
      </x:c>
      <x:c r="C223" s="65" t="s">
        <x:v>4371</x:v>
      </x:c>
      <x:c r="D223" s="65" t="s">
        <x:v>1786</x:v>
      </x:c>
      <x:c r="E223" s="57"/>
      <x:c r="F223" s="65" t="s">
        <x:v>2366</x:v>
      </x:c>
      <x:c r="G223" s="65">
        <x:v>380</x:v>
      </x:c>
      <x:c r="H223" s="66"/>
      <x:c r="I223" s="65">
        <x:v>165</x:v>
      </x:c>
      <x:c r="J223" s="66"/>
      <x:c r="K223" s="66"/>
      <x:c r="L223" s="66"/>
    </x:row>
    <x:row r="224" spans="1:12" ht="45" customHeight="1">
      <x:c r="A224" s="65" t="s">
        <x:v>1786</x:v>
      </x:c>
      <x:c r="B224" s="65">
        <x:v>222</x:v>
      </x:c>
      <x:c r="C224" s="65" t="s">
        <x:v>3989</x:v>
      </x:c>
      <x:c r="D224" s="65" t="s">
        <x:v>1786</x:v>
      </x:c>
      <x:c r="E224" s="57"/>
      <x:c r="F224" s="65" t="s">
        <x:v>2366</x:v>
      </x:c>
      <x:c r="G224" s="65">
        <x:v>380</x:v>
      </x:c>
      <x:c r="H224" s="66"/>
      <x:c r="I224" s="65">
        <x:v>165</x:v>
      </x:c>
      <x:c r="J224" s="66"/>
      <x:c r="K224" s="66"/>
      <x:c r="L224" s="66"/>
    </x:row>
    <x:row r="225" spans="1:12" ht="45" customHeight="1">
      <x:c r="A225" s="65" t="s">
        <x:v>1786</x:v>
      </x:c>
      <x:c r="B225" s="65">
        <x:v>223</x:v>
      </x:c>
      <x:c r="C225" s="65" t="s">
        <x:v>4337</x:v>
      </x:c>
      <x:c r="D225" s="65" t="s">
        <x:v>1786</x:v>
      </x:c>
      <x:c r="E225" s="57"/>
      <x:c r="F225" s="65" t="s">
        <x:v>2366</x:v>
      </x:c>
      <x:c r="G225" s="65">
        <x:v>380</x:v>
      </x:c>
      <x:c r="H225" s="66"/>
      <x:c r="I225" s="65">
        <x:v>165</x:v>
      </x:c>
      <x:c r="J225" s="66"/>
      <x:c r="K225" s="66"/>
      <x:c r="L225" s="66"/>
    </x:row>
    <x:row r="226" spans="1:12" ht="45" customHeight="1">
      <x:c r="A226" s="65" t="s">
        <x:v>1786</x:v>
      </x:c>
      <x:c r="B226" s="65">
        <x:v>224</x:v>
      </x:c>
      <x:c r="C226" s="65" t="s">
        <x:v>940</x:v>
      </x:c>
      <x:c r="D226" s="65" t="s">
        <x:v>1786</x:v>
      </x:c>
      <x:c r="E226" s="57"/>
      <x:c r="F226" s="65" t="s">
        <x:v>2366</x:v>
      </x:c>
      <x:c r="G226" s="65">
        <x:v>380</x:v>
      </x:c>
      <x:c r="H226" s="66"/>
      <x:c r="I226" s="65">
        <x:v>165</x:v>
      </x:c>
      <x:c r="J226" s="66"/>
      <x:c r="K226" s="66"/>
      <x:c r="L226" s="66"/>
    </x:row>
    <x:row r="227" spans="1:12" ht="45" customHeight="1">
      <x:c r="A227" s="65" t="s">
        <x:v>1786</x:v>
      </x:c>
      <x:c r="B227" s="65">
        <x:v>225</x:v>
      </x:c>
      <x:c r="C227" s="65" t="s">
        <x:v>930</x:v>
      </x:c>
      <x:c r="D227" s="65" t="s">
        <x:v>1786</x:v>
      </x:c>
      <x:c r="E227" s="57"/>
      <x:c r="F227" s="65" t="s">
        <x:v>2366</x:v>
      </x:c>
      <x:c r="G227" s="65">
        <x:v>380</x:v>
      </x:c>
      <x:c r="H227" s="66"/>
      <x:c r="I227" s="65">
        <x:v>165</x:v>
      </x:c>
      <x:c r="J227" s="66"/>
      <x:c r="K227" s="66"/>
      <x:c r="L227" s="66"/>
    </x:row>
    <x:row r="228" spans="1:12" ht="45" customHeight="1">
      <x:c r="A228" s="65" t="s">
        <x:v>1786</x:v>
      </x:c>
      <x:c r="B228" s="65">
        <x:v>226</x:v>
      </x:c>
      <x:c r="C228" s="65" t="s">
        <x:v>918</x:v>
      </x:c>
      <x:c r="D228" s="65" t="s">
        <x:v>1786</x:v>
      </x:c>
      <x:c r="E228" s="57"/>
      <x:c r="F228" s="65" t="s">
        <x:v>2366</x:v>
      </x:c>
      <x:c r="G228" s="65">
        <x:v>380</x:v>
      </x:c>
      <x:c r="H228" s="66"/>
      <x:c r="I228" s="65">
        <x:v>165</x:v>
      </x:c>
      <x:c r="J228" s="66"/>
      <x:c r="K228" s="66"/>
      <x:c r="L228" s="66"/>
    </x:row>
    <x:row r="229" spans="1:12" ht="45" customHeight="1">
      <x:c r="A229" s="65" t="s">
        <x:v>1786</x:v>
      </x:c>
      <x:c r="B229" s="65">
        <x:v>227</x:v>
      </x:c>
      <x:c r="C229" s="65" t="s">
        <x:v>2377</x:v>
      </x:c>
      <x:c r="D229" s="65" t="s">
        <x:v>1786</x:v>
      </x:c>
      <x:c r="E229" s="57"/>
      <x:c r="F229" s="65" t="s">
        <x:v>2366</x:v>
      </x:c>
      <x:c r="G229" s="65">
        <x:v>380</x:v>
      </x:c>
      <x:c r="H229" s="66"/>
      <x:c r="I229" s="65">
        <x:v>165</x:v>
      </x:c>
      <x:c r="J229" s="66"/>
      <x:c r="K229" s="66"/>
      <x:c r="L229" s="66"/>
    </x:row>
    <x:row r="230" spans="1:12" ht="45" customHeight="1">
      <x:c r="A230" s="65" t="s">
        <x:v>1786</x:v>
      </x:c>
      <x:c r="B230" s="65">
        <x:v>228</x:v>
      </x:c>
      <x:c r="C230" s="65" t="s">
        <x:v>1584</x:v>
      </x:c>
      <x:c r="D230" s="65" t="s">
        <x:v>1786</x:v>
      </x:c>
      <x:c r="E230" s="57"/>
      <x:c r="F230" s="65" t="s">
        <x:v>2366</x:v>
      </x:c>
      <x:c r="G230" s="65">
        <x:v>380</x:v>
      </x:c>
      <x:c r="H230" s="66"/>
      <x:c r="I230" s="65">
        <x:v>165</x:v>
      </x:c>
      <x:c r="J230" s="66"/>
      <x:c r="K230" s="66"/>
      <x:c r="L230" s="66"/>
    </x:row>
    <x:row r="231" spans="1:12" ht="45" customHeight="1">
      <x:c r="A231" s="65" t="s">
        <x:v>1786</x:v>
      </x:c>
      <x:c r="B231" s="65">
        <x:v>229</x:v>
      </x:c>
      <x:c r="C231" s="65" t="s">
        <x:v>4383</x:v>
      </x:c>
      <x:c r="D231" s="65" t="s">
        <x:v>1786</x:v>
      </x:c>
      <x:c r="E231" s="57"/>
      <x:c r="F231" s="65" t="s">
        <x:v>2366</x:v>
      </x:c>
      <x:c r="G231" s="65">
        <x:v>380</x:v>
      </x:c>
      <x:c r="H231" s="66"/>
      <x:c r="I231" s="65">
        <x:v>165</x:v>
      </x:c>
      <x:c r="J231" s="66"/>
      <x:c r="K231" s="66"/>
      <x:c r="L231" s="66"/>
    </x:row>
    <x:row r="232" spans="1:12" ht="45" customHeight="1">
      <x:c r="A232" s="65" t="s">
        <x:v>1786</x:v>
      </x:c>
      <x:c r="B232" s="65">
        <x:v>230</x:v>
      </x:c>
      <x:c r="C232" s="65" t="s">
        <x:v>1998</x:v>
      </x:c>
      <x:c r="D232" s="65" t="s">
        <x:v>1786</x:v>
      </x:c>
      <x:c r="E232" s="57"/>
      <x:c r="F232" s="65" t="s">
        <x:v>2366</x:v>
      </x:c>
      <x:c r="G232" s="65">
        <x:v>380</x:v>
      </x:c>
      <x:c r="H232" s="66"/>
      <x:c r="I232" s="65">
        <x:v>165</x:v>
      </x:c>
      <x:c r="J232" s="66"/>
      <x:c r="K232" s="66"/>
      <x:c r="L232" s="66"/>
    </x:row>
    <x:row r="233" spans="1:12" ht="45" customHeight="1">
      <x:c r="A233" s="65" t="s">
        <x:v>1786</x:v>
      </x:c>
      <x:c r="B233" s="65">
        <x:v>231</x:v>
      </x:c>
      <x:c r="C233" s="65" t="s">
        <x:v>1579</x:v>
      </x:c>
      <x:c r="D233" s="65" t="s">
        <x:v>1786</x:v>
      </x:c>
      <x:c r="E233" s="57"/>
      <x:c r="F233" s="65" t="s">
        <x:v>2366</x:v>
      </x:c>
      <x:c r="G233" s="65">
        <x:v>380</x:v>
      </x:c>
      <x:c r="H233" s="66"/>
      <x:c r="I233" s="65">
        <x:v>165</x:v>
      </x:c>
      <x:c r="J233" s="66"/>
      <x:c r="K233" s="66"/>
      <x:c r="L233" s="66"/>
    </x:row>
    <x:row r="234" spans="1:12" ht="45" customHeight="1">
      <x:c r="A234" s="65" t="s">
        <x:v>1786</x:v>
      </x:c>
      <x:c r="B234" s="65">
        <x:v>232</x:v>
      </x:c>
      <x:c r="C234" s="65" t="s">
        <x:v>1583</x:v>
      </x:c>
      <x:c r="D234" s="65" t="s">
        <x:v>1786</x:v>
      </x:c>
      <x:c r="E234" s="57"/>
      <x:c r="F234" s="65" t="s">
        <x:v>2366</x:v>
      </x:c>
      <x:c r="G234" s="65">
        <x:v>380</x:v>
      </x:c>
      <x:c r="H234" s="66"/>
      <x:c r="I234" s="65">
        <x:v>165</x:v>
      </x:c>
      <x:c r="J234" s="66"/>
      <x:c r="K234" s="66"/>
      <x:c r="L234" s="66"/>
    </x:row>
    <x:row r="235" spans="1:12" ht="45" customHeight="1">
      <x:c r="A235" s="65" t="s">
        <x:v>1786</x:v>
      </x:c>
      <x:c r="B235" s="65">
        <x:v>233</x:v>
      </x:c>
      <x:c r="C235" s="65" t="s">
        <x:v>3994</x:v>
      </x:c>
      <x:c r="D235" s="65" t="s">
        <x:v>1786</x:v>
      </x:c>
      <x:c r="E235" s="57"/>
      <x:c r="F235" s="65" t="s">
        <x:v>2366</x:v>
      </x:c>
      <x:c r="G235" s="65">
        <x:v>380</x:v>
      </x:c>
      <x:c r="H235" s="66"/>
      <x:c r="I235" s="65">
        <x:v>165</x:v>
      </x:c>
      <x:c r="J235" s="66"/>
      <x:c r="K235" s="66"/>
      <x:c r="L235" s="66"/>
    </x:row>
    <x:row r="236" spans="1:12" ht="45" customHeight="1">
      <x:c r="A236" s="65" t="s">
        <x:v>1786</x:v>
      </x:c>
      <x:c r="B236" s="65">
        <x:v>234</x:v>
      </x:c>
      <x:c r="C236" s="65" t="s">
        <x:v>3362</x:v>
      </x:c>
      <x:c r="D236" s="65" t="s">
        <x:v>1786</x:v>
      </x:c>
      <x:c r="E236" s="57"/>
      <x:c r="F236" s="65" t="s">
        <x:v>2366</x:v>
      </x:c>
      <x:c r="G236" s="65">
        <x:v>380</x:v>
      </x:c>
      <x:c r="H236" s="66"/>
      <x:c r="I236" s="65">
        <x:v>165</x:v>
      </x:c>
      <x:c r="J236" s="66"/>
      <x:c r="K236" s="66"/>
      <x:c r="L236" s="66"/>
    </x:row>
    <x:row r="237" spans="1:12" ht="45" customHeight="1">
      <x:c r="A237" s="65" t="s">
        <x:v>1786</x:v>
      </x:c>
      <x:c r="B237" s="65">
        <x:v>235</x:v>
      </x:c>
      <x:c r="C237" s="65" t="s">
        <x:v>4212</x:v>
      </x:c>
      <x:c r="D237" s="65" t="s">
        <x:v>1786</x:v>
      </x:c>
      <x:c r="E237" s="57"/>
      <x:c r="F237" s="65" t="s">
        <x:v>2366</x:v>
      </x:c>
      <x:c r="G237" s="65">
        <x:v>380</x:v>
      </x:c>
      <x:c r="H237" s="66"/>
      <x:c r="I237" s="65">
        <x:v>165</x:v>
      </x:c>
      <x:c r="J237" s="66"/>
      <x:c r="K237" s="66"/>
      <x:c r="L237" s="66"/>
    </x:row>
    <x:row r="238" spans="1:12" ht="45" customHeight="1">
      <x:c r="A238" s="65" t="s">
        <x:v>1786</x:v>
      </x:c>
      <x:c r="B238" s="65">
        <x:v>236</x:v>
      </x:c>
      <x:c r="C238" s="65" t="s">
        <x:v>3987</x:v>
      </x:c>
      <x:c r="D238" s="65" t="s">
        <x:v>1786</x:v>
      </x:c>
      <x:c r="E238" s="57"/>
      <x:c r="F238" s="65" t="s">
        <x:v>2366</x:v>
      </x:c>
      <x:c r="G238" s="65">
        <x:v>380</x:v>
      </x:c>
      <x:c r="H238" s="66"/>
      <x:c r="I238" s="65">
        <x:v>165</x:v>
      </x:c>
      <x:c r="J238" s="66"/>
      <x:c r="K238" s="66"/>
      <x:c r="L238" s="66"/>
    </x:row>
    <x:row r="239" spans="1:12" ht="45" customHeight="1">
      <x:c r="A239" s="65" t="s">
        <x:v>1786</x:v>
      </x:c>
      <x:c r="B239" s="65">
        <x:v>237</x:v>
      </x:c>
      <x:c r="C239" s="65" t="s">
        <x:v>2005</x:v>
      </x:c>
      <x:c r="D239" s="65" t="s">
        <x:v>1786</x:v>
      </x:c>
      <x:c r="E239" s="57"/>
      <x:c r="F239" s="65" t="s">
        <x:v>2366</x:v>
      </x:c>
      <x:c r="G239" s="65">
        <x:v>380</x:v>
      </x:c>
      <x:c r="H239" s="66" t="s">
        <x:v>2807</x:v>
      </x:c>
      <x:c r="I239" s="65">
        <x:v>165</x:v>
      </x:c>
      <x:c r="J239" s="66"/>
      <x:c r="K239" s="66"/>
      <x:c r="L239" s="66" t="s">
        <x:v>1520</x:v>
      </x:c>
    </x:row>
    <x:row r="240" spans="1:12" ht="45" customHeight="1">
      <x:c r="A240" s="65" t="s">
        <x:v>1786</x:v>
      </x:c>
      <x:c r="B240" s="65">
        <x:v>238</x:v>
      </x:c>
      <x:c r="C240" s="65" t="s">
        <x:v>1580</x:v>
      </x:c>
      <x:c r="D240" s="65" t="s">
        <x:v>1786</x:v>
      </x:c>
      <x:c r="E240" s="57"/>
      <x:c r="F240" s="65" t="s">
        <x:v>1120</x:v>
      </x:c>
      <x:c r="G240" s="65">
        <x:v>430</x:v>
      </x:c>
      <x:c r="H240" s="66"/>
      <x:c r="I240" s="65">
        <x:v>165</x:v>
      </x:c>
      <x:c r="J240" s="66"/>
      <x:c r="K240" s="66" t="s">
        <x:v>133</x:v>
      </x:c>
      <x:c r="L240" s="66" t="s">
        <x:v>1543</x:v>
      </x:c>
    </x:row>
    <x:row r="241" spans="1:12" ht="45" customHeight="1">
      <x:c r="A241" s="65" t="s">
        <x:v>1786</x:v>
      </x:c>
      <x:c r="B241" s="65">
        <x:v>239</x:v>
      </x:c>
      <x:c r="C241" s="65" t="s">
        <x:v>1995</x:v>
      </x:c>
      <x:c r="D241" s="65" t="s">
        <x:v>1786</x:v>
      </x:c>
      <x:c r="E241" s="57"/>
      <x:c r="F241" s="65" t="s">
        <x:v>2298</x:v>
      </x:c>
      <x:c r="G241" s="65">
        <x:v>430</x:v>
      </x:c>
      <x:c r="H241" s="66"/>
      <x:c r="I241" s="65">
        <x:v>165</x:v>
      </x:c>
      <x:c r="J241" s="66"/>
      <x:c r="K241" s="66"/>
      <x:c r="L241" s="66" t="s">
        <x:v>4357</x:v>
      </x:c>
    </x:row>
    <x:row r="242" spans="1:12" ht="45" customHeight="1">
      <x:c r="A242" s="65" t="s">
        <x:v>1786</x:v>
      </x:c>
      <x:c r="B242" s="65">
        <x:v>240</x:v>
      </x:c>
      <x:c r="C242" s="65" t="s">
        <x:v>1574</x:v>
      </x:c>
      <x:c r="D242" s="65" t="s">
        <x:v>1786</x:v>
      </x:c>
      <x:c r="E242" s="57"/>
      <x:c r="F242" s="65" t="s">
        <x:v>700</x:v>
      </x:c>
      <x:c r="G242" s="65">
        <x:v>430</x:v>
      </x:c>
      <x:c r="H242" s="66"/>
      <x:c r="I242" s="65">
        <x:v>165</x:v>
      </x:c>
      <x:c r="J242" s="66"/>
      <x:c r="K242" s="66"/>
      <x:c r="L242" s="66" t="s">
        <x:v>4202</x:v>
      </x:c>
    </x:row>
    <x:row r="243" spans="1:12" ht="45" customHeight="1">
      <x:c r="A243" s="65" t="s">
        <x:v>1786</x:v>
      </x:c>
      <x:c r="B243" s="65">
        <x:v>241</x:v>
      </x:c>
      <x:c r="C243" s="65" t="s">
        <x:v>2815</x:v>
      </x:c>
      <x:c r="D243" s="65" t="s">
        <x:v>1786</x:v>
      </x:c>
      <x:c r="E243" s="57"/>
      <x:c r="F243" s="65" t="s">
        <x:v>75</x:v>
      </x:c>
      <x:c r="G243" s="65">
        <x:v>430</x:v>
      </x:c>
      <x:c r="H243" s="66"/>
      <x:c r="I243" s="65">
        <x:v>165</x:v>
      </x:c>
      <x:c r="J243" s="66"/>
      <x:c r="K243" s="66"/>
      <x:c r="L243" s="66" t="s">
        <x:v>2794</x:v>
      </x:c>
    </x:row>
    <x:row r="244" spans="1:12" ht="45" customHeight="1">
      <x:c r="A244" s="65" t="s">
        <x:v>1786</x:v>
      </x:c>
      <x:c r="B244" s="65">
        <x:v>242</x:v>
      </x:c>
      <x:c r="C244" s="65" t="s">
        <x:v>912</x:v>
      </x:c>
      <x:c r="D244" s="65" t="s">
        <x:v>1786</x:v>
      </x:c>
      <x:c r="E244" s="57"/>
      <x:c r="F244" s="65" t="s">
        <x:v>75</x:v>
      </x:c>
      <x:c r="G244" s="65">
        <x:v>430</x:v>
      </x:c>
      <x:c r="H244" s="66"/>
      <x:c r="I244" s="65">
        <x:v>165</x:v>
      </x:c>
      <x:c r="J244" s="66" t="s">
        <x:v>2809</x:v>
      </x:c>
      <x:c r="K244" s="66"/>
      <x:c r="L244" s="66" t="s">
        <x:v>1521</x:v>
      </x:c>
    </x:row>
    <x:row r="245" spans="1:12" ht="45" customHeight="1">
      <x:c r="A245" s="65" t="s">
        <x:v>1786</x:v>
      </x:c>
      <x:c r="B245" s="65">
        <x:v>243</x:v>
      </x:c>
      <x:c r="C245" s="65" t="s">
        <x:v>3999</x:v>
      </x:c>
      <x:c r="D245" s="65" t="s">
        <x:v>1786</x:v>
      </x:c>
      <x:c r="E245" s="57"/>
      <x:c r="F245" s="65" t="s">
        <x:v>75</x:v>
      </x:c>
      <x:c r="G245" s="65">
        <x:v>430</x:v>
      </x:c>
      <x:c r="H245" s="66" t="s">
        <x:v>2485</x:v>
      </x:c>
      <x:c r="I245" s="65">
        <x:v>165</x:v>
      </x:c>
      <x:c r="J245" s="66"/>
      <x:c r="K245" s="66"/>
      <x:c r="L245" s="66" t="s">
        <x:v>2485</x:v>
      </x:c>
    </x:row>
    <x:row r="246" spans="1:12" ht="45" customHeight="1">
      <x:c r="A246" s="65" t="s">
        <x:v>1786</x:v>
      </x:c>
      <x:c r="B246" s="65">
        <x:v>244</x:v>
      </x:c>
      <x:c r="C246" s="65" t="s">
        <x:v>2499</x:v>
      </x:c>
      <x:c r="D246" s="65" t="s">
        <x:v>1786</x:v>
      </x:c>
      <x:c r="E246" s="57"/>
      <x:c r="F246" s="65" t="s">
        <x:v>75</x:v>
      </x:c>
      <x:c r="G246" s="65">
        <x:v>430</x:v>
      </x:c>
      <x:c r="H246" s="66"/>
      <x:c r="I246" s="65">
        <x:v>165</x:v>
      </x:c>
      <x:c r="J246" s="66"/>
      <x:c r="K246" s="66" t="s">
        <x:v>113</x:v>
      </x:c>
      <x:c r="L246" s="66" t="s">
        <x:v>2817</x:v>
      </x:c>
    </x:row>
    <x:row r="247" spans="1:12" ht="45" customHeight="1">
      <x:c r="A247" s="65" t="s">
        <x:v>1786</x:v>
      </x:c>
      <x:c r="B247" s="65">
        <x:v>245</x:v>
      </x:c>
      <x:c r="C247" s="65" t="s">
        <x:v>973</x:v>
      </x:c>
      <x:c r="D247" s="65" t="s">
        <x:v>1786</x:v>
      </x:c>
      <x:c r="E247" s="57"/>
      <x:c r="F247" s="65" t="s">
        <x:v>75</x:v>
      </x:c>
      <x:c r="G247" s="65">
        <x:v>430</x:v>
      </x:c>
      <x:c r="H247" s="66"/>
      <x:c r="I247" s="65">
        <x:v>165</x:v>
      </x:c>
      <x:c r="J247" s="66"/>
      <x:c r="K247" s="66"/>
      <x:c r="L247" s="66" t="s">
        <x:v>2794</x:v>
      </x:c>
    </x:row>
    <x:row r="248" spans="1:12" ht="45" customHeight="1">
      <x:c r="A248" s="65" t="s">
        <x:v>1786</x:v>
      </x:c>
      <x:c r="B248" s="65">
        <x:v>246</x:v>
      </x:c>
      <x:c r="C248" s="65" t="s">
        <x:v>1601</x:v>
      </x:c>
      <x:c r="D248" s="65" t="s">
        <x:v>1786</x:v>
      </x:c>
      <x:c r="E248" s="57"/>
      <x:c r="F248" s="65" t="s">
        <x:v>75</x:v>
      </x:c>
      <x:c r="G248" s="65">
        <x:v>430</x:v>
      </x:c>
      <x:c r="H248" s="66"/>
      <x:c r="I248" s="65">
        <x:v>165</x:v>
      </x:c>
      <x:c r="J248" s="66"/>
      <x:c r="K248" s="66"/>
      <x:c r="L248" s="66"/>
    </x:row>
    <x:row r="249" spans="1:12" ht="45" customHeight="1">
      <x:c r="A249" s="65" t="s">
        <x:v>1786</x:v>
      </x:c>
      <x:c r="B249" s="65">
        <x:v>247</x:v>
      </x:c>
      <x:c r="C249" s="65" t="s">
        <x:v>4224</x:v>
      </x:c>
      <x:c r="D249" s="65" t="s">
        <x:v>1786</x:v>
      </x:c>
      <x:c r="E249" s="57"/>
      <x:c r="F249" s="65" t="s">
        <x:v>75</x:v>
      </x:c>
      <x:c r="G249" s="65">
        <x:v>430</x:v>
      </x:c>
      <x:c r="H249" s="66"/>
      <x:c r="I249" s="65">
        <x:v>165</x:v>
      </x:c>
      <x:c r="J249" s="66"/>
      <x:c r="K249" s="66"/>
      <x:c r="L249" s="66"/>
    </x:row>
    <x:row r="250" spans="1:12" ht="45" customHeight="1">
      <x:c r="A250" s="65" t="s">
        <x:v>1786</x:v>
      </x:c>
      <x:c r="B250" s="65">
        <x:v>248</x:v>
      </x:c>
      <x:c r="C250" s="65" t="s">
        <x:v>2375</x:v>
      </x:c>
      <x:c r="D250" s="65" t="s">
        <x:v>1786</x:v>
      </x:c>
      <x:c r="E250" s="57"/>
      <x:c r="F250" s="65" t="s">
        <x:v>75</x:v>
      </x:c>
      <x:c r="G250" s="65">
        <x:v>430</x:v>
      </x:c>
      <x:c r="H250" s="66"/>
      <x:c r="I250" s="65">
        <x:v>165</x:v>
      </x:c>
      <x:c r="J250" s="66"/>
      <x:c r="K250" s="66"/>
      <x:c r="L250" s="66"/>
    </x:row>
    <x:row r="251" spans="1:12" ht="45" customHeight="1">
      <x:c r="A251" s="65" t="s">
        <x:v>1786</x:v>
      </x:c>
      <x:c r="B251" s="65">
        <x:v>249</x:v>
      </x:c>
      <x:c r="C251" s="65" t="s">
        <x:v>3364</x:v>
      </x:c>
      <x:c r="D251" s="65" t="s">
        <x:v>1786</x:v>
      </x:c>
      <x:c r="E251" s="57"/>
      <x:c r="F251" s="65" t="s">
        <x:v>75</x:v>
      </x:c>
      <x:c r="G251" s="65">
        <x:v>470</x:v>
      </x:c>
      <x:c r="H251" s="66"/>
      <x:c r="I251" s="65">
        <x:v>165</x:v>
      </x:c>
      <x:c r="J251" s="66"/>
      <x:c r="K251" s="66" t="s">
        <x:v>100</x:v>
      </x:c>
      <x:c r="L251" s="66" t="s">
        <x:v>2561</x:v>
      </x:c>
    </x:row>
    <x:row r="252" spans="1:12" ht="45" customHeight="1">
      <x:c r="A252" s="65" t="s">
        <x:v>1786</x:v>
      </x:c>
      <x:c r="B252" s="65">
        <x:v>250</x:v>
      </x:c>
      <x:c r="C252" s="65" t="s">
        <x:v>3990</x:v>
      </x:c>
      <x:c r="D252" s="65" t="s">
        <x:v>1786</x:v>
      </x:c>
      <x:c r="E252" s="57"/>
      <x:c r="F252" s="65" t="s">
        <x:v>75</x:v>
      </x:c>
      <x:c r="G252" s="65">
        <x:v>470</x:v>
      </x:c>
      <x:c r="H252" s="66"/>
      <x:c r="I252" s="65">
        <x:v>165</x:v>
      </x:c>
      <x:c r="J252" s="66"/>
      <x:c r="K252" s="66"/>
      <x:c r="L252" s="66" t="s">
        <x:v>3238</x:v>
      </x:c>
    </x:row>
    <x:row r="253" spans="1:12" ht="45" customHeight="1">
      <x:c r="A253" s="65" t="s">
        <x:v>1786</x:v>
      </x:c>
      <x:c r="B253" s="65">
        <x:v>251</x:v>
      </x:c>
      <x:c r="C253" s="65" t="s">
        <x:v>2008</x:v>
      </x:c>
      <x:c r="D253" s="65" t="s">
        <x:v>1786</x:v>
      </x:c>
      <x:c r="E253" s="57"/>
      <x:c r="F253" s="65" t="s">
        <x:v>75</x:v>
      </x:c>
      <x:c r="G253" s="65">
        <x:v>470</x:v>
      </x:c>
      <x:c r="H253" s="66"/>
      <x:c r="I253" s="65">
        <x:v>180</x:v>
      </x:c>
      <x:c r="J253" s="66" t="s">
        <x:v>1920</x:v>
      </x:c>
      <x:c r="K253" s="66"/>
      <x:c r="L253" s="66" t="s">
        <x:v>1307</x:v>
      </x:c>
    </x:row>
    <x:row r="254" spans="1:12" ht="45" customHeight="1">
      <x:c r="A254" s="65" t="s">
        <x:v>1786</x:v>
      </x:c>
      <x:c r="B254" s="65">
        <x:v>252</x:v>
      </x:c>
      <x:c r="C254" s="65" t="s">
        <x:v>3684</x:v>
      </x:c>
      <x:c r="D254" s="65" t="s">
        <x:v>1786</x:v>
      </x:c>
      <x:c r="E254" s="57"/>
      <x:c r="F254" s="65" t="s">
        <x:v>75</x:v>
      </x:c>
      <x:c r="G254" s="65">
        <x:v>470</x:v>
      </x:c>
      <x:c r="H254" s="66"/>
      <x:c r="I254" s="65">
        <x:v>180</x:v>
      </x:c>
      <x:c r="J254" s="66"/>
      <x:c r="K254" s="66"/>
      <x:c r="L254" s="66" t="s">
        <x:v>2794</x:v>
      </x:c>
    </x:row>
    <x:row r="255" spans="1:12" ht="45" customHeight="1">
      <x:c r="A255" s="65" t="s">
        <x:v>1786</x:v>
      </x:c>
      <x:c r="B255" s="65">
        <x:v>253</x:v>
      </x:c>
      <x:c r="C255" s="65" t="s">
        <x:v>1986</x:v>
      </x:c>
      <x:c r="D255" s="65" t="s">
        <x:v>1786</x:v>
      </x:c>
      <x:c r="E255" s="57"/>
      <x:c r="F255" s="65" t="s">
        <x:v>75</x:v>
      </x:c>
      <x:c r="G255" s="65">
        <x:v>470</x:v>
      </x:c>
      <x:c r="H255" s="66"/>
      <x:c r="I255" s="65">
        <x:v>180</x:v>
      </x:c>
      <x:c r="J255" s="66"/>
      <x:c r="K255" s="66"/>
      <x:c r="L255" s="66"/>
    </x:row>
    <x:row r="256" spans="1:12" ht="45" customHeight="1">
      <x:c r="A256" s="65" t="s">
        <x:v>1786</x:v>
      </x:c>
      <x:c r="B256" s="65">
        <x:v>254</x:v>
      </x:c>
      <x:c r="C256" s="65" t="s">
        <x:v>1572</x:v>
      </x:c>
      <x:c r="D256" s="65" t="s">
        <x:v>1786</x:v>
      </x:c>
      <x:c r="E256" s="57"/>
      <x:c r="F256" s="65" t="s">
        <x:v>75</x:v>
      </x:c>
      <x:c r="G256" s="65">
        <x:v>470</x:v>
      </x:c>
      <x:c r="H256" s="66"/>
      <x:c r="I256" s="65">
        <x:v>180</x:v>
      </x:c>
      <x:c r="J256" s="66"/>
      <x:c r="K256" s="66"/>
      <x:c r="L256" s="66"/>
    </x:row>
    <x:row r="257" spans="1:12" ht="45" customHeight="1">
      <x:c r="A257" s="65" t="s">
        <x:v>1786</x:v>
      </x:c>
      <x:c r="B257" s="65">
        <x:v>255</x:v>
      </x:c>
      <x:c r="C257" s="65" t="s">
        <x:v>3641</x:v>
      </x:c>
      <x:c r="D257" s="65" t="s">
        <x:v>1786</x:v>
      </x:c>
      <x:c r="E257" s="57"/>
      <x:c r="F257" s="65" t="s">
        <x:v>75</x:v>
      </x:c>
      <x:c r="G257" s="65">
        <x:v>470</x:v>
      </x:c>
      <x:c r="H257" s="66"/>
      <x:c r="I257" s="65">
        <x:v>180</x:v>
      </x:c>
      <x:c r="J257" s="66"/>
      <x:c r="K257" s="66"/>
      <x:c r="L257" s="66"/>
    </x:row>
    <x:row r="258" spans="1:12" ht="45" customHeight="1">
      <x:c r="A258" s="65" t="s">
        <x:v>1786</x:v>
      </x:c>
      <x:c r="B258" s="65">
        <x:v>256</x:v>
      </x:c>
      <x:c r="C258" s="65" t="s">
        <x:v>2805</x:v>
      </x:c>
      <x:c r="D258" s="65" t="s">
        <x:v>1786</x:v>
      </x:c>
      <x:c r="E258" s="57"/>
      <x:c r="F258" s="65" t="s">
        <x:v>2366</x:v>
      </x:c>
      <x:c r="G258" s="65">
        <x:v>470</x:v>
      </x:c>
      <x:c r="H258" s="66"/>
      <x:c r="I258" s="65">
        <x:v>180</x:v>
      </x:c>
      <x:c r="J258" s="66"/>
      <x:c r="K258" s="66"/>
      <x:c r="L258" s="66" t="s">
        <x:v>4357</x:v>
      </x:c>
    </x:row>
    <x:row r="259" spans="1:12" ht="45" customHeight="1">
      <x:c r="A259" s="65" t="s">
        <x:v>1786</x:v>
      </x:c>
      <x:c r="B259" s="65">
        <x:v>257</x:v>
      </x:c>
      <x:c r="C259" s="65" t="s">
        <x:v>2486</x:v>
      </x:c>
      <x:c r="D259" s="65" t="s">
        <x:v>1786</x:v>
      </x:c>
      <x:c r="E259" s="57"/>
      <x:c r="F259" s="65" t="s">
        <x:v>2366</x:v>
      </x:c>
      <x:c r="G259" s="65">
        <x:v>470</x:v>
      </x:c>
      <x:c r="H259" s="66"/>
      <x:c r="I259" s="65">
        <x:v>180</x:v>
      </x:c>
      <x:c r="J259" s="66"/>
      <x:c r="K259" s="66"/>
      <x:c r="L259" s="66"/>
    </x:row>
    <x:row r="260" spans="1:12" ht="45" customHeight="1">
      <x:c r="A260" s="148" t="s">
        <x:v>1786</x:v>
      </x:c>
      <x:c r="B260" s="148">
        <x:v>258</x:v>
      </x:c>
      <x:c r="C260" s="150" t="s">
        <x:v>1926</x:v>
      </x:c>
      <x:c r="D260" s="148" t="s">
        <x:v>1786</x:v>
      </x:c>
      <x:c r="E260" s="57"/>
      <x:c r="F260" s="148" t="s">
        <x:v>1120</x:v>
      </x:c>
      <x:c r="G260" s="148">
        <x:v>470</x:v>
      </x:c>
      <x:c r="H260" s="149"/>
      <x:c r="I260" s="148">
        <x:v>180</x:v>
      </x:c>
      <x:c r="J260" s="149"/>
      <x:c r="K260" s="149"/>
      <x:c r="L260" s="149" t="s">
        <x:v>915</x:v>
      </x:c>
    </x:row>
    <x:row r="261" spans="1:12" ht="45" customHeight="1">
      <x:c r="A261" s="65" t="s">
        <x:v>1786</x:v>
      </x:c>
      <x:c r="B261" s="65">
        <x:v>259</x:v>
      </x:c>
      <x:c r="C261" s="65" t="s">
        <x:v>2009</x:v>
      </x:c>
      <x:c r="D261" s="65" t="s">
        <x:v>1786</x:v>
      </x:c>
      <x:c r="E261" s="57"/>
      <x:c r="F261" s="65" t="s">
        <x:v>2366</x:v>
      </x:c>
      <x:c r="G261" s="65">
        <x:v>470</x:v>
      </x:c>
      <x:c r="H261" s="66"/>
      <x:c r="I261" s="65">
        <x:v>180</x:v>
      </x:c>
      <x:c r="J261" s="66"/>
      <x:c r="K261" s="66"/>
      <x:c r="L261" s="66" t="s">
        <x:v>4357</x:v>
      </x:c>
    </x:row>
    <x:row r="262" spans="1:12" ht="45" customHeight="1">
      <x:c r="A262" s="65" t="s">
        <x:v>1786</x:v>
      </x:c>
      <x:c r="B262" s="65">
        <x:v>260</x:v>
      </x:c>
      <x:c r="C262" s="65" t="s">
        <x:v>3997</x:v>
      </x:c>
      <x:c r="D262" s="65" t="s">
        <x:v>1786</x:v>
      </x:c>
      <x:c r="E262" s="57"/>
      <x:c r="F262" s="65" t="s">
        <x:v>2366</x:v>
      </x:c>
      <x:c r="G262" s="65">
        <x:v>470</x:v>
      </x:c>
      <x:c r="H262" s="66"/>
      <x:c r="I262" s="65">
        <x:v>180</x:v>
      </x:c>
      <x:c r="J262" s="66"/>
      <x:c r="K262" s="66"/>
      <x:c r="L262" s="66"/>
    </x:row>
    <x:row r="263" spans="1:12" ht="45" customHeight="1">
      <x:c r="A263" s="65" t="s">
        <x:v>1786</x:v>
      </x:c>
      <x:c r="B263" s="65">
        <x:v>261</x:v>
      </x:c>
      <x:c r="C263" s="65" t="s">
        <x:v>2012</x:v>
      </x:c>
      <x:c r="D263" s="65" t="s">
        <x:v>1786</x:v>
      </x:c>
      <x:c r="E263" s="57"/>
      <x:c r="F263" s="65" t="s">
        <x:v>2366</x:v>
      </x:c>
      <x:c r="G263" s="65">
        <x:v>470</x:v>
      </x:c>
      <x:c r="H263" s="66"/>
      <x:c r="I263" s="65">
        <x:v>180</x:v>
      </x:c>
      <x:c r="J263" s="66"/>
      <x:c r="K263" s="66"/>
      <x:c r="L263" s="66"/>
    </x:row>
    <x:row r="264" spans="1:12" ht="45" customHeight="1">
      <x:c r="A264" s="65" t="s">
        <x:v>1786</x:v>
      </x:c>
      <x:c r="B264" s="65">
        <x:v>262</x:v>
      </x:c>
      <x:c r="C264" s="65" t="s">
        <x:v>2888</x:v>
      </x:c>
      <x:c r="D264" s="65" t="s">
        <x:v>1786</x:v>
      </x:c>
      <x:c r="E264" s="57"/>
      <x:c r="F264" s="65" t="s">
        <x:v>1120</x:v>
      </x:c>
      <x:c r="G264" s="65">
        <x:v>470</x:v>
      </x:c>
      <x:c r="H264" s="66"/>
      <x:c r="I264" s="65">
        <x:v>180</x:v>
      </x:c>
      <x:c r="J264" s="66"/>
      <x:c r="K264" s="66"/>
      <x:c r="L264" s="66" t="s">
        <x:v>915</x:v>
      </x:c>
    </x:row>
    <x:row r="265" spans="1:12" ht="45" customHeight="1">
      <x:c r="A265" s="65" t="s">
        <x:v>1786</x:v>
      </x:c>
      <x:c r="B265" s="65">
        <x:v>263</x:v>
      </x:c>
      <x:c r="C265" s="65" t="s">
        <x:v>3381</x:v>
      </x:c>
      <x:c r="D265" s="65" t="s">
        <x:v>1786</x:v>
      </x:c>
      <x:c r="E265" s="57"/>
      <x:c r="F265" s="65" t="s">
        <x:v>2366</x:v>
      </x:c>
      <x:c r="G265" s="65">
        <x:v>470</x:v>
      </x:c>
      <x:c r="H265" s="66"/>
      <x:c r="I265" s="65">
        <x:v>180</x:v>
      </x:c>
      <x:c r="J265" s="66"/>
      <x:c r="K265" s="66"/>
      <x:c r="L265" s="66" t="s">
        <x:v>4357</x:v>
      </x:c>
    </x:row>
    <x:row r="266" spans="1:12" ht="45" customHeight="1">
      <x:c r="A266" s="65" t="s">
        <x:v>1786</x:v>
      </x:c>
      <x:c r="B266" s="65">
        <x:v>264</x:v>
      </x:c>
      <x:c r="C266" s="65" t="s">
        <x:v>1905</x:v>
      </x:c>
      <x:c r="D266" s="65" t="s">
        <x:v>1786</x:v>
      </x:c>
      <x:c r="E266" s="57"/>
      <x:c r="F266" s="65" t="s">
        <x:v>1120</x:v>
      </x:c>
      <x:c r="G266" s="65">
        <x:v>470</x:v>
      </x:c>
      <x:c r="H266" s="66"/>
      <x:c r="I266" s="65">
        <x:v>180</x:v>
      </x:c>
      <x:c r="J266" s="66"/>
      <x:c r="K266" s="66"/>
      <x:c r="L266" s="66" t="s">
        <x:v>915</x:v>
      </x:c>
    </x:row>
    <x:row r="267" spans="1:12" ht="45" customHeight="1">
      <x:c r="A267" s="65" t="s">
        <x:v>1786</x:v>
      </x:c>
      <x:c r="B267" s="65">
        <x:v>265</x:v>
      </x:c>
      <x:c r="C267" s="65" t="s">
        <x:v>3374</x:v>
      </x:c>
      <x:c r="D267" s="65" t="s">
        <x:v>1786</x:v>
      </x:c>
      <x:c r="E267" s="57"/>
      <x:c r="F267" s="65" t="s">
        <x:v>701</x:v>
      </x:c>
      <x:c r="G267" s="65">
        <x:v>470</x:v>
      </x:c>
      <x:c r="H267" s="66"/>
      <x:c r="I267" s="65">
        <x:v>180</x:v>
      </x:c>
      <x:c r="J267" s="66"/>
      <x:c r="K267" s="66"/>
      <x:c r="L267" s="66" t="s">
        <x:v>979</x:v>
      </x:c>
    </x:row>
    <x:row r="268" spans="1:12" ht="45" customHeight="1">
      <x:c r="A268" s="65" t="s">
        <x:v>1786</x:v>
      </x:c>
      <x:c r="B268" s="65">
        <x:v>266</x:v>
      </x:c>
      <x:c r="C268" s="65" t="s">
        <x:v>987</x:v>
      </x:c>
      <x:c r="D268" s="65" t="s">
        <x:v>1786</x:v>
      </x:c>
      <x:c r="E268" s="57"/>
      <x:c r="F268" s="65" t="s">
        <x:v>2284</x:v>
      </x:c>
      <x:c r="G268" s="65">
        <x:v>470</x:v>
      </x:c>
      <x:c r="H268" s="66"/>
      <x:c r="I268" s="65">
        <x:v>180</x:v>
      </x:c>
      <x:c r="J268" s="66"/>
      <x:c r="K268" s="66"/>
      <x:c r="L268" s="66" t="s">
        <x:v>1597</x:v>
      </x:c>
    </x:row>
    <x:row r="269" spans="1:12" ht="45" customHeight="1">
      <x:c r="A269" s="65" t="s">
        <x:v>1786</x:v>
      </x:c>
      <x:c r="B269" s="65">
        <x:v>267</x:v>
      </x:c>
      <x:c r="C269" s="65" t="s">
        <x:v>4333</x:v>
      </x:c>
      <x:c r="D269" s="65" t="s">
        <x:v>1786</x:v>
      </x:c>
      <x:c r="E269" s="57"/>
      <x:c r="F269" s="65" t="s">
        <x:v>2366</x:v>
      </x:c>
      <x:c r="G269" s="65">
        <x:v>470</x:v>
      </x:c>
      <x:c r="H269" s="66"/>
      <x:c r="I269" s="65">
        <x:v>180</x:v>
      </x:c>
      <x:c r="J269" s="66"/>
      <x:c r="K269" s="66"/>
      <x:c r="L269" s="66"/>
    </x:row>
    <x:row r="270" spans="1:12" ht="45" customHeight="1">
      <x:c r="A270" s="65" t="s">
        <x:v>1786</x:v>
      </x:c>
      <x:c r="B270" s="65">
        <x:v>268</x:v>
      </x:c>
      <x:c r="C270" s="65" t="s">
        <x:v>2369</x:v>
      </x:c>
      <x:c r="D270" s="65" t="s">
        <x:v>1786</x:v>
      </x:c>
      <x:c r="E270" s="57"/>
      <x:c r="F270" s="65" t="s">
        <x:v>2366</x:v>
      </x:c>
      <x:c r="G270" s="65">
        <x:v>470</x:v>
      </x:c>
      <x:c r="H270" s="66"/>
      <x:c r="I270" s="65">
        <x:v>180</x:v>
      </x:c>
      <x:c r="J270" s="66"/>
      <x:c r="K270" s="66"/>
      <x:c r="L270" s="66"/>
    </x:row>
    <x:row r="271" spans="1:12" ht="45" customHeight="1">
      <x:c r="A271" s="65" t="s">
        <x:v>1786</x:v>
      </x:c>
      <x:c r="B271" s="65">
        <x:v>269</x:v>
      </x:c>
      <x:c r="C271" s="65" t="s">
        <x:v>921</x:v>
      </x:c>
      <x:c r="D271" s="65" t="s">
        <x:v>1786</x:v>
      </x:c>
      <x:c r="E271" s="57"/>
      <x:c r="F271" s="65" t="s">
        <x:v>2366</x:v>
      </x:c>
      <x:c r="G271" s="65">
        <x:v>470</x:v>
      </x:c>
      <x:c r="H271" s="66"/>
      <x:c r="I271" s="65">
        <x:v>180</x:v>
      </x:c>
      <x:c r="J271" s="66"/>
      <x:c r="K271" s="66"/>
      <x:c r="L271" s="66"/>
    </x:row>
    <x:row r="272" spans="1:12" ht="45" customHeight="1">
      <x:c r="A272" s="65" t="s">
        <x:v>1786</x:v>
      </x:c>
      <x:c r="B272" s="65">
        <x:v>270</x:v>
      </x:c>
      <x:c r="C272" s="65" t="s">
        <x:v>1542</x:v>
      </x:c>
      <x:c r="D272" s="65" t="s">
        <x:v>1786</x:v>
      </x:c>
      <x:c r="E272" s="57"/>
      <x:c r="F272" s="65" t="s">
        <x:v>1120</x:v>
      </x:c>
      <x:c r="G272" s="65">
        <x:v>470</x:v>
      </x:c>
      <x:c r="H272" s="66"/>
      <x:c r="I272" s="65">
        <x:v>180</x:v>
      </x:c>
      <x:c r="J272" s="66" t="s">
        <x:v>2078</x:v>
      </x:c>
      <x:c r="K272" s="66"/>
      <x:c r="L272" s="66" t="s">
        <x:v>4370</x:v>
      </x:c>
    </x:row>
    <x:row r="273" spans="1:12" ht="45" customHeight="1">
      <x:c r="A273" s="65" t="s">
        <x:v>1786</x:v>
      </x:c>
      <x:c r="B273" s="65">
        <x:v>271</x:v>
      </x:c>
      <x:c r="C273" s="65" t="s">
        <x:v>1530</x:v>
      </x:c>
      <x:c r="D273" s="65" t="s">
        <x:v>1786</x:v>
      </x:c>
      <x:c r="E273" s="57"/>
      <x:c r="F273" s="65" t="s">
        <x:v>2366</x:v>
      </x:c>
      <x:c r="G273" s="65">
        <x:v>470</x:v>
      </x:c>
      <x:c r="H273" s="66"/>
      <x:c r="I273" s="65">
        <x:v>180</x:v>
      </x:c>
      <x:c r="J273" s="66"/>
      <x:c r="K273" s="66"/>
      <x:c r="L273" s="66" t="s">
        <x:v>4357</x:v>
      </x:c>
    </x:row>
    <x:row r="274" spans="1:12" ht="45" customHeight="1">
      <x:c r="A274" s="65" t="s">
        <x:v>1786</x:v>
      </x:c>
      <x:c r="B274" s="65">
        <x:v>272</x:v>
      </x:c>
      <x:c r="C274" s="65" t="s">
        <x:v>2494</x:v>
      </x:c>
      <x:c r="D274" s="65" t="s">
        <x:v>1786</x:v>
      </x:c>
      <x:c r="E274" s="57"/>
      <x:c r="F274" s="65" t="s">
        <x:v>2366</x:v>
      </x:c>
      <x:c r="G274" s="65">
        <x:v>470</x:v>
      </x:c>
      <x:c r="H274" s="66"/>
      <x:c r="I274" s="65">
        <x:v>180</x:v>
      </x:c>
      <x:c r="J274" s="66"/>
      <x:c r="K274" s="66"/>
      <x:c r="L274" s="66"/>
    </x:row>
    <x:row r="275" spans="1:12" ht="45" customHeight="1">
      <x:c r="A275" s="65" t="s">
        <x:v>1786</x:v>
      </x:c>
      <x:c r="B275" s="65">
        <x:v>273</x:v>
      </x:c>
      <x:c r="C275" s="65" t="s">
        <x:v>2812</x:v>
      </x:c>
      <x:c r="D275" s="65" t="s">
        <x:v>1786</x:v>
      </x:c>
      <x:c r="E275" s="57"/>
      <x:c r="F275" s="65" t="s">
        <x:v>2366</x:v>
      </x:c>
      <x:c r="G275" s="65">
        <x:v>470</x:v>
      </x:c>
      <x:c r="H275" s="66"/>
      <x:c r="I275" s="65">
        <x:v>180</x:v>
      </x:c>
      <x:c r="J275" s="66"/>
      <x:c r="K275" s="66"/>
      <x:c r="L275" s="66"/>
    </x:row>
    <x:row r="276" spans="1:12" ht="45" customHeight="1">
      <x:c r="A276" s="65" t="s">
        <x:v>1786</x:v>
      </x:c>
      <x:c r="B276" s="65">
        <x:v>274</x:v>
      </x:c>
      <x:c r="C276" s="65" t="s">
        <x:v>989</x:v>
      </x:c>
      <x:c r="D276" s="65" t="s">
        <x:v>1786</x:v>
      </x:c>
      <x:c r="E276" s="57"/>
      <x:c r="F276" s="65" t="s">
        <x:v>2366</x:v>
      </x:c>
      <x:c r="G276" s="65">
        <x:v>470</x:v>
      </x:c>
      <x:c r="H276" s="66"/>
      <x:c r="I276" s="65">
        <x:v>180</x:v>
      </x:c>
      <x:c r="J276" s="66"/>
      <x:c r="K276" s="66"/>
      <x:c r="L276" s="66"/>
    </x:row>
    <x:row r="277" spans="1:12" ht="45" customHeight="1">
      <x:c r="A277" s="65" t="s">
        <x:v>1786</x:v>
      </x:c>
      <x:c r="B277" s="65">
        <x:v>275</x:v>
      </x:c>
      <x:c r="C277" s="65" t="s">
        <x:v>3993</x:v>
      </x:c>
      <x:c r="D277" s="65" t="s">
        <x:v>1786</x:v>
      </x:c>
      <x:c r="E277" s="57"/>
      <x:c r="F277" s="65" t="s">
        <x:v>2366</x:v>
      </x:c>
      <x:c r="G277" s="65">
        <x:v>470</x:v>
      </x:c>
      <x:c r="H277" s="66"/>
      <x:c r="I277" s="65">
        <x:v>180</x:v>
      </x:c>
      <x:c r="J277" s="66"/>
      <x:c r="K277" s="66"/>
      <x:c r="L277" s="66"/>
    </x:row>
    <x:row r="278" spans="1:12" ht="45" customHeight="1">
      <x:c r="A278" s="65" t="s">
        <x:v>1786</x:v>
      </x:c>
      <x:c r="B278" s="65">
        <x:v>276</x:v>
      </x:c>
      <x:c r="C278" s="65" t="s">
        <x:v>1376</x:v>
      </x:c>
      <x:c r="D278" s="65" t="s">
        <x:v>1786</x:v>
      </x:c>
      <x:c r="E278" s="57"/>
      <x:c r="F278" s="65" t="s">
        <x:v>2366</x:v>
      </x:c>
      <x:c r="G278" s="65">
        <x:v>470</x:v>
      </x:c>
      <x:c r="H278" s="66"/>
      <x:c r="I278" s="65">
        <x:v>180</x:v>
      </x:c>
      <x:c r="J278" s="66"/>
      <x:c r="K278" s="66"/>
      <x:c r="L278" s="66"/>
    </x:row>
    <x:row r="279" spans="1:12" ht="45" customHeight="1">
      <x:c r="A279" s="65" t="s">
        <x:v>1786</x:v>
      </x:c>
      <x:c r="B279" s="65">
        <x:v>277</x:v>
      </x:c>
      <x:c r="C279" s="65" t="s">
        <x:v>2013</x:v>
      </x:c>
      <x:c r="D279" s="65" t="s">
        <x:v>1786</x:v>
      </x:c>
      <x:c r="E279" s="57"/>
      <x:c r="F279" s="65" t="s">
        <x:v>2366</x:v>
      </x:c>
      <x:c r="G279" s="65">
        <x:v>470</x:v>
      </x:c>
      <x:c r="H279" s="66"/>
      <x:c r="I279" s="65">
        <x:v>180</x:v>
      </x:c>
      <x:c r="J279" s="66"/>
      <x:c r="K279" s="66"/>
      <x:c r="L279" s="66"/>
    </x:row>
    <x:row r="280" spans="1:12" ht="45" customHeight="1">
      <x:c r="A280" s="65" t="s">
        <x:v>1786</x:v>
      </x:c>
      <x:c r="B280" s="65">
        <x:v>278</x:v>
      </x:c>
      <x:c r="C280" s="65" t="s">
        <x:v>3775</x:v>
      </x:c>
      <x:c r="D280" s="65" t="s">
        <x:v>1786</x:v>
      </x:c>
      <x:c r="E280" s="57"/>
      <x:c r="F280" s="65" t="s">
        <x:v>2366</x:v>
      </x:c>
      <x:c r="G280" s="65">
        <x:v>470</x:v>
      </x:c>
      <x:c r="H280" s="66"/>
      <x:c r="I280" s="65">
        <x:v>180</x:v>
      </x:c>
      <x:c r="J280" s="66"/>
      <x:c r="K280" s="66"/>
      <x:c r="L280" s="66"/>
    </x:row>
    <x:row r="281" spans="1:12" ht="45" customHeight="1">
      <x:c r="A281" s="65" t="s">
        <x:v>1786</x:v>
      </x:c>
      <x:c r="B281" s="65">
        <x:v>279</x:v>
      </x:c>
      <x:c r="C281" s="65" t="s">
        <x:v>2967</x:v>
      </x:c>
      <x:c r="D281" s="65" t="s">
        <x:v>1786</x:v>
      </x:c>
      <x:c r="E281" s="57"/>
      <x:c r="F281" s="65" t="s">
        <x:v>2366</x:v>
      </x:c>
      <x:c r="G281" s="65">
        <x:v>470</x:v>
      </x:c>
      <x:c r="H281" s="66"/>
      <x:c r="I281" s="65">
        <x:v>180</x:v>
      </x:c>
      <x:c r="J281" s="66"/>
      <x:c r="K281" s="66"/>
      <x:c r="L281" s="66"/>
    </x:row>
    <x:row r="282" spans="1:12" ht="45" customHeight="1">
      <x:c r="A282" s="65" t="s">
        <x:v>1786</x:v>
      </x:c>
      <x:c r="B282" s="65">
        <x:v>280</x:v>
      </x:c>
      <x:c r="C282" s="65" t="s">
        <x:v>969</x:v>
      </x:c>
      <x:c r="D282" s="65" t="s">
        <x:v>1786</x:v>
      </x:c>
      <x:c r="E282" s="57"/>
      <x:c r="F282" s="65" t="s">
        <x:v>2366</x:v>
      </x:c>
      <x:c r="G282" s="65">
        <x:v>470</x:v>
      </x:c>
      <x:c r="H282" s="66"/>
      <x:c r="I282" s="65">
        <x:v>180</x:v>
      </x:c>
      <x:c r="J282" s="66"/>
      <x:c r="K282" s="66"/>
      <x:c r="L282" s="66"/>
    </x:row>
    <x:row r="283" spans="1:12" ht="45" customHeight="1">
      <x:c r="A283" s="65" t="s">
        <x:v>1786</x:v>
      </x:c>
      <x:c r="B283" s="65">
        <x:v>281</x:v>
      </x:c>
      <x:c r="C283" s="65" t="s">
        <x:v>1536</x:v>
      </x:c>
      <x:c r="D283" s="65" t="s">
        <x:v>1786</x:v>
      </x:c>
      <x:c r="E283" s="57"/>
      <x:c r="F283" s="65" t="s">
        <x:v>2366</x:v>
      </x:c>
      <x:c r="G283" s="65">
        <x:v>470</x:v>
      </x:c>
      <x:c r="H283" s="66"/>
      <x:c r="I283" s="65">
        <x:v>180</x:v>
      </x:c>
      <x:c r="J283" s="66"/>
      <x:c r="K283" s="66"/>
      <x:c r="L283" s="66"/>
    </x:row>
    <x:row r="284" spans="1:12" ht="45" customHeight="1">
      <x:c r="A284" s="65" t="s">
        <x:v>1786</x:v>
      </x:c>
      <x:c r="B284" s="65">
        <x:v>282</x:v>
      </x:c>
      <x:c r="C284" s="65" t="s">
        <x:v>3765</x:v>
      </x:c>
      <x:c r="D284" s="65" t="s">
        <x:v>1786</x:v>
      </x:c>
      <x:c r="E284" s="57"/>
      <x:c r="F284" s="65" t="s">
        <x:v>2366</x:v>
      </x:c>
      <x:c r="G284" s="65">
        <x:v>470</x:v>
      </x:c>
      <x:c r="H284" s="66"/>
      <x:c r="I284" s="65">
        <x:v>180</x:v>
      </x:c>
      <x:c r="J284" s="66"/>
      <x:c r="K284" s="66"/>
      <x:c r="L284" s="66"/>
    </x:row>
    <x:row r="285" spans="1:12" ht="45" customHeight="1">
      <x:c r="A285" s="65" t="s">
        <x:v>1786</x:v>
      </x:c>
      <x:c r="B285" s="65">
        <x:v>283</x:v>
      </x:c>
      <x:c r="C285" s="65" t="s">
        <x:v>1567</x:v>
      </x:c>
      <x:c r="D285" s="65" t="s">
        <x:v>1786</x:v>
      </x:c>
      <x:c r="E285" s="57"/>
      <x:c r="F285" s="65" t="s">
        <x:v>124</x:v>
      </x:c>
      <x:c r="G285" s="65">
        <x:v>520</x:v>
      </x:c>
      <x:c r="H285" s="66"/>
      <x:c r="I285" s="65">
        <x:v>200</x:v>
      </x:c>
      <x:c r="J285" s="66"/>
      <x:c r="K285" s="66"/>
      <x:c r="L285" s="66" t="s">
        <x:v>3242</x:v>
      </x:c>
    </x:row>
    <x:row r="286" spans="1:12" ht="45" customHeight="1">
      <x:c r="A286" s="65" t="s">
        <x:v>1786</x:v>
      </x:c>
      <x:c r="B286" s="65">
        <x:v>284</x:v>
      </x:c>
      <x:c r="C286" s="65" t="s">
        <x:v>4209</x:v>
      </x:c>
      <x:c r="D286" s="65" t="s">
        <x:v>1786</x:v>
      </x:c>
      <x:c r="E286" s="57"/>
      <x:c r="F286" s="65" t="s">
        <x:v>75</x:v>
      </x:c>
      <x:c r="G286" s="65">
        <x:v>520</x:v>
      </x:c>
      <x:c r="H286" s="66"/>
      <x:c r="I286" s="65">
        <x:v>200</x:v>
      </x:c>
      <x:c r="J286" s="66"/>
      <x:c r="K286" s="66"/>
      <x:c r="L286" s="66" t="s">
        <x:v>2794</x:v>
      </x:c>
    </x:row>
    <x:row r="287" spans="1:12" ht="45" customHeight="1">
      <x:c r="A287" s="65" t="s">
        <x:v>1786</x:v>
      </x:c>
      <x:c r="B287" s="65">
        <x:v>285</x:v>
      </x:c>
      <x:c r="C287" s="65" t="s">
        <x:v>1602</x:v>
      </x:c>
      <x:c r="D287" s="65" t="s">
        <x:v>1786</x:v>
      </x:c>
      <x:c r="E287" s="57"/>
      <x:c r="F287" s="65" t="s">
        <x:v>75</x:v>
      </x:c>
      <x:c r="G287" s="65">
        <x:v>520</x:v>
      </x:c>
      <x:c r="H287" s="66"/>
      <x:c r="I287" s="65">
        <x:v>200</x:v>
      </x:c>
      <x:c r="J287" s="66"/>
      <x:c r="K287" s="66" t="s">
        <x:v>2808</x:v>
      </x:c>
      <x:c r="L287" s="66" t="s">
        <x:v>2504</x:v>
      </x:c>
    </x:row>
    <x:row r="288" spans="1:12" ht="45" customHeight="1">
      <x:c r="A288" s="65" t="s">
        <x:v>1786</x:v>
      </x:c>
      <x:c r="B288" s="65">
        <x:v>286</x:v>
      </x:c>
      <x:c r="C288" s="65" t="s">
        <x:v>4352</x:v>
      </x:c>
      <x:c r="D288" s="65" t="s">
        <x:v>1786</x:v>
      </x:c>
      <x:c r="E288" s="57"/>
      <x:c r="F288" s="65" t="s">
        <x:v>75</x:v>
      </x:c>
      <x:c r="G288" s="65">
        <x:v>520</x:v>
      </x:c>
      <x:c r="H288" s="66"/>
      <x:c r="I288" s="65">
        <x:v>200</x:v>
      </x:c>
      <x:c r="J288" s="66"/>
      <x:c r="K288" s="66"/>
      <x:c r="L288" s="66" t="s">
        <x:v>2794</x:v>
      </x:c>
    </x:row>
    <x:row r="289" spans="1:12" ht="45" customHeight="1">
      <x:c r="A289" s="65" t="s">
        <x:v>1786</x:v>
      </x:c>
      <x:c r="B289" s="65">
        <x:v>287</x:v>
      </x:c>
      <x:c r="C289" s="65" t="s">
        <x:v>1540</x:v>
      </x:c>
      <x:c r="D289" s="65" t="s">
        <x:v>1786</x:v>
      </x:c>
      <x:c r="E289" s="57"/>
      <x:c r="F289" s="65" t="s">
        <x:v>75</x:v>
      </x:c>
      <x:c r="G289" s="65">
        <x:v>520</x:v>
      </x:c>
      <x:c r="H289" s="66"/>
      <x:c r="I289" s="65">
        <x:v>200</x:v>
      </x:c>
      <x:c r="J289" s="66"/>
      <x:c r="K289" s="66"/>
      <x:c r="L289" s="66"/>
    </x:row>
    <x:row r="290" spans="1:12" ht="45" customHeight="1">
      <x:c r="A290" s="65" t="s">
        <x:v>1786</x:v>
      </x:c>
      <x:c r="B290" s="65">
        <x:v>288</x:v>
      </x:c>
      <x:c r="C290" s="65" t="s">
        <x:v>4072</x:v>
      </x:c>
      <x:c r="D290" s="65" t="s">
        <x:v>1786</x:v>
      </x:c>
      <x:c r="E290" s="57"/>
      <x:c r="F290" s="65" t="s">
        <x:v>75</x:v>
      </x:c>
      <x:c r="G290" s="65">
        <x:v>560</x:v>
      </x:c>
      <x:c r="H290" s="66"/>
      <x:c r="I290" s="65">
        <x:v>220</x:v>
      </x:c>
      <x:c r="J290" s="66"/>
      <x:c r="K290" s="66"/>
      <x:c r="L290" s="66" t="s">
        <x:v>3251</x:v>
      </x:c>
    </x:row>
    <x:row r="291" spans="1:12" ht="45" customHeight="1">
      <x:c r="A291" s="65" t="s">
        <x:v>1786</x:v>
      </x:c>
      <x:c r="B291" s="65">
        <x:v>289</x:v>
      </x:c>
      <x:c r="C291" s="65" t="s">
        <x:v>1596</x:v>
      </x:c>
      <x:c r="D291" s="65" t="s">
        <x:v>1786</x:v>
      </x:c>
      <x:c r="E291" s="57"/>
      <x:c r="F291" s="65" t="s">
        <x:v>75</x:v>
      </x:c>
      <x:c r="G291" s="65">
        <x:v>560</x:v>
      </x:c>
      <x:c r="H291" s="66"/>
      <x:c r="I291" s="65">
        <x:v>220</x:v>
      </x:c>
      <x:c r="J291" s="66"/>
      <x:c r="K291" s="66"/>
      <x:c r="L291" s="66" t="s">
        <x:v>2794</x:v>
      </x:c>
    </x:row>
    <x:row r="292" spans="1:12" ht="45" customHeight="1">
      <x:c r="A292" s="65" t="s">
        <x:v>1786</x:v>
      </x:c>
      <x:c r="B292" s="65">
        <x:v>290</x:v>
      </x:c>
      <x:c r="C292" s="65" t="s">
        <x:v>1993</x:v>
      </x:c>
      <x:c r="D292" s="65" t="s">
        <x:v>1786</x:v>
      </x:c>
      <x:c r="E292" s="57"/>
      <x:c r="F292" s="65" t="s">
        <x:v>2366</x:v>
      </x:c>
      <x:c r="G292" s="65">
        <x:v>560</x:v>
      </x:c>
      <x:c r="H292" s="66"/>
      <x:c r="I292" s="65">
        <x:v>220</x:v>
      </x:c>
      <x:c r="J292" s="66"/>
      <x:c r="K292" s="66"/>
      <x:c r="L292" s="66" t="s">
        <x:v>4357</x:v>
      </x:c>
    </x:row>
    <x:row r="293" spans="1:12" ht="45" customHeight="1">
      <x:c r="A293" s="65" t="s">
        <x:v>1786</x:v>
      </x:c>
      <x:c r="B293" s="65">
        <x:v>291</x:v>
      </x:c>
      <x:c r="C293" s="65" t="s">
        <x:v>1606</x:v>
      </x:c>
      <x:c r="D293" s="65" t="s">
        <x:v>1786</x:v>
      </x:c>
      <x:c r="E293" s="57"/>
      <x:c r="F293" s="65" t="s">
        <x:v>2366</x:v>
      </x:c>
      <x:c r="G293" s="65">
        <x:v>560</x:v>
      </x:c>
      <x:c r="H293" s="66"/>
      <x:c r="I293" s="65">
        <x:v>220</x:v>
      </x:c>
      <x:c r="J293" s="66"/>
      <x:c r="K293" s="66"/>
      <x:c r="L293" s="66"/>
    </x:row>
    <x:row r="294" spans="1:12" ht="45" customHeight="1">
      <x:c r="A294" s="65" t="s">
        <x:v>1786</x:v>
      </x:c>
      <x:c r="B294" s="65">
        <x:v>292</x:v>
      </x:c>
      <x:c r="C294" s="65" t="s">
        <x:v>1537</x:v>
      </x:c>
      <x:c r="D294" s="65" t="s">
        <x:v>1786</x:v>
      </x:c>
      <x:c r="E294" s="57"/>
      <x:c r="F294" s="65" t="s">
        <x:v>2366</x:v>
      </x:c>
      <x:c r="G294" s="65">
        <x:v>560</x:v>
      </x:c>
      <x:c r="H294" s="66"/>
      <x:c r="I294" s="65">
        <x:v>220</x:v>
      </x:c>
      <x:c r="J294" s="66"/>
      <x:c r="K294" s="66"/>
      <x:c r="L294" s="66"/>
    </x:row>
    <x:row r="295" spans="1:12" ht="45" customHeight="1">
      <x:c r="A295" s="65" t="s">
        <x:v>1786</x:v>
      </x:c>
      <x:c r="B295" s="65">
        <x:v>293</x:v>
      </x:c>
      <x:c r="C295" s="65" t="s">
        <x:v>3769</x:v>
      </x:c>
      <x:c r="D295" s="65" t="s">
        <x:v>1786</x:v>
      </x:c>
      <x:c r="E295" s="57"/>
      <x:c r="F295" s="65" t="s">
        <x:v>2366</x:v>
      </x:c>
      <x:c r="G295" s="65">
        <x:v>560</x:v>
      </x:c>
      <x:c r="H295" s="66"/>
      <x:c r="I295" s="65">
        <x:v>220</x:v>
      </x:c>
      <x:c r="J295" s="66"/>
      <x:c r="K295" s="66"/>
      <x:c r="L295" s="66"/>
    </x:row>
    <x:row r="296" spans="1:12" ht="45" customHeight="1">
      <x:c r="A296" s="65" t="s">
        <x:v>1786</x:v>
      </x:c>
      <x:c r="B296" s="65">
        <x:v>294</x:v>
      </x:c>
      <x:c r="C296" s="65" t="s">
        <x:v>1525</x:v>
      </x:c>
      <x:c r="D296" s="65" t="s">
        <x:v>1786</x:v>
      </x:c>
      <x:c r="E296" s="57"/>
      <x:c r="F296" s="65" t="s">
        <x:v>2366</x:v>
      </x:c>
      <x:c r="G296" s="65">
        <x:v>560</x:v>
      </x:c>
      <x:c r="H296" s="66"/>
      <x:c r="I296" s="65">
        <x:v>220</x:v>
      </x:c>
      <x:c r="J296" s="66"/>
      <x:c r="K296" s="66"/>
      <x:c r="L296" s="66"/>
    </x:row>
    <x:row r="297" spans="1:12" ht="45" customHeight="1">
      <x:c r="A297" s="65" t="s">
        <x:v>1786</x:v>
      </x:c>
      <x:c r="B297" s="65">
        <x:v>295</x:v>
      </x:c>
      <x:c r="C297" s="65" t="s">
        <x:v>1527</x:v>
      </x:c>
      <x:c r="D297" s="65" t="s">
        <x:v>1786</x:v>
      </x:c>
      <x:c r="E297" s="57"/>
      <x:c r="F297" s="65" t="s">
        <x:v>2366</x:v>
      </x:c>
      <x:c r="G297" s="65">
        <x:v>560</x:v>
      </x:c>
      <x:c r="H297" s="66"/>
      <x:c r="I297" s="65">
        <x:v>220</x:v>
      </x:c>
      <x:c r="J297" s="66"/>
      <x:c r="K297" s="66"/>
      <x:c r="L297" s="66"/>
    </x:row>
    <x:row r="298" spans="1:12" ht="45" customHeight="1">
      <x:c r="A298" s="65" t="s">
        <x:v>1786</x:v>
      </x:c>
      <x:c r="B298" s="65">
        <x:v>296</x:v>
      </x:c>
      <x:c r="C298" s="65" t="s">
        <x:v>4361</x:v>
      </x:c>
      <x:c r="D298" s="65" t="s">
        <x:v>1786</x:v>
      </x:c>
      <x:c r="E298" s="57"/>
      <x:c r="F298" s="65" t="s">
        <x:v>2366</x:v>
      </x:c>
      <x:c r="G298" s="65">
        <x:v>560</x:v>
      </x:c>
      <x:c r="H298" s="66"/>
      <x:c r="I298" s="65">
        <x:v>220</x:v>
      </x:c>
      <x:c r="J298" s="66"/>
      <x:c r="K298" s="66"/>
      <x:c r="L298" s="66"/>
    </x:row>
    <x:row r="299" spans="1:12" ht="45" customHeight="1">
      <x:c r="A299" s="65" t="s">
        <x:v>1786</x:v>
      </x:c>
      <x:c r="B299" s="65">
        <x:v>297</x:v>
      </x:c>
      <x:c r="C299" s="65" t="s">
        <x:v>1990</x:v>
      </x:c>
      <x:c r="D299" s="65" t="s">
        <x:v>1786</x:v>
      </x:c>
      <x:c r="E299" s="57"/>
      <x:c r="F299" s="65" t="s">
        <x:v>112</x:v>
      </x:c>
      <x:c r="G299" s="65">
        <x:v>560</x:v>
      </x:c>
      <x:c r="H299" s="66"/>
      <x:c r="I299" s="65">
        <x:v>220</x:v>
      </x:c>
      <x:c r="J299" s="66"/>
      <x:c r="K299" s="66"/>
      <x:c r="L299" s="66" t="s">
        <x:v>2503</x:v>
      </x:c>
    </x:row>
    <x:row r="300" spans="1:12" ht="45" customHeight="1">
      <x:c r="A300" s="65" t="s">
        <x:v>1786</x:v>
      </x:c>
      <x:c r="B300" s="65">
        <x:v>298</x:v>
      </x:c>
      <x:c r="C300" s="65" t="s">
        <x:v>1545</x:v>
      </x:c>
      <x:c r="D300" s="65" t="s">
        <x:v>1786</x:v>
      </x:c>
      <x:c r="E300" s="57"/>
      <x:c r="F300" s="65" t="s">
        <x:v>112</x:v>
      </x:c>
      <x:c r="G300" s="65">
        <x:v>560</x:v>
      </x:c>
      <x:c r="H300" s="66"/>
      <x:c r="I300" s="65">
        <x:v>220</x:v>
      </x:c>
      <x:c r="J300" s="66"/>
      <x:c r="K300" s="66"/>
      <x:c r="L300" s="66"/>
    </x:row>
    <x:row r="301" spans="1:12" ht="45" customHeight="1">
      <x:c r="A301" s="65" t="s">
        <x:v>1786</x:v>
      </x:c>
      <x:c r="B301" s="65">
        <x:v>299</x:v>
      </x:c>
      <x:c r="C301" s="65" t="s">
        <x:v>4355</x:v>
      </x:c>
      <x:c r="D301" s="65" t="s">
        <x:v>1786</x:v>
      </x:c>
      <x:c r="E301" s="57"/>
      <x:c r="F301" s="65" t="s">
        <x:v>112</x:v>
      </x:c>
      <x:c r="G301" s="65">
        <x:v>560</x:v>
      </x:c>
      <x:c r="H301" s="66"/>
      <x:c r="I301" s="65">
        <x:v>220</x:v>
      </x:c>
      <x:c r="J301" s="66"/>
      <x:c r="K301" s="66"/>
      <x:c r="L301" s="66"/>
    </x:row>
    <x:row r="302" spans="1:12" ht="45" customHeight="1">
      <x:c r="A302" s="65" t="s">
        <x:v>1786</x:v>
      </x:c>
      <x:c r="B302" s="65">
        <x:v>300</x:v>
      </x:c>
      <x:c r="C302" s="65" t="s">
        <x:v>4362</x:v>
      </x:c>
      <x:c r="D302" s="65" t="s">
        <x:v>1786</x:v>
      </x:c>
      <x:c r="E302" s="57"/>
      <x:c r="F302" s="65" t="s">
        <x:v>112</x:v>
      </x:c>
      <x:c r="G302" s="65">
        <x:v>560</x:v>
      </x:c>
      <x:c r="H302" s="66"/>
      <x:c r="I302" s="65">
        <x:v>220</x:v>
      </x:c>
      <x:c r="J302" s="66"/>
      <x:c r="K302" s="66"/>
      <x:c r="L302" s="66"/>
    </x:row>
    <x:row r="303" spans="1:12" ht="45" customHeight="1">
      <x:c r="A303" s="65" t="s">
        <x:v>1786</x:v>
      </x:c>
      <x:c r="B303" s="65">
        <x:v>301</x:v>
      </x:c>
      <x:c r="C303" s="65" t="s">
        <x:v>3802</x:v>
      </x:c>
      <x:c r="D303" s="65" t="s">
        <x:v>1786</x:v>
      </x:c>
      <x:c r="E303" s="57"/>
      <x:c r="F303" s="65" t="s">
        <x:v>112</x:v>
      </x:c>
      <x:c r="G303" s="65">
        <x:v>560</x:v>
      </x:c>
      <x:c r="H303" s="66"/>
      <x:c r="I303" s="65">
        <x:v>220</x:v>
      </x:c>
      <x:c r="J303" s="66"/>
      <x:c r="K303" s="66"/>
      <x:c r="L303" s="66"/>
    </x:row>
    <x:row r="304" spans="1:12" ht="45" customHeight="1">
      <x:c r="A304" s="65" t="s">
        <x:v>1786</x:v>
      </x:c>
      <x:c r="B304" s="65">
        <x:v>302</x:v>
      </x:c>
      <x:c r="C304" s="65" t="s">
        <x:v>3809</x:v>
      </x:c>
      <x:c r="D304" s="65" t="s">
        <x:v>1786</x:v>
      </x:c>
      <x:c r="E304" s="57"/>
      <x:c r="F304" s="65" t="s">
        <x:v>112</x:v>
      </x:c>
      <x:c r="G304" s="65">
        <x:v>560</x:v>
      </x:c>
      <x:c r="H304" s="66"/>
      <x:c r="I304" s="65">
        <x:v>220</x:v>
      </x:c>
      <x:c r="J304" s="66"/>
      <x:c r="K304" s="66"/>
      <x:c r="L304" s="66"/>
    </x:row>
    <x:row r="305" spans="1:12" ht="45" customHeight="1">
      <x:c r="A305" s="65" t="s">
        <x:v>1786</x:v>
      </x:c>
      <x:c r="B305" s="65">
        <x:v>303</x:v>
      </x:c>
      <x:c r="C305" s="65" t="s">
        <x:v>4080</x:v>
      </x:c>
      <x:c r="D305" s="65" t="s">
        <x:v>1786</x:v>
      </x:c>
      <x:c r="E305" s="57"/>
      <x:c r="F305" s="65" t="s">
        <x:v>112</x:v>
      </x:c>
      <x:c r="G305" s="65">
        <x:v>560</x:v>
      </x:c>
      <x:c r="H305" s="66"/>
      <x:c r="I305" s="65">
        <x:v>220</x:v>
      </x:c>
      <x:c r="J305" s="66"/>
      <x:c r="K305" s="66"/>
      <x:c r="L305" s="66"/>
    </x:row>
    <x:row r="306" spans="1:12" ht="45" customHeight="1">
      <x:c r="A306" s="65" t="s">
        <x:v>1786</x:v>
      </x:c>
      <x:c r="B306" s="65">
        <x:v>304</x:v>
      </x:c>
      <x:c r="C306" s="65" t="s">
        <x:v>1523</x:v>
      </x:c>
      <x:c r="D306" s="65" t="s">
        <x:v>1786</x:v>
      </x:c>
      <x:c r="E306" s="57"/>
      <x:c r="F306" s="65" t="s">
        <x:v>112</x:v>
      </x:c>
      <x:c r="G306" s="65">
        <x:v>560</x:v>
      </x:c>
      <x:c r="H306" s="66"/>
      <x:c r="I306" s="65">
        <x:v>220</x:v>
      </x:c>
      <x:c r="J306" s="66"/>
      <x:c r="K306" s="66"/>
      <x:c r="L306" s="66"/>
    </x:row>
    <x:row r="307" spans="1:12" ht="45" customHeight="1">
      <x:c r="A307" s="65" t="s">
        <x:v>1786</x:v>
      </x:c>
      <x:c r="B307" s="65">
        <x:v>305</x:v>
      </x:c>
      <x:c r="C307" s="65" t="s">
        <x:v>4358</x:v>
      </x:c>
      <x:c r="D307" s="65" t="s">
        <x:v>1786</x:v>
      </x:c>
      <x:c r="E307" s="57"/>
      <x:c r="F307" s="65" t="s">
        <x:v>112</x:v>
      </x:c>
      <x:c r="G307" s="65">
        <x:v>560</x:v>
      </x:c>
      <x:c r="H307" s="66"/>
      <x:c r="I307" s="65">
        <x:v>220</x:v>
      </x:c>
      <x:c r="J307" s="66"/>
      <x:c r="K307" s="66"/>
      <x:c r="L307" s="66"/>
    </x:row>
    <x:row r="308" spans="1:12" ht="45" customHeight="1">
      <x:c r="A308" s="65" t="s">
        <x:v>1786</x:v>
      </x:c>
      <x:c r="B308" s="65">
        <x:v>306</x:v>
      </x:c>
      <x:c r="C308" s="65" t="s">
        <x:v>2806</x:v>
      </x:c>
      <x:c r="D308" s="65" t="s">
        <x:v>1786</x:v>
      </x:c>
      <x:c r="E308" s="57"/>
      <x:c r="F308" s="65" t="s">
        <x:v>112</x:v>
      </x:c>
      <x:c r="G308" s="65">
        <x:v>560</x:v>
      </x:c>
      <x:c r="H308" s="66"/>
      <x:c r="I308" s="65">
        <x:v>220</x:v>
      </x:c>
      <x:c r="J308" s="66"/>
      <x:c r="K308" s="66"/>
      <x:c r="L308" s="66"/>
    </x:row>
  </x:sheetData>
  <x:mergeCells count="1">
    <x:mergeCell ref="B2:L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76"/>
  <x:sheetViews>
    <x:sheetView showGridLines="0" topLeftCell="A1" zoomScaleNormal="100" zoomScaleSheetLayoutView="100" workbookViewId="0">
      <x:selection activeCell="B8" activeCellId="0" sqref="B8:B8"/>
    </x:sheetView>
  </x:sheetViews>
  <x:sheetFormatPr defaultColWidth="9" defaultRowHeight="13.19999999999999928946"/>
  <x:cols>
    <x:col min="1" max="1" width="18" style="3" customWidth="1"/>
    <x:col min="2" max="2" width="14" style="3" customWidth="1"/>
    <x:col min="3" max="3" width="13" style="3" customWidth="1"/>
    <x:col min="4" max="4" width="26" style="8" customWidth="1"/>
    <x:col min="5" max="5" width="13" style="3" customWidth="1"/>
    <x:col min="6" max="6" width="35" style="1" customWidth="1"/>
    <x:col min="7" max="7" width="28" style="1" customWidth="1"/>
    <x:col min="8" max="8" width="11.875" style="3" customWidth="1"/>
    <x:col min="9" max="9" width="25" style="1" customWidth="1"/>
    <x:col min="10" max="10" width="39.625" style="3" customWidth="1"/>
    <x:col min="11" max="11" width="18.625" style="3" customWidth="1"/>
    <x:col min="12" max="12" width="27.75" style="1" customWidth="1"/>
    <x:col min="13" max="13" width="18.75" style="3" customWidth="1"/>
    <x:col min="14" max="15" width="24.75" style="1" customWidth="1"/>
    <x:col min="16" max="16" width="19.75" style="3" customWidth="1"/>
    <x:col min="17" max="17" width="35.125" style="2" customWidth="1"/>
    <x:col min="18" max="18" width="15" style="4" customWidth="1"/>
    <x:col min="19" max="20" width="15" style="5" customWidth="1"/>
    <x:col min="21" max="23" width="22.375" style="6" customWidth="1"/>
    <x:col min="24" max="24" width="31.125" style="7" customWidth="1"/>
    <x:col min="25" max="25" width="18.875" style="1" customWidth="1"/>
    <x:col min="26" max="16384" width="9" style="1"/>
  </x:cols>
  <x:sheetData>
    <x:row r="1" spans="1:26" s="2" customFormat="1" ht="32.10000000000000142109" customHeight="1">
      <x:c r="A1" s="12" t="s">
        <x:v>2497</x:v>
      </x:c>
      <x:c r="B1" s="13" t="s">
        <x:v>3730</x:v>
      </x:c>
      <x:c r="C1" s="13" t="s">
        <x:v>1121</x:v>
      </x:c>
      <x:c r="D1" s="13" t="s">
        <x:v>4302</x:v>
      </x:c>
      <x:c r="E1" s="13" t="s">
        <x:v>1122</x:v>
      </x:c>
      <x:c r="F1" s="13" t="s">
        <x:v>3450</x:v>
      </x:c>
      <x:c r="G1" s="81" t="s">
        <x:v>2686</x:v>
      </x:c>
      <x:c r="H1" s="81"/>
      <x:c r="I1" s="81"/>
      <x:c r="J1" s="81"/>
      <x:c r="K1" s="81"/>
      <x:c r="L1" s="81"/>
      <x:c r="M1" s="81"/>
      <x:c r="N1" s="81"/>
      <x:c r="O1" s="81"/>
      <x:c r="P1" s="81"/>
      <x:c r="Q1" s="81"/>
      <x:c r="R1" s="81"/>
      <x:c r="S1" s="81"/>
      <x:c r="T1" s="81"/>
      <x:c r="U1" s="81"/>
      <x:c r="V1" s="81"/>
      <x:c r="W1" s="81"/>
      <x:c r="X1" s="81"/>
      <x:c r="Y1" s="81"/>
      <x:c r="Z1" s="64"/>
    </x:row>
    <x:row r="2" spans="1:26" ht="54" customHeight="1">
      <x:c r="A2" s="166" t="s">
        <x:v>1009</x:v>
      </x:c>
      <x:c r="B2" s="166"/>
      <x:c r="C2" s="166"/>
      <x:c r="D2" s="166"/>
      <x:c r="E2" s="166"/>
      <x:c r="F2" s="166"/>
      <x:c r="G2" s="166"/>
      <x:c r="H2" s="64"/>
      <x:c r="I2" s="64"/>
      <x:c r="J2" s="64"/>
      <x:c r="K2" s="64"/>
      <x:c r="L2" s="64"/>
      <x:c r="M2" s="64"/>
      <x:c r="N2" s="64"/>
      <x:c r="O2" s="64"/>
      <x:c r="P2" s="64"/>
      <x:c r="Q2" s="64"/>
      <x:c r="R2" s="64"/>
      <x:c r="S2" s="64"/>
      <x:c r="T2" s="64"/>
      <x:c r="U2" s="64"/>
      <x:c r="V2" s="64"/>
      <x:c r="W2" s="64"/>
      <x:c r="X2" s="64"/>
      <x:c r="Y2" s="65"/>
      <x:c r="Z2" s="65"/>
    </x:row>
    <x:row r="3" spans="1:26" ht="30" customHeight="1">
      <x:c r="A3" s="55" t="s">
        <x:v>1786</x:v>
      </x:c>
      <x:c r="B3" s="10">
        <x:v>1</x:v>
      </x:c>
      <x:c r="C3" s="10">
        <x:v>10</x:v>
      </x:c>
      <x:c r="D3" s="49"/>
      <x:c r="E3" s="10">
        <x:v>10</x:v>
      </x:c>
      <x:c r="F3" s="49"/>
      <x:c r="G3" s="49" t="s">
        <x:v>90</x:v>
      </x:c>
      <x:c r="H3" s="64"/>
      <x:c r="I3" s="64"/>
      <x:c r="J3" s="64"/>
      <x:c r="K3" s="64"/>
      <x:c r="L3" s="64"/>
      <x:c r="M3" s="64"/>
      <x:c r="N3" s="64"/>
      <x:c r="O3" s="64"/>
      <x:c r="P3" s="64"/>
      <x:c r="Q3" s="64"/>
      <x:c r="R3" s="64"/>
      <x:c r="S3" s="64"/>
      <x:c r="T3" s="64"/>
      <x:c r="U3" s="64"/>
      <x:c r="V3" s="64"/>
      <x:c r="W3" s="64"/>
      <x:c r="X3" s="64"/>
      <x:c r="Y3" s="65"/>
      <x:c r="Z3" s="65"/>
    </x:row>
    <x:row r="4" spans="1:26" ht="45.95000000000000284217" customHeight="1">
      <x:c r="A4" s="56"/>
      <x:c r="B4" s="10">
        <x:v>79</x:v>
      </x:c>
      <x:c r="C4" s="10">
        <x:v>10</x:v>
      </x:c>
      <x:c r="D4" s="49" t="s">
        <x:v>3387</x:v>
      </x:c>
      <x:c r="E4" s="10">
        <x:v>10</x:v>
      </x:c>
      <x:c r="F4" s="49"/>
      <x:c r="G4" s="49" t="s">
        <x:v>3167</x:v>
      </x:c>
      <x:c r="H4" s="64"/>
      <x:c r="I4" s="64"/>
      <x:c r="J4" s="64"/>
      <x:c r="K4" s="64"/>
      <x:c r="L4" s="64"/>
      <x:c r="M4" s="64"/>
      <x:c r="N4" s="64"/>
      <x:c r="O4" s="64"/>
      <x:c r="P4" s="64"/>
      <x:c r="Q4" s="64"/>
      <x:c r="R4" s="64"/>
      <x:c r="S4" s="64"/>
      <x:c r="T4" s="64"/>
      <x:c r="U4" s="64"/>
      <x:c r="V4" s="64"/>
      <x:c r="W4" s="64"/>
      <x:c r="X4" s="64"/>
      <x:c r="Y4" s="65"/>
      <x:c r="Z4" s="65"/>
    </x:row>
    <x:row r="5" spans="1:26" ht="30" customHeight="1">
      <x:c r="A5" s="56"/>
      <x:c r="B5" s="10">
        <x:v>80</x:v>
      </x:c>
      <x:c r="C5" s="10"/>
      <x:c r="D5" s="49" t="s">
        <x:v>4203</x:v>
      </x:c>
      <x:c r="E5" s="10"/>
      <x:c r="F5" s="49"/>
      <x:c r="G5" s="49"/>
      <x:c r="H5" s="64"/>
      <x:c r="I5" s="64"/>
      <x:c r="J5" s="64"/>
      <x:c r="K5" s="64"/>
      <x:c r="L5" s="64"/>
      <x:c r="M5" s="64"/>
      <x:c r="N5" s="64"/>
      <x:c r="O5" s="64"/>
      <x:c r="P5" s="64"/>
      <x:c r="Q5" s="64"/>
      <x:c r="R5" s="64"/>
      <x:c r="S5" s="64"/>
      <x:c r="T5" s="64"/>
      <x:c r="U5" s="64"/>
      <x:c r="V5" s="64"/>
      <x:c r="W5" s="64"/>
      <x:c r="X5" s="64"/>
      <x:c r="Y5" s="65"/>
      <x:c r="Z5" s="65"/>
    </x:row>
    <x:row r="6" spans="1:26" ht="30" customHeight="1">
      <x:c r="A6" s="56"/>
      <x:c r="B6" s="10">
        <x:v>118</x:v>
      </x:c>
      <x:c r="C6" s="10">
        <x:v>80</x:v>
      </x:c>
      <x:c r="D6" s="49" t="s">
        <x:v>2532</x:v>
      </x:c>
      <x:c r="E6" s="10">
        <x:v>100</x:v>
      </x:c>
      <x:c r="F6" s="49" t="s">
        <x:v>2108</x:v>
      </x:c>
      <x:c r="G6" s="49" t="s">
        <x:v>2274</x:v>
      </x:c>
      <x:c r="H6" s="64"/>
      <x:c r="I6" s="64"/>
      <x:c r="J6" s="64"/>
      <x:c r="K6" s="64"/>
      <x:c r="L6" s="64"/>
      <x:c r="M6" s="64"/>
      <x:c r="N6" s="64"/>
      <x:c r="O6" s="64"/>
      <x:c r="P6" s="64"/>
      <x:c r="Q6" s="64"/>
      <x:c r="R6" s="64"/>
      <x:c r="S6" s="64"/>
      <x:c r="T6" s="64"/>
      <x:c r="U6" s="64"/>
      <x:c r="V6" s="64"/>
      <x:c r="W6" s="64"/>
      <x:c r="X6" s="64"/>
      <x:c r="Y6" s="65"/>
      <x:c r="Z6" s="65"/>
    </x:row>
    <x:row r="7" spans="1:26" ht="30" customHeight="1">
      <x:c r="A7" s="56"/>
      <x:c r="B7" s="10">
        <x:v>119</x:v>
      </x:c>
      <x:c r="C7" s="10">
        <x:v>100</x:v>
      </x:c>
      <x:c r="D7" s="49"/>
      <x:c r="E7" s="10"/>
      <x:c r="F7" s="49"/>
      <x:c r="G7" s="49"/>
      <x:c r="H7" s="64"/>
      <x:c r="I7" s="64"/>
      <x:c r="J7" s="64"/>
      <x:c r="K7" s="64"/>
      <x:c r="L7" s="64"/>
      <x:c r="M7" s="64"/>
      <x:c r="N7" s="64"/>
      <x:c r="O7" s="64"/>
      <x:c r="P7" s="64"/>
      <x:c r="Q7" s="64"/>
      <x:c r="R7" s="64"/>
      <x:c r="S7" s="64"/>
      <x:c r="T7" s="64"/>
      <x:c r="U7" s="64"/>
      <x:c r="V7" s="64"/>
      <x:c r="W7" s="64"/>
      <x:c r="X7" s="64"/>
      <x:c r="Y7" s="65"/>
      <x:c r="Z7" s="65"/>
    </x:row>
    <x:row r="8" spans="1:26" ht="30" customHeight="1">
      <x:c r="A8" s="56"/>
      <x:c r="B8" s="10">
        <x:v>125</x:v>
      </x:c>
      <x:c r="C8" s="10"/>
      <x:c r="D8" s="49"/>
      <x:c r="E8" s="10"/>
      <x:c r="F8" s="49"/>
      <x:c r="G8" s="49" t="s">
        <x:v>1123</x:v>
      </x:c>
      <x:c r="H8" s="64"/>
      <x:c r="I8" s="64"/>
      <x:c r="J8" s="64"/>
      <x:c r="K8" s="64"/>
      <x:c r="L8" s="64"/>
      <x:c r="M8" s="64"/>
      <x:c r="N8" s="64"/>
      <x:c r="O8" s="64"/>
      <x:c r="P8" s="64"/>
      <x:c r="Q8" s="64"/>
      <x:c r="R8" s="64"/>
      <x:c r="S8" s="64"/>
      <x:c r="T8" s="64"/>
      <x:c r="U8" s="64"/>
      <x:c r="V8" s="64"/>
      <x:c r="W8" s="64"/>
      <x:c r="X8" s="64"/>
      <x:c r="Y8" s="65"/>
      <x:c r="Z8" s="65"/>
    </x:row>
    <x:row r="9" spans="1:26" ht="30" customHeight="1">
      <x:c r="A9" s="56"/>
      <x:c r="B9" s="10">
        <x:v>126</x:v>
      </x:c>
      <x:c r="C9" s="10">
        <x:v>120</x:v>
      </x:c>
      <x:c r="D9" s="49"/>
      <x:c r="E9" s="10"/>
      <x:c r="F9" s="49"/>
      <x:c r="G9" s="49" t="s">
        <x:v>2788</x:v>
      </x:c>
      <x:c r="H9" s="64"/>
      <x:c r="I9" s="64"/>
      <x:c r="J9" s="64"/>
      <x:c r="K9" s="64"/>
      <x:c r="L9" s="64"/>
      <x:c r="M9" s="64"/>
      <x:c r="N9" s="64"/>
      <x:c r="O9" s="64"/>
      <x:c r="P9" s="64"/>
      <x:c r="Q9" s="64"/>
      <x:c r="R9" s="64"/>
      <x:c r="S9" s="64"/>
      <x:c r="T9" s="64"/>
      <x:c r="U9" s="64"/>
      <x:c r="V9" s="64"/>
      <x:c r="W9" s="64"/>
      <x:c r="X9" s="64"/>
      <x:c r="Y9" s="65"/>
      <x:c r="Z9" s="65"/>
    </x:row>
    <x:row r="10" spans="1:26" ht="30" customHeight="1">
      <x:c r="A10" s="56"/>
      <x:c r="B10" s="10">
        <x:v>129</x:v>
      </x:c>
      <x:c r="C10" s="10"/>
      <x:c r="D10" s="49" t="s">
        <x:v>2796</x:v>
      </x:c>
      <x:c r="E10" s="10"/>
      <x:c r="F10" s="49"/>
      <x:c r="G10" s="49"/>
      <x:c r="H10" s="64"/>
      <x:c r="I10" s="64"/>
      <x:c r="J10" s="64"/>
      <x:c r="K10" s="64"/>
      <x:c r="L10" s="64"/>
      <x:c r="M10" s="64"/>
      <x:c r="N10" s="64"/>
      <x:c r="O10" s="64"/>
      <x:c r="P10" s="64"/>
      <x:c r="Q10" s="64"/>
      <x:c r="R10" s="64"/>
      <x:c r="S10" s="64"/>
      <x:c r="T10" s="64"/>
      <x:c r="U10" s="64"/>
      <x:c r="V10" s="64"/>
      <x:c r="W10" s="64"/>
      <x:c r="X10" s="64"/>
      <x:c r="Y10" s="65"/>
      <x:c r="Z10" s="65"/>
    </x:row>
    <x:row r="11" spans="1:26" ht="30" customHeight="1">
      <x:c r="A11" s="56"/>
      <x:c r="B11" s="10">
        <x:v>130</x:v>
      </x:c>
      <x:c r="C11" s="10">
        <x:v>160</x:v>
      </x:c>
      <x:c r="D11" s="49"/>
      <x:c r="E11" s="10"/>
      <x:c r="F11" s="49"/>
      <x:c r="G11" s="49" t="s">
        <x:v>2802</x:v>
      </x:c>
      <x:c r="H11" s="64"/>
      <x:c r="I11" s="64"/>
      <x:c r="J11" s="64"/>
      <x:c r="K11" s="64"/>
      <x:c r="L11" s="64"/>
      <x:c r="M11" s="64"/>
      <x:c r="N11" s="64"/>
      <x:c r="O11" s="64"/>
      <x:c r="P11" s="64"/>
      <x:c r="Q11" s="64"/>
      <x:c r="R11" s="64"/>
      <x:c r="S11" s="64"/>
      <x:c r="T11" s="64"/>
      <x:c r="U11" s="64"/>
      <x:c r="V11" s="64"/>
      <x:c r="W11" s="64"/>
      <x:c r="X11" s="64"/>
      <x:c r="Y11" s="65"/>
      <x:c r="Z11" s="65"/>
    </x:row>
    <x:row r="12" spans="1:26" ht="30" customHeight="1">
      <x:c r="A12" s="56"/>
      <x:c r="B12" s="10">
        <x:v>131</x:v>
      </x:c>
      <x:c r="C12" s="10"/>
      <x:c r="D12" s="49"/>
      <x:c r="E12" s="10">
        <x:v>110</x:v>
      </x:c>
      <x:c r="F12" s="49" t="s">
        <x:v>4322</x:v>
      </x:c>
      <x:c r="G12" s="49"/>
      <x:c r="H12" s="64"/>
      <x:c r="I12" s="64"/>
      <x:c r="J12" s="64"/>
      <x:c r="K12" s="64"/>
      <x:c r="L12" s="64"/>
      <x:c r="M12" s="64"/>
      <x:c r="N12" s="64"/>
      <x:c r="O12" s="64"/>
      <x:c r="P12" s="64"/>
      <x:c r="Q12" s="64"/>
      <x:c r="R12" s="64"/>
      <x:c r="S12" s="64"/>
      <x:c r="T12" s="64"/>
      <x:c r="U12" s="64"/>
      <x:c r="V12" s="64"/>
      <x:c r="W12" s="64"/>
      <x:c r="X12" s="64"/>
      <x:c r="Y12" s="65"/>
      <x:c r="Z12" s="65"/>
    </x:row>
    <x:row r="13" spans="1:26" ht="30" customHeight="1">
      <x:c r="A13" s="56"/>
      <x:c r="B13" s="10">
        <x:v>134</x:v>
      </x:c>
      <x:c r="C13" s="10"/>
      <x:c r="D13" s="49"/>
      <x:c r="E13" s="10"/>
      <x:c r="F13" s="49" t="s">
        <x:v>2345</x:v>
      </x:c>
      <x:c r="G13" s="49" t="s">
        <x:v>2302</x:v>
      </x:c>
      <x:c r="H13" s="64"/>
      <x:c r="I13" s="64"/>
      <x:c r="J13" s="64"/>
      <x:c r="K13" s="64"/>
      <x:c r="L13" s="64"/>
      <x:c r="M13" s="64"/>
      <x:c r="N13" s="64"/>
      <x:c r="O13" s="64"/>
      <x:c r="P13" s="64"/>
      <x:c r="Q13" s="64"/>
      <x:c r="R13" s="64"/>
      <x:c r="S13" s="64"/>
      <x:c r="T13" s="64"/>
      <x:c r="U13" s="64"/>
      <x:c r="V13" s="64"/>
      <x:c r="W13" s="64"/>
      <x:c r="X13" s="64"/>
      <x:c r="Y13" s="65"/>
      <x:c r="Z13" s="65"/>
    </x:row>
    <x:row r="14" spans="1:26" ht="30" customHeight="1">
      <x:c r="A14" s="56"/>
      <x:c r="B14" s="10">
        <x:v>140</x:v>
      </x:c>
      <x:c r="C14" s="10"/>
      <x:c r="D14" s="49" t="s">
        <x:v>2791</x:v>
      </x:c>
      <x:c r="E14" s="10"/>
      <x:c r="F14" s="49"/>
      <x:c r="G14" s="49"/>
      <x:c r="H14" s="64"/>
      <x:c r="I14" s="64"/>
      <x:c r="J14" s="64"/>
      <x:c r="K14" s="64"/>
      <x:c r="L14" s="64"/>
      <x:c r="M14" s="64"/>
      <x:c r="N14" s="64"/>
      <x:c r="O14" s="64"/>
      <x:c r="P14" s="64"/>
      <x:c r="Q14" s="64"/>
      <x:c r="R14" s="64"/>
      <x:c r="S14" s="64"/>
      <x:c r="T14" s="64"/>
      <x:c r="U14" s="64"/>
      <x:c r="V14" s="64"/>
      <x:c r="W14" s="64"/>
      <x:c r="X14" s="64"/>
      <x:c r="Y14" s="65"/>
      <x:c r="Z14" s="65"/>
    </x:row>
    <x:row r="15" spans="1:26" ht="30" customHeight="1">
      <x:c r="A15" s="56"/>
      <x:c r="B15" s="10">
        <x:v>141</x:v>
      </x:c>
      <x:c r="C15" s="10"/>
      <x:c r="D15" s="49"/>
      <x:c r="E15" s="10"/>
      <x:c r="F15" s="49"/>
      <x:c r="G15" s="49" t="s">
        <x:v>89</x:v>
      </x:c>
      <x:c r="H15" s="64"/>
      <x:c r="I15" s="64"/>
      <x:c r="J15" s="64"/>
      <x:c r="K15" s="64"/>
      <x:c r="L15" s="64"/>
      <x:c r="M15" s="64"/>
      <x:c r="N15" s="64"/>
      <x:c r="O15" s="64"/>
      <x:c r="P15" s="64"/>
      <x:c r="Q15" s="64"/>
      <x:c r="R15" s="64"/>
      <x:c r="S15" s="64"/>
      <x:c r="T15" s="64"/>
      <x:c r="U15" s="64"/>
      <x:c r="V15" s="64"/>
      <x:c r="W15" s="64"/>
      <x:c r="X15" s="64"/>
      <x:c r="Y15" s="65"/>
      <x:c r="Z15" s="65"/>
    </x:row>
    <x:row r="16" spans="1:26" ht="30" customHeight="1">
      <x:c r="A16" s="56"/>
      <x:c r="B16" s="10">
        <x:v>142</x:v>
      </x:c>
      <x:c r="C16" s="10">
        <x:v>180</x:v>
      </x:c>
      <x:c r="D16" s="49"/>
      <x:c r="E16" s="10"/>
      <x:c r="F16" s="49"/>
      <x:c r="G16" s="49"/>
      <x:c r="H16" s="64"/>
      <x:c r="I16" s="64"/>
      <x:c r="J16" s="64"/>
      <x:c r="K16" s="64"/>
      <x:c r="L16" s="64"/>
      <x:c r="M16" s="64"/>
      <x:c r="N16" s="64"/>
      <x:c r="O16" s="64"/>
      <x:c r="P16" s="64"/>
      <x:c r="Q16" s="64"/>
      <x:c r="R16" s="64"/>
      <x:c r="S16" s="64"/>
      <x:c r="T16" s="64"/>
      <x:c r="U16" s="64"/>
      <x:c r="V16" s="64"/>
      <x:c r="W16" s="64"/>
      <x:c r="X16" s="64"/>
      <x:c r="Y16" s="65"/>
      <x:c r="Z16" s="65"/>
    </x:row>
    <x:row r="17" spans="1:26" ht="30" customHeight="1">
      <x:c r="A17" s="56"/>
      <x:c r="B17" s="10">
        <x:v>145</x:v>
      </x:c>
      <x:c r="C17" s="10"/>
      <x:c r="D17" s="49"/>
      <x:c r="E17" s="10"/>
      <x:c r="F17" s="49" t="s">
        <x:v>2800</x:v>
      </x:c>
      <x:c r="G17" s="49"/>
      <x:c r="H17" s="64"/>
      <x:c r="I17" s="64"/>
      <x:c r="J17" s="64"/>
      <x:c r="K17" s="64"/>
      <x:c r="L17" s="64"/>
      <x:c r="M17" s="64"/>
      <x:c r="N17" s="64"/>
      <x:c r="O17" s="64"/>
      <x:c r="P17" s="64"/>
      <x:c r="Q17" s="64"/>
      <x:c r="R17" s="64"/>
      <x:c r="S17" s="64"/>
      <x:c r="T17" s="64"/>
      <x:c r="U17" s="64"/>
      <x:c r="V17" s="64"/>
      <x:c r="W17" s="64"/>
      <x:c r="X17" s="64"/>
      <x:c r="Y17" s="65"/>
      <x:c r="Z17" s="65"/>
    </x:row>
    <x:row r="18" spans="1:26" ht="30" customHeight="1">
      <x:c r="A18" s="56"/>
      <x:c r="B18" s="10">
        <x:v>148</x:v>
      </x:c>
      <x:c r="C18" s="10">
        <x:v>220</x:v>
      </x:c>
      <x:c r="D18" s="49"/>
      <x:c r="E18" s="10">
        <x:v>120</x:v>
      </x:c>
      <x:c r="F18" s="49" t="s">
        <x:v>948</x:v>
      </x:c>
      <x:c r="G18" s="49" t="s">
        <x:v>102</x:v>
      </x:c>
      <x:c r="H18" s="64"/>
      <x:c r="I18" s="64"/>
      <x:c r="J18" s="64"/>
      <x:c r="K18" s="64"/>
      <x:c r="L18" s="64"/>
      <x:c r="M18" s="64"/>
      <x:c r="N18" s="64"/>
      <x:c r="O18" s="64"/>
      <x:c r="P18" s="64"/>
      <x:c r="Q18" s="64"/>
      <x:c r="R18" s="64"/>
      <x:c r="S18" s="64"/>
      <x:c r="T18" s="64"/>
      <x:c r="U18" s="64"/>
      <x:c r="V18" s="64"/>
      <x:c r="W18" s="64"/>
      <x:c r="X18" s="64"/>
      <x:c r="Y18" s="65"/>
      <x:c r="Z18" s="65"/>
    </x:row>
    <x:row r="19" spans="1:26" ht="30" customHeight="1">
      <x:c r="A19" s="56"/>
      <x:c r="B19" s="10">
        <x:v>153</x:v>
      </x:c>
      <x:c r="C19" s="10"/>
      <x:c r="D19" s="49" t="s">
        <x:v>2357</x:v>
      </x:c>
      <x:c r="E19" s="10"/>
      <x:c r="F19" s="49" t="s">
        <x:v>3057</x:v>
      </x:c>
      <x:c r="G19" s="49" t="s">
        <x:v>2792</x:v>
      </x:c>
      <x:c r="H19" s="64"/>
      <x:c r="I19" s="64"/>
      <x:c r="J19" s="64"/>
      <x:c r="K19" s="64"/>
      <x:c r="L19" s="64"/>
      <x:c r="M19" s="64"/>
      <x:c r="N19" s="64"/>
      <x:c r="O19" s="64"/>
      <x:c r="P19" s="64"/>
      <x:c r="Q19" s="64"/>
      <x:c r="R19" s="64"/>
      <x:c r="S19" s="64"/>
      <x:c r="T19" s="64"/>
      <x:c r="U19" s="64"/>
      <x:c r="V19" s="64"/>
      <x:c r="W19" s="64"/>
      <x:c r="X19" s="64"/>
      <x:c r="Y19" s="65"/>
      <x:c r="Z19" s="65"/>
    </x:row>
    <x:row r="20" spans="1:26" ht="30" customHeight="1">
      <x:c r="A20" s="56"/>
      <x:c r="B20" s="10">
        <x:v>159</x:v>
      </x:c>
      <x:c r="C20" s="10"/>
      <x:c r="D20" s="49" t="s">
        <x:v>2292</x:v>
      </x:c>
      <x:c r="E20" s="10"/>
      <x:c r="F20" s="49"/>
      <x:c r="G20" s="49"/>
      <x:c r="H20" s="64"/>
      <x:c r="I20" s="64"/>
      <x:c r="J20" s="64"/>
      <x:c r="K20" s="64"/>
      <x:c r="L20" s="64"/>
      <x:c r="M20" s="64"/>
      <x:c r="N20" s="64"/>
      <x:c r="O20" s="64"/>
      <x:c r="P20" s="64"/>
      <x:c r="Q20" s="64"/>
      <x:c r="R20" s="64"/>
      <x:c r="S20" s="64"/>
      <x:c r="T20" s="64"/>
      <x:c r="U20" s="64"/>
      <x:c r="V20" s="64"/>
      <x:c r="W20" s="64"/>
      <x:c r="X20" s="64"/>
      <x:c r="Y20" s="65"/>
      <x:c r="Z20" s="65"/>
    </x:row>
    <x:row r="21" spans="1:26" ht="45.95000000000000284217" customHeight="1">
      <x:c r="A21" s="56"/>
      <x:c r="B21" s="10">
        <x:v>160</x:v>
      </x:c>
      <x:c r="C21" s="10">
        <x:v>250</x:v>
      </x:c>
      <x:c r="D21" s="49"/>
      <x:c r="E21" s="10"/>
      <x:c r="F21" s="49"/>
      <x:c r="G21" s="49" t="s">
        <x:v>99</x:v>
      </x:c>
      <x:c r="H21" s="64"/>
      <x:c r="I21" s="64"/>
      <x:c r="J21" s="64"/>
      <x:c r="K21" s="64"/>
      <x:c r="L21" s="64"/>
      <x:c r="M21" s="64"/>
      <x:c r="N21" s="64"/>
      <x:c r="O21" s="64"/>
      <x:c r="P21" s="64"/>
      <x:c r="Q21" s="64"/>
      <x:c r="R21" s="64"/>
      <x:c r="S21" s="64"/>
      <x:c r="T21" s="64"/>
      <x:c r="U21" s="64"/>
      <x:c r="V21" s="64"/>
      <x:c r="W21" s="64"/>
      <x:c r="X21" s="64"/>
      <x:c r="Y21" s="65"/>
      <x:c r="Z21" s="65"/>
    </x:row>
    <x:row r="22" spans="1:26" ht="30" customHeight="1">
      <x:c r="A22" s="56"/>
      <x:c r="B22" s="10">
        <x:v>163</x:v>
      </x:c>
      <x:c r="C22" s="10"/>
      <x:c r="D22" s="49"/>
      <x:c r="E22" s="10"/>
      <x:c r="F22" s="49"/>
      <x:c r="G22" s="49" t="s">
        <x:v>83</x:v>
      </x:c>
      <x:c r="H22" s="64"/>
      <x:c r="I22" s="64"/>
      <x:c r="J22" s="64"/>
      <x:c r="K22" s="64"/>
      <x:c r="L22" s="64"/>
      <x:c r="M22" s="64"/>
      <x:c r="N22" s="64"/>
      <x:c r="O22" s="64"/>
      <x:c r="P22" s="64"/>
      <x:c r="Q22" s="64"/>
      <x:c r="R22" s="64"/>
      <x:c r="S22" s="64"/>
      <x:c r="T22" s="64"/>
      <x:c r="U22" s="64"/>
      <x:c r="V22" s="64"/>
      <x:c r="W22" s="64"/>
      <x:c r="X22" s="64"/>
      <x:c r="Y22" s="65"/>
      <x:c r="Z22" s="65"/>
    </x:row>
    <x:row r="23" spans="1:26" ht="30" customHeight="1">
      <x:c r="A23" s="56"/>
      <x:c r="B23" s="10">
        <x:v>166</x:v>
      </x:c>
      <x:c r="C23" s="10"/>
      <x:c r="D23" s="49"/>
      <x:c r="E23" s="10"/>
      <x:c r="F23" s="49" t="s">
        <x:v>916</x:v>
      </x:c>
      <x:c r="G23" s="49"/>
      <x:c r="H23" s="64"/>
      <x:c r="I23" s="64"/>
      <x:c r="J23" s="64"/>
      <x:c r="K23" s="64"/>
      <x:c r="L23" s="64"/>
      <x:c r="M23" s="64"/>
      <x:c r="N23" s="64"/>
      <x:c r="O23" s="64"/>
      <x:c r="P23" s="64"/>
      <x:c r="Q23" s="64"/>
      <x:c r="R23" s="64"/>
      <x:c r="S23" s="64"/>
      <x:c r="T23" s="64"/>
      <x:c r="U23" s="64"/>
      <x:c r="V23" s="64"/>
      <x:c r="W23" s="64"/>
      <x:c r="X23" s="64"/>
      <x:c r="Y23" s="65"/>
      <x:c r="Z23" s="65"/>
    </x:row>
    <x:row r="24" spans="1:26" ht="30" customHeight="1">
      <x:c r="A24" s="56"/>
      <x:c r="B24" s="10">
        <x:v>168</x:v>
      </x:c>
      <x:c r="C24" s="10">
        <x:v>300</x:v>
      </x:c>
      <x:c r="D24" s="49"/>
      <x:c r="E24" s="10">
        <x:v>135</x:v>
      </x:c>
      <x:c r="F24" s="49"/>
      <x:c r="G24" s="49" t="s">
        <x:v>2797</x:v>
      </x:c>
      <x:c r="H24" s="64"/>
      <x:c r="I24" s="64"/>
      <x:c r="J24" s="64"/>
      <x:c r="K24" s="64"/>
      <x:c r="L24" s="64"/>
      <x:c r="M24" s="64"/>
      <x:c r="N24" s="64"/>
      <x:c r="O24" s="64"/>
      <x:c r="P24" s="64"/>
      <x:c r="Q24" s="64"/>
      <x:c r="R24" s="64"/>
      <x:c r="S24" s="64"/>
      <x:c r="T24" s="64"/>
      <x:c r="U24" s="64"/>
      <x:c r="V24" s="64"/>
      <x:c r="W24" s="64"/>
      <x:c r="X24" s="64"/>
      <x:c r="Y24" s="65"/>
      <x:c r="Z24" s="65"/>
    </x:row>
    <x:row r="25" spans="1:26" ht="30" customHeight="1">
      <x:c r="A25" s="56"/>
      <x:c r="B25" s="10">
        <x:v>169</x:v>
      </x:c>
      <x:c r="C25" s="10"/>
      <x:c r="D25" s="49"/>
      <x:c r="E25" s="10"/>
      <x:c r="F25" s="49" t="s">
        <x:v>2790</x:v>
      </x:c>
      <x:c r="G25" s="49" t="s">
        <x:v>3195</x:v>
      </x:c>
      <x:c r="H25" s="64"/>
      <x:c r="I25" s="64"/>
      <x:c r="J25" s="64"/>
      <x:c r="K25" s="64"/>
      <x:c r="L25" s="64"/>
      <x:c r="M25" s="64"/>
      <x:c r="N25" s="64"/>
      <x:c r="O25" s="64"/>
      <x:c r="P25" s="64"/>
      <x:c r="Q25" s="64"/>
      <x:c r="R25" s="64"/>
      <x:c r="S25" s="64"/>
      <x:c r="T25" s="64"/>
      <x:c r="U25" s="64"/>
      <x:c r="V25" s="64"/>
      <x:c r="W25" s="64"/>
      <x:c r="X25" s="64"/>
      <x:c r="Y25" s="65"/>
      <x:c r="Z25" s="65"/>
    </x:row>
    <x:row r="26" spans="1:26" ht="30" customHeight="1">
      <x:c r="A26" s="56"/>
      <x:c r="B26" s="10">
        <x:v>179</x:v>
      </x:c>
      <x:c r="C26" s="10"/>
      <x:c r="D26" s="49"/>
      <x:c r="E26" s="10"/>
      <x:c r="F26" s="49"/>
      <x:c r="G26" s="49" t="s">
        <x:v>121</x:v>
      </x:c>
      <x:c r="H26" s="64"/>
      <x:c r="I26" s="64"/>
      <x:c r="J26" s="64"/>
      <x:c r="K26" s="64"/>
      <x:c r="L26" s="64"/>
      <x:c r="M26" s="64"/>
      <x:c r="N26" s="64"/>
      <x:c r="O26" s="64"/>
      <x:c r="P26" s="64"/>
      <x:c r="Q26" s="64"/>
      <x:c r="R26" s="64"/>
      <x:c r="S26" s="64"/>
      <x:c r="T26" s="64"/>
      <x:c r="U26" s="64"/>
      <x:c r="V26" s="64"/>
      <x:c r="W26" s="64"/>
      <x:c r="X26" s="64"/>
      <x:c r="Y26" s="65"/>
      <x:c r="Z26" s="65"/>
    </x:row>
    <x:row r="27" spans="1:26" ht="30" customHeight="1">
      <x:c r="A27" s="56"/>
      <x:c r="B27" s="10">
        <x:v>181</x:v>
      </x:c>
      <x:c r="C27" s="10">
        <x:v>340</x:v>
      </x:c>
      <x:c r="D27" s="49"/>
      <x:c r="E27" s="10">
        <x:v>150</x:v>
      </x:c>
      <x:c r="F27" s="49" t="s">
        <x:v>4351</x:v>
      </x:c>
      <x:c r="G27" s="49" t="s">
        <x:v>2798</x:v>
      </x:c>
      <x:c r="H27" s="64"/>
      <x:c r="I27" s="64"/>
      <x:c r="J27" s="64"/>
      <x:c r="K27" s="64"/>
      <x:c r="L27" s="64"/>
      <x:c r="M27" s="64"/>
      <x:c r="N27" s="64"/>
      <x:c r="O27" s="64"/>
      <x:c r="P27" s="64"/>
      <x:c r="Q27" s="64"/>
      <x:c r="R27" s="64"/>
      <x:c r="S27" s="64"/>
      <x:c r="T27" s="64"/>
      <x:c r="U27" s="64"/>
      <x:c r="V27" s="64"/>
      <x:c r="W27" s="64"/>
      <x:c r="X27" s="64"/>
      <x:c r="Y27" s="65"/>
      <x:c r="Z27" s="65"/>
    </x:row>
    <x:row r="28" spans="1:26" ht="30" customHeight="1">
      <x:c r="A28" s="56"/>
      <x:c r="B28" s="10">
        <x:v>185</x:v>
      </x:c>
      <x:c r="C28" s="10"/>
      <x:c r="D28" s="49" t="s">
        <x:v>3773</x:v>
      </x:c>
      <x:c r="E28" s="10"/>
      <x:c r="F28" s="49" t="s">
        <x:v>2818</x:v>
      </x:c>
      <x:c r="G28" s="49" t="s">
        <x:v>2285</x:v>
      </x:c>
      <x:c r="H28" s="64"/>
      <x:c r="I28" s="64"/>
      <x:c r="J28" s="64"/>
      <x:c r="K28" s="64"/>
      <x:c r="L28" s="64"/>
      <x:c r="M28" s="64"/>
      <x:c r="N28" s="64"/>
      <x:c r="O28" s="64"/>
      <x:c r="P28" s="64"/>
      <x:c r="Q28" s="64"/>
      <x:c r="R28" s="64"/>
      <x:c r="S28" s="64"/>
      <x:c r="T28" s="64"/>
      <x:c r="U28" s="64"/>
      <x:c r="V28" s="64"/>
      <x:c r="W28" s="64"/>
      <x:c r="X28" s="64"/>
      <x:c r="Y28" s="65"/>
      <x:c r="Z28" s="65"/>
    </x:row>
    <x:row r="29" spans="1:26" ht="30" customHeight="1">
      <x:c r="A29" s="57"/>
      <x:c r="B29" s="10">
        <x:v>187</x:v>
      </x:c>
      <x:c r="C29" s="10"/>
      <x:c r="D29" s="49"/>
      <x:c r="E29" s="10"/>
      <x:c r="F29" s="49" t="s">
        <x:v>4375</x:v>
      </x:c>
      <x:c r="G29" s="49"/>
      <x:c r="H29" s="64"/>
      <x:c r="I29" s="64"/>
      <x:c r="J29" s="64"/>
      <x:c r="K29" s="64"/>
      <x:c r="L29" s="64"/>
      <x:c r="M29" s="64"/>
      <x:c r="N29" s="64"/>
      <x:c r="O29" s="64"/>
      <x:c r="P29" s="64"/>
      <x:c r="Q29" s="64"/>
      <x:c r="R29" s="64"/>
      <x:c r="S29" s="64"/>
      <x:c r="T29" s="64"/>
      <x:c r="U29" s="64"/>
      <x:c r="V29" s="64"/>
      <x:c r="W29" s="64"/>
      <x:c r="X29" s="64"/>
      <x:c r="Y29" s="65"/>
      <x:c r="Z29" s="65"/>
    </x:row>
    <x:row r="30" spans="1:26" ht="30" customHeight="1">
      <x:c r="A30" s="81"/>
      <x:c r="B30" s="10">
        <x:v>188</x:v>
      </x:c>
      <x:c r="C30" s="10">
        <x:v>380</x:v>
      </x:c>
      <x:c r="D30" s="9" t="s">
        <x:v>1908</x:v>
      </x:c>
      <x:c r="E30" s="10">
        <x:v>165</x:v>
      </x:c>
      <x:c r="F30" s="9" t="s">
        <x:v>2082</x:v>
      </x:c>
      <x:c r="G30" s="9"/>
      <x:c r="H30" s="64"/>
      <x:c r="I30" s="64"/>
      <x:c r="J30" s="64"/>
      <x:c r="K30" s="64"/>
      <x:c r="L30" s="64"/>
      <x:c r="M30" s="64"/>
      <x:c r="N30" s="64"/>
      <x:c r="O30" s="64"/>
      <x:c r="P30" s="64"/>
      <x:c r="Q30" s="64"/>
      <x:c r="R30" s="64"/>
      <x:c r="S30" s="64"/>
      <x:c r="T30" s="64"/>
      <x:c r="U30" s="64"/>
      <x:c r="V30" s="64"/>
      <x:c r="W30" s="64"/>
      <x:c r="X30" s="64"/>
      <x:c r="Y30" s="65"/>
      <x:c r="Z30" s="65"/>
    </x:row>
    <x:row r="31" spans="1:26" ht="30" customHeight="1">
      <x:c r="A31" s="81"/>
      <x:c r="B31" s="10">
        <x:v>192</x:v>
      </x:c>
      <x:c r="C31" s="10"/>
      <x:c r="D31" s="9"/>
      <x:c r="E31" s="10"/>
      <x:c r="F31" s="9" t="s">
        <x:v>2595</x:v>
      </x:c>
      <x:c r="G31" s="9"/>
      <x:c r="H31" s="64"/>
      <x:c r="I31" s="64"/>
      <x:c r="J31" s="64"/>
      <x:c r="K31" s="64"/>
      <x:c r="L31" s="64"/>
      <x:c r="M31" s="64"/>
      <x:c r="N31" s="64"/>
      <x:c r="O31" s="64"/>
      <x:c r="P31" s="64"/>
      <x:c r="Q31" s="64"/>
      <x:c r="R31" s="64"/>
      <x:c r="S31" s="64"/>
      <x:c r="T31" s="64"/>
      <x:c r="U31" s="64"/>
      <x:c r="V31" s="64"/>
      <x:c r="W31" s="64"/>
      <x:c r="X31" s="64"/>
      <x:c r="Y31" s="65"/>
      <x:c r="Z31" s="65"/>
    </x:row>
    <x:row r="32" spans="1:26" ht="30" customHeight="1">
      <x:c r="A32" s="81"/>
      <x:c r="B32" s="10">
        <x:v>194</x:v>
      </x:c>
      <x:c r="C32" s="10"/>
      <x:c r="D32" s="9"/>
      <x:c r="E32" s="10"/>
      <x:c r="F32" s="9" t="s">
        <x:v>2813</x:v>
      </x:c>
      <x:c r="G32" s="9"/>
      <x:c r="H32" s="64"/>
      <x:c r="I32" s="64"/>
      <x:c r="J32" s="64"/>
      <x:c r="K32" s="64"/>
      <x:c r="L32" s="64"/>
      <x:c r="M32" s="64"/>
      <x:c r="N32" s="64"/>
      <x:c r="O32" s="64"/>
      <x:c r="P32" s="64"/>
      <x:c r="Q32" s="64"/>
      <x:c r="R32" s="64"/>
      <x:c r="S32" s="64"/>
      <x:c r="T32" s="64"/>
      <x:c r="U32" s="64"/>
      <x:c r="V32" s="64"/>
      <x:c r="W32" s="64"/>
      <x:c r="X32" s="64"/>
      <x:c r="Y32" s="65"/>
      <x:c r="Z32" s="65"/>
    </x:row>
    <x:row r="33" spans="1:26" ht="65.09999999999999431566" customHeight="1">
      <x:c r="A33" s="81"/>
      <x:c r="B33" s="10">
        <x:v>196</x:v>
      </x:c>
      <x:c r="C33" s="10"/>
      <x:c r="D33" s="9"/>
      <x:c r="E33" s="10"/>
      <x:c r="F33" s="9" t="s">
        <x:v>1029</x:v>
      </x:c>
      <x:c r="G33" s="9" t="s">
        <x:v>2810</x:v>
      </x:c>
      <x:c r="H33" s="64"/>
      <x:c r="I33" s="64"/>
      <x:c r="J33" s="64"/>
      <x:c r="K33" s="64"/>
      <x:c r="L33" s="64"/>
      <x:c r="M33" s="64"/>
      <x:c r="N33" s="64"/>
      <x:c r="O33" s="64"/>
      <x:c r="P33" s="64"/>
      <x:c r="Q33" s="64"/>
      <x:c r="R33" s="64"/>
      <x:c r="S33" s="64"/>
      <x:c r="T33" s="64"/>
      <x:c r="U33" s="64"/>
      <x:c r="V33" s="64"/>
      <x:c r="W33" s="64"/>
      <x:c r="X33" s="64"/>
      <x:c r="Y33" s="65"/>
      <x:c r="Z33" s="65"/>
    </x:row>
    <x:row r="34" spans="1:26" ht="65.09999999999999431566" customHeight="1">
      <x:c r="A34" s="81"/>
      <x:c r="B34" s="10">
        <x:v>215</x:v>
      </x:c>
      <x:c r="C34" s="10"/>
      <x:c r="D34" s="9"/>
      <x:c r="E34" s="10"/>
      <x:c r="F34" s="9"/>
      <x:c r="G34" s="9" t="s">
        <x:v>3148</x:v>
      </x:c>
      <x:c r="H34" s="64"/>
      <x:c r="I34" s="64"/>
      <x:c r="J34" s="64"/>
      <x:c r="K34" s="64"/>
      <x:c r="L34" s="64"/>
      <x:c r="M34" s="64"/>
      <x:c r="N34" s="64"/>
      <x:c r="O34" s="64"/>
      <x:c r="P34" s="64"/>
      <x:c r="Q34" s="64"/>
      <x:c r="R34" s="64"/>
      <x:c r="S34" s="64"/>
      <x:c r="T34" s="64"/>
      <x:c r="U34" s="64"/>
      <x:c r="V34" s="64"/>
      <x:c r="W34" s="64"/>
      <x:c r="X34" s="64"/>
      <x:c r="Y34" s="65"/>
      <x:c r="Z34" s="65"/>
    </x:row>
    <x:row r="35" spans="1:26" ht="65.09999999999999431566" customHeight="1">
      <x:c r="A35" s="81"/>
      <x:c r="B35" s="10">
        <x:v>237</x:v>
      </x:c>
      <x:c r="C35" s="10"/>
      <x:c r="D35" s="9" t="s">
        <x:v>2807</x:v>
      </x:c>
      <x:c r="E35" s="10"/>
      <x:c r="F35" s="9"/>
      <x:c r="G35" s="9"/>
      <x:c r="H35" s="64"/>
      <x:c r="I35" s="64"/>
      <x:c r="J35" s="64"/>
      <x:c r="K35" s="64"/>
      <x:c r="L35" s="64"/>
      <x:c r="M35" s="64"/>
      <x:c r="N35" s="64"/>
      <x:c r="O35" s="64"/>
      <x:c r="P35" s="64"/>
      <x:c r="Q35" s="64"/>
      <x:c r="R35" s="64"/>
      <x:c r="S35" s="64"/>
      <x:c r="T35" s="64"/>
      <x:c r="U35" s="64"/>
      <x:c r="V35" s="64"/>
      <x:c r="W35" s="64"/>
      <x:c r="X35" s="64"/>
      <x:c r="Y35" s="65"/>
      <x:c r="Z35" s="65"/>
    </x:row>
    <x:row r="36" spans="1:26" ht="65.09999999999999431566" customHeight="1">
      <x:c r="A36" s="81"/>
      <x:c r="B36" s="10">
        <x:v>238</x:v>
      </x:c>
      <x:c r="C36" s="10">
        <x:v>430</x:v>
      </x:c>
      <x:c r="D36" s="9"/>
      <x:c r="E36" s="10"/>
      <x:c r="F36" s="9"/>
      <x:c r="G36" s="9" t="s">
        <x:v>133</x:v>
      </x:c>
      <x:c r="H36" s="64"/>
      <x:c r="I36" s="64"/>
      <x:c r="J36" s="64"/>
      <x:c r="K36" s="64"/>
      <x:c r="L36" s="64"/>
      <x:c r="M36" s="64"/>
      <x:c r="N36" s="64"/>
      <x:c r="O36" s="64"/>
      <x:c r="P36" s="64"/>
      <x:c r="Q36" s="64"/>
      <x:c r="R36" s="64"/>
      <x:c r="S36" s="64"/>
      <x:c r="T36" s="64"/>
      <x:c r="U36" s="64"/>
      <x:c r="V36" s="64"/>
      <x:c r="W36" s="64"/>
      <x:c r="X36" s="64"/>
      <x:c r="Y36" s="65"/>
      <x:c r="Z36" s="65"/>
    </x:row>
    <x:row r="37" spans="1:26" ht="65.09999999999999431566" customHeight="1">
      <x:c r="A37" s="81"/>
      <x:c r="B37" s="10">
        <x:v>242</x:v>
      </x:c>
      <x:c r="C37" s="10"/>
      <x:c r="D37" s="9"/>
      <x:c r="E37" s="10"/>
      <x:c r="F37" s="9" t="s">
        <x:v>2809</x:v>
      </x:c>
      <x:c r="G37" s="9"/>
      <x:c r="H37" s="64"/>
      <x:c r="I37" s="64"/>
      <x:c r="J37" s="64"/>
      <x:c r="K37" s="64"/>
      <x:c r="L37" s="64"/>
      <x:c r="M37" s="64"/>
      <x:c r="N37" s="64"/>
      <x:c r="O37" s="64"/>
      <x:c r="P37" s="64"/>
      <x:c r="Q37" s="64"/>
      <x:c r="R37" s="64"/>
      <x:c r="S37" s="64"/>
      <x:c r="T37" s="64"/>
      <x:c r="U37" s="64"/>
      <x:c r="V37" s="64"/>
      <x:c r="W37" s="64"/>
      <x:c r="X37" s="64"/>
      <x:c r="Y37" s="65"/>
      <x:c r="Z37" s="65"/>
    </x:row>
    <x:row r="38" spans="1:26" ht="65.09999999999999431566" customHeight="1">
      <x:c r="A38" s="81"/>
      <x:c r="B38" s="10">
        <x:v>243</x:v>
      </x:c>
      <x:c r="C38" s="10"/>
      <x:c r="D38" s="9" t="s">
        <x:v>2485</x:v>
      </x:c>
      <x:c r="E38" s="10"/>
      <x:c r="F38" s="9"/>
      <x:c r="G38" s="9"/>
      <x:c r="H38" s="64"/>
      <x:c r="I38" s="64"/>
      <x:c r="J38" s="64"/>
      <x:c r="K38" s="64"/>
      <x:c r="L38" s="64"/>
      <x:c r="M38" s="64"/>
      <x:c r="N38" s="64"/>
      <x:c r="O38" s="64"/>
      <x:c r="P38" s="64"/>
      <x:c r="Q38" s="64"/>
      <x:c r="R38" s="64"/>
      <x:c r="S38" s="64"/>
      <x:c r="T38" s="64"/>
      <x:c r="U38" s="64"/>
      <x:c r="V38" s="64"/>
      <x:c r="W38" s="64"/>
      <x:c r="X38" s="64"/>
      <x:c r="Y38" s="65"/>
      <x:c r="Z38" s="65"/>
    </x:row>
    <x:row r="39" spans="1:26" ht="65.09999999999999431566" customHeight="1">
      <x:c r="A39" s="81"/>
      <x:c r="B39" s="10">
        <x:v>244</x:v>
      </x:c>
      <x:c r="C39" s="10"/>
      <x:c r="D39" s="9"/>
      <x:c r="E39" s="10"/>
      <x:c r="F39" s="9"/>
      <x:c r="G39" s="9" t="s">
        <x:v>113</x:v>
      </x:c>
      <x:c r="H39" s="64"/>
      <x:c r="I39" s="64"/>
      <x:c r="J39" s="64"/>
      <x:c r="K39" s="64"/>
      <x:c r="L39" s="64"/>
      <x:c r="M39" s="64"/>
      <x:c r="N39" s="64"/>
      <x:c r="O39" s="64"/>
      <x:c r="P39" s="64"/>
      <x:c r="Q39" s="64"/>
      <x:c r="R39" s="64"/>
      <x:c r="S39" s="64"/>
      <x:c r="T39" s="64"/>
      <x:c r="U39" s="64"/>
      <x:c r="V39" s="64"/>
      <x:c r="W39" s="64"/>
      <x:c r="X39" s="64"/>
      <x:c r="Y39" s="65"/>
      <x:c r="Z39" s="65"/>
    </x:row>
    <x:row r="40" spans="1:26" ht="65.09999999999999431566" customHeight="1">
      <x:c r="A40" s="81"/>
      <x:c r="B40" s="10">
        <x:v>249</x:v>
      </x:c>
      <x:c r="C40" s="10">
        <x:v>470</x:v>
      </x:c>
      <x:c r="D40" s="9"/>
      <x:c r="E40" s="10"/>
      <x:c r="F40" s="9"/>
      <x:c r="G40" s="9" t="s">
        <x:v>100</x:v>
      </x:c>
      <x:c r="H40" s="64"/>
      <x:c r="I40" s="64"/>
      <x:c r="J40" s="64"/>
      <x:c r="K40" s="64"/>
      <x:c r="L40" s="64"/>
      <x:c r="M40" s="64"/>
      <x:c r="N40" s="64"/>
      <x:c r="O40" s="64"/>
      <x:c r="P40" s="64"/>
      <x:c r="Q40" s="64"/>
      <x:c r="R40" s="64"/>
      <x:c r="S40" s="64"/>
      <x:c r="T40" s="64"/>
      <x:c r="U40" s="64"/>
      <x:c r="V40" s="64"/>
      <x:c r="W40" s="64"/>
      <x:c r="X40" s="64"/>
      <x:c r="Y40" s="65"/>
      <x:c r="Z40" s="65"/>
    </x:row>
    <x:row r="41" spans="1:26" ht="65.09999999999999431566" customHeight="1">
      <x:c r="A41" s="81"/>
      <x:c r="B41" s="10">
        <x:v>250</x:v>
      </x:c>
      <x:c r="C41" s="10"/>
      <x:c r="D41" s="9"/>
      <x:c r="E41" s="10"/>
      <x:c r="F41" s="9"/>
      <x:c r="G41" s="9"/>
      <x:c r="H41" s="64"/>
      <x:c r="I41" s="64"/>
      <x:c r="J41" s="64"/>
      <x:c r="K41" s="64"/>
      <x:c r="L41" s="64"/>
      <x:c r="M41" s="64"/>
      <x:c r="N41" s="64"/>
      <x:c r="O41" s="64"/>
      <x:c r="P41" s="64"/>
      <x:c r="Q41" s="64"/>
      <x:c r="R41" s="64"/>
      <x:c r="S41" s="64"/>
      <x:c r="T41" s="64"/>
      <x:c r="U41" s="64"/>
      <x:c r="V41" s="64"/>
      <x:c r="W41" s="64"/>
      <x:c r="X41" s="64"/>
      <x:c r="Y41" s="65"/>
      <x:c r="Z41" s="65"/>
    </x:row>
    <x:row r="42" spans="1:26" ht="65.09999999999999431566" customHeight="1">
      <x:c r="A42" s="81"/>
      <x:c r="B42" s="10">
        <x:v>251</x:v>
      </x:c>
      <x:c r="C42" s="10"/>
      <x:c r="D42" s="9"/>
      <x:c r="E42" s="10">
        <x:v>180</x:v>
      </x:c>
      <x:c r="F42" s="9" t="s">
        <x:v>1920</x:v>
      </x:c>
      <x:c r="G42" s="9"/>
      <x:c r="H42" s="64"/>
      <x:c r="I42" s="64"/>
      <x:c r="J42" s="64"/>
      <x:c r="K42" s="64"/>
      <x:c r="L42" s="64"/>
      <x:c r="M42" s="64"/>
      <x:c r="N42" s="64"/>
      <x:c r="O42" s="64"/>
      <x:c r="P42" s="64"/>
      <x:c r="Q42" s="64"/>
      <x:c r="R42" s="64"/>
      <x:c r="S42" s="64"/>
      <x:c r="T42" s="64"/>
      <x:c r="U42" s="64"/>
      <x:c r="V42" s="64"/>
      <x:c r="W42" s="64"/>
      <x:c r="X42" s="64"/>
      <x:c r="Y42" s="65"/>
      <x:c r="Z42" s="65"/>
    </x:row>
    <x:row r="43" spans="1:26" ht="65.09999999999999431566" customHeight="1">
      <x:c r="A43" s="81"/>
      <x:c r="B43" s="10">
        <x:v>270</x:v>
      </x:c>
      <x:c r="C43" s="10"/>
      <x:c r="D43" s="9"/>
      <x:c r="E43" s="10"/>
      <x:c r="F43" s="9" t="s">
        <x:v>2078</x:v>
      </x:c>
      <x:c r="G43" s="9"/>
      <x:c r="H43" s="64"/>
      <x:c r="I43" s="64"/>
      <x:c r="J43" s="64"/>
      <x:c r="K43" s="64"/>
      <x:c r="L43" s="64"/>
      <x:c r="M43" s="64"/>
      <x:c r="N43" s="64"/>
      <x:c r="O43" s="64"/>
      <x:c r="P43" s="64"/>
      <x:c r="Q43" s="64"/>
      <x:c r="R43" s="64"/>
      <x:c r="S43" s="64"/>
      <x:c r="T43" s="64"/>
      <x:c r="U43" s="64"/>
      <x:c r="V43" s="64"/>
      <x:c r="W43" s="64"/>
      <x:c r="X43" s="64"/>
      <x:c r="Y43" s="65"/>
      <x:c r="Z43" s="65"/>
    </x:row>
    <x:row r="44" spans="1:26" ht="65.09999999999999431566" customHeight="1">
      <x:c r="A44" s="66"/>
      <x:c r="B44" s="10">
        <x:v>283</x:v>
      </x:c>
      <x:c r="C44" s="10">
        <x:v>520</x:v>
      </x:c>
      <x:c r="D44" s="9"/>
      <x:c r="E44" s="10">
        <x:v>200</x:v>
      </x:c>
      <x:c r="F44" s="9"/>
      <x:c r="G44" s="9"/>
      <x:c r="H44" s="64"/>
      <x:c r="I44" s="64"/>
      <x:c r="J44" s="64"/>
      <x:c r="K44" s="64"/>
      <x:c r="L44" s="64"/>
      <x:c r="M44" s="64"/>
      <x:c r="N44" s="64"/>
      <x:c r="O44" s="64"/>
      <x:c r="P44" s="64"/>
      <x:c r="Q44" s="64"/>
      <x:c r="R44" s="64"/>
      <x:c r="S44" s="64"/>
      <x:c r="T44" s="64"/>
      <x:c r="U44" s="64"/>
      <x:c r="V44" s="64"/>
      <x:c r="W44" s="64"/>
      <x:c r="X44" s="64"/>
      <x:c r="Y44" s="65"/>
      <x:c r="Z44" s="65"/>
    </x:row>
    <x:row r="45" spans="1:26" ht="65.09999999999999431566" customHeight="1">
      <x:c r="A45" s="64"/>
      <x:c r="B45" s="64">
        <x:v>285</x:v>
      </x:c>
      <x:c r="C45" s="64"/>
      <x:c r="D45" s="64"/>
      <x:c r="E45" s="64"/>
      <x:c r="F45" s="64"/>
      <x:c r="G45" s="64" t="s">
        <x:v>2808</x:v>
      </x:c>
      <x:c r="H45" s="64"/>
      <x:c r="I45" s="64"/>
      <x:c r="J45" s="64"/>
      <x:c r="K45" s="64"/>
      <x:c r="L45" s="64"/>
      <x:c r="M45" s="64"/>
      <x:c r="N45" s="64"/>
      <x:c r="O45" s="64"/>
      <x:c r="P45" s="64"/>
      <x:c r="Q45" s="64"/>
      <x:c r="R45" s="64"/>
      <x:c r="S45" s="64"/>
      <x:c r="T45" s="64"/>
      <x:c r="U45" s="64"/>
      <x:c r="V45" s="64"/>
      <x:c r="W45" s="64"/>
      <x:c r="X45" s="64"/>
      <x:c r="Y45" s="65"/>
      <x:c r="Z45" s="65"/>
    </x:row>
    <x:row r="46" spans="1:26" ht="65.09999999999999431566" customHeight="1">
      <x:c r="A46" s="64"/>
      <x:c r="B46" s="64">
        <x:v>288</x:v>
      </x:c>
      <x:c r="C46" s="64">
        <x:v>560</x:v>
      </x:c>
      <x:c r="D46" s="64"/>
      <x:c r="E46" s="64">
        <x:v>220</x:v>
      </x:c>
      <x:c r="F46" s="64"/>
      <x:c r="G46" s="64"/>
      <x:c r="H46" s="64"/>
      <x:c r="I46" s="64"/>
      <x:c r="J46" s="64"/>
      <x:c r="K46" s="64"/>
      <x:c r="L46" s="64"/>
      <x:c r="M46" s="64"/>
      <x:c r="N46" s="64"/>
      <x:c r="O46" s="64"/>
      <x:c r="P46" s="64"/>
      <x:c r="Q46" s="64"/>
      <x:c r="R46" s="64"/>
      <x:c r="S46" s="64"/>
      <x:c r="T46" s="64"/>
      <x:c r="U46" s="64"/>
      <x:c r="V46" s="64"/>
      <x:c r="W46" s="64"/>
      <x:c r="X46" s="64"/>
      <x:c r="Y46" s="65"/>
      <x:c r="Z46" s="65"/>
    </x:row>
    <x:row r="47" spans="1:26" ht="65.09999999999999431566" customHeight="1">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5"/>
      <x:c r="Z47" s="65"/>
    </x:row>
    <x:row r="48" spans="1:26" ht="65.09999999999999431566" customHeight="1">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5"/>
      <x:c r="Z48" s="65"/>
    </x:row>
    <x:row r="49" spans="1:26" ht="65.09999999999999431566" customHeight="1">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5"/>
      <x:c r="Z49" s="65"/>
    </x:row>
    <x:row r="50" spans="1:26" ht="65.09999999999999431566" customHeight="1">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5"/>
      <x:c r="Z50" s="65"/>
    </x:row>
    <x:row r="51" spans="1:26" ht="65.09999999999999431566" customHeight="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5"/>
      <x:c r="Z51" s="65"/>
    </x:row>
    <x:row r="52" spans="1:26" ht="65.09999999999999431566" customHeight="1">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5"/>
      <x:c r="Z52" s="65"/>
    </x:row>
    <x:row r="53" spans="1:26" ht="65.09999999999999431566" customHeight="1">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5"/>
      <x:c r="Z53" s="65"/>
    </x:row>
    <x:row r="54" spans="1:26" ht="65.09999999999999431566" customHeight="1">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5"/>
      <x:c r="Z54" s="65"/>
    </x:row>
    <x:row r="55" spans="1:26" ht="65.09999999999999431566" customHeight="1">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5"/>
      <x:c r="Z55" s="65"/>
    </x:row>
    <x:row r="56" spans="1:26" ht="65.09999999999999431566" customHeight="1">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5"/>
      <x:c r="Z56" s="65"/>
    </x:row>
    <x:row r="57" spans="1:26" ht="65.09999999999999431566" customHeight="1">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5"/>
      <x:c r="Z57" s="65"/>
    </x:row>
    <x:row r="58" spans="1:26" ht="65.09999999999999431566" customHeight="1">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5"/>
      <x:c r="Z58" s="65"/>
    </x:row>
    <x:row r="59" spans="1:26" ht="65.09999999999999431566" customHeight="1">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5"/>
      <x:c r="Z59" s="65"/>
    </x:row>
    <x:row r="60" spans="1:26" ht="65.09999999999999431566" customHeight="1">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5"/>
      <x:c r="Z60" s="65"/>
    </x:row>
    <x:row r="61" spans="1:26" ht="65.09999999999999431566" customHeight="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5"/>
      <x:c r="Z61" s="65"/>
    </x:row>
    <x:row r="62" spans="1:26" ht="65.09999999999999431566" customHeight="1">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5"/>
      <x:c r="Z62" s="65"/>
    </x:row>
    <x:row r="63" spans="1:26" ht="65.09999999999999431566" customHeight="1">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5"/>
      <x:c r="Z63" s="65"/>
    </x:row>
    <x:row r="64" spans="1:26" ht="65.09999999999999431566" customHeight="1">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5"/>
      <x:c r="Z64" s="65"/>
    </x:row>
    <x:row r="65" spans="1:26" ht="65.09999999999999431566" customHeight="1">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5"/>
      <x:c r="Z65" s="65"/>
    </x:row>
    <x:row r="66" spans="1:26" ht="65.09999999999999431566" customHeight="1">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5"/>
      <x:c r="Z66" s="65"/>
    </x:row>
    <x:row r="67" spans="1:26" ht="65.09999999999999431566" customHeight="1">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5"/>
      <x:c r="Z67" s="65"/>
    </x:row>
    <x:row r="68" spans="1:26" ht="65.09999999999999431566" customHeight="1">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5"/>
      <x:c r="Z68" s="65"/>
    </x:row>
    <x:row r="69" spans="1:26" ht="65.09999999999999431566" customHeight="1">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5"/>
      <x:c r="Z69" s="65"/>
    </x:row>
    <x:row r="70" spans="1:26" ht="65.09999999999999431566" customHeight="1">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5"/>
      <x:c r="Z70" s="65"/>
    </x:row>
    <x:row r="71" spans="1:26" ht="65.09999999999999431566" customHeight="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5"/>
      <x:c r="Z71" s="65"/>
    </x:row>
    <x:row r="72" spans="1:26" ht="65.09999999999999431566" customHeight="1">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5"/>
      <x:c r="Z72" s="65"/>
    </x:row>
    <x:row r="73" spans="1:26" ht="65.09999999999999431566" customHeight="1">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5"/>
      <x:c r="Z73" s="65"/>
    </x:row>
    <x:row r="74" spans="1:26" ht="65.09999999999999431566" customHeight="1">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5"/>
      <x:c r="Z74" s="65"/>
    </x:row>
    <x:row r="75" spans="1:26" ht="65.09999999999999431566" customHeight="1">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5"/>
      <x:c r="Z75" s="65"/>
    </x:row>
    <x:row r="76" spans="1:26" ht="65.09999999999999431566" customHeight="1">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5"/>
      <x:c r="Z76" s="65"/>
    </x:row>
    <x:row r="77" spans="1:26" ht="65.09999999999999431566" customHeight="1">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5"/>
      <x:c r="Z77" s="65"/>
    </x:row>
    <x:row r="78" spans="1:26" ht="65.09999999999999431566" customHeight="1">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5"/>
      <x:c r="Z78" s="65"/>
    </x:row>
    <x:row r="79" spans="1:26" ht="65.09999999999999431566" customHeight="1">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5"/>
      <x:c r="Z79" s="65"/>
    </x:row>
    <x:row r="80" spans="1:26" ht="65.09999999999999431566" customHeight="1">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5"/>
      <x:c r="Z80" s="65"/>
    </x:row>
    <x:row r="81" spans="1:26" ht="65.09999999999999431566" customHeight="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5"/>
      <x:c r="Z81" s="65"/>
    </x:row>
    <x:row r="82" spans="1:26" ht="65.09999999999999431566" customHeight="1">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5"/>
      <x:c r="Z82" s="65"/>
    </x:row>
    <x:row r="83" spans="1:26" ht="65.09999999999999431566" customHeight="1">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5"/>
      <x:c r="Z83" s="65"/>
    </x:row>
    <x:row r="84" spans="1:26" ht="65.09999999999999431566" customHeight="1">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5"/>
      <x:c r="Z84" s="65"/>
    </x:row>
    <x:row r="85" spans="1:26" ht="65.09999999999999431566" customHeight="1">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5"/>
      <x:c r="Z85" s="65"/>
    </x:row>
    <x:row r="86" spans="1:26" ht="65.09999999999999431566" customHeight="1">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5"/>
      <x:c r="Z86" s="65"/>
    </x:row>
    <x:row r="87" spans="1:26" ht="65.09999999999999431566" customHeight="1">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5"/>
      <x:c r="Z87" s="65"/>
    </x:row>
    <x:row r="88" spans="1:26" ht="65.09999999999999431566" customHeight="1">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5"/>
      <x:c r="Z88" s="65"/>
    </x:row>
    <x:row r="89" spans="1:26" ht="65.09999999999999431566" customHeight="1">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5"/>
      <x:c r="Z89" s="65"/>
    </x:row>
    <x:row r="90" spans="1:26" ht="65.09999999999999431566" customHeight="1">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5"/>
      <x:c r="Z90" s="65"/>
    </x:row>
    <x:row r="91" spans="1:26" ht="65.09999999999999431566" customHeight="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5"/>
      <x:c r="Z91" s="65"/>
    </x:row>
    <x:row r="92" spans="1:26" ht="65.09999999999999431566" customHeight="1">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5"/>
      <x:c r="Z92" s="65"/>
    </x:row>
    <x:row r="93" spans="1:26" ht="65.09999999999999431566" customHeight="1">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5"/>
      <x:c r="Z93" s="65"/>
    </x:row>
    <x:row r="94" spans="1:26" ht="65.09999999999999431566" customHeight="1">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5"/>
      <x:c r="Z94" s="65"/>
    </x:row>
    <x:row r="95" spans="1:26" ht="65.09999999999999431566" customHeight="1">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5"/>
      <x:c r="Z95" s="65"/>
    </x:row>
    <x:row r="96" spans="1:26" ht="65.09999999999999431566" customHeight="1">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5"/>
      <x:c r="Z96" s="65"/>
    </x:row>
    <x:row r="97" spans="1:26" ht="65.09999999999999431566" customHeight="1">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5"/>
      <x:c r="Z97" s="65"/>
    </x:row>
    <x:row r="98" spans="1:26" ht="65.09999999999999431566" customHeight="1">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5"/>
      <x:c r="Z98" s="65"/>
    </x:row>
    <x:row r="99" spans="1:26" ht="65.09999999999999431566" customHeight="1">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5"/>
      <x:c r="Z99" s="65"/>
    </x:row>
    <x:row r="100" spans="1:26" ht="65.09999999999999431566" customHeight="1">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5"/>
      <x:c r="Z100" s="65"/>
    </x:row>
    <x:row r="101" spans="1:26" ht="65.09999999999999431566" customHeight="1">
      <x:c r="A101" s="64"/>
      <x:c r="B101" s="64"/>
      <x:c r="C101" s="64"/>
      <x:c r="D101" s="64"/>
      <x:c r="E101" s="64"/>
      <x:c r="F101" s="64"/>
      <x:c r="G101" s="64"/>
      <x:c r="H101" s="64"/>
      <x:c r="I101" s="64"/>
      <x:c r="J101" s="64"/>
      <x:c r="K101" s="64"/>
      <x:c r="L101" s="64"/>
      <x:c r="M101" s="64"/>
      <x:c r="N101" s="64"/>
      <x:c r="O101" s="64"/>
      <x:c r="P101" s="64"/>
      <x:c r="Q101" s="64"/>
      <x:c r="R101" s="64"/>
      <x:c r="S101" s="64"/>
      <x:c r="T101" s="64"/>
      <x:c r="U101" s="64"/>
      <x:c r="V101" s="64"/>
      <x:c r="W101" s="64"/>
      <x:c r="X101" s="64"/>
      <x:c r="Y101" s="65"/>
      <x:c r="Z101" s="65"/>
    </x:row>
    <x:row r="102" spans="1:26" ht="65.09999999999999431566" customHeight="1">
      <x:c r="A102" s="64"/>
      <x:c r="B102" s="64"/>
      <x:c r="C102" s="64"/>
      <x:c r="D102" s="64"/>
      <x:c r="E102" s="64"/>
      <x:c r="F102" s="64"/>
      <x:c r="G102" s="64"/>
      <x:c r="H102" s="64"/>
      <x:c r="I102" s="64"/>
      <x:c r="J102" s="64"/>
      <x:c r="K102" s="64"/>
      <x:c r="L102" s="64"/>
      <x:c r="M102" s="64"/>
      <x:c r="N102" s="64"/>
      <x:c r="O102" s="64"/>
      <x:c r="P102" s="64"/>
      <x:c r="Q102" s="64"/>
      <x:c r="R102" s="64"/>
      <x:c r="S102" s="64"/>
      <x:c r="T102" s="64"/>
      <x:c r="U102" s="64"/>
      <x:c r="V102" s="64"/>
      <x:c r="W102" s="64"/>
      <x:c r="X102" s="64"/>
      <x:c r="Y102" s="65"/>
      <x:c r="Z102" s="65"/>
    </x:row>
    <x:row r="103" spans="1:26" ht="65.09999999999999431566" customHeight="1">
      <x:c r="A103" s="64"/>
      <x:c r="B103" s="64"/>
      <x:c r="C103" s="64"/>
      <x:c r="D103" s="64"/>
      <x:c r="E103" s="64"/>
      <x:c r="F103" s="64"/>
      <x:c r="G103" s="64"/>
      <x:c r="H103" s="64"/>
      <x:c r="I103" s="64"/>
      <x:c r="J103" s="64"/>
      <x:c r="K103" s="64"/>
      <x:c r="L103" s="64"/>
      <x:c r="M103" s="64"/>
      <x:c r="N103" s="64"/>
      <x:c r="O103" s="64"/>
      <x:c r="P103" s="64"/>
      <x:c r="Q103" s="64"/>
      <x:c r="R103" s="64"/>
      <x:c r="S103" s="64"/>
      <x:c r="T103" s="64"/>
      <x:c r="U103" s="64"/>
      <x:c r="V103" s="64"/>
      <x:c r="W103" s="64"/>
      <x:c r="X103" s="64"/>
      <x:c r="Y103" s="65"/>
      <x:c r="Z103" s="65"/>
    </x:row>
    <x:row r="104" spans="1:26" ht="65.09999999999999431566" customHeight="1">
      <x:c r="A104" s="64"/>
      <x:c r="B104" s="64"/>
      <x:c r="C104" s="64"/>
      <x:c r="D104" s="64"/>
      <x:c r="E104" s="64"/>
      <x:c r="F104" s="64"/>
      <x:c r="G104" s="64"/>
      <x:c r="H104" s="64"/>
      <x:c r="I104" s="64"/>
      <x:c r="J104" s="64"/>
      <x:c r="K104" s="64"/>
      <x:c r="L104" s="64"/>
      <x:c r="M104" s="64"/>
      <x:c r="N104" s="64"/>
      <x:c r="O104" s="64"/>
      <x:c r="P104" s="64"/>
      <x:c r="Q104" s="64"/>
      <x:c r="R104" s="64"/>
      <x:c r="S104" s="64"/>
      <x:c r="T104" s="64"/>
      <x:c r="U104" s="64"/>
      <x:c r="V104" s="64"/>
      <x:c r="W104" s="64"/>
      <x:c r="X104" s="64"/>
      <x:c r="Y104" s="65"/>
      <x:c r="Z104" s="65"/>
    </x:row>
    <x:row r="105" spans="1:26" ht="65.09999999999999431566" customHeight="1">
      <x:c r="A105" s="64"/>
      <x:c r="B105" s="64"/>
      <x:c r="C105" s="64"/>
      <x:c r="D105" s="64"/>
      <x:c r="E105" s="64"/>
      <x:c r="F105" s="64"/>
      <x:c r="G105" s="64"/>
      <x:c r="H105" s="64"/>
      <x:c r="I105" s="64"/>
      <x:c r="J105" s="64"/>
      <x:c r="K105" s="64"/>
      <x:c r="L105" s="64"/>
      <x:c r="M105" s="64"/>
      <x:c r="N105" s="64"/>
      <x:c r="O105" s="64"/>
      <x:c r="P105" s="64"/>
      <x:c r="Q105" s="64"/>
      <x:c r="R105" s="64"/>
      <x:c r="S105" s="64"/>
      <x:c r="T105" s="64"/>
      <x:c r="U105" s="64"/>
      <x:c r="V105" s="64"/>
      <x:c r="W105" s="64"/>
      <x:c r="X105" s="64"/>
      <x:c r="Y105" s="65"/>
      <x:c r="Z105" s="65"/>
    </x:row>
    <x:row r="106" spans="1:26" ht="65.09999999999999431566" customHeight="1">
      <x:c r="A106" s="64"/>
      <x:c r="B106" s="64"/>
      <x:c r="C106" s="64"/>
      <x:c r="D106" s="64"/>
      <x:c r="E106" s="64"/>
      <x:c r="F106" s="64"/>
      <x:c r="G106" s="64"/>
      <x:c r="H106" s="64"/>
      <x:c r="I106" s="64"/>
      <x:c r="J106" s="64"/>
      <x:c r="K106" s="64"/>
      <x:c r="L106" s="64"/>
      <x:c r="M106" s="64"/>
      <x:c r="N106" s="64"/>
      <x:c r="O106" s="64"/>
      <x:c r="P106" s="64"/>
      <x:c r="Q106" s="64"/>
      <x:c r="R106" s="64"/>
      <x:c r="S106" s="64"/>
      <x:c r="T106" s="64"/>
      <x:c r="U106" s="64"/>
      <x:c r="V106" s="64"/>
      <x:c r="W106" s="64"/>
      <x:c r="X106" s="64"/>
      <x:c r="Y106" s="65"/>
      <x:c r="Z106" s="65"/>
    </x:row>
    <x:row r="107" spans="1:26" ht="65.09999999999999431566" customHeight="1">
      <x:c r="A107" s="64"/>
      <x:c r="B107" s="64"/>
      <x:c r="C107" s="64"/>
      <x:c r="D107" s="64"/>
      <x:c r="E107" s="64"/>
      <x:c r="F107" s="64"/>
      <x:c r="G107" s="64"/>
      <x:c r="H107" s="64"/>
      <x:c r="I107" s="64"/>
      <x:c r="J107" s="64"/>
      <x:c r="K107" s="64"/>
      <x:c r="L107" s="64"/>
      <x:c r="M107" s="64"/>
      <x:c r="N107" s="64"/>
      <x:c r="O107" s="64"/>
      <x:c r="P107" s="64"/>
      <x:c r="Q107" s="64"/>
      <x:c r="R107" s="64"/>
      <x:c r="S107" s="64"/>
      <x:c r="T107" s="64"/>
      <x:c r="U107" s="64"/>
      <x:c r="V107" s="64"/>
      <x:c r="W107" s="64"/>
      <x:c r="X107" s="64"/>
      <x:c r="Y107" s="65"/>
      <x:c r="Z107" s="65"/>
    </x:row>
    <x:row r="108" spans="1:26" ht="65.09999999999999431566" customHeight="1">
      <x:c r="A108" s="64"/>
      <x:c r="B108" s="64"/>
      <x:c r="C108" s="64"/>
      <x:c r="D108" s="64"/>
      <x:c r="E108" s="64"/>
      <x:c r="F108" s="64"/>
      <x:c r="G108" s="64"/>
      <x:c r="H108" s="64"/>
      <x:c r="I108" s="64"/>
      <x:c r="J108" s="64"/>
      <x:c r="K108" s="64"/>
      <x:c r="L108" s="64"/>
      <x:c r="M108" s="64"/>
      <x:c r="N108" s="64"/>
      <x:c r="O108" s="64"/>
      <x:c r="P108" s="64"/>
      <x:c r="Q108" s="64"/>
      <x:c r="R108" s="64"/>
      <x:c r="S108" s="64"/>
      <x:c r="T108" s="64"/>
      <x:c r="U108" s="64"/>
      <x:c r="V108" s="64"/>
      <x:c r="W108" s="64"/>
      <x:c r="X108" s="64"/>
      <x:c r="Y108" s="65"/>
      <x:c r="Z108" s="65"/>
    </x:row>
    <x:row r="109" spans="1:26" ht="65.09999999999999431566" customHeight="1">
      <x:c r="A109" s="64"/>
      <x:c r="B109" s="64"/>
      <x:c r="C109" s="64"/>
      <x:c r="D109" s="64"/>
      <x:c r="E109" s="64"/>
      <x:c r="F109" s="64"/>
      <x:c r="G109" s="64"/>
      <x:c r="H109" s="64"/>
      <x:c r="I109" s="64"/>
      <x:c r="J109" s="64"/>
      <x:c r="K109" s="64"/>
      <x:c r="L109" s="64"/>
      <x:c r="M109" s="64"/>
      <x:c r="N109" s="64"/>
      <x:c r="O109" s="64"/>
      <x:c r="P109" s="64"/>
      <x:c r="Q109" s="64"/>
      <x:c r="R109" s="64"/>
      <x:c r="S109" s="64"/>
      <x:c r="T109" s="64"/>
      <x:c r="U109" s="64"/>
      <x:c r="V109" s="64"/>
      <x:c r="W109" s="64"/>
      <x:c r="X109" s="64"/>
      <x:c r="Y109" s="65"/>
      <x:c r="Z109" s="65"/>
    </x:row>
    <x:row r="110" spans="1:26" ht="65.09999999999999431566" customHeight="1">
      <x:c r="A110" s="64"/>
      <x:c r="B110" s="64"/>
      <x:c r="C110" s="64"/>
      <x:c r="D110" s="64"/>
      <x:c r="E110" s="64"/>
      <x:c r="F110" s="64"/>
      <x:c r="G110" s="64"/>
      <x:c r="H110" s="64"/>
      <x:c r="I110" s="64"/>
      <x:c r="J110" s="64"/>
      <x:c r="K110" s="64"/>
      <x:c r="L110" s="64"/>
      <x:c r="M110" s="64"/>
      <x:c r="N110" s="64"/>
      <x:c r="O110" s="64"/>
      <x:c r="P110" s="64"/>
      <x:c r="Q110" s="64"/>
      <x:c r="R110" s="64"/>
      <x:c r="S110" s="64"/>
      <x:c r="T110" s="64"/>
      <x:c r="U110" s="64"/>
      <x:c r="V110" s="64"/>
      <x:c r="W110" s="64"/>
      <x:c r="X110" s="64"/>
      <x:c r="Y110" s="65"/>
      <x:c r="Z110" s="65"/>
    </x:row>
    <x:row r="111" spans="1:26" ht="65.09999999999999431566" customHeight="1">
      <x:c r="A111" s="64"/>
      <x:c r="B111" s="64"/>
      <x:c r="C111" s="64"/>
      <x:c r="D111" s="64"/>
      <x:c r="E111" s="64"/>
      <x:c r="F111" s="64"/>
      <x:c r="G111" s="64"/>
      <x:c r="H111" s="64"/>
      <x:c r="I111" s="64"/>
      <x:c r="J111" s="64"/>
      <x:c r="K111" s="64"/>
      <x:c r="L111" s="64"/>
      <x:c r="M111" s="64"/>
      <x:c r="N111" s="64"/>
      <x:c r="O111" s="64"/>
      <x:c r="P111" s="64"/>
      <x:c r="Q111" s="64"/>
      <x:c r="R111" s="64"/>
      <x:c r="S111" s="64"/>
      <x:c r="T111" s="64"/>
      <x:c r="U111" s="64"/>
      <x:c r="V111" s="64"/>
      <x:c r="W111" s="64"/>
      <x:c r="X111" s="64"/>
      <x:c r="Y111" s="65"/>
      <x:c r="Z111" s="65"/>
    </x:row>
    <x:row r="112" spans="1:26" ht="65.09999999999999431566" customHeight="1">
      <x:c r="A112" s="64"/>
      <x:c r="B112" s="64"/>
      <x:c r="C112" s="64"/>
      <x:c r="D112" s="64"/>
      <x:c r="E112" s="64"/>
      <x:c r="F112" s="64"/>
      <x:c r="G112" s="64"/>
      <x:c r="H112" s="64"/>
      <x:c r="I112" s="64"/>
      <x:c r="J112" s="64"/>
      <x:c r="K112" s="64"/>
      <x:c r="L112" s="64"/>
      <x:c r="M112" s="64"/>
      <x:c r="N112" s="64"/>
      <x:c r="O112" s="64"/>
      <x:c r="P112" s="64"/>
      <x:c r="Q112" s="64"/>
      <x:c r="R112" s="64"/>
      <x:c r="S112" s="64"/>
      <x:c r="T112" s="64"/>
      <x:c r="U112" s="64"/>
      <x:c r="V112" s="64"/>
      <x:c r="W112" s="64"/>
      <x:c r="X112" s="64"/>
      <x:c r="Y112" s="65"/>
      <x:c r="Z112" s="65"/>
    </x:row>
    <x:row r="113" spans="1:26" ht="65.09999999999999431566" customHeight="1">
      <x:c r="A113" s="64"/>
      <x:c r="B113" s="64"/>
      <x:c r="C113" s="64"/>
      <x:c r="D113" s="64"/>
      <x:c r="E113" s="64"/>
      <x:c r="F113" s="64"/>
      <x:c r="G113" s="64"/>
      <x:c r="H113" s="64"/>
      <x:c r="I113" s="64"/>
      <x:c r="J113" s="64"/>
      <x:c r="K113" s="64"/>
      <x:c r="L113" s="64"/>
      <x:c r="M113" s="64"/>
      <x:c r="N113" s="64"/>
      <x:c r="O113" s="64"/>
      <x:c r="P113" s="64"/>
      <x:c r="Q113" s="64"/>
      <x:c r="R113" s="64"/>
      <x:c r="S113" s="64"/>
      <x:c r="T113" s="64"/>
      <x:c r="U113" s="64"/>
      <x:c r="V113" s="64"/>
      <x:c r="W113" s="64"/>
      <x:c r="X113" s="64"/>
      <x:c r="Y113" s="65"/>
      <x:c r="Z113" s="65"/>
    </x:row>
    <x:row r="114" spans="1:26" ht="65.09999999999999431566" customHeight="1">
      <x:c r="A114" s="64"/>
      <x:c r="B114" s="64"/>
      <x:c r="C114" s="64"/>
      <x:c r="D114" s="64"/>
      <x:c r="E114" s="64"/>
      <x:c r="F114" s="64"/>
      <x:c r="G114" s="64"/>
      <x:c r="H114" s="64"/>
      <x:c r="I114" s="64"/>
      <x:c r="J114" s="64"/>
      <x:c r="K114" s="64"/>
      <x:c r="L114" s="64"/>
      <x:c r="M114" s="64"/>
      <x:c r="N114" s="64"/>
      <x:c r="O114" s="64"/>
      <x:c r="P114" s="64"/>
      <x:c r="Q114" s="64"/>
      <x:c r="R114" s="64"/>
      <x:c r="S114" s="64"/>
      <x:c r="T114" s="64"/>
      <x:c r="U114" s="64"/>
      <x:c r="V114" s="64"/>
      <x:c r="W114" s="64"/>
      <x:c r="X114" s="64"/>
      <x:c r="Y114" s="65"/>
      <x:c r="Z114" s="65"/>
    </x:row>
    <x:row r="115" spans="1:26" ht="65.09999999999999431566" customHeight="1">
      <x:c r="A115" s="64"/>
      <x:c r="B115" s="64"/>
      <x:c r="C115" s="64"/>
      <x:c r="D115" s="64"/>
      <x:c r="E115" s="64"/>
      <x:c r="F115" s="64"/>
      <x:c r="G115" s="64"/>
      <x:c r="H115" s="64"/>
      <x:c r="I115" s="64"/>
      <x:c r="J115" s="64"/>
      <x:c r="K115" s="64"/>
      <x:c r="L115" s="64"/>
      <x:c r="M115" s="64"/>
      <x:c r="N115" s="64"/>
      <x:c r="O115" s="64"/>
      <x:c r="P115" s="64"/>
      <x:c r="Q115" s="64"/>
      <x:c r="R115" s="64"/>
      <x:c r="S115" s="64"/>
      <x:c r="T115" s="64"/>
      <x:c r="U115" s="64"/>
      <x:c r="V115" s="64"/>
      <x:c r="W115" s="64"/>
      <x:c r="X115" s="64"/>
      <x:c r="Y115" s="65"/>
      <x:c r="Z115" s="65"/>
    </x:row>
    <x:row r="116" spans="1:26" ht="65.09999999999999431566" customHeight="1">
      <x:c r="A116" s="64"/>
      <x:c r="B116" s="64"/>
      <x:c r="C116" s="64"/>
      <x:c r="D116" s="64"/>
      <x:c r="E116" s="64"/>
      <x:c r="F116" s="64"/>
      <x:c r="G116" s="64"/>
      <x:c r="H116" s="64"/>
      <x:c r="I116" s="64"/>
      <x:c r="J116" s="64"/>
      <x:c r="K116" s="64"/>
      <x:c r="L116" s="64"/>
      <x:c r="M116" s="64"/>
      <x:c r="N116" s="64"/>
      <x:c r="O116" s="64"/>
      <x:c r="P116" s="64"/>
      <x:c r="Q116" s="64"/>
      <x:c r="R116" s="64"/>
      <x:c r="S116" s="64"/>
      <x:c r="T116" s="64"/>
      <x:c r="U116" s="64"/>
      <x:c r="V116" s="64"/>
      <x:c r="W116" s="64"/>
      <x:c r="X116" s="64"/>
      <x:c r="Y116" s="65"/>
      <x:c r="Z116" s="65"/>
    </x:row>
    <x:row r="117" spans="1:26" ht="65.09999999999999431566" customHeight="1">
      <x:c r="A117" s="64"/>
      <x:c r="B117" s="64"/>
      <x:c r="C117" s="64"/>
      <x:c r="D117" s="64"/>
      <x:c r="E117" s="64"/>
      <x:c r="F117" s="64"/>
      <x:c r="G117" s="64"/>
      <x:c r="H117" s="64"/>
      <x:c r="I117" s="64"/>
      <x:c r="J117" s="64"/>
      <x:c r="K117" s="64"/>
      <x:c r="L117" s="64"/>
      <x:c r="M117" s="64"/>
      <x:c r="N117" s="64"/>
      <x:c r="O117" s="64"/>
      <x:c r="P117" s="64"/>
      <x:c r="Q117" s="64"/>
      <x:c r="R117" s="64"/>
      <x:c r="S117" s="64"/>
      <x:c r="T117" s="64"/>
      <x:c r="U117" s="64"/>
      <x:c r="V117" s="64"/>
      <x:c r="W117" s="64"/>
      <x:c r="X117" s="64"/>
      <x:c r="Y117" s="65"/>
      <x:c r="Z117" s="65"/>
    </x:row>
    <x:row r="118" spans="1:26" ht="65.09999999999999431566" customHeight="1">
      <x:c r="A118" s="64"/>
      <x:c r="B118" s="64"/>
      <x:c r="C118" s="64"/>
      <x:c r="D118" s="64"/>
      <x:c r="E118" s="64"/>
      <x:c r="F118" s="64"/>
      <x:c r="G118" s="64"/>
      <x:c r="H118" s="64"/>
      <x:c r="I118" s="64"/>
      <x:c r="J118" s="64"/>
      <x:c r="K118" s="64"/>
      <x:c r="L118" s="64"/>
      <x:c r="M118" s="64"/>
      <x:c r="N118" s="64"/>
      <x:c r="O118" s="64"/>
      <x:c r="P118" s="64"/>
      <x:c r="Q118" s="64"/>
      <x:c r="R118" s="64"/>
      <x:c r="S118" s="64"/>
      <x:c r="T118" s="64"/>
      <x:c r="U118" s="64"/>
      <x:c r="V118" s="64"/>
      <x:c r="W118" s="64"/>
      <x:c r="X118" s="64"/>
      <x:c r="Y118" s="65"/>
      <x:c r="Z118" s="65"/>
    </x:row>
    <x:row r="119" spans="1:26" ht="65.09999999999999431566" customHeight="1">
      <x:c r="A119" s="64"/>
      <x:c r="B119" s="64"/>
      <x:c r="C119" s="64"/>
      <x:c r="D119" s="64"/>
      <x:c r="E119" s="64"/>
      <x:c r="F119" s="64"/>
      <x:c r="G119" s="64"/>
      <x:c r="H119" s="64"/>
      <x:c r="I119" s="64"/>
      <x:c r="J119" s="64"/>
      <x:c r="K119" s="64"/>
      <x:c r="L119" s="64"/>
      <x:c r="M119" s="64"/>
      <x:c r="N119" s="64"/>
      <x:c r="O119" s="64"/>
      <x:c r="P119" s="64"/>
      <x:c r="Q119" s="64"/>
      <x:c r="R119" s="64"/>
      <x:c r="S119" s="64"/>
      <x:c r="T119" s="64"/>
      <x:c r="U119" s="64"/>
      <x:c r="V119" s="64"/>
      <x:c r="W119" s="64"/>
      <x:c r="X119" s="64"/>
      <x:c r="Y119" s="65"/>
      <x:c r="Z119" s="65"/>
    </x:row>
    <x:row r="120" spans="1:26" ht="65.09999999999999431566" customHeight="1">
      <x:c r="A120" s="64"/>
      <x:c r="B120" s="64"/>
      <x:c r="C120" s="64"/>
      <x:c r="D120" s="64"/>
      <x:c r="E120" s="64"/>
      <x:c r="F120" s="64"/>
      <x:c r="G120" s="64"/>
      <x:c r="H120" s="64"/>
      <x:c r="I120" s="64"/>
      <x:c r="J120" s="64"/>
      <x:c r="K120" s="64"/>
      <x:c r="L120" s="64"/>
      <x:c r="M120" s="64"/>
      <x:c r="N120" s="64"/>
      <x:c r="O120" s="64"/>
      <x:c r="P120" s="64"/>
      <x:c r="Q120" s="64"/>
      <x:c r="R120" s="64"/>
      <x:c r="S120" s="64"/>
      <x:c r="T120" s="64"/>
      <x:c r="U120" s="64"/>
      <x:c r="V120" s="64"/>
      <x:c r="W120" s="64"/>
      <x:c r="X120" s="64"/>
      <x:c r="Y120" s="65"/>
      <x:c r="Z120" s="65"/>
    </x:row>
    <x:row r="121" spans="1:26" ht="65.09999999999999431566" customHeight="1">
      <x:c r="A121" s="64"/>
      <x:c r="B121" s="64"/>
      <x:c r="C121" s="64"/>
      <x:c r="D121" s="64"/>
      <x:c r="E121" s="64"/>
      <x:c r="F121" s="64"/>
      <x:c r="G121" s="64"/>
      <x:c r="H121" s="64"/>
      <x:c r="I121" s="64"/>
      <x:c r="J121" s="64"/>
      <x:c r="K121" s="64"/>
      <x:c r="L121" s="64"/>
      <x:c r="M121" s="64"/>
      <x:c r="N121" s="64"/>
      <x:c r="O121" s="64"/>
      <x:c r="P121" s="64"/>
      <x:c r="Q121" s="64"/>
      <x:c r="R121" s="64"/>
      <x:c r="S121" s="64"/>
      <x:c r="T121" s="64"/>
      <x:c r="U121" s="64"/>
      <x:c r="V121" s="64"/>
      <x:c r="W121" s="64"/>
      <x:c r="X121" s="64"/>
      <x:c r="Y121" s="14"/>
      <x:c r="Z121" s="14"/>
    </x:row>
    <x:row r="122" spans="1:26" ht="65.09999999999999431566" customHeight="1">
      <x:c r="A122" s="64"/>
      <x:c r="B122" s="64"/>
      <x:c r="C122" s="64"/>
      <x:c r="D122" s="64"/>
      <x:c r="E122" s="64"/>
      <x:c r="F122" s="64"/>
      <x:c r="G122" s="64"/>
      <x:c r="H122" s="64"/>
      <x:c r="I122" s="64"/>
      <x:c r="J122" s="64"/>
      <x:c r="K122" s="64"/>
      <x:c r="L122" s="64"/>
      <x:c r="M122" s="64"/>
      <x:c r="N122" s="64"/>
      <x:c r="O122" s="64"/>
      <x:c r="P122" s="64"/>
      <x:c r="Q122" s="64"/>
      <x:c r="R122" s="64"/>
      <x:c r="S122" s="64"/>
      <x:c r="T122" s="64"/>
      <x:c r="U122" s="64"/>
      <x:c r="V122" s="64"/>
      <x:c r="W122" s="64"/>
      <x:c r="X122" s="64"/>
      <x:c r="Y122" s="14"/>
      <x:c r="Z122" s="14"/>
    </x:row>
    <x:row r="123" spans="1:26" ht="65.09999999999999431566" customHeight="1">
      <x:c r="A123" s="64"/>
      <x:c r="B123" s="64"/>
      <x:c r="C123" s="64"/>
      <x:c r="D123" s="64"/>
      <x:c r="E123" s="64"/>
      <x:c r="F123" s="64"/>
      <x:c r="G123" s="64"/>
      <x:c r="H123" s="64"/>
      <x:c r="I123" s="64"/>
      <x:c r="J123" s="64"/>
      <x:c r="K123" s="64"/>
      <x:c r="L123" s="64"/>
      <x:c r="M123" s="64"/>
      <x:c r="N123" s="64"/>
      <x:c r="O123" s="64"/>
      <x:c r="P123" s="64"/>
      <x:c r="Q123" s="64"/>
      <x:c r="R123" s="64"/>
      <x:c r="S123" s="64"/>
      <x:c r="T123" s="64"/>
      <x:c r="U123" s="64"/>
      <x:c r="V123" s="64"/>
      <x:c r="W123" s="64"/>
      <x:c r="X123" s="64"/>
      <x:c r="Y123" s="14"/>
      <x:c r="Z123" s="14"/>
    </x:row>
    <x:row r="124" spans="1:26" ht="65.09999999999999431566" customHeight="1">
      <x:c r="A124" s="64"/>
      <x:c r="B124" s="64"/>
      <x:c r="C124" s="64"/>
      <x:c r="D124" s="64"/>
      <x:c r="E124" s="64"/>
      <x:c r="F124" s="64"/>
      <x:c r="G124" s="64"/>
      <x:c r="H124" s="64"/>
      <x:c r="I124" s="64"/>
      <x:c r="J124" s="64"/>
      <x:c r="K124" s="64"/>
      <x:c r="L124" s="64"/>
      <x:c r="M124" s="64"/>
      <x:c r="N124" s="64"/>
      <x:c r="O124" s="64"/>
      <x:c r="P124" s="64"/>
      <x:c r="Q124" s="64"/>
      <x:c r="R124" s="64"/>
      <x:c r="S124" s="64"/>
      <x:c r="T124" s="64"/>
      <x:c r="U124" s="64"/>
      <x:c r="V124" s="64"/>
      <x:c r="W124" s="64"/>
      <x:c r="X124" s="64"/>
      <x:c r="Y124" s="14"/>
      <x:c r="Z124" s="14"/>
    </x:row>
    <x:row r="125" spans="1:26" ht="65.09999999999999431566" customHeight="1">
      <x:c r="A125" s="64"/>
      <x:c r="B125" s="64"/>
      <x:c r="C125" s="64"/>
      <x:c r="D125" s="64"/>
      <x:c r="E125" s="64"/>
      <x:c r="F125" s="64"/>
      <x:c r="G125" s="64"/>
      <x:c r="H125" s="64"/>
      <x:c r="I125" s="64"/>
      <x:c r="J125" s="64"/>
      <x:c r="K125" s="64"/>
      <x:c r="L125" s="64"/>
      <x:c r="M125" s="64"/>
      <x:c r="N125" s="64"/>
      <x:c r="O125" s="64"/>
      <x:c r="P125" s="64"/>
      <x:c r="Q125" s="64"/>
      <x:c r="R125" s="64"/>
      <x:c r="S125" s="64"/>
      <x:c r="T125" s="64"/>
      <x:c r="U125" s="64"/>
      <x:c r="V125" s="64"/>
      <x:c r="W125" s="64"/>
      <x:c r="X125" s="64"/>
      <x:c r="Y125" s="14"/>
      <x:c r="Z125" s="14"/>
    </x:row>
    <x:row r="126" spans="1:26" ht="65.09999999999999431566" customHeight="1">
      <x:c r="A126" s="64"/>
      <x:c r="B126" s="64"/>
      <x:c r="C126" s="64"/>
      <x:c r="D126" s="64"/>
      <x:c r="E126" s="64"/>
      <x:c r="F126" s="64"/>
      <x:c r="G126" s="64"/>
      <x:c r="H126" s="64"/>
      <x:c r="I126" s="64"/>
      <x:c r="J126" s="64"/>
      <x:c r="K126" s="64"/>
      <x:c r="L126" s="64"/>
      <x:c r="M126" s="64"/>
      <x:c r="N126" s="64"/>
      <x:c r="O126" s="64"/>
      <x:c r="P126" s="64"/>
      <x:c r="Q126" s="64"/>
      <x:c r="R126" s="64"/>
      <x:c r="S126" s="64"/>
      <x:c r="T126" s="64"/>
      <x:c r="U126" s="64"/>
      <x:c r="V126" s="64"/>
      <x:c r="W126" s="64"/>
      <x:c r="X126" s="64"/>
      <x:c r="Y126" s="14"/>
      <x:c r="Z126" s="14"/>
    </x:row>
    <x:row r="127" spans="1:26" ht="65.09999999999999431566" customHeight="1">
      <x:c r="A127" s="64"/>
      <x:c r="B127" s="64"/>
      <x:c r="C127" s="64"/>
      <x:c r="D127" s="64"/>
      <x:c r="E127" s="64"/>
      <x:c r="F127" s="64"/>
      <x:c r="G127" s="64"/>
      <x:c r="H127" s="64"/>
      <x:c r="I127" s="64"/>
      <x:c r="J127" s="64"/>
      <x:c r="K127" s="64"/>
      <x:c r="L127" s="64"/>
      <x:c r="M127" s="64"/>
      <x:c r="N127" s="64"/>
      <x:c r="O127" s="64"/>
      <x:c r="P127" s="64"/>
      <x:c r="Q127" s="64"/>
      <x:c r="R127" s="64"/>
      <x:c r="S127" s="64"/>
      <x:c r="T127" s="64"/>
      <x:c r="U127" s="64"/>
      <x:c r="V127" s="64"/>
      <x:c r="W127" s="64"/>
      <x:c r="X127" s="64"/>
      <x:c r="Y127" s="14"/>
      <x:c r="Z127" s="14"/>
    </x:row>
    <x:row r="128" spans="1:26" ht="65.09999999999999431566" customHeight="1">
      <x:c r="A128" s="64"/>
      <x:c r="B128" s="64"/>
      <x:c r="C128" s="64"/>
      <x:c r="D128" s="64"/>
      <x:c r="E128" s="64"/>
      <x:c r="F128" s="64"/>
      <x:c r="G128" s="64"/>
      <x:c r="H128" s="64"/>
      <x:c r="I128" s="64"/>
      <x:c r="J128" s="64"/>
      <x:c r="K128" s="64"/>
      <x:c r="L128" s="64"/>
      <x:c r="M128" s="64"/>
      <x:c r="N128" s="64"/>
      <x:c r="O128" s="64"/>
      <x:c r="P128" s="64"/>
      <x:c r="Q128" s="64"/>
      <x:c r="R128" s="64"/>
      <x:c r="S128" s="64"/>
      <x:c r="T128" s="64"/>
      <x:c r="U128" s="64"/>
      <x:c r="V128" s="64"/>
      <x:c r="W128" s="64"/>
      <x:c r="X128" s="64"/>
      <x:c r="Y128" s="14"/>
      <x:c r="Z128" s="14"/>
    </x:row>
    <x:row r="129" spans="1:26" ht="65.09999999999999431566" customHeight="1">
      <x:c r="A129" s="64"/>
      <x:c r="B129" s="64"/>
      <x:c r="C129" s="64"/>
      <x:c r="D129" s="64"/>
      <x:c r="E129" s="64"/>
      <x:c r="F129" s="64"/>
      <x:c r="G129" s="64"/>
      <x:c r="H129" s="64"/>
      <x:c r="I129" s="64"/>
      <x:c r="J129" s="64"/>
      <x:c r="K129" s="64"/>
      <x:c r="L129" s="64"/>
      <x:c r="M129" s="64"/>
      <x:c r="N129" s="64"/>
      <x:c r="O129" s="64"/>
      <x:c r="P129" s="64"/>
      <x:c r="Q129" s="64"/>
      <x:c r="R129" s="64"/>
      <x:c r="S129" s="64"/>
      <x:c r="T129" s="64"/>
      <x:c r="U129" s="64"/>
      <x:c r="V129" s="64"/>
      <x:c r="W129" s="64"/>
      <x:c r="X129" s="64"/>
      <x:c r="Y129" s="14"/>
      <x:c r="Z129" s="14"/>
    </x:row>
    <x:row r="130" spans="1:26" ht="65.09999999999999431566" customHeight="1">
      <x:c r="A130" s="64"/>
      <x:c r="B130" s="64"/>
      <x:c r="C130" s="64"/>
      <x:c r="D130" s="64"/>
      <x:c r="E130" s="64"/>
      <x:c r="F130" s="64"/>
      <x:c r="G130" s="64"/>
      <x:c r="H130" s="64"/>
      <x:c r="I130" s="64"/>
      <x:c r="J130" s="64"/>
      <x:c r="K130" s="64"/>
      <x:c r="L130" s="64"/>
      <x:c r="M130" s="64"/>
      <x:c r="N130" s="64"/>
      <x:c r="O130" s="64"/>
      <x:c r="P130" s="64"/>
      <x:c r="Q130" s="64"/>
      <x:c r="R130" s="64"/>
      <x:c r="S130" s="64"/>
      <x:c r="T130" s="64"/>
      <x:c r="U130" s="64"/>
      <x:c r="V130" s="64"/>
      <x:c r="W130" s="64"/>
      <x:c r="X130" s="64"/>
      <x:c r="Y130" s="14"/>
      <x:c r="Z130" s="14"/>
    </x:row>
    <x:row r="131" spans="1:26" ht="65.09999999999999431566" customHeight="1">
      <x:c r="A131" s="64"/>
      <x:c r="B131" s="64"/>
      <x:c r="C131" s="64"/>
      <x:c r="D131" s="64"/>
      <x:c r="E131" s="64"/>
      <x:c r="F131" s="64"/>
      <x:c r="G131" s="64"/>
      <x:c r="H131" s="64"/>
      <x:c r="I131" s="64"/>
      <x:c r="J131" s="64"/>
      <x:c r="K131" s="64"/>
      <x:c r="L131" s="64"/>
      <x:c r="M131" s="64"/>
      <x:c r="N131" s="64"/>
      <x:c r="O131" s="64"/>
      <x:c r="P131" s="64"/>
      <x:c r="Q131" s="64"/>
      <x:c r="R131" s="64"/>
      <x:c r="S131" s="64"/>
      <x:c r="T131" s="64"/>
      <x:c r="U131" s="64"/>
      <x:c r="V131" s="64"/>
      <x:c r="W131" s="64"/>
      <x:c r="X131" s="64"/>
      <x:c r="Y131" s="14"/>
      <x:c r="Z131" s="14"/>
    </x:row>
    <x:row r="132" spans="1:26" ht="65.09999999999999431566" customHeight="1">
      <x:c r="A132" s="64"/>
      <x:c r="B132" s="64"/>
      <x:c r="C132" s="64"/>
      <x:c r="D132" s="64"/>
      <x:c r="E132" s="64"/>
      <x:c r="F132" s="64"/>
      <x:c r="G132" s="64"/>
      <x:c r="H132" s="64"/>
      <x:c r="I132" s="64"/>
      <x:c r="J132" s="64"/>
      <x:c r="K132" s="64"/>
      <x:c r="L132" s="64"/>
      <x:c r="M132" s="64"/>
      <x:c r="N132" s="64"/>
      <x:c r="O132" s="64"/>
      <x:c r="P132" s="64"/>
      <x:c r="Q132" s="64"/>
      <x:c r="R132" s="64"/>
      <x:c r="S132" s="64"/>
      <x:c r="T132" s="64"/>
      <x:c r="U132" s="64"/>
      <x:c r="V132" s="64"/>
      <x:c r="W132" s="64"/>
      <x:c r="X132" s="64"/>
      <x:c r="Y132" s="14"/>
      <x:c r="Z132" s="14"/>
    </x:row>
    <x:row r="133" spans="1:26" ht="65.09999999999999431566" customHeight="1">
      <x:c r="A133" s="64"/>
      <x:c r="B133" s="64"/>
      <x:c r="C133" s="64"/>
      <x:c r="D133" s="64"/>
      <x:c r="E133" s="64"/>
      <x:c r="F133" s="64"/>
      <x:c r="G133" s="64"/>
      <x:c r="H133" s="64"/>
      <x:c r="I133" s="64"/>
      <x:c r="J133" s="64"/>
      <x:c r="K133" s="64"/>
      <x:c r="L133" s="64"/>
      <x:c r="M133" s="64"/>
      <x:c r="N133" s="64"/>
      <x:c r="O133" s="64"/>
      <x:c r="P133" s="64"/>
      <x:c r="Q133" s="64"/>
      <x:c r="R133" s="64"/>
      <x:c r="S133" s="64"/>
      <x:c r="T133" s="64"/>
      <x:c r="U133" s="64"/>
      <x:c r="V133" s="64"/>
      <x:c r="W133" s="64"/>
      <x:c r="X133" s="64"/>
      <x:c r="Y133" s="14"/>
      <x:c r="Z133" s="14"/>
    </x:row>
    <x:row r="134" spans="1:26" ht="65.09999999999999431566" customHeight="1">
      <x:c r="A134" s="64"/>
      <x:c r="B134" s="64"/>
      <x:c r="C134" s="64"/>
      <x:c r="D134" s="64"/>
      <x:c r="E134" s="64"/>
      <x:c r="F134" s="64"/>
      <x:c r="G134" s="64"/>
      <x:c r="H134" s="64"/>
      <x:c r="I134" s="64"/>
      <x:c r="J134" s="64"/>
      <x:c r="K134" s="64"/>
      <x:c r="L134" s="64"/>
      <x:c r="M134" s="64"/>
      <x:c r="N134" s="64"/>
      <x:c r="O134" s="64"/>
      <x:c r="P134" s="64"/>
      <x:c r="Q134" s="64"/>
      <x:c r="R134" s="64"/>
      <x:c r="S134" s="64"/>
      <x:c r="T134" s="64"/>
      <x:c r="U134" s="64"/>
      <x:c r="V134" s="64"/>
      <x:c r="W134" s="64"/>
      <x:c r="X134" s="64"/>
      <x:c r="Y134" s="14"/>
      <x:c r="Z134" s="14"/>
    </x:row>
    <x:row r="135" spans="1:26" ht="65.09999999999999431566" customHeight="1">
      <x:c r="A135" s="64"/>
      <x:c r="B135" s="64"/>
      <x:c r="C135" s="64"/>
      <x:c r="D135" s="64"/>
      <x:c r="E135" s="64"/>
      <x:c r="F135" s="64"/>
      <x:c r="G135" s="64"/>
      <x:c r="H135" s="64"/>
      <x:c r="I135" s="64"/>
      <x:c r="J135" s="64"/>
      <x:c r="K135" s="64"/>
      <x:c r="L135" s="64"/>
      <x:c r="M135" s="64"/>
      <x:c r="N135" s="64"/>
      <x:c r="O135" s="64"/>
      <x:c r="P135" s="64"/>
      <x:c r="Q135" s="64"/>
      <x:c r="R135" s="64"/>
      <x:c r="S135" s="64"/>
      <x:c r="T135" s="64"/>
      <x:c r="U135" s="64"/>
      <x:c r="V135" s="64"/>
      <x:c r="W135" s="64"/>
      <x:c r="X135" s="64"/>
      <x:c r="Y135" s="14"/>
      <x:c r="Z135" s="14"/>
    </x:row>
    <x:row r="136" spans="1:26" ht="65.09999999999999431566" customHeight="1">
      <x:c r="A136" s="64"/>
      <x:c r="B136" s="64"/>
      <x:c r="C136" s="64"/>
      <x:c r="D136" s="64"/>
      <x:c r="E136" s="64"/>
      <x:c r="F136" s="64"/>
      <x:c r="G136" s="64"/>
      <x:c r="H136" s="64"/>
      <x:c r="I136" s="64"/>
      <x:c r="J136" s="64"/>
      <x:c r="K136" s="64"/>
      <x:c r="L136" s="64"/>
      <x:c r="M136" s="64"/>
      <x:c r="N136" s="64"/>
      <x:c r="O136" s="64"/>
      <x:c r="P136" s="64"/>
      <x:c r="Q136" s="64"/>
      <x:c r="R136" s="64"/>
      <x:c r="S136" s="64"/>
      <x:c r="T136" s="64"/>
      <x:c r="U136" s="64"/>
      <x:c r="V136" s="64"/>
      <x:c r="W136" s="64"/>
      <x:c r="X136" s="64"/>
      <x:c r="Y136" s="14"/>
      <x:c r="Z136" s="14"/>
    </x:row>
    <x:row r="137" spans="1:26" ht="65.09999999999999431566" customHeight="1">
      <x:c r="A137" s="64"/>
      <x:c r="B137" s="64"/>
      <x:c r="C137" s="64"/>
      <x:c r="D137" s="64"/>
      <x:c r="E137" s="64"/>
      <x:c r="F137" s="64"/>
      <x:c r="G137" s="64"/>
      <x:c r="H137" s="64"/>
      <x:c r="I137" s="64"/>
      <x:c r="J137" s="64"/>
      <x:c r="K137" s="64"/>
      <x:c r="L137" s="64"/>
      <x:c r="M137" s="64"/>
      <x:c r="N137" s="64"/>
      <x:c r="O137" s="64"/>
      <x:c r="P137" s="64"/>
      <x:c r="Q137" s="64"/>
      <x:c r="R137" s="64"/>
      <x:c r="S137" s="64"/>
      <x:c r="T137" s="64"/>
      <x:c r="U137" s="64"/>
      <x:c r="V137" s="64"/>
      <x:c r="W137" s="64"/>
      <x:c r="X137" s="64"/>
      <x:c r="Y137" s="14"/>
      <x:c r="Z137" s="14"/>
    </x:row>
    <x:row r="138" spans="1:26" ht="65.09999999999999431566" customHeight="1">
      <x:c r="A138" s="64"/>
      <x:c r="B138" s="64"/>
      <x:c r="C138" s="64"/>
      <x:c r="D138" s="64"/>
      <x:c r="E138" s="64"/>
      <x:c r="F138" s="64"/>
      <x:c r="G138" s="64"/>
      <x:c r="H138" s="64"/>
      <x:c r="I138" s="64"/>
      <x:c r="J138" s="64"/>
      <x:c r="K138" s="64"/>
      <x:c r="L138" s="64"/>
      <x:c r="M138" s="64"/>
      <x:c r="N138" s="64"/>
      <x:c r="O138" s="64"/>
      <x:c r="P138" s="64"/>
      <x:c r="Q138" s="64"/>
      <x:c r="R138" s="64"/>
      <x:c r="S138" s="64"/>
      <x:c r="T138" s="64"/>
      <x:c r="U138" s="64"/>
      <x:c r="V138" s="64"/>
      <x:c r="W138" s="64"/>
      <x:c r="X138" s="64"/>
      <x:c r="Y138" s="14"/>
      <x:c r="Z138" s="14"/>
    </x:row>
    <x:row r="139" spans="1:26" ht="65.09999999999999431566" customHeight="1">
      <x:c r="A139" s="64"/>
      <x:c r="B139" s="64"/>
      <x:c r="C139" s="64"/>
      <x:c r="D139" s="64"/>
      <x:c r="E139" s="64"/>
      <x:c r="F139" s="64"/>
      <x:c r="G139" s="64"/>
      <x:c r="H139" s="64"/>
      <x:c r="I139" s="64"/>
      <x:c r="J139" s="64"/>
      <x:c r="K139" s="64"/>
      <x:c r="L139" s="64"/>
      <x:c r="M139" s="64"/>
      <x:c r="N139" s="64"/>
      <x:c r="O139" s="64"/>
      <x:c r="P139" s="64"/>
      <x:c r="Q139" s="64"/>
      <x:c r="R139" s="64"/>
      <x:c r="S139" s="64"/>
      <x:c r="T139" s="64"/>
      <x:c r="U139" s="64"/>
      <x:c r="V139" s="64"/>
      <x:c r="W139" s="64"/>
      <x:c r="X139" s="64"/>
      <x:c r="Y139" s="14"/>
      <x:c r="Z139" s="14"/>
    </x:row>
    <x:row r="140" spans="1:26" ht="65.09999999999999431566" customHeight="1">
      <x:c r="A140" s="64"/>
      <x:c r="B140" s="64"/>
      <x:c r="C140" s="64"/>
      <x:c r="D140" s="64"/>
      <x:c r="E140" s="64"/>
      <x:c r="F140" s="64"/>
      <x:c r="G140" s="64"/>
      <x:c r="H140" s="64"/>
      <x:c r="I140" s="64"/>
      <x:c r="J140" s="64"/>
      <x:c r="K140" s="64"/>
      <x:c r="L140" s="64"/>
      <x:c r="M140" s="64"/>
      <x:c r="N140" s="64"/>
      <x:c r="O140" s="64"/>
      <x:c r="P140" s="64"/>
      <x:c r="Q140" s="64"/>
      <x:c r="R140" s="64"/>
      <x:c r="S140" s="64"/>
      <x:c r="T140" s="64"/>
      <x:c r="U140" s="64"/>
      <x:c r="V140" s="64"/>
      <x:c r="W140" s="64"/>
      <x:c r="X140" s="64"/>
      <x:c r="Y140" s="14"/>
      <x:c r="Z140" s="14"/>
    </x:row>
    <x:row r="141" spans="1:26" ht="65.09999999999999431566" customHeight="1">
      <x:c r="A141" s="64"/>
      <x:c r="B141" s="64"/>
      <x:c r="C141" s="64"/>
      <x:c r="D141" s="64"/>
      <x:c r="E141" s="64"/>
      <x:c r="F141" s="64"/>
      <x:c r="G141" s="64"/>
      <x:c r="H141" s="64"/>
      <x:c r="I141" s="64"/>
      <x:c r="J141" s="64"/>
      <x:c r="K141" s="64"/>
      <x:c r="L141" s="64"/>
      <x:c r="M141" s="64"/>
      <x:c r="N141" s="64"/>
      <x:c r="O141" s="64"/>
      <x:c r="P141" s="64"/>
      <x:c r="Q141" s="64"/>
      <x:c r="R141" s="64"/>
      <x:c r="S141" s="64"/>
      <x:c r="T141" s="64"/>
      <x:c r="U141" s="64"/>
      <x:c r="V141" s="64"/>
      <x:c r="W141" s="64"/>
      <x:c r="X141" s="64"/>
      <x:c r="Y141" s="14"/>
      <x:c r="Z141" s="14"/>
    </x:row>
    <x:row r="142" spans="1:26" ht="65.09999999999999431566" customHeight="1">
      <x:c r="A142" s="64"/>
      <x:c r="B142" s="64"/>
      <x:c r="C142" s="64"/>
      <x:c r="D142" s="64"/>
      <x:c r="E142" s="64"/>
      <x:c r="F142" s="64"/>
      <x:c r="G142" s="64"/>
      <x:c r="H142" s="64"/>
      <x:c r="I142" s="64"/>
      <x:c r="J142" s="64"/>
      <x:c r="K142" s="64"/>
      <x:c r="L142" s="64"/>
      <x:c r="M142" s="64"/>
      <x:c r="N142" s="64"/>
      <x:c r="O142" s="64"/>
      <x:c r="P142" s="64"/>
      <x:c r="Q142" s="64"/>
      <x:c r="R142" s="64"/>
      <x:c r="S142" s="64"/>
      <x:c r="T142" s="64"/>
      <x:c r="U142" s="64"/>
      <x:c r="V142" s="64"/>
      <x:c r="W142" s="64"/>
      <x:c r="X142" s="64"/>
      <x:c r="Y142" s="14"/>
      <x:c r="Z142" s="14"/>
    </x:row>
    <x:row r="143" spans="1:26" ht="65.09999999999999431566" customHeight="1">
      <x:c r="A143" s="64"/>
      <x:c r="B143" s="64"/>
      <x:c r="C143" s="64"/>
      <x:c r="D143" s="64"/>
      <x:c r="E143" s="64"/>
      <x:c r="F143" s="64"/>
      <x:c r="G143" s="64"/>
      <x:c r="H143" s="64"/>
      <x:c r="I143" s="64"/>
      <x:c r="J143" s="64"/>
      <x:c r="K143" s="64"/>
      <x:c r="L143" s="64"/>
      <x:c r="M143" s="64"/>
      <x:c r="N143" s="64"/>
      <x:c r="O143" s="64"/>
      <x:c r="P143" s="64"/>
      <x:c r="Q143" s="64"/>
      <x:c r="R143" s="64"/>
      <x:c r="S143" s="64"/>
      <x:c r="T143" s="64"/>
      <x:c r="U143" s="64"/>
      <x:c r="V143" s="64"/>
      <x:c r="W143" s="64"/>
      <x:c r="X143" s="64"/>
      <x:c r="Y143" s="14"/>
      <x:c r="Z143" s="14"/>
    </x:row>
    <x:row r="144" spans="1:26" ht="65.09999999999999431566" customHeight="1">
      <x:c r="A144" s="64"/>
      <x:c r="B144" s="64"/>
      <x:c r="C144" s="64"/>
      <x:c r="D144" s="64"/>
      <x:c r="E144" s="64"/>
      <x:c r="F144" s="64"/>
      <x:c r="G144" s="64"/>
      <x:c r="H144" s="64"/>
      <x:c r="I144" s="64"/>
      <x:c r="J144" s="64"/>
      <x:c r="K144" s="64"/>
      <x:c r="L144" s="64"/>
      <x:c r="M144" s="64"/>
      <x:c r="N144" s="64"/>
      <x:c r="O144" s="64"/>
      <x:c r="P144" s="64"/>
      <x:c r="Q144" s="64"/>
      <x:c r="R144" s="64"/>
      <x:c r="S144" s="64"/>
      <x:c r="T144" s="64"/>
      <x:c r="U144" s="64"/>
      <x:c r="V144" s="64"/>
      <x:c r="W144" s="64"/>
      <x:c r="X144" s="64"/>
      <x:c r="Y144" s="14"/>
      <x:c r="Z144" s="14"/>
    </x:row>
    <x:row r="145" spans="1:26" ht="65.09999999999999431566" customHeight="1">
      <x:c r="A145" s="64"/>
      <x:c r="B145" s="64"/>
      <x:c r="C145" s="64"/>
      <x:c r="D145" s="64"/>
      <x:c r="E145" s="64"/>
      <x:c r="F145" s="64"/>
      <x:c r="G145" s="64"/>
      <x:c r="H145" s="64"/>
      <x:c r="I145" s="64"/>
      <x:c r="J145" s="64"/>
      <x:c r="K145" s="64"/>
      <x:c r="L145" s="64"/>
      <x:c r="M145" s="64"/>
      <x:c r="N145" s="64"/>
      <x:c r="O145" s="64"/>
      <x:c r="P145" s="64"/>
      <x:c r="Q145" s="64"/>
      <x:c r="R145" s="64"/>
      <x:c r="S145" s="64"/>
      <x:c r="T145" s="64"/>
      <x:c r="U145" s="64"/>
      <x:c r="V145" s="64"/>
      <x:c r="W145" s="64"/>
      <x:c r="X145" s="64"/>
      <x:c r="Y145" s="14"/>
      <x:c r="Z145" s="14"/>
    </x:row>
    <x:row r="146" spans="1:26" ht="65.09999999999999431566" customHeight="1">
      <x:c r="A146" s="64"/>
      <x:c r="B146" s="64"/>
      <x:c r="C146" s="64"/>
      <x:c r="D146" s="64"/>
      <x:c r="E146" s="64"/>
      <x:c r="F146" s="64"/>
      <x:c r="G146" s="64"/>
      <x:c r="H146" s="64"/>
      <x:c r="I146" s="64"/>
      <x:c r="J146" s="64"/>
      <x:c r="K146" s="64"/>
      <x:c r="L146" s="64"/>
      <x:c r="M146" s="64"/>
      <x:c r="N146" s="64"/>
      <x:c r="O146" s="64"/>
      <x:c r="P146" s="64"/>
      <x:c r="Q146" s="64"/>
      <x:c r="R146" s="64"/>
      <x:c r="S146" s="64"/>
      <x:c r="T146" s="64"/>
      <x:c r="U146" s="64"/>
      <x:c r="V146" s="64"/>
      <x:c r="W146" s="64"/>
      <x:c r="X146" s="64"/>
      <x:c r="Y146" s="14"/>
      <x:c r="Z146" s="14"/>
    </x:row>
    <x:row r="147" spans="1:26" ht="65.09999999999999431566" customHeight="1">
      <x:c r="A147" s="64"/>
      <x:c r="B147" s="64"/>
      <x:c r="C147" s="64"/>
      <x:c r="D147" s="64"/>
      <x:c r="E147" s="64"/>
      <x:c r="F147" s="64"/>
      <x:c r="G147" s="64"/>
      <x:c r="H147" s="64"/>
      <x:c r="I147" s="64"/>
      <x:c r="J147" s="64"/>
      <x:c r="K147" s="64"/>
      <x:c r="L147" s="64"/>
      <x:c r="M147" s="64"/>
      <x:c r="N147" s="64"/>
      <x:c r="O147" s="64"/>
      <x:c r="P147" s="64"/>
      <x:c r="Q147" s="64"/>
      <x:c r="R147" s="64"/>
      <x:c r="S147" s="64"/>
      <x:c r="T147" s="64"/>
      <x:c r="U147" s="64"/>
      <x:c r="V147" s="64"/>
      <x:c r="W147" s="64"/>
      <x:c r="X147" s="64"/>
      <x:c r="Y147" s="14"/>
      <x:c r="Z147" s="14"/>
    </x:row>
    <x:row r="148" spans="1:26" ht="65.09999999999999431566" customHeight="1">
      <x:c r="A148" s="64"/>
      <x:c r="B148" s="64"/>
      <x:c r="C148" s="64"/>
      <x:c r="D148" s="64"/>
      <x:c r="E148" s="64"/>
      <x:c r="F148" s="64"/>
      <x:c r="G148" s="64"/>
      <x:c r="H148" s="64"/>
      <x:c r="I148" s="64"/>
      <x:c r="J148" s="64"/>
      <x:c r="K148" s="64"/>
      <x:c r="L148" s="64"/>
      <x:c r="M148" s="64"/>
      <x:c r="N148" s="64"/>
      <x:c r="O148" s="64"/>
      <x:c r="P148" s="64"/>
      <x:c r="Q148" s="64"/>
      <x:c r="R148" s="64"/>
      <x:c r="S148" s="64"/>
      <x:c r="T148" s="64"/>
      <x:c r="U148" s="64"/>
      <x:c r="V148" s="64"/>
      <x:c r="W148" s="64"/>
      <x:c r="X148" s="64"/>
      <x:c r="Y148" s="14"/>
      <x:c r="Z148" s="14"/>
    </x:row>
    <x:row r="149" spans="1:26" ht="65.09999999999999431566" customHeight="1">
      <x:c r="A149" s="64"/>
      <x:c r="B149" s="64"/>
      <x:c r="C149" s="64"/>
      <x:c r="D149" s="64"/>
      <x:c r="E149" s="64"/>
      <x:c r="F149" s="64"/>
      <x:c r="G149" s="64"/>
      <x:c r="H149" s="64"/>
      <x:c r="I149" s="64"/>
      <x:c r="J149" s="64"/>
      <x:c r="K149" s="64"/>
      <x:c r="L149" s="64"/>
      <x:c r="M149" s="64"/>
      <x:c r="N149" s="64"/>
      <x:c r="O149" s="64"/>
      <x:c r="P149" s="64"/>
      <x:c r="Q149" s="64"/>
      <x:c r="R149" s="64"/>
      <x:c r="S149" s="64"/>
      <x:c r="T149" s="64"/>
      <x:c r="U149" s="64"/>
      <x:c r="V149" s="64"/>
      <x:c r="W149" s="64"/>
      <x:c r="X149" s="64"/>
      <x:c r="Y149" s="14"/>
      <x:c r="Z149" s="14"/>
    </x:row>
    <x:row r="150" spans="1:26" ht="65.09999999999999431566" customHeight="1">
      <x:c r="A150" s="64"/>
      <x:c r="B150" s="64"/>
      <x:c r="C150" s="64"/>
      <x:c r="D150" s="64"/>
      <x:c r="E150" s="64"/>
      <x:c r="F150" s="64"/>
      <x:c r="G150" s="64"/>
      <x:c r="H150" s="64"/>
      <x:c r="I150" s="64"/>
      <x:c r="J150" s="64"/>
      <x:c r="K150" s="64"/>
      <x:c r="L150" s="64"/>
      <x:c r="M150" s="64"/>
      <x:c r="N150" s="64"/>
      <x:c r="O150" s="64"/>
      <x:c r="P150" s="64"/>
      <x:c r="Q150" s="64"/>
      <x:c r="R150" s="64"/>
      <x:c r="S150" s="64"/>
      <x:c r="T150" s="64"/>
      <x:c r="U150" s="64"/>
      <x:c r="V150" s="64"/>
      <x:c r="W150" s="64"/>
      <x:c r="X150" s="64"/>
      <x:c r="Y150" s="14"/>
      <x:c r="Z150" s="14"/>
    </x:row>
    <x:row r="151" spans="1:26" ht="65.09999999999999431566" customHeight="1">
      <x:c r="A151" s="64"/>
      <x:c r="B151" s="64"/>
      <x:c r="C151" s="64"/>
      <x:c r="D151" s="64"/>
      <x:c r="E151" s="64"/>
      <x:c r="F151" s="64"/>
      <x:c r="G151" s="64"/>
      <x:c r="H151" s="64"/>
      <x:c r="I151" s="64"/>
      <x:c r="J151" s="64"/>
      <x:c r="K151" s="64"/>
      <x:c r="L151" s="64"/>
      <x:c r="M151" s="64"/>
      <x:c r="N151" s="64"/>
      <x:c r="O151" s="64"/>
      <x:c r="P151" s="64"/>
      <x:c r="Q151" s="64"/>
      <x:c r="R151" s="64"/>
      <x:c r="S151" s="64"/>
      <x:c r="T151" s="64"/>
      <x:c r="U151" s="64"/>
      <x:c r="V151" s="64"/>
      <x:c r="W151" s="64"/>
      <x:c r="X151" s="64"/>
      <x:c r="Y151" s="14"/>
      <x:c r="Z151" s="14"/>
    </x:row>
    <x:row r="152" spans="1:26" ht="65.09999999999999431566" customHeight="1">
      <x:c r="A152" s="64"/>
      <x:c r="B152" s="64"/>
      <x:c r="C152" s="64"/>
      <x:c r="D152" s="64"/>
      <x:c r="E152" s="64"/>
      <x:c r="F152" s="64"/>
      <x:c r="G152" s="64"/>
      <x:c r="H152" s="64"/>
      <x:c r="I152" s="64"/>
      <x:c r="J152" s="64"/>
      <x:c r="K152" s="64"/>
      <x:c r="L152" s="64"/>
      <x:c r="M152" s="64"/>
      <x:c r="N152" s="64"/>
      <x:c r="O152" s="64"/>
      <x:c r="P152" s="64"/>
      <x:c r="Q152" s="64"/>
      <x:c r="R152" s="64"/>
      <x:c r="S152" s="64"/>
      <x:c r="T152" s="64"/>
      <x:c r="U152" s="64"/>
      <x:c r="V152" s="64"/>
      <x:c r="W152" s="64"/>
      <x:c r="X152" s="64"/>
      <x:c r="Y152" s="14"/>
      <x:c r="Z152" s="14"/>
    </x:row>
    <x:row r="153" spans="1:26" ht="65.09999999999999431566" customHeight="1">
      <x:c r="A153" s="64"/>
      <x:c r="B153" s="64"/>
      <x:c r="C153" s="64"/>
      <x:c r="D153" s="64"/>
      <x:c r="E153" s="64"/>
      <x:c r="F153" s="64"/>
      <x:c r="G153" s="64"/>
      <x:c r="H153" s="64"/>
      <x:c r="I153" s="64"/>
      <x:c r="J153" s="64"/>
      <x:c r="K153" s="64"/>
      <x:c r="L153" s="64"/>
      <x:c r="M153" s="64"/>
      <x:c r="N153" s="64"/>
      <x:c r="O153" s="64"/>
      <x:c r="P153" s="64"/>
      <x:c r="Q153" s="64"/>
      <x:c r="R153" s="64"/>
      <x:c r="S153" s="64"/>
      <x:c r="T153" s="64"/>
      <x:c r="U153" s="64"/>
      <x:c r="V153" s="64"/>
      <x:c r="W153" s="64"/>
      <x:c r="X153" s="64"/>
      <x:c r="Y153" s="14"/>
      <x:c r="Z153" s="14"/>
    </x:row>
    <x:row r="154" spans="1:26" ht="65.09999999999999431566" customHeight="1">
      <x:c r="A154" s="64"/>
      <x:c r="B154" s="64"/>
      <x:c r="C154" s="64"/>
      <x:c r="D154" s="64"/>
      <x:c r="E154" s="64"/>
      <x:c r="F154" s="64"/>
      <x:c r="G154" s="64"/>
      <x:c r="H154" s="64"/>
      <x:c r="I154" s="64"/>
      <x:c r="J154" s="64"/>
      <x:c r="K154" s="64"/>
      <x:c r="L154" s="64"/>
      <x:c r="M154" s="64"/>
      <x:c r="N154" s="64"/>
      <x:c r="O154" s="64"/>
      <x:c r="P154" s="64"/>
      <x:c r="Q154" s="64"/>
      <x:c r="R154" s="64"/>
      <x:c r="S154" s="64"/>
      <x:c r="T154" s="64"/>
      <x:c r="U154" s="64"/>
      <x:c r="V154" s="64"/>
      <x:c r="W154" s="64"/>
      <x:c r="X154" s="64"/>
      <x:c r="Y154" s="14"/>
      <x:c r="Z154" s="14"/>
    </x:row>
    <x:row r="155" spans="1:26" ht="65.09999999999999431566" customHeight="1">
      <x:c r="A155" s="64"/>
      <x:c r="B155" s="64"/>
      <x:c r="C155" s="64"/>
      <x:c r="D155" s="64"/>
      <x:c r="E155" s="64"/>
      <x:c r="F155" s="64"/>
      <x:c r="G155" s="64"/>
      <x:c r="H155" s="64"/>
      <x:c r="I155" s="64"/>
      <x:c r="J155" s="64"/>
      <x:c r="K155" s="64"/>
      <x:c r="L155" s="64"/>
      <x:c r="M155" s="64"/>
      <x:c r="N155" s="64"/>
      <x:c r="O155" s="64"/>
      <x:c r="P155" s="64"/>
      <x:c r="Q155" s="64"/>
      <x:c r="R155" s="64"/>
      <x:c r="S155" s="64"/>
      <x:c r="T155" s="64"/>
      <x:c r="U155" s="64"/>
      <x:c r="V155" s="64"/>
      <x:c r="W155" s="64"/>
      <x:c r="X155" s="64"/>
      <x:c r="Y155" s="14"/>
      <x:c r="Z155" s="14"/>
    </x:row>
    <x:row r="156" spans="1:26" ht="65.09999999999999431566" customHeight="1">
      <x:c r="A156" s="64"/>
      <x:c r="B156" s="64"/>
      <x:c r="C156" s="64"/>
      <x:c r="D156" s="64"/>
      <x:c r="E156" s="64"/>
      <x:c r="F156" s="64"/>
      <x:c r="G156" s="64"/>
      <x:c r="H156" s="64"/>
      <x:c r="I156" s="64"/>
      <x:c r="J156" s="64"/>
      <x:c r="K156" s="64"/>
      <x:c r="L156" s="64"/>
      <x:c r="M156" s="64"/>
      <x:c r="N156" s="64"/>
      <x:c r="O156" s="64"/>
      <x:c r="P156" s="64"/>
      <x:c r="Q156" s="64"/>
      <x:c r="R156" s="64"/>
      <x:c r="S156" s="64"/>
      <x:c r="T156" s="64"/>
      <x:c r="U156" s="64"/>
      <x:c r="V156" s="64"/>
      <x:c r="W156" s="64"/>
      <x:c r="X156" s="64"/>
      <x:c r="Y156" s="14"/>
      <x:c r="Z156" s="14"/>
    </x:row>
    <x:row r="157" spans="1:26" ht="65.09999999999999431566" customHeight="1">
      <x:c r="A157" s="64"/>
      <x:c r="B157" s="64"/>
      <x:c r="C157" s="64"/>
      <x:c r="D157" s="64"/>
      <x:c r="E157" s="64"/>
      <x:c r="F157" s="64"/>
      <x:c r="G157" s="64"/>
      <x:c r="H157" s="64"/>
      <x:c r="I157" s="64"/>
      <x:c r="J157" s="64"/>
      <x:c r="K157" s="64"/>
      <x:c r="L157" s="64"/>
      <x:c r="M157" s="64"/>
      <x:c r="N157" s="64"/>
      <x:c r="O157" s="64"/>
      <x:c r="P157" s="64"/>
      <x:c r="Q157" s="64"/>
      <x:c r="R157" s="64"/>
      <x:c r="S157" s="64"/>
      <x:c r="T157" s="64"/>
      <x:c r="U157" s="64"/>
      <x:c r="V157" s="64"/>
      <x:c r="W157" s="64"/>
      <x:c r="X157" s="64"/>
      <x:c r="Y157" s="14"/>
      <x:c r="Z157" s="14"/>
    </x:row>
    <x:row r="158" spans="1:26" ht="65.09999999999999431566" customHeight="1">
      <x:c r="A158" s="64"/>
      <x:c r="B158" s="64"/>
      <x:c r="C158" s="64"/>
      <x:c r="D158" s="64"/>
      <x:c r="E158" s="64"/>
      <x:c r="F158" s="64"/>
      <x:c r="G158" s="64"/>
      <x:c r="H158" s="64"/>
      <x:c r="I158" s="64"/>
      <x:c r="J158" s="64"/>
      <x:c r="K158" s="64"/>
      <x:c r="L158" s="64"/>
      <x:c r="M158" s="64"/>
      <x:c r="N158" s="64"/>
      <x:c r="O158" s="64"/>
      <x:c r="P158" s="64"/>
      <x:c r="Q158" s="64"/>
      <x:c r="R158" s="64"/>
      <x:c r="S158" s="64"/>
      <x:c r="T158" s="64"/>
      <x:c r="U158" s="64"/>
      <x:c r="V158" s="64"/>
      <x:c r="W158" s="64"/>
      <x:c r="X158" s="64"/>
      <x:c r="Y158" s="14"/>
      <x:c r="Z158" s="14"/>
    </x:row>
    <x:row r="159" spans="1:26" ht="65.09999999999999431566" customHeight="1">
      <x:c r="A159" s="64"/>
      <x:c r="B159" s="64"/>
      <x:c r="C159" s="64"/>
      <x:c r="D159" s="64"/>
      <x:c r="E159" s="64"/>
      <x:c r="F159" s="64"/>
      <x:c r="G159" s="64"/>
      <x:c r="H159" s="64"/>
      <x:c r="I159" s="64"/>
      <x:c r="J159" s="64"/>
      <x:c r="K159" s="64"/>
      <x:c r="L159" s="64"/>
      <x:c r="M159" s="64"/>
      <x:c r="N159" s="64"/>
      <x:c r="O159" s="64"/>
      <x:c r="P159" s="64"/>
      <x:c r="Q159" s="64"/>
      <x:c r="R159" s="64"/>
      <x:c r="S159" s="64"/>
      <x:c r="T159" s="64"/>
      <x:c r="U159" s="64"/>
      <x:c r="V159" s="64"/>
      <x:c r="W159" s="64"/>
      <x:c r="X159" s="64"/>
      <x:c r="Y159" s="14"/>
      <x:c r="Z159" s="14"/>
    </x:row>
    <x:row r="160" spans="1:26" ht="65.09999999999999431566" customHeight="1">
      <x:c r="A160" s="64"/>
      <x:c r="B160" s="64"/>
      <x:c r="C160" s="64"/>
      <x:c r="D160" s="64"/>
      <x:c r="E160" s="64"/>
      <x:c r="F160" s="64"/>
      <x:c r="G160" s="64"/>
      <x:c r="H160" s="64"/>
      <x:c r="I160" s="64"/>
      <x:c r="J160" s="64"/>
      <x:c r="K160" s="64"/>
      <x:c r="L160" s="64"/>
      <x:c r="M160" s="64"/>
      <x:c r="N160" s="64"/>
      <x:c r="O160" s="64"/>
      <x:c r="P160" s="64"/>
      <x:c r="Q160" s="64"/>
      <x:c r="R160" s="64"/>
      <x:c r="S160" s="64"/>
      <x:c r="T160" s="64"/>
      <x:c r="U160" s="64"/>
      <x:c r="V160" s="64"/>
      <x:c r="W160" s="64"/>
      <x:c r="X160" s="64"/>
      <x:c r="Y160" s="14"/>
      <x:c r="Z160" s="14"/>
    </x:row>
    <x:row r="161" spans="1:26" ht="65.09999999999999431566" customHeight="1">
      <x:c r="A161" s="64"/>
      <x:c r="B161" s="64"/>
      <x:c r="C161" s="64"/>
      <x:c r="D161" s="64"/>
      <x:c r="E161" s="64"/>
      <x:c r="F161" s="64"/>
      <x:c r="G161" s="64"/>
      <x:c r="H161" s="64"/>
      <x:c r="I161" s="64"/>
      <x:c r="J161" s="64"/>
      <x:c r="K161" s="64"/>
      <x:c r="L161" s="64"/>
      <x:c r="M161" s="64"/>
      <x:c r="N161" s="64"/>
      <x:c r="O161" s="64"/>
      <x:c r="P161" s="64"/>
      <x:c r="Q161" s="64"/>
      <x:c r="R161" s="64"/>
      <x:c r="S161" s="64"/>
      <x:c r="T161" s="64"/>
      <x:c r="U161" s="64"/>
      <x:c r="V161" s="64"/>
      <x:c r="W161" s="64"/>
      <x:c r="X161" s="64"/>
      <x:c r="Y161" s="14"/>
      <x:c r="Z161" s="14"/>
    </x:row>
    <x:row r="162" spans="1:26" ht="65.09999999999999431566" customHeight="1">
      <x:c r="A162" s="64"/>
      <x:c r="B162" s="64"/>
      <x:c r="C162" s="64"/>
      <x:c r="D162" s="64"/>
      <x:c r="E162" s="64"/>
      <x:c r="F162" s="64"/>
      <x:c r="G162" s="64"/>
      <x:c r="H162" s="64"/>
      <x:c r="I162" s="64"/>
      <x:c r="J162" s="64"/>
      <x:c r="K162" s="64"/>
      <x:c r="L162" s="64"/>
      <x:c r="M162" s="64"/>
      <x:c r="N162" s="64"/>
      <x:c r="O162" s="64"/>
      <x:c r="P162" s="64"/>
      <x:c r="Q162" s="64"/>
      <x:c r="R162" s="64"/>
      <x:c r="S162" s="64"/>
      <x:c r="T162" s="64"/>
      <x:c r="U162" s="64"/>
      <x:c r="V162" s="64"/>
      <x:c r="W162" s="64"/>
      <x:c r="X162" s="64"/>
      <x:c r="Y162" s="14"/>
      <x:c r="Z162" s="14"/>
    </x:row>
    <x:row r="163" spans="1:26" ht="65.09999999999999431566" customHeight="1">
      <x:c r="A163" s="64"/>
      <x:c r="B163" s="64"/>
      <x:c r="C163" s="64"/>
      <x:c r="D163" s="64"/>
      <x:c r="E163" s="64"/>
      <x:c r="F163" s="64"/>
      <x:c r="G163" s="64"/>
      <x:c r="H163" s="64"/>
      <x:c r="I163" s="64"/>
      <x:c r="J163" s="64"/>
      <x:c r="K163" s="64"/>
      <x:c r="L163" s="64"/>
      <x:c r="M163" s="64"/>
      <x:c r="N163" s="64"/>
      <x:c r="O163" s="64"/>
      <x:c r="P163" s="64"/>
      <x:c r="Q163" s="64"/>
      <x:c r="R163" s="64"/>
      <x:c r="S163" s="64"/>
      <x:c r="T163" s="64"/>
      <x:c r="U163" s="64"/>
      <x:c r="V163" s="64"/>
      <x:c r="W163" s="64"/>
      <x:c r="X163" s="64"/>
      <x:c r="Y163" s="14"/>
      <x:c r="Z163" s="14"/>
    </x:row>
    <x:row r="164" spans="1:26" ht="65.09999999999999431566" customHeight="1">
      <x:c r="A164" s="64"/>
      <x:c r="B164" s="64"/>
      <x:c r="C164" s="64"/>
      <x:c r="D164" s="64"/>
      <x:c r="E164" s="64"/>
      <x:c r="F164" s="64"/>
      <x:c r="G164" s="64"/>
      <x:c r="H164" s="64"/>
      <x:c r="I164" s="64"/>
      <x:c r="J164" s="64"/>
      <x:c r="K164" s="64"/>
      <x:c r="L164" s="64"/>
      <x:c r="M164" s="64"/>
      <x:c r="N164" s="64"/>
      <x:c r="O164" s="64"/>
      <x:c r="P164" s="64"/>
      <x:c r="Q164" s="64"/>
      <x:c r="R164" s="64"/>
      <x:c r="S164" s="64"/>
      <x:c r="T164" s="64"/>
      <x:c r="U164" s="64"/>
      <x:c r="V164" s="64"/>
      <x:c r="W164" s="64"/>
      <x:c r="X164" s="64"/>
      <x:c r="Y164" s="14"/>
      <x:c r="Z164" s="14"/>
    </x:row>
    <x:row r="165" spans="1:26" ht="65.09999999999999431566" customHeight="1">
      <x:c r="A165" s="64"/>
      <x:c r="B165" s="64"/>
      <x:c r="C165" s="64"/>
      <x:c r="D165" s="64"/>
      <x:c r="E165" s="64"/>
      <x:c r="F165" s="64"/>
      <x:c r="G165" s="64"/>
      <x:c r="H165" s="64"/>
      <x:c r="I165" s="64"/>
      <x:c r="J165" s="64"/>
      <x:c r="K165" s="64"/>
      <x:c r="L165" s="64"/>
      <x:c r="M165" s="64"/>
      <x:c r="N165" s="64"/>
      <x:c r="O165" s="64"/>
      <x:c r="P165" s="64"/>
      <x:c r="Q165" s="64"/>
      <x:c r="R165" s="64"/>
      <x:c r="S165" s="64"/>
      <x:c r="T165" s="64"/>
      <x:c r="U165" s="64"/>
      <x:c r="V165" s="64"/>
      <x:c r="W165" s="64"/>
      <x:c r="X165" s="64"/>
      <x:c r="Y165" s="14"/>
      <x:c r="Z165" s="14"/>
    </x:row>
    <x:row r="166" spans="1:26" ht="65.09999999999999431566" customHeight="1">
      <x:c r="A166" s="64"/>
      <x:c r="B166" s="64"/>
      <x:c r="C166" s="64"/>
      <x:c r="D166" s="64"/>
      <x:c r="E166" s="64"/>
      <x:c r="F166" s="64"/>
      <x:c r="G166" s="64"/>
      <x:c r="H166" s="64"/>
      <x:c r="I166" s="64"/>
      <x:c r="J166" s="64"/>
      <x:c r="K166" s="64"/>
      <x:c r="L166" s="64"/>
      <x:c r="M166" s="64"/>
      <x:c r="N166" s="64"/>
      <x:c r="O166" s="64"/>
      <x:c r="P166" s="64"/>
      <x:c r="Q166" s="64"/>
      <x:c r="R166" s="64"/>
      <x:c r="S166" s="64"/>
      <x:c r="T166" s="64"/>
      <x:c r="U166" s="64"/>
      <x:c r="V166" s="64"/>
      <x:c r="W166" s="64"/>
      <x:c r="X166" s="64"/>
      <x:c r="Y166" s="14"/>
      <x:c r="Z166" s="14"/>
    </x:row>
    <x:row r="167" spans="1:26" ht="65.09999999999999431566" customHeight="1">
      <x:c r="A167" s="64"/>
      <x:c r="B167" s="64"/>
      <x:c r="C167" s="64"/>
      <x:c r="D167" s="64"/>
      <x:c r="E167" s="64"/>
      <x:c r="F167" s="64"/>
      <x:c r="G167" s="64"/>
      <x:c r="H167" s="64"/>
      <x:c r="I167" s="64"/>
      <x:c r="J167" s="64"/>
      <x:c r="K167" s="64"/>
      <x:c r="L167" s="64"/>
      <x:c r="M167" s="64"/>
      <x:c r="N167" s="64"/>
      <x:c r="O167" s="64"/>
      <x:c r="P167" s="64"/>
      <x:c r="Q167" s="64"/>
      <x:c r="R167" s="64"/>
      <x:c r="S167" s="64"/>
      <x:c r="T167" s="64"/>
      <x:c r="U167" s="64"/>
      <x:c r="V167" s="64"/>
      <x:c r="W167" s="64"/>
      <x:c r="X167" s="64"/>
      <x:c r="Y167" s="14"/>
      <x:c r="Z167" s="14"/>
    </x:row>
    <x:row r="168" spans="1:26" ht="65.09999999999999431566" customHeight="1">
      <x:c r="A168" s="64"/>
      <x:c r="B168" s="64"/>
      <x:c r="C168" s="64"/>
      <x:c r="D168" s="64"/>
      <x:c r="E168" s="64"/>
      <x:c r="F168" s="64"/>
      <x:c r="G168" s="64"/>
      <x:c r="H168" s="64"/>
      <x:c r="I168" s="64"/>
      <x:c r="J168" s="64"/>
      <x:c r="K168" s="64"/>
      <x:c r="L168" s="64"/>
      <x:c r="M168" s="64"/>
      <x:c r="N168" s="64"/>
      <x:c r="O168" s="64"/>
      <x:c r="P168" s="64"/>
      <x:c r="Q168" s="64"/>
      <x:c r="R168" s="64"/>
      <x:c r="S168" s="64"/>
      <x:c r="T168" s="64"/>
      <x:c r="U168" s="64"/>
      <x:c r="V168" s="64"/>
      <x:c r="W168" s="64"/>
      <x:c r="X168" s="64"/>
      <x:c r="Y168" s="14"/>
      <x:c r="Z168" s="14"/>
    </x:row>
    <x:row r="169" spans="1:26" ht="65.09999999999999431566" customHeight="1">
      <x:c r="A169" s="64"/>
      <x:c r="B169" s="64"/>
      <x:c r="C169" s="64"/>
      <x:c r="D169" s="64"/>
      <x:c r="E169" s="64"/>
      <x:c r="F169" s="64"/>
      <x:c r="G169" s="64"/>
      <x:c r="H169" s="64"/>
      <x:c r="I169" s="64"/>
      <x:c r="J169" s="64"/>
      <x:c r="K169" s="64"/>
      <x:c r="L169" s="64"/>
      <x:c r="M169" s="64"/>
      <x:c r="N169" s="64"/>
      <x:c r="O169" s="64"/>
      <x:c r="P169" s="64"/>
      <x:c r="Q169" s="64"/>
      <x:c r="R169" s="64"/>
      <x:c r="S169" s="64"/>
      <x:c r="T169" s="64"/>
      <x:c r="U169" s="64"/>
      <x:c r="V169" s="64"/>
      <x:c r="W169" s="64"/>
      <x:c r="X169" s="64"/>
      <x:c r="Y169" s="14"/>
      <x:c r="Z169" s="14"/>
    </x:row>
    <x:row r="170" spans="1:26" ht="65.09999999999999431566" customHeight="1">
      <x:c r="A170" s="64"/>
      <x:c r="B170" s="64"/>
      <x:c r="C170" s="64"/>
      <x:c r="D170" s="64"/>
      <x:c r="E170" s="64"/>
      <x:c r="F170" s="64"/>
      <x:c r="G170" s="64"/>
      <x:c r="H170" s="64"/>
      <x:c r="I170" s="64"/>
      <x:c r="J170" s="64"/>
      <x:c r="K170" s="64"/>
      <x:c r="L170" s="64"/>
      <x:c r="M170" s="64"/>
      <x:c r="N170" s="64"/>
      <x:c r="O170" s="64"/>
      <x:c r="P170" s="64"/>
      <x:c r="Q170" s="64"/>
      <x:c r="R170" s="64"/>
      <x:c r="S170" s="64"/>
      <x:c r="T170" s="64"/>
      <x:c r="U170" s="64"/>
      <x:c r="V170" s="64"/>
      <x:c r="W170" s="64"/>
      <x:c r="X170" s="64"/>
      <x:c r="Y170" s="14"/>
      <x:c r="Z170" s="14"/>
    </x:row>
    <x:row r="171" spans="1:26" ht="65.09999999999999431566" customHeight="1">
      <x:c r="A171" s="64"/>
      <x:c r="B171" s="64"/>
      <x:c r="C171" s="64"/>
      <x:c r="D171" s="64"/>
      <x:c r="E171" s="64"/>
      <x:c r="F171" s="64"/>
      <x:c r="G171" s="64"/>
      <x:c r="H171" s="64"/>
      <x:c r="I171" s="64"/>
      <x:c r="J171" s="64"/>
      <x:c r="K171" s="64"/>
      <x:c r="L171" s="64"/>
      <x:c r="M171" s="64"/>
      <x:c r="N171" s="64"/>
      <x:c r="O171" s="64"/>
      <x:c r="P171" s="64"/>
      <x:c r="Q171" s="64"/>
      <x:c r="R171" s="64"/>
      <x:c r="S171" s="64"/>
      <x:c r="T171" s="64"/>
      <x:c r="U171" s="64"/>
      <x:c r="V171" s="64"/>
      <x:c r="W171" s="64"/>
      <x:c r="X171" s="64"/>
      <x:c r="Y171" s="14"/>
      <x:c r="Z171" s="14"/>
    </x:row>
    <x:row r="172" spans="1:26" ht="65.09999999999999431566" customHeight="1">
      <x:c r="A172" s="64"/>
      <x:c r="B172" s="64"/>
      <x:c r="C172" s="64"/>
      <x:c r="D172" s="64"/>
      <x:c r="E172" s="64"/>
      <x:c r="F172" s="64"/>
      <x:c r="G172" s="64"/>
      <x:c r="H172" s="64"/>
      <x:c r="I172" s="64"/>
      <x:c r="J172" s="64"/>
      <x:c r="K172" s="64"/>
      <x:c r="L172" s="64"/>
      <x:c r="M172" s="64"/>
      <x:c r="N172" s="64"/>
      <x:c r="O172" s="64"/>
      <x:c r="P172" s="64"/>
      <x:c r="Q172" s="64"/>
      <x:c r="R172" s="64"/>
      <x:c r="S172" s="64"/>
      <x:c r="T172" s="64"/>
      <x:c r="U172" s="64"/>
      <x:c r="V172" s="64"/>
      <x:c r="W172" s="64"/>
      <x:c r="X172" s="64"/>
      <x:c r="Y172" s="14"/>
      <x:c r="Z172" s="14"/>
    </x:row>
    <x:row r="173" spans="1:26" ht="65.09999999999999431566" customHeight="1">
      <x:c r="A173" s="64"/>
      <x:c r="B173" s="64"/>
      <x:c r="C173" s="64"/>
      <x:c r="D173" s="64"/>
      <x:c r="E173" s="64"/>
      <x:c r="F173" s="64"/>
      <x:c r="G173" s="64"/>
      <x:c r="H173" s="64"/>
      <x:c r="I173" s="64"/>
      <x:c r="J173" s="64"/>
      <x:c r="K173" s="64"/>
      <x:c r="L173" s="64"/>
      <x:c r="M173" s="64"/>
      <x:c r="N173" s="64"/>
      <x:c r="O173" s="64"/>
      <x:c r="P173" s="64"/>
      <x:c r="Q173" s="64"/>
      <x:c r="R173" s="64"/>
      <x:c r="S173" s="64"/>
      <x:c r="T173" s="64"/>
      <x:c r="U173" s="64"/>
      <x:c r="V173" s="64"/>
      <x:c r="W173" s="64"/>
      <x:c r="X173" s="64"/>
      <x:c r="Y173" s="14"/>
      <x:c r="Z173" s="14"/>
    </x:row>
    <x:row r="174" spans="1:26" ht="65.09999999999999431566" customHeight="1">
      <x:c r="A174" s="64"/>
      <x:c r="B174" s="64"/>
      <x:c r="C174" s="64"/>
      <x:c r="D174" s="64"/>
      <x:c r="E174" s="64"/>
      <x:c r="F174" s="64"/>
      <x:c r="G174" s="64"/>
      <x:c r="H174" s="64"/>
      <x:c r="I174" s="64"/>
      <x:c r="J174" s="64"/>
      <x:c r="K174" s="64"/>
      <x:c r="L174" s="64"/>
      <x:c r="M174" s="64"/>
      <x:c r="N174" s="64"/>
      <x:c r="O174" s="64"/>
      <x:c r="P174" s="64"/>
      <x:c r="Q174" s="64"/>
      <x:c r="R174" s="64"/>
      <x:c r="S174" s="64"/>
      <x:c r="T174" s="64"/>
      <x:c r="U174" s="64"/>
      <x:c r="V174" s="64"/>
      <x:c r="W174" s="64"/>
      <x:c r="X174" s="64"/>
      <x:c r="Y174" s="14"/>
      <x:c r="Z174" s="14"/>
    </x:row>
    <x:row r="175" spans="1:26" ht="65.09999999999999431566" customHeight="1">
      <x:c r="A175" s="64"/>
      <x:c r="B175" s="64"/>
      <x:c r="C175" s="64"/>
      <x:c r="D175" s="64"/>
      <x:c r="E175" s="64"/>
      <x:c r="F175" s="64"/>
      <x:c r="G175" s="64"/>
      <x:c r="H175" s="64"/>
      <x:c r="I175" s="64"/>
      <x:c r="J175" s="64"/>
      <x:c r="K175" s="64"/>
      <x:c r="L175" s="64"/>
      <x:c r="M175" s="64"/>
      <x:c r="N175" s="64"/>
      <x:c r="O175" s="64"/>
      <x:c r="P175" s="64"/>
      <x:c r="Q175" s="64"/>
      <x:c r="R175" s="64"/>
      <x:c r="S175" s="64"/>
      <x:c r="T175" s="64"/>
      <x:c r="U175" s="64"/>
      <x:c r="V175" s="64"/>
      <x:c r="W175" s="64"/>
      <x:c r="X175" s="64"/>
      <x:c r="Y175" s="14"/>
      <x:c r="Z175" s="14"/>
    </x:row>
    <x:row r="176" spans="1:26">
      <x:c r="A176" s="64"/>
      <x:c r="B176" s="64"/>
      <x:c r="C176" s="64"/>
      <x:c r="D176" s="64"/>
      <x:c r="E176" s="64"/>
      <x:c r="F176" s="64"/>
      <x:c r="G176" s="64"/>
      <x:c r="H176" s="64"/>
      <x:c r="I176" s="64"/>
      <x:c r="J176" s="64"/>
      <x:c r="K176" s="64"/>
      <x:c r="L176" s="64"/>
      <x:c r="M176" s="64"/>
      <x:c r="N176" s="64"/>
      <x:c r="O176" s="64"/>
      <x:c r="P176" s="64"/>
      <x:c r="Q176" s="64"/>
      <x:c r="R176" s="64"/>
      <x:c r="S176" s="64"/>
      <x:c r="T176" s="64"/>
      <x:c r="U176" s="64"/>
      <x:c r="V176" s="64"/>
      <x:c r="W176" s="64"/>
      <x:c r="X176" s="64"/>
      <x:c r="Y176" s="63"/>
      <x:c r="Z176" s="63"/>
    </x:row>
  </x:sheetData>
  <x:mergeCells count="1">
    <x:mergeCell ref="A2:G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S43"/>
  <x:sheetViews>
    <x:sheetView topLeftCell="A46" zoomScaleNormal="100" zoomScaleSheetLayoutView="100" workbookViewId="0">
      <x:selection activeCell="D9" activeCellId="0" sqref="D9:D9"/>
    </x:sheetView>
  </x:sheetViews>
  <x:sheetFormatPr defaultColWidth="8.875" defaultRowHeight="13.55000000000000071054"/>
  <x:cols>
    <x:col min="1" max="1" width="19.75" customWidth="1"/>
    <x:col min="2" max="2" width="9.5" style="54" customWidth="1"/>
    <x:col min="3" max="3" width="12.375" customWidth="1"/>
    <x:col min="4" max="4" width="27.25" customWidth="1"/>
    <x:col min="5" max="5" width="15" style="54" customWidth="1"/>
    <x:col min="6" max="6" width="28" customWidth="1"/>
    <x:col min="7" max="7" width="14" style="47" customWidth="1"/>
    <x:col min="8" max="8" width="39.75" customWidth="1"/>
    <x:col min="9" max="9" width="10" style="54" customWidth="1"/>
    <x:col min="10" max="10" width="25" customWidth="1"/>
    <x:col min="11" max="11" width="10" style="54" customWidth="1"/>
    <x:col min="12" max="12" width="25" customWidth="1"/>
    <x:col min="13" max="13" width="28" customWidth="1"/>
    <x:col min="14" max="14" width="23" style="47" customWidth="1"/>
    <x:col min="15" max="15" width="34" customWidth="1"/>
    <x:col min="16" max="16" width="22" customWidth="1"/>
    <x:col min="17" max="17" width="14" style="54" customWidth="1"/>
    <x:col min="18" max="19" width="12" style="54" customWidth="1"/>
  </x:cols>
  <x:sheetData>
    <x:row r="1" spans="1:19" s="61" customFormat="1" ht="32.10000000000000142109" customHeight="1">
      <x:c r="A1" s="60" t="s">
        <x:v>1784</x:v>
      </x:c>
      <x:c r="B1" s="60" t="s">
        <x:v>1789</x:v>
      </x:c>
      <x:c r="C1" s="60" t="s">
        <x:v>574</x:v>
      </x:c>
      <x:c r="D1" s="167" t="s">
        <x:v>4344</x:v>
      </x:c>
      <x:c r="E1" s="167"/>
      <x:c r="F1" s="167"/>
      <x:c r="G1" s="60" t="s">
        <x:v>554</x:v>
      </x:c>
      <x:c r="H1" s="60" t="s">
        <x:v>552</x:v>
      </x:c>
      <x:c r="I1" s="167" t="s">
        <x:v>2226</x:v>
      </x:c>
      <x:c r="J1" s="167"/>
      <x:c r="K1" s="167" t="s">
        <x:v>2263</x:v>
      </x:c>
      <x:c r="L1" s="167"/>
      <x:c r="M1" s="60" t="s">
        <x:v>529</x:v>
      </x:c>
      <x:c r="N1" s="167" t="s">
        <x:v>2393</x:v>
      </x:c>
      <x:c r="O1" s="167"/>
      <x:c r="P1" s="167"/>
      <x:c r="Q1" s="60" t="s">
        <x:v>3097</x:v>
      </x:c>
      <x:c r="R1" s="60" t="s">
        <x:v>576</x:v>
      </x:c>
      <x:c r="S1" s="60" t="s">
        <x:v>565</x:v>
      </x:c>
    </x:row>
    <x:row r="2" spans="1:19" ht="54" customHeight="1">
      <x:c r="A2" s="9" t="s">
        <x:v>2771</x:v>
      </x:c>
      <x:c r="B2" s="10" t="s">
        <x:v>3099</x:v>
      </x:c>
      <x:c r="C2" s="9"/>
      <x:c r="D2" s="9" t="s">
        <x:v>3758</x:v>
      </x:c>
      <x:c r="E2" s="10" t="s">
        <x:v>3215</x:v>
      </x:c>
      <x:c r="F2" s="9" t="s">
        <x:v>2977</x:v>
      </x:c>
      <x:c r="G2" s="9" t="s">
        <x:v>581</x:v>
      </x:c>
      <x:c r="H2" s="9" t="s">
        <x:v>1465</x:v>
      </x:c>
      <x:c r="I2" s="11">
        <x:v>20</x:v>
      </x:c>
      <x:c r="J2" s="9" t="s">
        <x:v>2398</x:v>
      </x:c>
      <x:c r="K2" s="11">
        <x:v>0</x:v>
      </x:c>
      <x:c r="L2" s="9"/>
      <x:c r="M2" s="9"/>
      <x:c r="N2" s="9" t="s">
        <x:v>2408</x:v>
      </x:c>
      <x:c r="O2" s="9" t="s">
        <x:v>1166</x:v>
      </x:c>
      <x:c r="P2" s="9" t="s">
        <x:v>518</x:v>
      </x:c>
      <x:c r="Q2" s="10">
        <x:v>100</x:v>
      </x:c>
      <x:c r="R2" s="11">
        <x:v>18</x:v>
      </x:c>
      <x:c r="S2" s="11">
        <x:v>22</x:v>
      </x:c>
    </x:row>
    <x:row r="3" spans="1:19" ht="54" customHeight="1">
      <x:c r="A3" s="9" t="s">
        <x:v>2762</x:v>
      </x:c>
      <x:c r="B3" s="10" t="s">
        <x:v>3083</x:v>
      </x:c>
      <x:c r="C3" s="9"/>
      <x:c r="D3" s="9" t="s">
        <x:v>3758</x:v>
      </x:c>
      <x:c r="E3" s="10" t="s">
        <x:v>3215</x:v>
      </x:c>
      <x:c r="F3" s="9" t="s">
        <x:v>2977</x:v>
      </x:c>
      <x:c r="G3" s="9" t="s">
        <x:v>581</x:v>
      </x:c>
      <x:c r="H3" s="9" t="s">
        <x:v>1504</x:v>
      </x:c>
      <x:c r="I3" s="11">
        <x:v>0</x:v>
      </x:c>
      <x:c r="J3" s="9"/>
      <x:c r="K3" s="11">
        <x:v>30</x:v>
      </x:c>
      <x:c r="L3" s="9" t="s">
        <x:v>3757</x:v>
      </x:c>
      <x:c r="M3" s="9"/>
      <x:c r="N3" s="9" t="s">
        <x:v>2408</x:v>
      </x:c>
      <x:c r="O3" s="9"/>
      <x:c r="P3" s="9" t="s">
        <x:v>515</x:v>
      </x:c>
      <x:c r="Q3" s="10">
        <x:v>100</x:v>
      </x:c>
      <x:c r="R3" s="11">
        <x:v>0</x:v>
      </x:c>
      <x:c r="S3" s="11">
        <x:v>0</x:v>
      </x:c>
    </x:row>
    <x:row r="4" spans="1:19" ht="54" customHeight="1">
      <x:c r="A4" s="9" t="s">
        <x:v>3754</x:v>
      </x:c>
      <x:c r="B4" s="10" t="s">
        <x:v>3125</x:v>
      </x:c>
      <x:c r="C4" s="9"/>
      <x:c r="D4" s="9" t="s">
        <x:v>3758</x:v>
      </x:c>
      <x:c r="E4" s="10" t="s">
        <x:v>3215</x:v>
      </x:c>
      <x:c r="F4" s="9" t="s">
        <x:v>2977</x:v>
      </x:c>
      <x:c r="G4" s="9" t="s">
        <x:v>581</x:v>
      </x:c>
      <x:c r="H4" s="9" t="s">
        <x:v>1213</x:v>
      </x:c>
      <x:c r="I4" s="11">
        <x:v>0</x:v>
      </x:c>
      <x:c r="J4" s="9"/>
      <x:c r="K4" s="11">
        <x:v>4</x:v>
      </x:c>
      <x:c r="L4" s="9" t="s">
        <x:v>2220</x:v>
      </x:c>
      <x:c r="M4" s="9" t="s">
        <x:v>2260</x:v>
      </x:c>
      <x:c r="N4" s="9" t="s">
        <x:v>2408</x:v>
      </x:c>
      <x:c r="O4" s="9"/>
      <x:c r="P4" s="9" t="s">
        <x:v>3760</x:v>
      </x:c>
      <x:c r="Q4" s="10" t="s">
        <x:v>3082</x:v>
      </x:c>
      <x:c r="R4" s="11">
        <x:v>0</x:v>
      </x:c>
      <x:c r="S4" s="11">
        <x:v>0</x:v>
      </x:c>
    </x:row>
    <x:row r="5" spans="1:19" ht="54" customHeight="1">
      <x:c r="A5" s="9" t="s">
        <x:v>2770</x:v>
      </x:c>
      <x:c r="B5" s="10" t="s">
        <x:v>3094</x:v>
      </x:c>
      <x:c r="C5" s="9"/>
      <x:c r="D5" s="9" t="s">
        <x:v>3758</x:v>
      </x:c>
      <x:c r="E5" s="10" t="s">
        <x:v>3215</x:v>
      </x:c>
      <x:c r="F5" s="9" t="s">
        <x:v>2977</x:v>
      </x:c>
      <x:c r="G5" s="9" t="s">
        <x:v>581</x:v>
      </x:c>
      <x:c r="H5" s="9" t="s">
        <x:v>3965</x:v>
      </x:c>
      <x:c r="I5" s="11">
        <x:v>3</x:v>
      </x:c>
      <x:c r="J5" s="9" t="s">
        <x:v>3750</x:v>
      </x:c>
      <x:c r="K5" s="11">
        <x:v>5</x:v>
      </x:c>
      <x:c r="L5" s="9" t="s">
        <x:v>2397</x:v>
      </x:c>
      <x:c r="M5" s="9" t="s">
        <x:v>3743</x:v>
      </x:c>
      <x:c r="N5" s="9" t="s">
        <x:v>2408</x:v>
      </x:c>
      <x:c r="O5" s="9"/>
      <x:c r="P5" s="9" t="s">
        <x:v>3751</x:v>
      </x:c>
      <x:c r="Q5" s="10" t="s">
        <x:v>464</x:v>
      </x:c>
      <x:c r="R5" s="11">
        <x:v>2</x:v>
      </x:c>
      <x:c r="S5" s="11">
        <x:v>4</x:v>
      </x:c>
    </x:row>
    <x:row r="6" spans="1:19" ht="54" customHeight="1">
      <x:c r="A6" s="9" t="s">
        <x:v>467</x:v>
      </x:c>
      <x:c r="B6" s="10" t="s">
        <x:v>3077</x:v>
      </x:c>
      <x:c r="C6" s="9"/>
      <x:c r="D6" s="9" t="s">
        <x:v>3758</x:v>
      </x:c>
      <x:c r="E6" s="10" t="s">
        <x:v>3215</x:v>
      </x:c>
      <x:c r="F6" s="9" t="s">
        <x:v>2977</x:v>
      </x:c>
      <x:c r="G6" s="9" t="s">
        <x:v>581</x:v>
      </x:c>
      <x:c r="H6" s="9" t="s">
        <x:v>3254</x:v>
      </x:c>
      <x:c r="I6" s="11">
        <x:v>0</x:v>
      </x:c>
      <x:c r="J6" s="9"/>
      <x:c r="K6" s="11">
        <x:v>6</x:v>
      </x:c>
      <x:c r="L6" s="9" t="s">
        <x:v>3739</x:v>
      </x:c>
      <x:c r="M6" s="9" t="s">
        <x:v>2381</x:v>
      </x:c>
      <x:c r="N6" s="9" t="s">
        <x:v>2408</x:v>
      </x:c>
      <x:c r="O6" s="9"/>
      <x:c r="P6" s="9" t="s">
        <x:v>492</x:v>
      </x:c>
      <x:c r="Q6" s="10" t="s">
        <x:v>3218</x:v>
      </x:c>
      <x:c r="R6" s="11">
        <x:v>0</x:v>
      </x:c>
      <x:c r="S6" s="11">
        <x:v>0</x:v>
      </x:c>
    </x:row>
    <x:row r="7" spans="1:19" ht="54" customHeight="1">
      <x:c r="A7" s="9" t="s">
        <x:v>2756</x:v>
      </x:c>
      <x:c r="B7" s="10" t="s">
        <x:v>3125</x:v>
      </x:c>
      <x:c r="C7" s="9"/>
      <x:c r="D7" s="9" t="s">
        <x:v>3758</x:v>
      </x:c>
      <x:c r="E7" s="10" t="s">
        <x:v>3215</x:v>
      </x:c>
      <x:c r="F7" s="9" t="s">
        <x:v>2977</x:v>
      </x:c>
      <x:c r="G7" s="9" t="s">
        <x:v>581</x:v>
      </x:c>
      <x:c r="H7" s="9" t="s">
        <x:v>964</x:v>
      </x:c>
      <x:c r="I7" s="11">
        <x:v>0</x:v>
      </x:c>
      <x:c r="J7" s="9"/>
      <x:c r="K7" s="11">
        <x:v>3</x:v>
      </x:c>
      <x:c r="L7" s="9" t="s">
        <x:v>3755</x:v>
      </x:c>
      <x:c r="M7" s="9" t="s">
        <x:v>2229</x:v>
      </x:c>
      <x:c r="N7" s="9" t="s">
        <x:v>2408</x:v>
      </x:c>
      <x:c r="O7" s="9"/>
      <x:c r="P7" s="9" t="s">
        <x:v>449</x:v>
      </x:c>
      <x:c r="Q7" s="10">
        <x:v>108</x:v>
      </x:c>
      <x:c r="R7" s="11">
        <x:v>0</x:v>
      </x:c>
      <x:c r="S7" s="11">
        <x:v>0</x:v>
      </x:c>
    </x:row>
    <x:row r="8" spans="1:19" ht="54" customHeight="1">
      <x:c r="A8" s="9" t="s">
        <x:v>2600</x:v>
      </x:c>
      <x:c r="B8" s="10" t="s">
        <x:v>503</x:v>
      </x:c>
      <x:c r="C8" s="9"/>
      <x:c r="D8" s="9" t="s">
        <x:v>3758</x:v>
      </x:c>
      <x:c r="E8" s="10" t="s">
        <x:v>3215</x:v>
      </x:c>
      <x:c r="F8" s="9" t="s">
        <x:v>2977</x:v>
      </x:c>
      <x:c r="G8" s="9" t="s">
        <x:v>581</x:v>
      </x:c>
      <x:c r="H8" s="9" t="s">
        <x:v>3538</x:v>
      </x:c>
      <x:c r="I8" s="11">
        <x:v>0</x:v>
      </x:c>
      <x:c r="J8" s="9"/>
      <x:c r="K8" s="11">
        <x:v>0</x:v>
      </x:c>
      <x:c r="L8" s="9"/>
      <x:c r="M8" s="9" t="s">
        <x:v>3459</x:v>
      </x:c>
      <x:c r="N8" s="9" t="s">
        <x:v>2408</x:v>
      </x:c>
      <x:c r="O8" s="9"/>
      <x:c r="P8" s="9" t="s">
        <x:v>3753</x:v>
      </x:c>
      <x:c r="Q8" s="10" t="s">
        <x:v>479</x:v>
      </x:c>
      <x:c r="R8" s="11">
        <x:v>0</x:v>
      </x:c>
      <x:c r="S8" s="11">
        <x:v>0</x:v>
      </x:c>
    </x:row>
    <x:row r="9" spans="1:19" ht="54" customHeight="1">
      <x:c r="A9" s="9" t="s">
        <x:v>3756</x:v>
      </x:c>
      <x:c r="B9" s="10" t="s">
        <x:v>503</x:v>
      </x:c>
      <x:c r="C9" s="9"/>
      <x:c r="D9" s="9" t="s">
        <x:v>3758</x:v>
      </x:c>
      <x:c r="E9" s="10" t="s">
        <x:v>3215</x:v>
      </x:c>
      <x:c r="F9" s="9" t="s">
        <x:v>2977</x:v>
      </x:c>
      <x:c r="G9" s="9" t="s">
        <x:v>581</x:v>
      </x:c>
      <x:c r="H9" s="9" t="s">
        <x:v>3966</x:v>
      </x:c>
      <x:c r="I9" s="11">
        <x:v>0</x:v>
      </x:c>
      <x:c r="J9" s="9"/>
      <x:c r="K9" s="11">
        <x:v>0</x:v>
      </x:c>
      <x:c r="L9" s="9"/>
      <x:c r="M9" s="9" t="s">
        <x:v>3479</x:v>
      </x:c>
      <x:c r="N9" s="9" t="s">
        <x:v>2408</x:v>
      </x:c>
      <x:c r="O9" s="9"/>
      <x:c r="P9" s="9" t="s">
        <x:v>3736</x:v>
      </x:c>
      <x:c r="Q9" s="10" t="s">
        <x:v>447</x:v>
      </x:c>
      <x:c r="R9" s="11">
        <x:v>0</x:v>
      </x:c>
      <x:c r="S9" s="11">
        <x:v>0</x:v>
      </x:c>
    </x:row>
    <x:row r="10" spans="1:19" ht="54" customHeight="1">
      <x:c r="A10" s="9" t="s">
        <x:v>477</x:v>
      </x:c>
      <x:c r="B10" s="10" t="s">
        <x:v>3099</x:v>
      </x:c>
      <x:c r="C10" s="9"/>
      <x:c r="D10" s="9" t="s">
        <x:v>2387</x:v>
      </x:c>
      <x:c r="E10" s="10" t="s">
        <x:v>1785</x:v>
      </x:c>
      <x:c r="F10" s="9" t="s">
        <x:v>3363</x:v>
      </x:c>
      <x:c r="G10" s="9"/>
      <x:c r="H10" s="9" t="s">
        <x:v>1626</x:v>
      </x:c>
      <x:c r="I10" s="11">
        <x:v>80</x:v>
      </x:c>
      <x:c r="J10" s="9" t="s">
        <x:v>2217</x:v>
      </x:c>
      <x:c r="K10" s="11">
        <x:v>0</x:v>
      </x:c>
      <x:c r="L10" s="9"/>
      <x:c r="M10" s="9" t="s">
        <x:v>3747</x:v>
      </x:c>
      <x:c r="N10" s="9"/>
      <x:c r="O10" s="9"/>
      <x:c r="P10" s="9" t="s">
        <x:v>3217</x:v>
      </x:c>
      <x:c r="Q10" s="10">
        <x:v>115</x:v>
      </x:c>
      <x:c r="R10" s="11">
        <x:v>72</x:v>
      </x:c>
      <x:c r="S10" s="11">
        <x:v>88</x:v>
      </x:c>
    </x:row>
    <x:row r="11" spans="1:19" ht="54" customHeight="1">
      <x:c r="A11" s="9" t="s">
        <x:v>3746</x:v>
      </x:c>
      <x:c r="B11" s="10" t="s">
        <x:v>442</x:v>
      </x:c>
      <x:c r="C11" s="9"/>
      <x:c r="D11" s="9" t="s">
        <x:v>2387</x:v>
      </x:c>
      <x:c r="E11" s="10" t="s">
        <x:v>1785</x:v>
      </x:c>
      <x:c r="F11" s="9" t="s">
        <x:v>3400</x:v>
      </x:c>
      <x:c r="G11" s="9"/>
      <x:c r="H11" s="9" t="s">
        <x:v>1683</x:v>
      </x:c>
      <x:c r="I11" s="11">
        <x:v>0</x:v>
      </x:c>
      <x:c r="J11" s="9"/>
      <x:c r="K11" s="11">
        <x:v>20</x:v>
      </x:c>
      <x:c r="L11" s="9" t="s">
        <x:v>2406</x:v>
      </x:c>
      <x:c r="M11" s="9" t="s">
        <x:v>3759</x:v>
      </x:c>
      <x:c r="N11" s="9"/>
      <x:c r="O11" s="9"/>
      <x:c r="P11" s="9" t="s">
        <x:v>431</x:v>
      </x:c>
      <x:c r="Q11" s="10">
        <x:v>112</x:v>
      </x:c>
      <x:c r="R11" s="11">
        <x:v>0</x:v>
      </x:c>
      <x:c r="S11" s="11">
        <x:v>0</x:v>
      </x:c>
    </x:row>
    <x:row r="12" spans="1:19" ht="54" customHeight="1">
      <x:c r="A12" s="9" t="s">
        <x:v>437</x:v>
      </x:c>
      <x:c r="B12" s="10" t="s">
        <x:v>3099</x:v>
      </x:c>
      <x:c r="C12" s="9"/>
      <x:c r="D12" s="9" t="s">
        <x:v>2387</x:v>
      </x:c>
      <x:c r="E12" s="10" t="s">
        <x:v>1785</x:v>
      </x:c>
      <x:c r="F12" s="9" t="s">
        <x:v>993</x:v>
      </x:c>
      <x:c r="G12" s="9"/>
      <x:c r="H12" s="9" t="s">
        <x:v>4279</x:v>
      </x:c>
      <x:c r="I12" s="11">
        <x:v>90</x:v>
      </x:c>
      <x:c r="J12" s="9" t="s">
        <x:v>2391</x:v>
      </x:c>
      <x:c r="K12" s="11">
        <x:v>0</x:v>
      </x:c>
      <x:c r="L12" s="9"/>
      <x:c r="M12" s="9" t="s">
        <x:v>2389</x:v>
      </x:c>
      <x:c r="N12" s="9"/>
      <x:c r="O12" s="9"/>
      <x:c r="P12" s="9" t="s">
        <x:v>469</x:v>
      </x:c>
      <x:c r="Q12" s="10">
        <x:v>120</x:v>
      </x:c>
      <x:c r="R12" s="11">
        <x:v>81</x:v>
      </x:c>
      <x:c r="S12" s="11">
        <x:v>99</x:v>
      </x:c>
    </x:row>
    <x:row r="13" spans="1:19" ht="54" customHeight="1">
      <x:c r="A13" s="9" t="s">
        <x:v>473</x:v>
      </x:c>
      <x:c r="B13" s="10" t="s">
        <x:v>478</x:v>
      </x:c>
      <x:c r="C13" s="9"/>
      <x:c r="D13" s="9" t="s">
        <x:v>2387</x:v>
      </x:c>
      <x:c r="E13" s="10" t="s">
        <x:v>3090</x:v>
      </x:c>
      <x:c r="F13" s="9" t="s">
        <x:v>1496</x:v>
      </x:c>
      <x:c r="G13" s="9"/>
      <x:c r="H13" s="9" t="s">
        <x:v>4074</x:v>
      </x:c>
      <x:c r="I13" s="11">
        <x:v>0</x:v>
      </x:c>
      <x:c r="J13" s="9"/>
      <x:c r="K13" s="11">
        <x:v>10</x:v>
      </x:c>
      <x:c r="L13" s="9" t="s">
        <x:v>2383</x:v>
      </x:c>
      <x:c r="M13" s="9" t="s">
        <x:v>3711</x:v>
      </x:c>
      <x:c r="N13" s="9"/>
      <x:c r="O13" s="9"/>
      <x:c r="P13" s="9" t="s">
        <x:v>431</x:v>
      </x:c>
      <x:c r="Q13" s="10">
        <x:v>105</x:v>
      </x:c>
      <x:c r="R13" s="11">
        <x:v>0</x:v>
      </x:c>
      <x:c r="S13" s="11">
        <x:v>0</x:v>
      </x:c>
    </x:row>
    <x:row r="14" spans="1:19" ht="54" customHeight="1">
      <x:c r="A14" s="9" t="s">
        <x:v>3749</x:v>
      </x:c>
      <x:c r="B14" s="10" t="s">
        <x:v>3099</x:v>
      </x:c>
      <x:c r="C14" s="9"/>
      <x:c r="D14" s="9" t="s">
        <x:v>2237</x:v>
      </x:c>
      <x:c r="E14" s="10" t="s">
        <x:v>1785</x:v>
      </x:c>
      <x:c r="F14" s="9" t="s">
        <x:v>3963</x:v>
      </x:c>
      <x:c r="G14" s="9" t="s">
        <x:v>581</x:v>
      </x:c>
      <x:c r="H14" s="9" t="s">
        <x:v>4143</x:v>
      </x:c>
      <x:c r="I14" s="11">
        <x:v>75</x:v>
      </x:c>
      <x:c r="J14" s="9" t="s">
        <x:v>2460</x:v>
      </x:c>
      <x:c r="K14" s="11">
        <x:v>0</x:v>
      </x:c>
      <x:c r="L14" s="9"/>
      <x:c r="M14" s="9" t="s">
        <x:v>2235</x:v>
      </x:c>
      <x:c r="N14" s="9" t="s">
        <x:v>3748</x:v>
      </x:c>
      <x:c r="O14" s="9" t="s">
        <x:v>3283</x:v>
      </x:c>
      <x:c r="P14" s="9" t="s">
        <x:v>424</x:v>
      </x:c>
      <x:c r="Q14" s="10">
        <x:v>115</x:v>
      </x:c>
      <x:c r="R14" s="11">
        <x:v>68</x:v>
      </x:c>
      <x:c r="S14" s="11">
        <x:v>82</x:v>
      </x:c>
    </x:row>
    <x:row r="15" spans="1:19" ht="54" customHeight="1">
      <x:c r="A15" s="9" t="s">
        <x:v>470</x:v>
      </x:c>
      <x:c r="B15" s="10" t="s">
        <x:v>3083</x:v>
      </x:c>
      <x:c r="C15" s="9"/>
      <x:c r="D15" s="9" t="s">
        <x:v>2237</x:v>
      </x:c>
      <x:c r="E15" s="10" t="s">
        <x:v>3215</x:v>
      </x:c>
      <x:c r="F15" s="9" t="s">
        <x:v>1492</x:v>
      </x:c>
      <x:c r="G15" s="9" t="s">
        <x:v>581</x:v>
      </x:c>
      <x:c r="H15" s="9" t="s">
        <x:v>4168</x:v>
      </x:c>
      <x:c r="I15" s="11">
        <x:v>0</x:v>
      </x:c>
      <x:c r="J15" s="9"/>
      <x:c r="K15" s="11">
        <x:v>22</x:v>
      </x:c>
      <x:c r="L15" s="9" t="s">
        <x:v>2224</x:v>
      </x:c>
      <x:c r="M15" s="9" t="s">
        <x:v>3752</x:v>
      </x:c>
      <x:c r="N15" s="9" t="s">
        <x:v>3748</x:v>
      </x:c>
      <x:c r="O15" s="9"/>
      <x:c r="P15" s="9" t="s">
        <x:v>438</x:v>
      </x:c>
      <x:c r="Q15" s="10">
        <x:v>120</x:v>
      </x:c>
      <x:c r="R15" s="11">
        <x:v>0</x:v>
      </x:c>
      <x:c r="S15" s="11">
        <x:v>0</x:v>
      </x:c>
    </x:row>
    <x:row r="16" spans="1:19" ht="54" customHeight="1">
      <x:c r="A16" s="9" t="s">
        <x:v>455</x:v>
      </x:c>
      <x:c r="B16" s="10" t="s">
        <x:v>3089</x:v>
      </x:c>
      <x:c r="C16" s="9"/>
      <x:c r="D16" s="9" t="s">
        <x:v>2387</x:v>
      </x:c>
      <x:c r="E16" s="10" t="s">
        <x:v>1785</x:v>
      </x:c>
      <x:c r="F16" s="9" t="s">
        <x:v>3963</x:v>
      </x:c>
      <x:c r="G16" s="9"/>
      <x:c r="H16" s="9" t="s">
        <x:v>4158</x:v>
      </x:c>
      <x:c r="I16" s="11">
        <x:v>0</x:v>
      </x:c>
      <x:c r="J16" s="9"/>
      <x:c r="K16" s="11">
        <x:v>8</x:v>
      </x:c>
      <x:c r="L16" s="9" t="s">
        <x:v>2222</x:v>
      </x:c>
      <x:c r="M16" s="9" t="s">
        <x:v>3744</x:v>
      </x:c>
      <x:c r="N16" s="9" t="s">
        <x:v>3748</x:v>
      </x:c>
      <x:c r="O16" s="9"/>
      <x:c r="P16" s="9" t="s">
        <x:v>3714</x:v>
      </x:c>
      <x:c r="Q16" s="10">
        <x:v>115</x:v>
      </x:c>
      <x:c r="R16" s="11">
        <x:v>0</x:v>
      </x:c>
      <x:c r="S16" s="11">
        <x:v>0</x:v>
      </x:c>
    </x:row>
    <x:row r="17" spans="1:19" ht="54" customHeight="1">
      <x:c r="A17" s="9" t="s">
        <x:v>3740</x:v>
      </x:c>
      <x:c r="B17" s="10" t="s">
        <x:v>442</x:v>
      </x:c>
      <x:c r="C17" s="9"/>
      <x:c r="D17" s="9" t="s">
        <x:v>2237</x:v>
      </x:c>
      <x:c r="E17" s="10" t="s">
        <x:v>3215</x:v>
      </x:c>
      <x:c r="F17" s="9" t="s">
        <x:v>3963</x:v>
      </x:c>
      <x:c r="G17" s="9" t="s">
        <x:v>581</x:v>
      </x:c>
      <x:c r="H17" s="9" t="s">
        <x:v>1516</x:v>
      </x:c>
      <x:c r="I17" s="11">
        <x:v>12</x:v>
      </x:c>
      <x:c r="J17" s="9" t="s">
        <x:v>2403</x:v>
      </x:c>
      <x:c r="K17" s="11">
        <x:v>0</x:v>
      </x:c>
      <x:c r="L17" s="9"/>
      <x:c r="M17" s="9" t="s">
        <x:v>3707</x:v>
      </x:c>
      <x:c r="N17" s="9" t="s">
        <x:v>3748</x:v>
      </x:c>
      <x:c r="O17" s="9"/>
      <x:c r="P17" s="9" t="s">
        <x:v>3727</x:v>
      </x:c>
      <x:c r="Q17" s="10" t="s">
        <x:v>3098</x:v>
      </x:c>
      <x:c r="R17" s="11">
        <x:v>10</x:v>
      </x:c>
      <x:c r="S17" s="11">
        <x:v>14</x:v>
      </x:c>
    </x:row>
    <x:row r="18" spans="1:19" ht="54" customHeight="1">
      <x:c r="A18" s="9" t="s">
        <x:v>3713</x:v>
      </x:c>
      <x:c r="B18" s="10" t="s">
        <x:v>3083</x:v>
      </x:c>
      <x:c r="C18" s="9"/>
      <x:c r="D18" s="9" t="s">
        <x:v>454</x:v>
      </x:c>
      <x:c r="E18" s="10" t="s">
        <x:v>3215</x:v>
      </x:c>
      <x:c r="F18" s="9" t="s">
        <x:v>1487</x:v>
      </x:c>
      <x:c r="G18" s="9" t="s">
        <x:v>581</x:v>
      </x:c>
      <x:c r="H18" s="9" t="s">
        <x:v>1187</x:v>
      </x:c>
      <x:c r="I18" s="11">
        <x:v>0</x:v>
      </x:c>
      <x:c r="J18" s="9"/>
      <x:c r="K18" s="11">
        <x:v>35</x:v>
      </x:c>
      <x:c r="L18" s="9" t="s">
        <x:v>2402</x:v>
      </x:c>
      <x:c r="M18" s="9" t="s">
        <x:v>2286</x:v>
      </x:c>
      <x:c r="N18" s="9" t="s">
        <x:v>3709</x:v>
      </x:c>
      <x:c r="O18" s="9" t="s">
        <x:v>3247</x:v>
      </x:c>
      <x:c r="P18" s="9" t="s">
        <x:v>460</x:v>
      </x:c>
      <x:c r="Q18" s="10">
        <x:v>120</x:v>
      </x:c>
      <x:c r="R18" s="11">
        <x:v>0</x:v>
      </x:c>
      <x:c r="S18" s="11">
        <x:v>0</x:v>
      </x:c>
    </x:row>
    <x:row r="19" spans="1:19" ht="54" customHeight="1">
      <x:c r="A19" s="9" t="s">
        <x:v>3725</x:v>
      </x:c>
      <x:c r="B19" s="10" t="s">
        <x:v>3089</x:v>
      </x:c>
      <x:c r="C19" s="9"/>
      <x:c r="D19" s="9" t="s">
        <x:v>454</x:v>
      </x:c>
      <x:c r="E19" s="10" t="s">
        <x:v>3215</x:v>
      </x:c>
      <x:c r="F19" s="9" t="s">
        <x:v>1487</x:v>
      </x:c>
      <x:c r="G19" s="9" t="s">
        <x:v>581</x:v>
      </x:c>
      <x:c r="H19" s="9" t="s">
        <x:v>4178</x:v>
      </x:c>
      <x:c r="I19" s="11">
        <x:v>0</x:v>
      </x:c>
      <x:c r="J19" s="9"/>
      <x:c r="K19" s="11">
        <x:v>12</x:v>
      </x:c>
      <x:c r="L19" s="9" t="s">
        <x:v>2212</x:v>
      </x:c>
      <x:c r="M19" s="9" t="s">
        <x:v>2257</x:v>
      </x:c>
      <x:c r="N19" s="9" t="s">
        <x:v>3709</x:v>
      </x:c>
      <x:c r="O19" s="9"/>
      <x:c r="P19" s="9" t="s">
        <x:v>3760</x:v>
      </x:c>
      <x:c r="Q19" s="10" t="s">
        <x:v>3114</x:v>
      </x:c>
      <x:c r="R19" s="11">
        <x:v>0</x:v>
      </x:c>
      <x:c r="S19" s="11">
        <x:v>0</x:v>
      </x:c>
    </x:row>
    <x:row r="20" spans="1:19" ht="54" customHeight="1">
      <x:c r="A20" s="9" t="s">
        <x:v>3706</x:v>
      </x:c>
      <x:c r="B20" s="10" t="s">
        <x:v>503</x:v>
      </x:c>
      <x:c r="C20" s="9"/>
      <x:c r="D20" s="9" t="s">
        <x:v>568</x:v>
      </x:c>
      <x:c r="E20" s="10" t="s">
        <x:v>3078</x:v>
      </x:c>
      <x:c r="F20" s="9" t="s">
        <x:v>965</x:v>
      </x:c>
      <x:c r="G20" s="9" t="s">
        <x:v>581</x:v>
      </x:c>
      <x:c r="H20" s="9" t="s">
        <x:v>1463</x:v>
      </x:c>
      <x:c r="I20" s="11">
        <x:v>0</x:v>
      </x:c>
      <x:c r="J20" s="9"/>
      <x:c r="K20" s="11">
        <x:v>0</x:v>
      </x:c>
      <x:c r="L20" s="9"/>
      <x:c r="M20" s="9" t="s">
        <x:v>1455</x:v>
      </x:c>
      <x:c r="N20" s="9" t="s">
        <x:v>3709</x:v>
      </x:c>
      <x:c r="O20" s="9"/>
      <x:c r="P20" s="9" t="s">
        <x:v>54</x:v>
      </x:c>
      <x:c r="Q20" s="10" t="s">
        <x:v>3196</x:v>
      </x:c>
      <x:c r="R20" s="11">
        <x:v>0</x:v>
      </x:c>
      <x:c r="S20" s="11">
        <x:v>0</x:v>
      </x:c>
    </x:row>
    <x:row r="21" spans="1:19" ht="54" customHeight="1">
      <x:c r="A21" s="9" t="s">
        <x:v>2240</x:v>
      </x:c>
      <x:c r="B21" s="10" t="s">
        <x:v>3077</x:v>
      </x:c>
      <x:c r="C21" s="9"/>
      <x:c r="D21" s="9" t="s">
        <x:v>454</x:v>
      </x:c>
      <x:c r="E21" s="10" t="s">
        <x:v>3215</x:v>
      </x:c>
      <x:c r="F21" s="9" t="s">
        <x:v>1487</x:v>
      </x:c>
      <x:c r="G21" s="9" t="s">
        <x:v>581</x:v>
      </x:c>
      <x:c r="H21" s="9" t="s">
        <x:v>3397</x:v>
      </x:c>
      <x:c r="I21" s="11">
        <x:v>0</x:v>
      </x:c>
      <x:c r="J21" s="9"/>
      <x:c r="K21" s="11">
        <x:v>10</x:v>
      </x:c>
      <x:c r="L21" s="9" t="s">
        <x:v>2234</x:v>
      </x:c>
      <x:c r="M21" s="9" t="s">
        <x:v>2249</x:v>
      </x:c>
      <x:c r="N21" s="9" t="s">
        <x:v>3709</x:v>
      </x:c>
      <x:c r="O21" s="9"/>
      <x:c r="P21" s="9" t="s">
        <x:v>527</x:v>
      </x:c>
      <x:c r="Q21" s="10">
        <x:v>120</x:v>
      </x:c>
      <x:c r="R21" s="11">
        <x:v>0</x:v>
      </x:c>
      <x:c r="S21" s="11">
        <x:v>0</x:v>
      </x:c>
    </x:row>
    <x:row r="22" spans="1:19" ht="54" customHeight="1">
      <x:c r="A22" s="9" t="s">
        <x:v>3722</x:v>
      </x:c>
      <x:c r="B22" s="10" t="s">
        <x:v>3081</x:v>
      </x:c>
      <x:c r="C22" s="9"/>
      <x:c r="D22" s="9" t="s">
        <x:v>2387</x:v>
      </x:c>
      <x:c r="E22" s="10" t="s">
        <x:v>3159</x:v>
      </x:c>
      <x:c r="F22" s="9" t="s">
        <x:v>1464</x:v>
      </x:c>
      <x:c r="G22" s="9"/>
      <x:c r="H22" s="9" t="s">
        <x:v>1682</x:v>
      </x:c>
      <x:c r="I22" s="11">
        <x:v>0</x:v>
      </x:c>
      <x:c r="J22" s="9"/>
      <x:c r="K22" s="11">
        <x:v>0</x:v>
      </x:c>
      <x:c r="L22" s="9"/>
      <x:c r="M22" s="9" t="s">
        <x:v>3735</x:v>
      </x:c>
      <x:c r="N22" s="9"/>
      <x:c r="O22" s="9"/>
      <x:c r="P22" s="9" t="s">
        <x:v>3084</x:v>
      </x:c>
      <x:c r="Q22" s="10">
        <x:v>20</x:v>
      </x:c>
      <x:c r="R22" s="11">
        <x:v>0</x:v>
      </x:c>
      <x:c r="S22" s="11">
        <x:v>0</x:v>
      </x:c>
    </x:row>
    <x:row r="23" spans="1:19" ht="54" customHeight="1">
      <x:c r="A23" s="9" t="s">
        <x:v>3716</x:v>
      </x:c>
      <x:c r="B23" s="10" t="s">
        <x:v>3081</x:v>
      </x:c>
      <x:c r="C23" s="9"/>
      <x:c r="D23" s="9" t="s">
        <x:v>3758</x:v>
      </x:c>
      <x:c r="E23" s="10" t="s">
        <x:v>3215</x:v>
      </x:c>
      <x:c r="F23" s="9" t="s">
        <x:v>1481</x:v>
      </x:c>
      <x:c r="G23" s="9" t="s">
        <x:v>581</x:v>
      </x:c>
      <x:c r="H23" s="9" t="s">
        <x:v>1681</x:v>
      </x:c>
      <x:c r="I23" s="11">
        <x:v>0</x:v>
      </x:c>
      <x:c r="J23" s="9"/>
      <x:c r="K23" s="11">
        <x:v>0</x:v>
      </x:c>
      <x:c r="L23" s="9"/>
      <x:c r="M23" s="9" t="s">
        <x:v>1730</x:v>
      </x:c>
      <x:c r="N23" s="9"/>
      <x:c r="O23" s="9"/>
      <x:c r="P23" s="9" t="s">
        <x:v>3084</x:v>
      </x:c>
      <x:c r="Q23" s="10">
        <x:v>35</x:v>
      </x:c>
      <x:c r="R23" s="11">
        <x:v>0</x:v>
      </x:c>
      <x:c r="S23" s="11">
        <x:v>0</x:v>
      </x:c>
    </x:row>
    <x:row r="24" spans="1:19" ht="54" customHeight="1">
      <x:c r="A24" s="9" t="s">
        <x:v>476</x:v>
      </x:c>
      <x:c r="B24" s="10" t="s">
        <x:v>3081</x:v>
      </x:c>
      <x:c r="C24" s="9"/>
      <x:c r="D24" s="9" t="s">
        <x:v>2262</x:v>
      </x:c>
      <x:c r="E24" s="10" t="s">
        <x:v>3215</x:v>
      </x:c>
      <x:c r="F24" s="9" t="s">
        <x:v>1467</x:v>
      </x:c>
      <x:c r="G24" s="9" t="s">
        <x:v>581</x:v>
      </x:c>
      <x:c r="H24" s="9" t="s">
        <x:v>1519</x:v>
      </x:c>
      <x:c r="I24" s="11">
        <x:v>0</x:v>
      </x:c>
      <x:c r="J24" s="9"/>
      <x:c r="K24" s="11">
        <x:v>0</x:v>
      </x:c>
      <x:c r="L24" s="9"/>
      <x:c r="M24" s="9" t="s">
        <x:v>4187</x:v>
      </x:c>
      <x:c r="N24" s="9"/>
      <x:c r="O24" s="9"/>
      <x:c r="P24" s="9" t="s">
        <x:v>56</x:v>
      </x:c>
      <x:c r="Q24" s="10" t="s">
        <x:v>3156</x:v>
      </x:c>
      <x:c r="R24" s="11">
        <x:v>0</x:v>
      </x:c>
      <x:c r="S24" s="11">
        <x:v>0</x:v>
      </x:c>
    </x:row>
    <x:row r="25" spans="1:19" ht="54" customHeight="1">
      <x:c r="A25" s="9" t="s">
        <x:v>3734</x:v>
      </x:c>
      <x:c r="B25" s="10" t="s">
        <x:v>3081</x:v>
      </x:c>
      <x:c r="C25" s="9"/>
      <x:c r="D25" s="9" t="s">
        <x:v>2387</x:v>
      </x:c>
      <x:c r="E25" s="10" t="s">
        <x:v>3159</x:v>
      </x:c>
      <x:c r="F25" s="9" t="s">
        <x:v>1930</x:v>
      </x:c>
      <x:c r="G25" s="9"/>
      <x:c r="H25" s="9" t="s">
        <x:v>4174</x:v>
      </x:c>
      <x:c r="I25" s="11">
        <x:v>0</x:v>
      </x:c>
      <x:c r="J25" s="9"/>
      <x:c r="K25" s="11">
        <x:v>0</x:v>
      </x:c>
      <x:c r="L25" s="9"/>
      <x:c r="M25" s="9" t="s">
        <x:v>2521</x:v>
      </x:c>
      <x:c r="N25" s="9"/>
      <x:c r="O25" s="9"/>
      <x:c r="P25" s="9" t="s">
        <x:v>436</x:v>
      </x:c>
      <x:c r="Q25" s="10">
        <x:v>30</x:v>
      </x:c>
      <x:c r="R25" s="11">
        <x:v>0</x:v>
      </x:c>
      <x:c r="S25" s="11">
        <x:v>0</x:v>
      </x:c>
    </x:row>
    <x:row r="26" spans="1:19" ht="54" customHeight="1">
      <x:c r="A26" s="9" t="s">
        <x:v>3726</x:v>
      </x:c>
      <x:c r="B26" s="10" t="s">
        <x:v>3081</x:v>
      </x:c>
      <x:c r="C26" s="9"/>
      <x:c r="D26" s="9" t="s">
        <x:v>2387</x:v>
      </x:c>
      <x:c r="E26" s="10" t="s">
        <x:v>1785</x:v>
      </x:c>
      <x:c r="F26" s="9" t="s">
        <x:v>3970</x:v>
      </x:c>
      <x:c r="G26" s="9"/>
      <x:c r="H26" s="9" t="s">
        <x:v>4267</x:v>
      </x:c>
      <x:c r="I26" s="11">
        <x:v>0</x:v>
      </x:c>
      <x:c r="J26" s="9"/>
      <x:c r="K26" s="11">
        <x:v>0</x:v>
      </x:c>
      <x:c r="L26" s="9"/>
      <x:c r="M26" s="9" t="s">
        <x:v>2493</x:v>
      </x:c>
      <x:c r="N26" s="9"/>
      <x:c r="O26" s="9"/>
      <x:c r="P26" s="9" t="s">
        <x:v>457</x:v>
      </x:c>
      <x:c r="Q26" s="10">
        <x:v>4</x:v>
      </x:c>
      <x:c r="R26" s="11">
        <x:v>0</x:v>
      </x:c>
      <x:c r="S26" s="11">
        <x:v>0</x:v>
      </x:c>
    </x:row>
    <x:row r="27" spans="1:19" ht="54" customHeight="1">
      <x:c r="A27" s="9" t="s">
        <x:v>435</x:v>
      </x:c>
      <x:c r="B27" s="10" t="s">
        <x:v>3096</x:v>
      </x:c>
      <x:c r="C27" s="9"/>
      <x:c r="D27" s="9" t="s">
        <x:v>3758</x:v>
      </x:c>
      <x:c r="E27" s="10" t="s">
        <x:v>3215</x:v>
      </x:c>
      <x:c r="F27" s="9" t="s">
        <x:v>1481</x:v>
      </x:c>
      <x:c r="G27" s="9" t="s">
        <x:v>581</x:v>
      </x:c>
      <x:c r="H27" s="9" t="s">
        <x:v>1497</x:v>
      </x:c>
      <x:c r="I27" s="11">
        <x:v>6</x:v>
      </x:c>
      <x:c r="J27" s="9" t="s">
        <x:v>3715</x:v>
      </x:c>
      <x:c r="K27" s="11">
        <x:v>0</x:v>
      </x:c>
      <x:c r="L27" s="9"/>
      <x:c r="M27" s="9" t="s">
        <x:v>2509</x:v>
      </x:c>
      <x:c r="N27" s="9"/>
      <x:c r="O27" s="9"/>
      <x:c r="P27" s="9" t="s">
        <x:v>450</x:v>
      </x:c>
      <x:c r="Q27" s="10">
        <x:v>120</x:v>
      </x:c>
      <x:c r="R27" s="11">
        <x:v>5</x:v>
      </x:c>
      <x:c r="S27" s="11">
        <x:v>7</x:v>
      </x:c>
    </x:row>
    <x:row r="28" spans="1:19" ht="54" customHeight="1">
      <x:c r="A28" s="9" t="s">
        <x:v>3710</x:v>
      </x:c>
      <x:c r="B28" s="10" t="s">
        <x:v>503</x:v>
      </x:c>
      <x:c r="C28" s="9"/>
      <x:c r="D28" s="9" t="s">
        <x:v>454</x:v>
      </x:c>
      <x:c r="E28" s="10" t="s">
        <x:v>46</x:v>
      </x:c>
      <x:c r="F28" s="9" t="s">
        <x:v>1929</x:v>
      </x:c>
      <x:c r="G28" s="9" t="s">
        <x:v>581</x:v>
      </x:c>
      <x:c r="H28" s="9" t="s">
        <x:v>1630</x:v>
      </x:c>
      <x:c r="I28" s="11">
        <x:v>15</x:v>
      </x:c>
      <x:c r="J28" s="9" t="s">
        <x:v>2346</x:v>
      </x:c>
      <x:c r="K28" s="11">
        <x:v>0</x:v>
      </x:c>
      <x:c r="L28" s="9"/>
      <x:c r="M28" s="9" t="s">
        <x:v>3552</x:v>
      </x:c>
      <x:c r="N28" s="9"/>
      <x:c r="O28" s="9"/>
      <x:c r="P28" s="9" t="s">
        <x:v>452</x:v>
      </x:c>
      <x:c r="Q28" s="10">
        <x:v>108</x:v>
      </x:c>
      <x:c r="R28" s="11">
        <x:v>13</x:v>
      </x:c>
      <x:c r="S28" s="11">
        <x:v>17</x:v>
      </x:c>
    </x:row>
    <x:row r="29" spans="1:19" ht="54" customHeight="1">
      <x:c r="A29" s="9" t="s">
        <x:v>2445</x:v>
      </x:c>
      <x:c r="B29" s="10" t="s">
        <x:v>445</x:v>
      </x:c>
      <x:c r="C29" s="9"/>
      <x:c r="D29" s="9" t="s">
        <x:v>3732</x:v>
      </x:c>
      <x:c r="E29" s="10" t="s">
        <x:v>2339</x:v>
      </x:c>
      <x:c r="F29" s="9" t="s">
        <x:v>1301</x:v>
      </x:c>
      <x:c r="G29" s="9" t="s">
        <x:v>581</x:v>
      </x:c>
      <x:c r="H29" s="9" t="s">
        <x:v>4280</x:v>
      </x:c>
      <x:c r="I29" s="11">
        <x:v>0</x:v>
      </x:c>
      <x:c r="J29" s="9"/>
      <x:c r="K29" s="11">
        <x:v>0</x:v>
      </x:c>
      <x:c r="L29" s="9"/>
      <x:c r="M29" s="9" t="s">
        <x:v>3728</x:v>
      </x:c>
      <x:c r="N29" s="9"/>
      <x:c r="O29" s="9"/>
      <x:c r="P29" s="9" t="s">
        <x:v>48</x:v>
      </x:c>
      <x:c r="Q29" s="10" t="s">
        <x:v>3124</x:v>
      </x:c>
      <x:c r="R29" s="11">
        <x:v>0</x:v>
      </x:c>
      <x:c r="S29" s="11">
        <x:v>0</x:v>
      </x:c>
    </x:row>
    <x:row r="30" spans="1:19" ht="54" customHeight="1">
      <x:c r="A30" s="9" t="s">
        <x:v>2512</x:v>
      </x:c>
      <x:c r="B30" s="10" t="s">
        <x:v>445</x:v>
      </x:c>
      <x:c r="C30" s="9"/>
      <x:c r="D30" s="9" t="s">
        <x:v>1786</x:v>
      </x:c>
      <x:c r="E30" s="10" t="s">
        <x:v>709</x:v>
      </x:c>
      <x:c r="F30" s="9" t="s">
        <x:v>3385</x:v>
      </x:c>
      <x:c r="G30" s="9" t="s">
        <x:v>581</x:v>
      </x:c>
      <x:c r="H30" s="9" t="s">
        <x:v>4066</x:v>
      </x:c>
      <x:c r="I30" s="11">
        <x:v>0</x:v>
      </x:c>
      <x:c r="J30" s="9"/>
      <x:c r="K30" s="11">
        <x:v>0</x:v>
      </x:c>
      <x:c r="L30" s="9"/>
      <x:c r="M30" s="9" t="s">
        <x:v>3723</x:v>
      </x:c>
      <x:c r="N30" s="9"/>
      <x:c r="O30" s="9"/>
      <x:c r="P30" s="9" t="s">
        <x:v>51</x:v>
      </x:c>
      <x:c r="Q30" s="10" t="s">
        <x:v>3079</x:v>
      </x:c>
      <x:c r="R30" s="11">
        <x:v>0</x:v>
      </x:c>
      <x:c r="S30" s="11">
        <x:v>0</x:v>
      </x:c>
    </x:row>
    <x:row r="31" spans="1:19" ht="54" customHeight="1">
      <x:c r="A31" s="9" t="s">
        <x:v>67</x:v>
      </x:c>
      <x:c r="B31" s="10" t="s">
        <x:v>442</x:v>
      </x:c>
      <x:c r="C31" s="9"/>
      <x:c r="D31" s="9" t="s">
        <x:v>1786</x:v>
      </x:c>
      <x:c r="E31" s="10" t="s">
        <x:v>46</x:v>
      </x:c>
      <x:c r="F31" s="9" t="s">
        <x:v>1223</x:v>
      </x:c>
      <x:c r="G31" s="9" t="s">
        <x:v>581</x:v>
      </x:c>
      <x:c r="H31" s="9" t="s">
        <x:v>4076</x:v>
      </x:c>
      <x:c r="I31" s="11">
        <x:v>0</x:v>
      </x:c>
      <x:c r="J31" s="9"/>
      <x:c r="K31" s="11">
        <x:v>20</x:v>
      </x:c>
      <x:c r="L31" s="9" t="s">
        <x:v>2689</x:v>
      </x:c>
      <x:c r="M31" s="9"/>
      <x:c r="N31" s="9"/>
      <x:c r="O31" s="9"/>
      <x:c r="P31" s="9" t="s">
        <x:v>49</x:v>
      </x:c>
      <x:c r="Q31" s="10">
        <x:v>20</x:v>
      </x:c>
      <x:c r="R31" s="11">
        <x:v>0</x:v>
      </x:c>
      <x:c r="S31" s="11">
        <x:v>0</x:v>
      </x:c>
    </x:row>
    <x:row r="32" spans="1:19" ht="54" customHeight="1">
      <x:c r="A32" s="9" t="s">
        <x:v>2691</x:v>
      </x:c>
      <x:c r="B32" s="10" t="s">
        <x:v>3094</x:v>
      </x:c>
      <x:c r="C32" s="9"/>
      <x:c r="D32" s="9" t="s">
        <x:v>1786</x:v>
      </x:c>
      <x:c r="E32" s="10" t="s">
        <x:v>46</x:v>
      </x:c>
      <x:c r="F32" s="9" t="s">
        <x:v>1223</x:v>
      </x:c>
      <x:c r="G32" s="9" t="s">
        <x:v>581</x:v>
      </x:c>
      <x:c r="H32" s="9" t="s">
        <x:v>1512</x:v>
      </x:c>
      <x:c r="I32" s="11">
        <x:v>0</x:v>
      </x:c>
      <x:c r="J32" s="9"/>
      <x:c r="K32" s="11">
        <x:v>15</x:v>
      </x:c>
      <x:c r="L32" s="9" t="s">
        <x:v>2700</x:v>
      </x:c>
      <x:c r="M32" s="9"/>
      <x:c r="N32" s="9"/>
      <x:c r="O32" s="9"/>
      <x:c r="P32" s="9" t="s">
        <x:v>43</x:v>
      </x:c>
      <x:c r="Q32" s="10">
        <x:v>15</x:v>
      </x:c>
      <x:c r="R32" s="11">
        <x:v>0</x:v>
      </x:c>
      <x:c r="S32" s="11">
        <x:v>0</x:v>
      </x:c>
    </x:row>
    <x:row r="33" spans="1:19" ht="54" customHeight="1">
      <x:c r="A33" s="9" t="s">
        <x:v>64</x:v>
      </x:c>
      <x:c r="B33" s="10" t="s">
        <x:v>3099</x:v>
      </x:c>
      <x:c r="C33" s="9"/>
      <x:c r="D33" s="9" t="s">
        <x:v>1786</x:v>
      </x:c>
      <x:c r="E33" s="10" t="s">
        <x:v>63</x:v>
      </x:c>
      <x:c r="F33" s="9" t="s">
        <x:v>1388</x:v>
      </x:c>
      <x:c r="G33" s="9"/>
      <x:c r="H33" s="9" t="s">
        <x:v>2327</x:v>
      </x:c>
      <x:c r="I33" s="11">
        <x:v>100</x:v>
      </x:c>
      <x:c r="J33" s="9" t="s">
        <x:v>2711</x:v>
      </x:c>
      <x:c r="K33" s="11">
        <x:v>0</x:v>
      </x:c>
      <x:c r="L33" s="9"/>
      <x:c r="M33" s="9"/>
      <x:c r="N33" s="9"/>
      <x:c r="O33" s="9"/>
      <x:c r="P33" s="9" t="s">
        <x:v>3217</x:v>
      </x:c>
      <x:c r="Q33" s="10">
        <x:v>100</x:v>
      </x:c>
      <x:c r="R33" s="11">
        <x:v>90</x:v>
      </x:c>
      <x:c r="S33" s="11">
        <x:v>110</x:v>
      </x:c>
    </x:row>
    <x:row r="34" spans="1:19" ht="54" customHeight="1">
      <x:c r="A34" s="9" t="s">
        <x:v>76</x:v>
      </x:c>
      <x:c r="B34" s="10" t="s">
        <x:v>3083</x:v>
      </x:c>
      <x:c r="C34" s="9"/>
      <x:c r="D34" s="9" t="s">
        <x:v>1786</x:v>
      </x:c>
      <x:c r="E34" s="10" t="s">
        <x:v>57</x:v>
      </x:c>
      <x:c r="F34" s="9" t="s">
        <x:v>4180</x:v>
      </x:c>
      <x:c r="G34" s="9" t="s">
        <x:v>581</x:v>
      </x:c>
      <x:c r="H34" s="9" t="s">
        <x:v>4056</x:v>
      </x:c>
      <x:c r="I34" s="11">
        <x:v>0</x:v>
      </x:c>
      <x:c r="J34" s="9"/>
      <x:c r="K34" s="11">
        <x:v>35</x:v>
      </x:c>
      <x:c r="L34" s="9" t="s">
        <x:v>2704</x:v>
      </x:c>
      <x:c r="M34" s="9"/>
      <x:c r="N34" s="9"/>
      <x:c r="O34" s="9"/>
      <x:c r="P34" s="9" t="s">
        <x:v>431</x:v>
      </x:c>
      <x:c r="Q34" s="10">
        <x:v>35</x:v>
      </x:c>
      <x:c r="R34" s="11">
        <x:v>0</x:v>
      </x:c>
      <x:c r="S34" s="11">
        <x:v>0</x:v>
      </x:c>
    </x:row>
    <x:row r="35" spans="1:19" ht="54" customHeight="1">
      <x:c r="A35" s="9" t="s">
        <x:v>50</x:v>
      </x:c>
      <x:c r="B35" s="10" t="s">
        <x:v>3083</x:v>
      </x:c>
      <x:c r="C35" s="9"/>
      <x:c r="D35" s="9" t="s">
        <x:v>1786</x:v>
      </x:c>
      <x:c r="E35" s="10" t="s">
        <x:v>481</x:v>
      </x:c>
      <x:c r="F35" s="9" t="s">
        <x:v>904</x:v>
      </x:c>
      <x:c r="G35" s="9" t="s">
        <x:v>581</x:v>
      </x:c>
      <x:c r="H35" s="9" t="s">
        <x:v>1511</x:v>
      </x:c>
      <x:c r="I35" s="11">
        <x:v>0</x:v>
      </x:c>
      <x:c r="J35" s="9"/>
      <x:c r="K35" s="11">
        <x:v>20</x:v>
      </x:c>
      <x:c r="L35" s="9" t="s">
        <x:v>2698</x:v>
      </x:c>
      <x:c r="M35" s="9"/>
      <x:c r="N35" s="9"/>
      <x:c r="O35" s="9"/>
      <x:c r="P35" s="9" t="s">
        <x:v>438</x:v>
      </x:c>
      <x:c r="Q35" s="10">
        <x:v>20</x:v>
      </x:c>
      <x:c r="R35" s="11">
        <x:v>0</x:v>
      </x:c>
      <x:c r="S35" s="11">
        <x:v>0</x:v>
      </x:c>
    </x:row>
    <x:row r="36" spans="1:19" ht="54" customHeight="1">
      <x:c r="A36" s="9" t="s">
        <x:v>2681</x:v>
      </x:c>
      <x:c r="B36" s="10" t="s">
        <x:v>3125</x:v>
      </x:c>
      <x:c r="C36" s="9"/>
      <x:c r="D36" s="9" t="s">
        <x:v>1786</x:v>
      </x:c>
      <x:c r="E36" s="10" t="s">
        <x:v>46</x:v>
      </x:c>
      <x:c r="F36" s="9" t="s">
        <x:v>3454</x:v>
      </x:c>
      <x:c r="G36" s="9" t="s">
        <x:v>581</x:v>
      </x:c>
      <x:c r="H36" s="9" t="s">
        <x:v>4181</x:v>
      </x:c>
      <x:c r="I36" s="11">
        <x:v>0</x:v>
      </x:c>
      <x:c r="J36" s="9"/>
      <x:c r="K36" s="11">
        <x:v>10</x:v>
      </x:c>
      <x:c r="L36" s="9" t="s">
        <x:v>2673</x:v>
      </x:c>
      <x:c r="M36" s="9"/>
      <x:c r="N36" s="9"/>
      <x:c r="O36" s="9"/>
      <x:c r="P36" s="9" t="s">
        <x:v>429</x:v>
      </x:c>
      <x:c r="Q36" s="10">
        <x:v>10</x:v>
      </x:c>
      <x:c r="R36" s="11">
        <x:v>0</x:v>
      </x:c>
      <x:c r="S36" s="11">
        <x:v>0</x:v>
      </x:c>
    </x:row>
    <x:row r="37" spans="1:19" ht="54" customHeight="1">
      <x:c r="A37" s="9" t="s">
        <x:v>2677</x:v>
      </x:c>
      <x:c r="B37" s="10" t="s">
        <x:v>3125</x:v>
      </x:c>
      <x:c r="C37" s="9"/>
      <x:c r="D37" s="9" t="s">
        <x:v>1786</x:v>
      </x:c>
      <x:c r="E37" s="10" t="s">
        <x:v>46</x:v>
      </x:c>
      <x:c r="F37" s="9" t="s">
        <x:v>3454</x:v>
      </x:c>
      <x:c r="G37" s="9" t="s">
        <x:v>581</x:v>
      </x:c>
      <x:c r="H37" s="9" t="s">
        <x:v>4163</x:v>
      </x:c>
      <x:c r="I37" s="11">
        <x:v>0</x:v>
      </x:c>
      <x:c r="J37" s="9"/>
      <x:c r="K37" s="11">
        <x:v>15</x:v>
      </x:c>
      <x:c r="L37" s="9" t="s">
        <x:v>2690</x:v>
      </x:c>
      <x:c r="M37" s="9"/>
      <x:c r="N37" s="9"/>
      <x:c r="O37" s="9"/>
      <x:c r="P37" s="9" t="s">
        <x:v>460</x:v>
      </x:c>
      <x:c r="Q37" s="10">
        <x:v>15</x:v>
      </x:c>
      <x:c r="R37" s="11">
        <x:v>0</x:v>
      </x:c>
      <x:c r="S37" s="11">
        <x:v>0</x:v>
      </x:c>
    </x:row>
    <x:row r="38" spans="1:19" ht="54" customHeight="1">
      <x:c r="A38" s="9" t="s">
        <x:v>79</x:v>
      </x:c>
      <x:c r="B38" s="10" t="s">
        <x:v>442</x:v>
      </x:c>
      <x:c r="C38" s="9"/>
      <x:c r="D38" s="9" t="s">
        <x:v>1786</x:v>
      </x:c>
      <x:c r="E38" s="10" t="s">
        <x:v>471</x:v>
      </x:c>
      <x:c r="F38" s="9" t="s">
        <x:v>4160</x:v>
      </x:c>
      <x:c r="G38" s="9" t="s">
        <x:v>581</x:v>
      </x:c>
      <x:c r="H38" s="9" t="s">
        <x:v>1663</x:v>
      </x:c>
      <x:c r="I38" s="11">
        <x:v>0</x:v>
      </x:c>
      <x:c r="J38" s="9"/>
      <x:c r="K38" s="11">
        <x:v>25</x:v>
      </x:c>
      <x:c r="L38" s="9" t="s">
        <x:v>49</x:v>
      </x:c>
      <x:c r="M38" s="9"/>
      <x:c r="N38" s="9"/>
      <x:c r="O38" s="9"/>
      <x:c r="P38" s="9" t="s">
        <x:v>431</x:v>
      </x:c>
      <x:c r="Q38" s="10">
        <x:v>25</x:v>
      </x:c>
      <x:c r="R38" s="11">
        <x:v>0</x:v>
      </x:c>
      <x:c r="S38" s="11">
        <x:v>0</x:v>
      </x:c>
    </x:row>
    <x:row r="39" spans="1:19" ht="54" customHeight="1">
      <x:c r="A39" s="9" t="s">
        <x:v>82</x:v>
      </x:c>
      <x:c r="B39" s="10" t="s">
        <x:v>3099</x:v>
      </x:c>
      <x:c r="C39" s="9"/>
      <x:c r="D39" s="9" t="s">
        <x:v>1786</x:v>
      </x:c>
      <x:c r="E39" s="10" t="s">
        <x:v>63</x:v>
      </x:c>
      <x:c r="F39" s="9" t="s">
        <x:v>2960</x:v>
      </x:c>
      <x:c r="G39" s="9"/>
      <x:c r="H39" s="9" t="s">
        <x:v>1664</x:v>
      </x:c>
      <x:c r="I39" s="11">
        <x:v>140</x:v>
      </x:c>
      <x:c r="J39" s="9" t="s">
        <x:v>3741</x:v>
      </x:c>
      <x:c r="K39" s="11">
        <x:v>0</x:v>
      </x:c>
      <x:c r="L39" s="9"/>
      <x:c r="M39" s="9"/>
      <x:c r="N39" s="9"/>
      <x:c r="O39" s="9"/>
      <x:c r="P39" s="9" t="s">
        <x:v>1783</x:v>
      </x:c>
      <x:c r="Q39" s="10">
        <x:v>140</x:v>
      </x:c>
      <x:c r="R39" s="11">
        <x:v>126</x:v>
      </x:c>
      <x:c r="S39" s="11">
        <x:v>154</x:v>
      </x:c>
    </x:row>
    <x:row r="40" spans="1:19" ht="54" customHeight="1">
      <x:c r="A40" s="9" t="s">
        <x:v>427</x:v>
      </x:c>
      <x:c r="B40" s="10" t="s">
        <x:v>442</x:v>
      </x:c>
      <x:c r="C40" s="9"/>
      <x:c r="D40" s="9" t="s">
        <x:v>1786</x:v>
      </x:c>
      <x:c r="E40" s="10" t="s">
        <x:v>474</x:v>
      </x:c>
      <x:c r="F40" s="9" t="s">
        <x:v>3426</x:v>
      </x:c>
      <x:c r="G40" s="9" t="s">
        <x:v>581</x:v>
      </x:c>
      <x:c r="H40" s="9" t="s">
        <x:v>1663</x:v>
      </x:c>
      <x:c r="I40" s="11">
        <x:v>0</x:v>
      </x:c>
      <x:c r="J40" s="9"/>
      <x:c r="K40" s="11">
        <x:v>15</x:v>
      </x:c>
      <x:c r="L40" s="9" t="s">
        <x:v>42</x:v>
      </x:c>
      <x:c r="M40" s="9"/>
      <x:c r="N40" s="9"/>
      <x:c r="O40" s="9"/>
      <x:c r="P40" s="9" t="s">
        <x:v>431</x:v>
      </x:c>
      <x:c r="Q40" s="10">
        <x:v>15</x:v>
      </x:c>
      <x:c r="R40" s="11">
        <x:v>0</x:v>
      </x:c>
      <x:c r="S40" s="11">
        <x:v>0</x:v>
      </x:c>
    </x:row>
    <x:row r="41" spans="1:19" ht="54" customHeight="1">
      <x:c r="A41" s="9" t="s">
        <x:v>423</x:v>
      </x:c>
      <x:c r="B41" s="10" t="s">
        <x:v>3099</x:v>
      </x:c>
      <x:c r="C41" s="9"/>
      <x:c r="D41" s="9" t="s">
        <x:v>1786</x:v>
      </x:c>
      <x:c r="E41" s="10" t="s">
        <x:v>63</x:v>
      </x:c>
      <x:c r="F41" s="9" t="s">
        <x:v>2882</x:v>
      </x:c>
      <x:c r="G41" s="9"/>
      <x:c r="H41" s="9" t="s">
        <x:v>3973</x:v>
      </x:c>
      <x:c r="I41" s="11">
        <x:v>120</x:v>
      </x:c>
      <x:c r="J41" s="9" t="s">
        <x:v>545</x:v>
      </x:c>
      <x:c r="K41" s="11">
        <x:v>0</x:v>
      </x:c>
      <x:c r="L41" s="9"/>
      <x:c r="M41" s="9"/>
      <x:c r="N41" s="9"/>
      <x:c r="O41" s="9"/>
      <x:c r="P41" s="9" t="s">
        <x:v>1783</x:v>
      </x:c>
      <x:c r="Q41" s="10">
        <x:v>120</x:v>
      </x:c>
      <x:c r="R41" s="11">
        <x:v>108</x:v>
      </x:c>
      <x:c r="S41" s="11">
        <x:v>132</x:v>
      </x:c>
    </x:row>
    <x:row r="42" spans="1:19" ht="54" customHeight="1">
      <x:c r="A42" s="9" t="s">
        <x:v>2707</x:v>
      </x:c>
      <x:c r="B42" s="10" t="s">
        <x:v>3083</x:v>
      </x:c>
      <x:c r="C42" s="9"/>
      <x:c r="D42" s="9" t="s">
        <x:v>1786</x:v>
      </x:c>
      <x:c r="E42" s="10" t="s">
        <x:v>46</x:v>
      </x:c>
      <x:c r="F42" s="9" t="s">
        <x:v>2156</x:v>
      </x:c>
      <x:c r="G42" s="9" t="s">
        <x:v>581</x:v>
      </x:c>
      <x:c r="H42" s="9" t="s">
        <x:v>4191</x:v>
      </x:c>
      <x:c r="I42" s="11">
        <x:v>0</x:v>
      </x:c>
      <x:c r="J42" s="9"/>
      <x:c r="K42" s="11">
        <x:v>30</x:v>
      </x:c>
      <x:c r="L42" s="9" t="s">
        <x:v>2679</x:v>
      </x:c>
      <x:c r="M42" s="9"/>
      <x:c r="N42" s="9"/>
      <x:c r="O42" s="9"/>
      <x:c r="P42" s="9" t="s">
        <x:v>43</x:v>
      </x:c>
      <x:c r="Q42" s="10">
        <x:v>30</x:v>
      </x:c>
      <x:c r="R42" s="11">
        <x:v>0</x:v>
      </x:c>
      <x:c r="S42" s="11">
        <x:v>0</x:v>
      </x:c>
    </x:row>
    <x:row r="43" spans="1:19" ht="54" customHeight="1">
      <x:c r="A43" s="9" t="s">
        <x:v>466</x:v>
      </x:c>
      <x:c r="B43" s="10" t="s">
        <x:v>3077</x:v>
      </x:c>
      <x:c r="C43" s="9"/>
      <x:c r="D43" s="9" t="s">
        <x:v>1786</x:v>
      </x:c>
      <x:c r="E43" s="10" t="s">
        <x:v>46</x:v>
      </x:c>
      <x:c r="F43" s="9" t="s">
        <x:v>2156</x:v>
      </x:c>
      <x:c r="G43" s="9" t="s">
        <x:v>581</x:v>
      </x:c>
      <x:c r="H43" s="9" t="s">
        <x:v>3969</x:v>
      </x:c>
      <x:c r="I43" s="11">
        <x:v>0</x:v>
      </x:c>
      <x:c r="J43" s="9"/>
      <x:c r="K43" s="11">
        <x:v>20</x:v>
      </x:c>
      <x:c r="L43" s="9" t="s">
        <x:v>2695</x:v>
      </x:c>
      <x:c r="M43" s="9"/>
      <x:c r="N43" s="9"/>
      <x:c r="O43" s="9"/>
      <x:c r="P43" s="9" t="s">
        <x:v>527</x:v>
      </x:c>
      <x:c r="Q43" s="10">
        <x:v>20</x:v>
      </x:c>
      <x:c r="R43" s="11">
        <x:v>0</x:v>
      </x:c>
      <x:c r="S43" s="11">
        <x:v>0</x:v>
      </x:c>
    </x:row>
  </x:sheetData>
  <x:mergeCells count="4">
    <x:mergeCell ref="D1:F1"/>
    <x:mergeCell ref="I1:J1"/>
    <x:mergeCell ref="K1:L1"/>
    <x:mergeCell ref="N1:P1"/>
  </x:mergeCells>
  <x:conditionalFormatting sqref="S2:S43">
    <x:cfRule type="expression" priority="1">
      <x:formula>AND($R2&lt;&gt;"",$S2&lt;&gt;"",$S2&lt;$R2)</x:formula>
    </x:cfRule>
  </x:conditionalFormatting>
  <x:dataValidations count="2">
    <x:dataValidation type="list" sqref="B2:B43">
      <x:formula1>"무기,상의,머리,얼굴,손,신발,팔 방어구,보조 장비,액세서리,소모품,탄약,접근 도구"</x:formula1>
    </x:dataValidation>
    <x:dataValidation type="list" sqref="G2:G43">
      <x:formula1>",획득 시 귀속"</x:formula1>
    </x:dataValidation>
  </x:dataValidation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dimension ref="A1:P38"/>
  <x:sheetViews>
    <x:sheetView topLeftCell="A11" zoomScale="85" zoomScaleNormal="85" zoomScaleSheetLayoutView="85" workbookViewId="0">
      <x:selection activeCell="G19" activeCellId="0" sqref="G19:K19"/>
    </x:sheetView>
  </x:sheetViews>
  <x:sheetFormatPr defaultColWidth="8.93359375" defaultRowHeight="13.19999999999999928946"/>
  <x:cols>
    <x:col min="1" max="5" width="12" style="131" customWidth="1"/>
    <x:col min="6" max="6" width="3.5" style="131" customWidth="1"/>
    <x:col min="7" max="9" width="12" style="131" customWidth="1"/>
    <x:col min="10" max="11" width="11" style="131" customWidth="1"/>
    <x:col min="12" max="16" width="12" style="131" customWidth="1"/>
    <x:col min="17" max="16384" width="9" style="131"/>
  </x:cols>
  <x:sheetData>
    <x:row r="1" spans="1:16" ht="23.10000000000000142109" customHeight="1">
      <x:c r="A1" s="168" t="s">
        <x:v>1409</x:v>
      </x:c>
      <x:c r="B1" s="169"/>
      <x:c r="C1" s="169"/>
      <x:c r="D1" s="169"/>
      <x:c r="E1" s="169"/>
      <x:c r="F1" s="169"/>
      <x:c r="G1" s="169"/>
      <x:c r="H1" s="169"/>
      <x:c r="I1" s="169"/>
      <x:c r="J1" s="169"/>
      <x:c r="K1" s="169"/>
      <x:c r="L1" s="169"/>
      <x:c r="M1" s="169"/>
      <x:c r="N1" s="169"/>
      <x:c r="O1" s="169"/>
      <x:c r="P1" s="170"/>
    </x:row>
    <x:row r="2" spans="1:16" ht="23.10000000000000142109" customHeight="1">
      <x:c r="A2" s="132" t="s">
        <x:v>1788</x:v>
      </x:c>
      <x:c r="B2" s="171" t="s">
        <x:v>482</x:v>
      </x:c>
      <x:c r="C2" s="171"/>
      <x:c r="D2" s="171"/>
      <x:c r="E2" s="171" t="s">
        <x:v>2684</x:v>
      </x:c>
      <x:c r="F2" s="171"/>
      <x:c r="G2" s="171"/>
      <x:c r="H2" s="171"/>
      <x:c r="I2" s="171" t="s">
        <x:v>2699</x:v>
      </x:c>
      <x:c r="J2" s="171"/>
      <x:c r="K2" s="171"/>
      <x:c r="L2" s="171"/>
      <x:c r="M2" s="171" t="s">
        <x:v>444</x:v>
      </x:c>
      <x:c r="N2" s="171"/>
      <x:c r="O2" s="171"/>
      <x:c r="P2" s="171"/>
    </x:row>
    <x:row r="3" spans="1:16" ht="44.10000000000000142109" customHeight="1">
      <x:c r="A3" s="133" t="s">
        <x:v>1781</x:v>
      </x:c>
      <x:c r="B3" s="172" t="s">
        <x:v>1191</x:v>
      </x:c>
      <x:c r="C3" s="172"/>
      <x:c r="D3" s="172"/>
      <x:c r="E3" s="172" t="s">
        <x:v>3962</x:v>
      </x:c>
      <x:c r="F3" s="172"/>
      <x:c r="G3" s="172"/>
      <x:c r="H3" s="172"/>
      <x:c r="I3" s="172" t="s">
        <x:v>1932</x:v>
      </x:c>
      <x:c r="J3" s="172"/>
      <x:c r="K3" s="172"/>
      <x:c r="L3" s="172"/>
      <x:c r="M3" s="172" t="s">
        <x:v>1469</x:v>
      </x:c>
      <x:c r="N3" s="172"/>
      <x:c r="O3" s="172"/>
      <x:c r="P3" s="172"/>
    </x:row>
    <x:row r="4" spans="1:16" ht="44.10000000000000142109" customHeight="1">
      <x:c r="A4" s="134" t="s">
        <x:v>1783</x:v>
      </x:c>
      <x:c r="B4" s="172" t="s">
        <x:v>1206</x:v>
      </x:c>
      <x:c r="C4" s="172"/>
      <x:c r="D4" s="172"/>
      <x:c r="E4" s="172" t="s">
        <x:v>3964</x:v>
      </x:c>
      <x:c r="F4" s="172"/>
      <x:c r="G4" s="172"/>
      <x:c r="H4" s="172"/>
      <x:c r="I4" s="172" t="s">
        <x:v>3974</x:v>
      </x:c>
      <x:c r="J4" s="172"/>
      <x:c r="K4" s="172"/>
      <x:c r="L4" s="172"/>
      <x:c r="M4" s="172" t="s">
        <x:v>3666</x:v>
      </x:c>
      <x:c r="N4" s="172"/>
      <x:c r="O4" s="172"/>
      <x:c r="P4" s="172"/>
    </x:row>
    <x:row r="5" spans="1:16" ht="44.10000000000000142109" customHeight="1">
      <x:c r="A5" s="135" t="s">
        <x:v>3151</x:v>
      </x:c>
      <x:c r="B5" s="172" t="s">
        <x:v>1483</x:v>
      </x:c>
      <x:c r="C5" s="172"/>
      <x:c r="D5" s="172"/>
      <x:c r="E5" s="172" t="s">
        <x:v>1901</x:v>
      </x:c>
      <x:c r="F5" s="172"/>
      <x:c r="G5" s="172"/>
      <x:c r="H5" s="172"/>
      <x:c r="I5" s="172" t="s">
        <x:v>3960</x:v>
      </x:c>
      <x:c r="J5" s="172"/>
      <x:c r="K5" s="172"/>
      <x:c r="L5" s="172"/>
      <x:c r="M5" s="172" t="s">
        <x:v>4182</x:v>
      </x:c>
      <x:c r="N5" s="172"/>
      <x:c r="O5" s="172"/>
      <x:c r="P5" s="172"/>
    </x:row>
    <x:row r="6" spans="1:16" ht="44.10000000000000142109" customHeight="1">
      <x:c r="A6" s="136" t="s">
        <x:v>3184</x:v>
      </x:c>
      <x:c r="B6" s="172" t="s">
        <x:v>1938</x:v>
      </x:c>
      <x:c r="C6" s="172"/>
      <x:c r="D6" s="172"/>
      <x:c r="E6" s="172" t="s">
        <x:v>3944</x:v>
      </x:c>
      <x:c r="F6" s="172"/>
      <x:c r="G6" s="172"/>
      <x:c r="H6" s="172"/>
      <x:c r="I6" s="172" t="s">
        <x:v>3971</x:v>
      </x:c>
      <x:c r="J6" s="172"/>
      <x:c r="K6" s="172"/>
      <x:c r="L6" s="172"/>
      <x:c r="M6" s="172" t="s">
        <x:v>4184</x:v>
      </x:c>
      <x:c r="N6" s="172"/>
      <x:c r="O6" s="172"/>
      <x:c r="P6" s="172"/>
    </x:row>
    <x:row r="7" spans="1:16">
      <x:c r="A7" s="137"/>
      <x:c r="B7" s="137"/>
      <x:c r="C7" s="137"/>
      <x:c r="D7" s="137"/>
      <x:c r="E7" s="137"/>
      <x:c r="F7" s="137"/>
      <x:c r="G7" s="137"/>
      <x:c r="H7" s="137"/>
      <x:c r="I7" s="137"/>
      <x:c r="J7" s="137"/>
      <x:c r="K7" s="137"/>
      <x:c r="L7" s="137"/>
      <x:c r="M7" s="137"/>
      <x:c r="N7" s="137"/>
      <x:c r="O7" s="137"/>
      <x:c r="P7" s="137"/>
    </x:row>
    <x:row r="8" spans="1:16" ht="23.10000000000000142109" customHeight="1">
      <x:c r="A8" s="168" t="s">
        <x:v>4153</x:v>
      </x:c>
      <x:c r="B8" s="169"/>
      <x:c r="C8" s="169"/>
      <x:c r="D8" s="169"/>
      <x:c r="E8" s="169"/>
      <x:c r="F8" s="169"/>
      <x:c r="G8" s="169"/>
      <x:c r="H8" s="169"/>
      <x:c r="I8" s="169"/>
      <x:c r="J8" s="169"/>
      <x:c r="K8" s="169"/>
      <x:c r="L8" s="169"/>
      <x:c r="M8" s="169"/>
      <x:c r="N8" s="169"/>
      <x:c r="O8" s="169"/>
      <x:c r="P8" s="170"/>
    </x:row>
    <x:row r="9" spans="1:16" ht="23.10000000000000142109" customHeight="1">
      <x:c r="A9" s="171" t="s">
        <x:v>2685</x:v>
      </x:c>
      <x:c r="B9" s="171"/>
      <x:c r="C9" s="171"/>
      <x:c r="D9" s="171"/>
      <x:c r="E9" s="171"/>
      <x:c r="F9" s="137"/>
      <x:c r="G9" s="173" t="s">
        <x:v>446</x:v>
      </x:c>
      <x:c r="H9" s="173"/>
      <x:c r="I9" s="173"/>
      <x:c r="J9" s="173"/>
      <x:c r="K9" s="173"/>
      <x:c r="L9" s="173"/>
      <x:c r="M9" s="173"/>
      <x:c r="N9" s="173"/>
      <x:c r="O9" s="173"/>
      <x:c r="P9" s="173"/>
    </x:row>
    <x:row r="10" spans="1:16" ht="23.10000000000000142109" customHeight="1">
      <x:c r="A10" s="132" t="s">
        <x:v>428</x:v>
      </x:c>
      <x:c r="B10" s="133" t="s">
        <x:v>1781</x:v>
      </x:c>
      <x:c r="C10" s="134" t="s">
        <x:v>1783</x:v>
      </x:c>
      <x:c r="D10" s="135" t="s">
        <x:v>3151</x:v>
      </x:c>
      <x:c r="E10" s="136" t="s">
        <x:v>3184</x:v>
      </x:c>
      <x:c r="F10" s="137"/>
      <x:c r="G10" s="174"/>
      <x:c r="H10" s="175"/>
      <x:c r="I10" s="175"/>
      <x:c r="J10" s="175"/>
      <x:c r="K10" s="176"/>
      <x:c r="L10" s="174" t="s">
        <x:v>2586</x:v>
      </x:c>
      <x:c r="M10" s="175"/>
      <x:c r="N10" s="175"/>
      <x:c r="O10" s="175"/>
      <x:c r="P10" s="176"/>
    </x:row>
    <x:row r="11" spans="1:16" ht="24" customHeight="1">
      <x:c r="A11" s="133" t="s">
        <x:v>1781</x:v>
      </x:c>
      <x:c r="B11" s="138">
        <x:v>1</x:v>
      </x:c>
      <x:c r="C11" s="138">
        <x:v>1.7</x:v>
      </x:c>
      <x:c r="D11" s="138">
        <x:v>0.80000000000000004</x:v>
      </x:c>
      <x:c r="E11" s="138">
        <x:v>0.29999999999999999</x:v>
      </x:c>
      <x:c r="F11" s="137"/>
      <x:c r="G11" s="177"/>
      <x:c r="H11" s="178"/>
      <x:c r="I11" s="178"/>
      <x:c r="J11" s="178"/>
      <x:c r="K11" s="179"/>
      <x:c r="L11" s="177"/>
      <x:c r="M11" s="178"/>
      <x:c r="N11" s="178"/>
      <x:c r="O11" s="178"/>
      <x:c r="P11" s="179"/>
    </x:row>
    <x:row r="12" spans="1:16" ht="24" customHeight="1">
      <x:c r="A12" s="134" t="s">
        <x:v>1783</x:v>
      </x:c>
      <x:c r="B12" s="138">
        <x:v>0.29999999999999999</x:v>
      </x:c>
      <x:c r="C12" s="138">
        <x:v>1</x:v>
      </x:c>
      <x:c r="D12" s="138">
        <x:v>1.7</x:v>
      </x:c>
      <x:c r="E12" s="138">
        <x:v>1.2</x:v>
      </x:c>
      <x:c r="F12" s="137"/>
      <x:c r="G12" s="177"/>
      <x:c r="H12" s="178"/>
      <x:c r="I12" s="178"/>
      <x:c r="J12" s="178"/>
      <x:c r="K12" s="179"/>
      <x:c r="L12" s="177"/>
      <x:c r="M12" s="178"/>
      <x:c r="N12" s="178"/>
      <x:c r="O12" s="178"/>
      <x:c r="P12" s="179"/>
    </x:row>
    <x:row r="13" spans="1:16" ht="24" customHeight="1">
      <x:c r="A13" s="135" t="s">
        <x:v>3151</x:v>
      </x:c>
      <x:c r="B13" s="138">
        <x:v>1.2</x:v>
      </x:c>
      <x:c r="C13" s="138">
        <x:v>0.29999999999999999</x:v>
      </x:c>
      <x:c r="D13" s="138">
        <x:v>1</x:v>
      </x:c>
      <x:c r="E13" s="138">
        <x:v>1.7</x:v>
      </x:c>
      <x:c r="F13" s="137"/>
      <x:c r="G13" s="177"/>
      <x:c r="H13" s="178"/>
      <x:c r="I13" s="178"/>
      <x:c r="J13" s="178"/>
      <x:c r="K13" s="179"/>
      <x:c r="L13" s="177"/>
      <x:c r="M13" s="178"/>
      <x:c r="N13" s="178"/>
      <x:c r="O13" s="178"/>
      <x:c r="P13" s="179"/>
    </x:row>
    <x:row r="14" spans="1:16" ht="24" customHeight="1">
      <x:c r="A14" s="136" t="s">
        <x:v>3184</x:v>
      </x:c>
      <x:c r="B14" s="138">
        <x:v>1.7</x:v>
      </x:c>
      <x:c r="C14" s="138">
        <x:v>0.80000000000000004</x:v>
      </x:c>
      <x:c r="D14" s="138">
        <x:v>0.29999999999999999</x:v>
      </x:c>
      <x:c r="E14" s="138">
        <x:v>1</x:v>
      </x:c>
      <x:c r="F14" s="137"/>
      <x:c r="G14" s="177"/>
      <x:c r="H14" s="178"/>
      <x:c r="I14" s="178"/>
      <x:c r="J14" s="178"/>
      <x:c r="K14" s="179"/>
      <x:c r="L14" s="177"/>
      <x:c r="M14" s="178"/>
      <x:c r="N14" s="178"/>
      <x:c r="O14" s="178"/>
      <x:c r="P14" s="179"/>
    </x:row>
    <x:row r="15" spans="1:16">
      <x:c r="A15" s="137"/>
      <x:c r="B15" s="137"/>
      <x:c r="C15" s="137"/>
      <x:c r="D15" s="137"/>
      <x:c r="E15" s="137"/>
      <x:c r="F15" s="137"/>
      <x:c r="G15" s="137"/>
      <x:c r="H15" s="137"/>
      <x:c r="I15" s="137"/>
      <x:c r="J15" s="137"/>
      <x:c r="K15" s="137"/>
      <x:c r="L15" s="137"/>
      <x:c r="M15" s="137"/>
      <x:c r="N15" s="137"/>
      <x:c r="O15" s="137"/>
      <x:c r="P15" s="137"/>
    </x:row>
    <x:row r="16" spans="1:16" ht="23.10000000000000142109" customHeight="1">
      <x:c r="A16" s="168" t="s">
        <x:v>2678</x:v>
      </x:c>
      <x:c r="B16" s="169"/>
      <x:c r="C16" s="169"/>
      <x:c r="D16" s="169"/>
      <x:c r="E16" s="169"/>
      <x:c r="F16" s="169"/>
      <x:c r="G16" s="169"/>
      <x:c r="H16" s="169"/>
      <x:c r="I16" s="169"/>
      <x:c r="J16" s="169"/>
      <x:c r="K16" s="169"/>
      <x:c r="L16" s="169"/>
      <x:c r="M16" s="169"/>
      <x:c r="N16" s="169"/>
      <x:c r="O16" s="169"/>
      <x:c r="P16" s="170"/>
    </x:row>
    <x:row r="17" spans="1:16" ht="23.10000000000000142109" customHeight="1">
      <x:c r="A17" s="132" t="s">
        <x:v>1139</x:v>
      </x:c>
      <x:c r="B17" s="132" t="s">
        <x:v>1140</x:v>
      </x:c>
      <x:c r="C17" s="171" t="s">
        <x:v>480</x:v>
      </x:c>
      <x:c r="D17" s="171"/>
      <x:c r="E17" s="171" t="s">
        <x:v>45</x:v>
      </x:c>
      <x:c r="F17" s="171"/>
      <x:c r="G17" s="171" t="s">
        <x:v>2701</x:v>
      </x:c>
      <x:c r="H17" s="171"/>
      <x:c r="I17" s="171"/>
      <x:c r="J17" s="171"/>
      <x:c r="K17" s="171"/>
      <x:c r="L17" s="171" t="s">
        <x:v>462</x:v>
      </x:c>
      <x:c r="M17" s="171"/>
      <x:c r="N17" s="171"/>
      <x:c r="O17" s="171"/>
      <x:c r="P17" s="171"/>
    </x:row>
    <x:row r="18" spans="1:16" ht="39.95000000000000284217" customHeight="1">
      <x:c r="A18" s="133" t="s">
        <x:v>1781</x:v>
      </x:c>
      <x:c r="B18" s="133" t="s">
        <x:v>1781</x:v>
      </x:c>
      <x:c r="C18" s="180" t="s">
        <x:v>3146</x:v>
      </x:c>
      <x:c r="D18" s="180"/>
      <x:c r="E18" s="181">
        <x:v>1</x:v>
      </x:c>
      <x:c r="F18" s="181"/>
      <x:c r="G18" s="172" t="s">
        <x:v>950</x:v>
      </x:c>
      <x:c r="H18" s="172"/>
      <x:c r="I18" s="172"/>
      <x:c r="J18" s="172"/>
      <x:c r="K18" s="172"/>
      <x:c r="L18" s="172" t="s">
        <x:v>4176</x:v>
      </x:c>
      <x:c r="M18" s="172"/>
      <x:c r="N18" s="172"/>
      <x:c r="O18" s="172"/>
      <x:c r="P18" s="172"/>
    </x:row>
    <x:row r="19" spans="1:16" ht="39.95000000000000284217" customHeight="1">
      <x:c r="A19" s="133" t="s">
        <x:v>1781</x:v>
      </x:c>
      <x:c r="B19" s="134" t="s">
        <x:v>1783</x:v>
      </x:c>
      <x:c r="C19" s="180" t="s">
        <x:v>468</x:v>
      </x:c>
      <x:c r="D19" s="180"/>
      <x:c r="E19" s="181">
        <x:v>1.7</x:v>
      </x:c>
      <x:c r="F19" s="181"/>
      <x:c r="G19" s="172" t="s">
        <x:v>906</x:v>
      </x:c>
      <x:c r="H19" s="172"/>
      <x:c r="I19" s="172"/>
      <x:c r="J19" s="172"/>
      <x:c r="K19" s="172"/>
      <x:c r="L19" s="172" t="s">
        <x:v>4189</x:v>
      </x:c>
      <x:c r="M19" s="172"/>
      <x:c r="N19" s="172"/>
      <x:c r="O19" s="172"/>
      <x:c r="P19" s="172"/>
    </x:row>
    <x:row r="20" spans="1:16" ht="39.95000000000000284217" customHeight="1">
      <x:c r="A20" s="133" t="s">
        <x:v>1781</x:v>
      </x:c>
      <x:c r="B20" s="135" t="s">
        <x:v>3151</x:v>
      </x:c>
      <x:c r="C20" s="180" t="s">
        <x:v>434</x:v>
      </x:c>
      <x:c r="D20" s="180"/>
      <x:c r="E20" s="181">
        <x:v>0.80000000000000004</x:v>
      </x:c>
      <x:c r="F20" s="181"/>
      <x:c r="G20" s="172" t="s">
        <x:v>3051</x:v>
      </x:c>
      <x:c r="H20" s="172"/>
      <x:c r="I20" s="172"/>
      <x:c r="J20" s="172"/>
      <x:c r="K20" s="172"/>
      <x:c r="L20" s="172" t="s">
        <x:v>4190</x:v>
      </x:c>
      <x:c r="M20" s="172"/>
      <x:c r="N20" s="172"/>
      <x:c r="O20" s="172"/>
      <x:c r="P20" s="172"/>
    </x:row>
    <x:row r="21" spans="1:16" ht="39.95000000000000284217" customHeight="1">
      <x:c r="A21" s="133" t="s">
        <x:v>1781</x:v>
      </x:c>
      <x:c r="B21" s="136" t="s">
        <x:v>3184</x:v>
      </x:c>
      <x:c r="C21" s="180" t="s">
        <x:v>425</x:v>
      </x:c>
      <x:c r="D21" s="180"/>
      <x:c r="E21" s="181">
        <x:v>0.29999999999999999</x:v>
      </x:c>
      <x:c r="F21" s="181"/>
      <x:c r="G21" s="172" t="s">
        <x:v>962</x:v>
      </x:c>
      <x:c r="H21" s="172"/>
      <x:c r="I21" s="172"/>
      <x:c r="J21" s="172"/>
      <x:c r="K21" s="172"/>
      <x:c r="L21" s="172" t="s">
        <x:v>2150</x:v>
      </x:c>
      <x:c r="M21" s="172"/>
      <x:c r="N21" s="172"/>
      <x:c r="O21" s="172"/>
      <x:c r="P21" s="172"/>
    </x:row>
    <x:row r="22" spans="1:16" ht="39.95000000000000284217" customHeight="1">
      <x:c r="A22" s="134" t="s">
        <x:v>1783</x:v>
      </x:c>
      <x:c r="B22" s="133" t="s">
        <x:v>1781</x:v>
      </x:c>
      <x:c r="C22" s="180" t="s">
        <x:v>425</x:v>
      </x:c>
      <x:c r="D22" s="180"/>
      <x:c r="E22" s="181">
        <x:v>0.29999999999999999</x:v>
      </x:c>
      <x:c r="F22" s="181"/>
      <x:c r="G22" s="172" t="s">
        <x:v>960</x:v>
      </x:c>
      <x:c r="H22" s="172"/>
      <x:c r="I22" s="172"/>
      <x:c r="J22" s="172"/>
      <x:c r="K22" s="172"/>
      <x:c r="L22" s="172" t="s">
        <x:v>2236</x:v>
      </x:c>
      <x:c r="M22" s="172"/>
      <x:c r="N22" s="172"/>
      <x:c r="O22" s="172"/>
      <x:c r="P22" s="172"/>
    </x:row>
    <x:row r="23" spans="1:16" ht="39.95000000000000284217" customHeight="1">
      <x:c r="A23" s="134" t="s">
        <x:v>1783</x:v>
      </x:c>
      <x:c r="B23" s="134" t="s">
        <x:v>1783</x:v>
      </x:c>
      <x:c r="C23" s="180" t="s">
        <x:v>3146</x:v>
      </x:c>
      <x:c r="D23" s="180"/>
      <x:c r="E23" s="181">
        <x:v>1</x:v>
      </x:c>
      <x:c r="F23" s="181"/>
      <x:c r="G23" s="172" t="s">
        <x:v>950</x:v>
      </x:c>
      <x:c r="H23" s="172"/>
      <x:c r="I23" s="172"/>
      <x:c r="J23" s="172"/>
      <x:c r="K23" s="172"/>
      <x:c r="L23" s="172" t="s">
        <x:v>4176</x:v>
      </x:c>
      <x:c r="M23" s="172"/>
      <x:c r="N23" s="172"/>
      <x:c r="O23" s="172"/>
      <x:c r="P23" s="172"/>
    </x:row>
    <x:row r="24" spans="1:16" ht="39.95000000000000284217" customHeight="1">
      <x:c r="A24" s="134" t="s">
        <x:v>1783</x:v>
      </x:c>
      <x:c r="B24" s="135" t="s">
        <x:v>3151</x:v>
      </x:c>
      <x:c r="C24" s="180" t="s">
        <x:v>468</x:v>
      </x:c>
      <x:c r="D24" s="180"/>
      <x:c r="E24" s="181">
        <x:v>1.7</x:v>
      </x:c>
      <x:c r="F24" s="181"/>
      <x:c r="G24" s="172" t="s">
        <x:v>3409</x:v>
      </x:c>
      <x:c r="H24" s="172"/>
      <x:c r="I24" s="172"/>
      <x:c r="J24" s="172"/>
      <x:c r="K24" s="172"/>
      <x:c r="L24" s="172" t="s">
        <x:v>1488</x:v>
      </x:c>
      <x:c r="M24" s="172"/>
      <x:c r="N24" s="172"/>
      <x:c r="O24" s="172"/>
      <x:c r="P24" s="172"/>
    </x:row>
    <x:row r="25" spans="1:16" ht="39.95000000000000284217" customHeight="1">
      <x:c r="A25" s="134" t="s">
        <x:v>1783</x:v>
      </x:c>
      <x:c r="B25" s="136" t="s">
        <x:v>3184</x:v>
      </x:c>
      <x:c r="C25" s="180" t="s">
        <x:v>451</x:v>
      </x:c>
      <x:c r="D25" s="180"/>
      <x:c r="E25" s="181">
        <x:v>1.2</x:v>
      </x:c>
      <x:c r="F25" s="181"/>
      <x:c r="G25" s="172" t="s">
        <x:v>3405</x:v>
      </x:c>
      <x:c r="H25" s="172"/>
      <x:c r="I25" s="172"/>
      <x:c r="J25" s="172"/>
      <x:c r="K25" s="172"/>
      <x:c r="L25" s="172" t="s">
        <x:v>4179</x:v>
      </x:c>
      <x:c r="M25" s="172"/>
      <x:c r="N25" s="172"/>
      <x:c r="O25" s="172"/>
      <x:c r="P25" s="172"/>
    </x:row>
    <x:row r="26" spans="1:16" ht="39.95000000000000284217" customHeight="1">
      <x:c r="A26" s="135" t="s">
        <x:v>3151</x:v>
      </x:c>
      <x:c r="B26" s="133" t="s">
        <x:v>1781</x:v>
      </x:c>
      <x:c r="C26" s="180" t="s">
        <x:v>451</x:v>
      </x:c>
      <x:c r="D26" s="180"/>
      <x:c r="E26" s="181">
        <x:v>1.2</x:v>
      </x:c>
      <x:c r="F26" s="181"/>
      <x:c r="G26" s="172" t="s">
        <x:v>898</x:v>
      </x:c>
      <x:c r="H26" s="172"/>
      <x:c r="I26" s="172"/>
      <x:c r="J26" s="172"/>
      <x:c r="K26" s="172"/>
      <x:c r="L26" s="172" t="s">
        <x:v>4170</x:v>
      </x:c>
      <x:c r="M26" s="172"/>
      <x:c r="N26" s="172"/>
      <x:c r="O26" s="172"/>
      <x:c r="P26" s="172"/>
    </x:row>
    <x:row r="27" spans="1:16" ht="39.95000000000000284217" customHeight="1">
      <x:c r="A27" s="135" t="s">
        <x:v>3151</x:v>
      </x:c>
      <x:c r="B27" s="134" t="s">
        <x:v>1783</x:v>
      </x:c>
      <x:c r="C27" s="180" t="s">
        <x:v>425</x:v>
      </x:c>
      <x:c r="D27" s="180"/>
      <x:c r="E27" s="181">
        <x:v>0.29999999999999999</x:v>
      </x:c>
      <x:c r="F27" s="181"/>
      <x:c r="G27" s="172" t="s">
        <x:v>1332</x:v>
      </x:c>
      <x:c r="H27" s="172"/>
      <x:c r="I27" s="172"/>
      <x:c r="J27" s="172"/>
      <x:c r="K27" s="172"/>
      <x:c r="L27" s="172" t="s">
        <x:v>3452</x:v>
      </x:c>
      <x:c r="M27" s="172"/>
      <x:c r="N27" s="172"/>
      <x:c r="O27" s="172"/>
      <x:c r="P27" s="172"/>
    </x:row>
    <x:row r="28" spans="1:16" ht="39.95000000000000284217" customHeight="1">
      <x:c r="A28" s="135" t="s">
        <x:v>3151</x:v>
      </x:c>
      <x:c r="B28" s="135" t="s">
        <x:v>3151</x:v>
      </x:c>
      <x:c r="C28" s="180" t="s">
        <x:v>3146</x:v>
      </x:c>
      <x:c r="D28" s="180"/>
      <x:c r="E28" s="181">
        <x:v>1</x:v>
      </x:c>
      <x:c r="F28" s="181"/>
      <x:c r="G28" s="172" t="s">
        <x:v>950</x:v>
      </x:c>
      <x:c r="H28" s="172"/>
      <x:c r="I28" s="172"/>
      <x:c r="J28" s="172"/>
      <x:c r="K28" s="172"/>
      <x:c r="L28" s="172" t="s">
        <x:v>4176</x:v>
      </x:c>
      <x:c r="M28" s="172"/>
      <x:c r="N28" s="172"/>
      <x:c r="O28" s="172"/>
      <x:c r="P28" s="172"/>
    </x:row>
    <x:row r="29" spans="1:16" ht="39.95000000000000284217" customHeight="1">
      <x:c r="A29" s="135" t="s">
        <x:v>3151</x:v>
      </x:c>
      <x:c r="B29" s="136" t="s">
        <x:v>3184</x:v>
      </x:c>
      <x:c r="C29" s="180" t="s">
        <x:v>468</x:v>
      </x:c>
      <x:c r="D29" s="180"/>
      <x:c r="E29" s="181">
        <x:v>1.7</x:v>
      </x:c>
      <x:c r="F29" s="181"/>
      <x:c r="G29" s="172" t="s">
        <x:v>3393</x:v>
      </x:c>
      <x:c r="H29" s="172"/>
      <x:c r="I29" s="172"/>
      <x:c r="J29" s="172"/>
      <x:c r="K29" s="172"/>
      <x:c r="L29" s="172" t="s">
        <x:v>4193</x:v>
      </x:c>
      <x:c r="M29" s="172"/>
      <x:c r="N29" s="172"/>
      <x:c r="O29" s="172"/>
      <x:c r="P29" s="172"/>
    </x:row>
    <x:row r="30" spans="1:16" ht="39.95000000000000284217" customHeight="1">
      <x:c r="A30" s="136" t="s">
        <x:v>3184</x:v>
      </x:c>
      <x:c r="B30" s="133" t="s">
        <x:v>1781</x:v>
      </x:c>
      <x:c r="C30" s="180" t="s">
        <x:v>468</x:v>
      </x:c>
      <x:c r="D30" s="180"/>
      <x:c r="E30" s="181">
        <x:v>1.7</x:v>
      </x:c>
      <x:c r="F30" s="181"/>
      <x:c r="G30" s="172" t="s">
        <x:v>3392</x:v>
      </x:c>
      <x:c r="H30" s="172"/>
      <x:c r="I30" s="172"/>
      <x:c r="J30" s="172"/>
      <x:c r="K30" s="172"/>
      <x:c r="L30" s="172" t="s">
        <x:v>3656</x:v>
      </x:c>
      <x:c r="M30" s="172"/>
      <x:c r="N30" s="172"/>
      <x:c r="O30" s="172"/>
      <x:c r="P30" s="172"/>
    </x:row>
    <x:row r="31" spans="1:16" ht="39.95000000000000284217" customHeight="1">
      <x:c r="A31" s="136" t="s">
        <x:v>3184</x:v>
      </x:c>
      <x:c r="B31" s="134" t="s">
        <x:v>1783</x:v>
      </x:c>
      <x:c r="C31" s="180" t="s">
        <x:v>434</x:v>
      </x:c>
      <x:c r="D31" s="180"/>
      <x:c r="E31" s="181">
        <x:v>0.80000000000000004</x:v>
      </x:c>
      <x:c r="F31" s="181"/>
      <x:c r="G31" s="172" t="s">
        <x:v>903</x:v>
      </x:c>
      <x:c r="H31" s="172"/>
      <x:c r="I31" s="172"/>
      <x:c r="J31" s="172"/>
      <x:c r="K31" s="172"/>
      <x:c r="L31" s="172" t="s">
        <x:v>3643</x:v>
      </x:c>
      <x:c r="M31" s="172"/>
      <x:c r="N31" s="172"/>
      <x:c r="O31" s="172"/>
      <x:c r="P31" s="172"/>
    </x:row>
    <x:row r="32" spans="1:16" ht="39.95000000000000284217" customHeight="1">
      <x:c r="A32" s="136" t="s">
        <x:v>3184</x:v>
      </x:c>
      <x:c r="B32" s="135" t="s">
        <x:v>3151</x:v>
      </x:c>
      <x:c r="C32" s="180" t="s">
        <x:v>425</x:v>
      </x:c>
      <x:c r="D32" s="180"/>
      <x:c r="E32" s="181">
        <x:v>0.29999999999999999</x:v>
      </x:c>
      <x:c r="F32" s="181"/>
      <x:c r="G32" s="172" t="s">
        <x:v>1192</x:v>
      </x:c>
      <x:c r="H32" s="172"/>
      <x:c r="I32" s="172"/>
      <x:c r="J32" s="172"/>
      <x:c r="K32" s="172"/>
      <x:c r="L32" s="172" t="s">
        <x:v>4175</x:v>
      </x:c>
      <x:c r="M32" s="172"/>
      <x:c r="N32" s="172"/>
      <x:c r="O32" s="172"/>
      <x:c r="P32" s="172"/>
    </x:row>
    <x:row r="33" spans="1:16" ht="39.95000000000000284217" customHeight="1">
      <x:c r="A33" s="136" t="s">
        <x:v>3184</x:v>
      </x:c>
      <x:c r="B33" s="136" t="s">
        <x:v>3184</x:v>
      </x:c>
      <x:c r="C33" s="180" t="s">
        <x:v>3146</x:v>
      </x:c>
      <x:c r="D33" s="180"/>
      <x:c r="E33" s="181">
        <x:v>1</x:v>
      </x:c>
      <x:c r="F33" s="181"/>
      <x:c r="G33" s="172" t="s">
        <x:v>950</x:v>
      </x:c>
      <x:c r="H33" s="172"/>
      <x:c r="I33" s="172"/>
      <x:c r="J33" s="172"/>
      <x:c r="K33" s="172"/>
      <x:c r="L33" s="172" t="s">
        <x:v>4176</x:v>
      </x:c>
      <x:c r="M33" s="172"/>
      <x:c r="N33" s="172"/>
      <x:c r="O33" s="172"/>
      <x:c r="P33" s="172"/>
    </x:row>
    <x:row r="34" spans="1:16">
      <x:c r="A34" s="137"/>
      <x:c r="B34" s="137"/>
      <x:c r="C34" s="137"/>
      <x:c r="D34" s="137"/>
      <x:c r="E34" s="137"/>
      <x:c r="F34" s="137"/>
      <x:c r="G34" s="137"/>
      <x:c r="H34" s="137"/>
      <x:c r="I34" s="137"/>
      <x:c r="J34" s="137"/>
      <x:c r="K34" s="137"/>
      <x:c r="L34" s="137"/>
      <x:c r="M34" s="137"/>
      <x:c r="N34" s="137"/>
      <x:c r="O34" s="137"/>
      <x:c r="P34" s="137"/>
    </x:row>
    <x:row r="35" spans="1:16">
      <x:c r="A35" s="137"/>
      <x:c r="B35" s="137"/>
      <x:c r="C35" s="137"/>
      <x:c r="D35" s="137"/>
      <x:c r="E35" s="137"/>
      <x:c r="F35" s="137"/>
      <x:c r="G35" s="137"/>
      <x:c r="H35" s="137"/>
      <x:c r="I35" s="137"/>
      <x:c r="J35" s="137"/>
      <x:c r="K35" s="137"/>
      <x:c r="L35" s="137"/>
      <x:c r="M35" s="137"/>
      <x:c r="N35" s="137"/>
      <x:c r="O35" s="137"/>
      <x:c r="P35" s="137"/>
    </x:row>
    <x:row r="36" spans="1:16">
      <x:c r="A36" s="137"/>
      <x:c r="B36" s="137"/>
      <x:c r="C36" s="137"/>
      <x:c r="D36" s="137"/>
      <x:c r="E36" s="137"/>
      <x:c r="F36" s="137"/>
      <x:c r="G36" s="137"/>
      <x:c r="H36" s="137"/>
      <x:c r="I36" s="137"/>
      <x:c r="J36" s="137"/>
      <x:c r="K36" s="137"/>
      <x:c r="L36" s="137"/>
      <x:c r="M36" s="137"/>
      <x:c r="N36" s="137"/>
      <x:c r="O36" s="137"/>
      <x:c r="P36" s="137"/>
    </x:row>
    <x:row r="38" spans="4:4">
      <x:c r="D38" s="139"/>
    </x:row>
  </x:sheetData>
  <x:mergeCells count="95">
    <x:mergeCell ref="A1:P1"/>
    <x:mergeCell ref="B2:D2"/>
    <x:mergeCell ref="E2:H2"/>
    <x:mergeCell ref="I2:L2"/>
    <x:mergeCell ref="M2:P2"/>
    <x:mergeCell ref="B3:D3"/>
    <x:mergeCell ref="E3:H3"/>
    <x:mergeCell ref="I3:L3"/>
    <x:mergeCell ref="M3:P3"/>
    <x:mergeCell ref="B4:D4"/>
    <x:mergeCell ref="E4:H4"/>
    <x:mergeCell ref="I4:L4"/>
    <x:mergeCell ref="M4:P4"/>
    <x:mergeCell ref="B5:D5"/>
    <x:mergeCell ref="E5:H5"/>
    <x:mergeCell ref="I5:L5"/>
    <x:mergeCell ref="M5:P5"/>
    <x:mergeCell ref="B6:D6"/>
    <x:mergeCell ref="E6:H6"/>
    <x:mergeCell ref="I6:L6"/>
    <x:mergeCell ref="M6:P6"/>
    <x:mergeCell ref="A8:P8"/>
    <x:mergeCell ref="A9:E9"/>
    <x:mergeCell ref="G9:P9"/>
    <x:mergeCell ref="G10:K14"/>
    <x:mergeCell ref="L10:P14"/>
    <x:mergeCell ref="A16:P16"/>
    <x:mergeCell ref="C17:D17"/>
    <x:mergeCell ref="E17:F17"/>
    <x:mergeCell ref="G17:K17"/>
    <x:mergeCell ref="L17:P17"/>
    <x:mergeCell ref="C18:D18"/>
    <x:mergeCell ref="E18:F18"/>
    <x:mergeCell ref="G18:K18"/>
    <x:mergeCell ref="L18:P18"/>
    <x:mergeCell ref="C19:D19"/>
    <x:mergeCell ref="E19:F19"/>
    <x:mergeCell ref="G19:K19"/>
    <x:mergeCell ref="L19:P19"/>
    <x:mergeCell ref="C20:D20"/>
    <x:mergeCell ref="E20:F20"/>
    <x:mergeCell ref="G20:K20"/>
    <x:mergeCell ref="L20:P20"/>
    <x:mergeCell ref="C21:D21"/>
    <x:mergeCell ref="E21:F21"/>
    <x:mergeCell ref="G21:K21"/>
    <x:mergeCell ref="L21:P21"/>
    <x:mergeCell ref="C22:D22"/>
    <x:mergeCell ref="E22:F22"/>
    <x:mergeCell ref="G22:K22"/>
    <x:mergeCell ref="L22:P22"/>
    <x:mergeCell ref="C23:D23"/>
    <x:mergeCell ref="E23:F23"/>
    <x:mergeCell ref="G23:K23"/>
    <x:mergeCell ref="L23:P23"/>
    <x:mergeCell ref="C24:D24"/>
    <x:mergeCell ref="E24:F24"/>
    <x:mergeCell ref="G24:K24"/>
    <x:mergeCell ref="L24:P24"/>
    <x:mergeCell ref="C25:D25"/>
    <x:mergeCell ref="E25:F25"/>
    <x:mergeCell ref="G25:K25"/>
    <x:mergeCell ref="L25:P25"/>
    <x:mergeCell ref="C26:D26"/>
    <x:mergeCell ref="E26:F26"/>
    <x:mergeCell ref="G26:K26"/>
    <x:mergeCell ref="L26:P26"/>
    <x:mergeCell ref="C27:D27"/>
    <x:mergeCell ref="E27:F27"/>
    <x:mergeCell ref="G27:K27"/>
    <x:mergeCell ref="L27:P27"/>
    <x:mergeCell ref="C28:D28"/>
    <x:mergeCell ref="E28:F28"/>
    <x:mergeCell ref="G28:K28"/>
    <x:mergeCell ref="L28:P28"/>
    <x:mergeCell ref="C29:D29"/>
    <x:mergeCell ref="E29:F29"/>
    <x:mergeCell ref="G29:K29"/>
    <x:mergeCell ref="L29:P29"/>
    <x:mergeCell ref="C30:D30"/>
    <x:mergeCell ref="E30:F30"/>
    <x:mergeCell ref="G30:K30"/>
    <x:mergeCell ref="L30:P30"/>
    <x:mergeCell ref="C31:D31"/>
    <x:mergeCell ref="E31:F31"/>
    <x:mergeCell ref="G31:K31"/>
    <x:mergeCell ref="L31:P31"/>
    <x:mergeCell ref="C32:D32"/>
    <x:mergeCell ref="E32:F32"/>
    <x:mergeCell ref="G32:K32"/>
    <x:mergeCell ref="L32:P32"/>
    <x:mergeCell ref="C33:D33"/>
    <x:mergeCell ref="E33:F33"/>
    <x:mergeCell ref="G33:K33"/>
    <x:mergeCell ref="L33:P33"/>
  </x:mergeCells>
  <x:pageMargins left="0.69972223043441772461" right="0.69972223043441772461" top="0.75" bottom="0.75" header="0.30000001192092895508" footer="0.30000001192092895508"/>
  <x:pageSetup paperSize="9" scale="100" firstPageNumber="1" fitToWidth="1" fitToHeight="1" orientation="portrait" usePrinterDefaults="1" blackAndWhite="0" draft="0" useFirstPageNumber="0" horizontalDpi="600" verticalDpi="600" copies="1"/>
  <x:drawing r:id="rId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dimension ref="A1:AD215"/>
  <x:sheetViews>
    <x:sheetView topLeftCell="A1" zoomScaleNormal="100" zoomScaleSheetLayoutView="100" workbookViewId="0">
      <x:selection activeCell="E8" activeCellId="0" sqref="E8:E8"/>
    </x:sheetView>
  </x:sheetViews>
  <x:sheetFormatPr defaultColWidth="8.93359375" defaultRowHeight="13.55000000000000071054"/>
  <x:cols>
    <x:col min="1" max="2" width="16" customWidth="1"/>
    <x:col min="3" max="4" width="22" customWidth="1"/>
    <x:col min="5" max="5" width="34" customWidth="1"/>
    <x:col min="6" max="6" width="12" customWidth="1"/>
    <x:col min="7" max="7" width="22" customWidth="1"/>
    <x:col min="8" max="8" width="48" customWidth="1"/>
    <x:col min="9" max="9" width="15" customWidth="1"/>
    <x:col min="10" max="10" width="16" customWidth="1"/>
    <x:col min="11" max="11" width="20" customWidth="1"/>
    <x:col min="12" max="12" width="22" customWidth="1"/>
    <x:col min="13" max="13" width="18" customWidth="1"/>
    <x:col min="14" max="14" width="32" customWidth="1"/>
    <x:col min="15" max="15" width="22" customWidth="1"/>
    <x:col min="16" max="17" width="11" customWidth="1"/>
    <x:col min="18" max="18" width="26" customWidth="1"/>
    <x:col min="19" max="21" width="14" customWidth="1"/>
    <x:col min="22" max="22" width="12" customWidth="1"/>
    <x:col min="23" max="23" width="14" customWidth="1"/>
    <x:col min="24" max="24" width="18" customWidth="1"/>
    <x:col min="25" max="25" width="14" customWidth="1"/>
    <x:col min="26" max="26" width="10" customWidth="1"/>
    <x:col min="27" max="27" width="14" customWidth="1"/>
    <x:col min="28" max="28" width="28" customWidth="1"/>
    <x:col min="29" max="29" width="24" customWidth="1"/>
    <x:col min="30" max="30" width="38" customWidth="1"/>
  </x:cols>
  <x:sheetData>
    <x:row r="1" spans="1:30" ht="27.94999999999999928946" customHeight="1">
      <x:c r="A1" s="182" t="s">
        <x:v>2319</x:v>
      </x:c>
      <x:c r="B1" s="182"/>
      <x:c r="C1" s="182"/>
      <x:c r="D1" s="182"/>
      <x:c r="E1" s="182"/>
      <x:c r="F1" s="182"/>
      <x:c r="G1" s="182"/>
      <x:c r="H1" s="182"/>
      <x:c r="I1" s="182"/>
      <x:c r="J1" s="182"/>
      <x:c r="K1" s="182"/>
      <x:c r="L1" s="182"/>
      <x:c r="M1" s="182"/>
      <x:c r="N1" s="182"/>
      <x:c r="O1" s="182"/>
      <x:c r="P1" s="182"/>
      <x:c r="Q1" s="182"/>
      <x:c r="R1" s="182"/>
      <x:c r="S1" s="182"/>
      <x:c r="T1" s="182"/>
      <x:c r="U1" s="182"/>
      <x:c r="V1" s="182"/>
      <x:c r="W1" s="182"/>
      <x:c r="X1" s="182"/>
      <x:c r="Y1" s="182"/>
      <x:c r="Z1" s="182"/>
      <x:c r="AA1" s="182"/>
      <x:c r="AB1" s="182"/>
      <x:c r="AC1" s="182"/>
      <x:c r="AD1" s="182"/>
    </x:row>
    <x:row r="2" spans="1:30" ht="44.10000000000000142109" customHeight="1">
      <x:c r="A2" s="183" t="s">
        <x:v>1008</x:v>
      </x:c>
      <x:c r="B2" s="183"/>
      <x:c r="C2" s="183"/>
      <x:c r="D2" s="183"/>
      <x:c r="E2" s="183"/>
      <x:c r="F2" s="183"/>
      <x:c r="G2" s="183"/>
      <x:c r="H2" s="183"/>
      <x:c r="I2" s="183"/>
      <x:c r="J2" s="183"/>
      <x:c r="K2" s="183"/>
      <x:c r="L2" s="183"/>
      <x:c r="M2" s="183"/>
      <x:c r="N2" s="183"/>
      <x:c r="O2" s="183"/>
      <x:c r="P2" s="183"/>
      <x:c r="Q2" s="183"/>
      <x:c r="R2" s="183"/>
      <x:c r="S2" s="183"/>
      <x:c r="T2" s="183"/>
      <x:c r="U2" s="183"/>
      <x:c r="V2" s="183"/>
      <x:c r="W2" s="183"/>
      <x:c r="X2" s="183"/>
      <x:c r="Y2" s="183"/>
      <x:c r="Z2" s="183"/>
      <x:c r="AA2" s="183"/>
      <x:c r="AB2" s="183"/>
      <x:c r="AC2" s="183"/>
      <x:c r="AD2" s="183"/>
    </x:row>
    <x:row r="3" spans="1:30" ht="24" customHeight="1">
      <x:c r="A3" s="184" t="s">
        <x:v>9</x:v>
      </x:c>
      <x:c r="B3" s="184"/>
      <x:c r="C3" s="184"/>
      <x:c r="D3" s="184"/>
      <x:c r="E3" s="184"/>
      <x:c r="F3" s="184"/>
      <x:c r="G3" s="184" t="s">
        <x:v>2891</x:v>
      </x:c>
      <x:c r="H3" s="184"/>
      <x:c r="I3" s="184"/>
      <x:c r="J3" s="184"/>
      <x:c r="K3" s="184"/>
      <x:c r="L3" s="184"/>
      <x:c r="M3" s="184" t="s">
        <x:v>1133</x:v>
      </x:c>
      <x:c r="N3" s="184"/>
      <x:c r="O3" s="184" t="s">
        <x:v>3229</x:v>
      </x:c>
      <x:c r="P3" s="184"/>
      <x:c r="Q3" s="184"/>
      <x:c r="R3" s="184"/>
      <x:c r="S3" s="184" t="s">
        <x:v>27</x:v>
      </x:c>
      <x:c r="T3" s="184"/>
      <x:c r="U3" s="184" t="s">
        <x:v>12</x:v>
      </x:c>
      <x:c r="V3" s="184"/>
      <x:c r="W3" s="184"/>
      <x:c r="X3" s="184" t="s">
        <x:v>7</x:v>
      </x:c>
      <x:c r="Y3" s="184"/>
      <x:c r="Z3" s="184"/>
      <x:c r="AA3" s="184"/>
      <x:c r="AB3" s="184" t="s">
        <x:v>6</x:v>
      </x:c>
      <x:c r="AC3" s="184"/>
      <x:c r="AD3" s="184"/>
    </x:row>
    <x:row r="4" spans="1:30" ht="42" customHeight="1">
      <x:c r="A4" s="90" t="s">
        <x:v>14</x:v>
      </x:c>
      <x:c r="B4" s="85" t="s">
        <x:v>273</x:v>
      </x:c>
      <x:c r="C4" s="90" t="s">
        <x:v>3138</x:v>
      </x:c>
      <x:c r="D4" s="90" t="s">
        <x:v>58</x:v>
      </x:c>
      <x:c r="E4" s="90" t="s">
        <x:v>2738</x:v>
      </x:c>
      <x:c r="F4" s="90" t="s">
        <x:v>314</x:v>
      </x:c>
      <x:c r="G4" s="90" t="s">
        <x:v>1793</x:v>
      </x:c>
      <x:c r="H4" s="90" t="s">
        <x:v>2731</x:v>
      </x:c>
      <x:c r="I4" s="85" t="s">
        <x:v>303</x:v>
      </x:c>
      <x:c r="J4" s="85" t="s">
        <x:v>269</x:v>
      </x:c>
      <x:c r="K4" s="85" t="s">
        <x:v>273</x:v>
      </x:c>
      <x:c r="L4" s="85" t="s">
        <x:v>265</x:v>
      </x:c>
      <x:c r="M4" s="85" t="s">
        <x:v>2729</x:v>
      </x:c>
      <x:c r="N4" s="85" t="s">
        <x:v>277</x:v>
      </x:c>
      <x:c r="O4" s="85" t="s">
        <x:v>2722</x:v>
      </x:c>
      <x:c r="P4" s="85" t="s">
        <x:v>1137</x:v>
      </x:c>
      <x:c r="Q4" s="85" t="s">
        <x:v>275</x:v>
      </x:c>
      <x:c r="R4" s="85" t="s">
        <x:v>274</x:v>
      </x:c>
      <x:c r="S4" s="85" t="s">
        <x:v>2730</x:v>
      </x:c>
      <x:c r="T4" s="85" t="s">
        <x:v>2724</x:v>
      </x:c>
      <x:c r="U4" s="85" t="s">
        <x:v>296</x:v>
      </x:c>
      <x:c r="V4" s="85" t="s">
        <x:v>66</x:v>
      </x:c>
      <x:c r="W4" s="85" t="s">
        <x:v>2714</x:v>
      </x:c>
      <x:c r="X4" s="85" t="s">
        <x:v>2723</x:v>
      </x:c>
      <x:c r="Y4" s="85" t="s">
        <x:v>2727</x:v>
      </x:c>
      <x:c r="Z4" s="85" t="s">
        <x:v>3181</x:v>
      </x:c>
      <x:c r="AA4" s="85" t="s">
        <x:v>2725</x:v>
      </x:c>
      <x:c r="AB4" s="90" t="s">
        <x:v>2735</x:v>
      </x:c>
      <x:c r="AC4" s="90" t="s">
        <x:v>2739</x:v>
      </x:c>
      <x:c r="AD4" s="90" t="s">
        <x:v>1799</x:v>
      </x:c>
    </x:row>
    <x:row r="5" spans="1:30" ht="54" customHeight="1">
      <x:c r="A5" s="91" t="s">
        <x:v>2894</x:v>
      </x:c>
      <x:c r="B5" s="86" t="s">
        <x:v>1786</x:v>
      </x:c>
      <x:c r="C5" s="92" t="s">
        <x:v>315</x:v>
      </x:c>
      <x:c r="D5" s="92">
        <x:v>9</x:v>
      </x:c>
      <x:c r="E5" s="92" t="s">
        <x:v>817</x:v>
      </x:c>
      <x:c r="F5" s="92" t="s">
        <x:v>3168</x:v>
      </x:c>
      <x:c r="G5" s="91" t="s">
        <x:v>90</x:v>
      </x:c>
      <x:c r="H5" s="92" t="s">
        <x:v>2079</x:v>
      </x:c>
      <x:c r="I5" s="86"/>
      <x:c r="J5" s="86" t="s">
        <x:v>3176</x:v>
      </x:c>
      <x:c r="K5" s="86" t="s">
        <x:v>1786</x:v>
      </x:c>
      <x:c r="L5" s="86"/>
      <x:c r="M5" s="86" t="s">
        <x:v>3182</x:v>
      </x:c>
      <x:c r="N5" s="86" t="s">
        <x:v>2424</x:v>
      </x:c>
      <x:c r="O5" s="86" t="s">
        <x:v>1796</x:v>
      </x:c>
      <x:c r="P5" s="99">
        <x:v>0</x:v>
      </x:c>
      <x:c r="Q5" s="86">
        <x:v>0</x:v>
      </x:c>
      <x:c r="R5" s="86" t="s">
        <x:v>1144</x:v>
      </x:c>
      <x:c r="S5" s="103"/>
      <x:c r="T5" s="107"/>
      <x:c r="U5" s="86" t="s">
        <x:v>1796</x:v>
      </x:c>
      <x:c r="V5" s="99">
        <x:v>0</x:v>
      </x:c>
      <x:c r="W5" s="99">
        <x:v>0</x:v>
      </x:c>
      <x:c r="X5" s="86" t="s">
        <x:v>1796</x:v>
      </x:c>
      <x:c r="Y5" s="86">
        <x:v>0</x:v>
      </x:c>
      <x:c r="Z5" s="86" t="s">
        <x:v>1796</x:v>
      </x:c>
      <x:c r="AA5" s="103">
        <x:v>0</x:v>
      </x:c>
      <x:c r="AB5" s="92" t="s">
        <x:v>294</x:v>
      </x:c>
      <x:c r="AC5" s="92" t="s">
        <x:v>1796</x:v>
      </x:c>
      <x:c r="AD5" s="92" t="s">
        <x:v>1561</x:v>
      </x:c>
    </x:row>
    <x:row r="6" spans="1:30" ht="54" customHeight="1">
      <x:c r="A6" s="91" t="s">
        <x:v>2892</x:v>
      </x:c>
      <x:c r="B6" s="86" t="s">
        <x:v>1786</x:v>
      </x:c>
      <x:c r="C6" s="92" t="s">
        <x:v>2728</x:v>
      </x:c>
      <x:c r="D6" s="92">
        <x:v>79</x:v>
      </x:c>
      <x:c r="E6" s="92" t="s">
        <x:v>1522</x:v>
      </x:c>
      <x:c r="F6" s="92" t="s">
        <x:v>3168</x:v>
      </x:c>
      <x:c r="G6" s="91" t="s">
        <x:v>3167</x:v>
      </x:c>
      <x:c r="H6" s="92" t="s">
        <x:v>1299</x:v>
      </x:c>
      <x:c r="I6" s="86"/>
      <x:c r="J6" s="86" t="s">
        <x:v>321</x:v>
      </x:c>
      <x:c r="K6" s="86" t="s">
        <x:v>1786</x:v>
      </x:c>
      <x:c r="L6" s="86"/>
      <x:c r="M6" s="86" t="s">
        <x:v>2750</x:v>
      </x:c>
      <x:c r="N6" s="86" t="s">
        <x:v>2734</x:v>
      </x:c>
      <x:c r="O6" s="86" t="s">
        <x:v>1796</x:v>
      </x:c>
      <x:c r="P6" s="99">
        <x:v>0</x:v>
      </x:c>
      <x:c r="Q6" s="86">
        <x:v>0</x:v>
      </x:c>
      <x:c r="R6" s="86" t="s">
        <x:v>1144</x:v>
      </x:c>
      <x:c r="S6" s="103"/>
      <x:c r="T6" s="107"/>
      <x:c r="U6" s="86" t="s">
        <x:v>1796</x:v>
      </x:c>
      <x:c r="V6" s="99">
        <x:v>0</x:v>
      </x:c>
      <x:c r="W6" s="99">
        <x:v>0.59999999999999998</x:v>
      </x:c>
      <x:c r="X6" s="86" t="s">
        <x:v>3119</x:v>
      </x:c>
      <x:c r="Y6" s="86">
        <x:v>990</x:v>
      </x:c>
      <x:c r="Z6" s="86" t="s">
        <x:v>3170</x:v>
      </x:c>
      <x:c r="AA6" s="103">
        <x:v>0</x:v>
      </x:c>
      <x:c r="AB6" s="92" t="s">
        <x:v>2740</x:v>
      </x:c>
      <x:c r="AC6" s="92" t="s">
        <x:v>1556</x:v>
      </x:c>
      <x:c r="AD6" s="92" t="s">
        <x:v>4386</x:v>
      </x:c>
    </x:row>
    <x:row r="7" spans="1:30" ht="54" customHeight="1">
      <x:c r="A7" s="91" t="s">
        <x:v>2903</x:v>
      </x:c>
      <x:c r="B7" s="86" t="s">
        <x:v>1786</x:v>
      </x:c>
      <x:c r="C7" s="92" t="s">
        <x:v>323</x:v>
      </x:c>
      <x:c r="D7" s="92">
        <x:v>119</x:v>
      </x:c>
      <x:c r="E7" s="92" t="s">
        <x:v>1383</x:v>
      </x:c>
      <x:c r="F7" s="92" t="s">
        <x:v>3168</x:v>
      </x:c>
      <x:c r="G7" s="91" t="s">
        <x:v>3186</x:v>
      </x:c>
      <x:c r="H7" s="92" t="s">
        <x:v>3032</x:v>
      </x:c>
      <x:c r="I7" s="86"/>
      <x:c r="J7" s="86" t="s">
        <x:v>3176</x:v>
      </x:c>
      <x:c r="K7" s="86" t="s">
        <x:v>1786</x:v>
      </x:c>
      <x:c r="L7" s="86" t="s">
        <x:v>2748</x:v>
      </x:c>
      <x:c r="M7" s="86" t="s">
        <x:v>3182</x:v>
      </x:c>
      <x:c r="N7" s="86" t="s">
        <x:v>2745</x:v>
      </x:c>
      <x:c r="O7" s="86" t="s">
        <x:v>2736</x:v>
      </x:c>
      <x:c r="P7" s="99">
        <x:v>1</x:v>
      </x:c>
      <x:c r="Q7" s="86">
        <x:v>0</x:v>
      </x:c>
      <x:c r="R7" s="86" t="s">
        <x:v>2443</x:v>
      </x:c>
      <x:c r="S7" s="103"/>
      <x:c r="T7" s="107"/>
      <x:c r="U7" s="86" t="s">
        <x:v>3169</x:v>
      </x:c>
      <x:c r="V7" s="99">
        <x:v>0.45000000000000001</x:v>
      </x:c>
      <x:c r="W7" s="99">
        <x:v>0.20000000000000001</x:v>
      </x:c>
      <x:c r="X7" s="86" t="s">
        <x:v>1796</x:v>
      </x:c>
      <x:c r="Y7" s="86">
        <x:v>0</x:v>
      </x:c>
      <x:c r="Z7" s="86" t="s">
        <x:v>1796</x:v>
      </x:c>
      <x:c r="AA7" s="103">
        <x:v>0</x:v>
      </x:c>
      <x:c r="AB7" s="92" t="s">
        <x:v>325</x:v>
      </x:c>
      <x:c r="AC7" s="92" t="s">
        <x:v>2732</x:v>
      </x:c>
      <x:c r="AD7" s="92" t="s">
        <x:v>4107</x:v>
      </x:c>
    </x:row>
    <x:row r="8" spans="1:30" ht="54" customHeight="1">
      <x:c r="A8" s="91" t="s">
        <x:v>2909</x:v>
      </x:c>
      <x:c r="B8" s="86" t="s">
        <x:v>1786</x:v>
      </x:c>
      <x:c r="C8" s="92" t="s">
        <x:v>323</x:v>
      </x:c>
      <x:c r="D8" s="92">
        <x:v>119</x:v>
      </x:c>
      <x:c r="E8" s="92" t="s">
        <x:v>1383</x:v>
      </x:c>
      <x:c r="F8" s="92" t="s">
        <x:v>3168</x:v>
      </x:c>
      <x:c r="G8" s="91" t="s">
        <x:v>352</x:v>
      </x:c>
      <x:c r="H8" s="92" t="s">
        <x:v>1171</x:v>
      </x:c>
      <x:c r="I8" s="86"/>
      <x:c r="J8" s="86" t="s">
        <x:v>3176</x:v>
      </x:c>
      <x:c r="K8" s="86" t="s">
        <x:v>1786</x:v>
      </x:c>
      <x:c r="L8" s="86"/>
      <x:c r="M8" s="86" t="s">
        <x:v>3182</x:v>
      </x:c>
      <x:c r="N8" s="86" t="s">
        <x:v>2726</x:v>
      </x:c>
      <x:c r="O8" s="86" t="s">
        <x:v>1796</x:v>
      </x:c>
      <x:c r="P8" s="99">
        <x:v>0</x:v>
      </x:c>
      <x:c r="Q8" s="86">
        <x:v>0</x:v>
      </x:c>
      <x:c r="R8" s="86" t="s">
        <x:v>1144</x:v>
      </x:c>
      <x:c r="S8" s="103"/>
      <x:c r="T8" s="107"/>
      <x:c r="U8" s="86" t="s">
        <x:v>3169</x:v>
      </x:c>
      <x:c r="V8" s="99">
        <x:v>1.8</x:v>
      </x:c>
      <x:c r="W8" s="99">
        <x:v>0.10000000000000001</x:v>
      </x:c>
      <x:c r="X8" s="86" t="s">
        <x:v>297</x:v>
      </x:c>
      <x:c r="Y8" s="86">
        <x:v>80</x:v>
      </x:c>
      <x:c r="Z8" s="86" t="s">
        <x:v>3192</x:v>
      </x:c>
      <x:c r="AA8" s="103">
        <x:v>0.25</x:v>
      </x:c>
      <x:c r="AB8" s="92" t="s">
        <x:v>318</x:v>
      </x:c>
      <x:c r="AC8" s="92" t="s">
        <x:v>1796</x:v>
      </x:c>
      <x:c r="AD8" s="92" t="s">
        <x:v>2747</x:v>
      </x:c>
    </x:row>
    <x:row r="9" spans="1:30" ht="54" customHeight="1">
      <x:c r="A9" s="91" t="s">
        <x:v>2907</x:v>
      </x:c>
      <x:c r="B9" s="86" t="s">
        <x:v>3093</x:v>
      </x:c>
      <x:c r="C9" s="92" t="s">
        <x:v>311</x:v>
      </x:c>
      <x:c r="D9" s="92">
        <x:v>146</x:v>
      </x:c>
      <x:c r="E9" s="92" t="s">
        <x:v>1850</x:v>
      </x:c>
      <x:c r="F9" s="92" t="s">
        <x:v>3168</x:v>
      </x:c>
      <x:c r="G9" s="91" t="s">
        <x:v>356</x:v>
      </x:c>
      <x:c r="H9" s="92" t="s">
        <x:v>2110</x:v>
      </x:c>
      <x:c r="I9" s="86"/>
      <x:c r="J9" s="86" t="s">
        <x:v>3176</x:v>
      </x:c>
      <x:c r="K9" s="86" t="s">
        <x:v>3093</x:v>
      </x:c>
      <x:c r="L9" s="86" t="s">
        <x:v>2754</x:v>
      </x:c>
      <x:c r="M9" s="86" t="s">
        <x:v>306</x:v>
      </x:c>
      <x:c r="N9" s="86" t="s">
        <x:v>2742</x:v>
      </x:c>
      <x:c r="O9" s="86" t="s">
        <x:v>1796</x:v>
      </x:c>
      <x:c r="P9" s="99">
        <x:v>0</x:v>
      </x:c>
      <x:c r="Q9" s="86">
        <x:v>0</x:v>
      </x:c>
      <x:c r="R9" s="86" t="s">
        <x:v>1144</x:v>
      </x:c>
      <x:c r="S9" s="103"/>
      <x:c r="T9" s="107"/>
      <x:c r="U9" s="86" t="s">
        <x:v>306</x:v>
      </x:c>
      <x:c r="V9" s="99">
        <x:v>0</x:v>
      </x:c>
      <x:c r="W9" s="99">
        <x:v>0.14999999999999999</x:v>
      </x:c>
      <x:c r="X9" s="86" t="s">
        <x:v>1796</x:v>
      </x:c>
      <x:c r="Y9" s="86">
        <x:v>0</x:v>
      </x:c>
      <x:c r="Z9" s="86" t="s">
        <x:v>1796</x:v>
      </x:c>
      <x:c r="AA9" s="103">
        <x:v>1</x:v>
      </x:c>
      <x:c r="AB9" s="92" t="s">
        <x:v>332</x:v>
      </x:c>
      <x:c r="AC9" s="92" t="s">
        <x:v>2732</x:v>
      </x:c>
      <x:c r="AD9" s="92" t="s">
        <x:v>3980</x:v>
      </x:c>
    </x:row>
    <x:row r="10" spans="1:30" ht="54" customHeight="1">
      <x:c r="A10" s="91" t="s">
        <x:v>2901</x:v>
      </x:c>
      <x:c r="B10" s="86" t="s">
        <x:v>1786</x:v>
      </x:c>
      <x:c r="C10" s="92" t="s">
        <x:v>322</x:v>
      </x:c>
      <x:c r="D10" s="92">
        <x:v>125</x:v>
      </x:c>
      <x:c r="E10" s="92" t="s">
        <x:v>846</x:v>
      </x:c>
      <x:c r="F10" s="92" t="s">
        <x:v>3168</x:v>
      </x:c>
      <x:c r="G10" s="91" t="s">
        <x:v>1123</x:v>
      </x:c>
      <x:c r="H10" s="92" t="s">
        <x:v>1163</x:v>
      </x:c>
      <x:c r="I10" s="86"/>
      <x:c r="J10" s="86" t="s">
        <x:v>1794</x:v>
      </x:c>
      <x:c r="K10" s="86" t="s">
        <x:v>1786</x:v>
      </x:c>
      <x:c r="L10" s="86"/>
      <x:c r="M10" s="86" t="s">
        <x:v>349</x:v>
      </x:c>
      <x:c r="N10" s="86" t="s">
        <x:v>1418</x:v>
      </x:c>
      <x:c r="O10" s="86" t="s">
        <x:v>1796</x:v>
      </x:c>
      <x:c r="P10" s="99">
        <x:v>0</x:v>
      </x:c>
      <x:c r="Q10" s="86">
        <x:v>0</x:v>
      </x:c>
      <x:c r="R10" s="86" t="s">
        <x:v>1144</x:v>
      </x:c>
      <x:c r="S10" s="103"/>
      <x:c r="T10" s="107"/>
      <x:c r="U10" s="86" t="s">
        <x:v>1796</x:v>
      </x:c>
      <x:c r="V10" s="99">
        <x:v>0</x:v>
      </x:c>
      <x:c r="W10" s="99">
        <x:v>0</x:v>
      </x:c>
      <x:c r="X10" s="86" t="s">
        <x:v>2755</x:v>
      </x:c>
      <x:c r="Y10" s="86">
        <x:v>0.29999999999999999</x:v>
      </x:c>
      <x:c r="Z10" s="86" t="s">
        <x:v>3165</x:v>
      </x:c>
      <x:c r="AA10" s="103">
        <x:v>0</x:v>
      </x:c>
      <x:c r="AB10" s="92" t="s">
        <x:v>313</x:v>
      </x:c>
      <x:c r="AC10" s="92" t="s">
        <x:v>1796</x:v>
      </x:c>
      <x:c r="AD10" s="92" t="s">
        <x:v>3558</x:v>
      </x:c>
    </x:row>
    <x:row r="11" spans="1:30" ht="54" customHeight="1">
      <x:c r="A11" s="91" t="s">
        <x:v>2904</x:v>
      </x:c>
      <x:c r="B11" s="86" t="s">
        <x:v>1786</x:v>
      </x:c>
      <x:c r="C11" s="92" t="s">
        <x:v>323</x:v>
      </x:c>
      <x:c r="D11" s="92">
        <x:v>126</x:v>
      </x:c>
      <x:c r="E11" s="92" t="s">
        <x:v>1883</x:v>
      </x:c>
      <x:c r="F11" s="92" t="s">
        <x:v>3168</x:v>
      </x:c>
      <x:c r="G11" s="91" t="s">
        <x:v>2788</x:v>
      </x:c>
      <x:c r="H11" s="92" t="s">
        <x:v>867</x:v>
      </x:c>
      <x:c r="I11" s="86"/>
      <x:c r="J11" s="86" t="s">
        <x:v>3176</x:v>
      </x:c>
      <x:c r="K11" s="86" t="s">
        <x:v>1786</x:v>
      </x:c>
      <x:c r="L11" s="86" t="s">
        <x:v>2737</x:v>
      </x:c>
      <x:c r="M11" s="86" t="s">
        <x:v>299</x:v>
      </x:c>
      <x:c r="N11" s="86" t="s">
        <x:v>2472</x:v>
      </x:c>
      <x:c r="O11" s="86" t="s">
        <x:v>2736</x:v>
      </x:c>
      <x:c r="P11" s="99">
        <x:v>1.1499999999999999</x:v>
      </x:c>
      <x:c r="Q11" s="86">
        <x:v>0</x:v>
      </x:c>
      <x:c r="R11" s="86" t="s">
        <x:v>2412</x:v>
      </x:c>
      <x:c r="S11" s="103"/>
      <x:c r="T11" s="107"/>
      <x:c r="U11" s="86" t="s">
        <x:v>3169</x:v>
      </x:c>
      <x:c r="V11" s="99">
        <x:v>2</x:v>
      </x:c>
      <x:c r="W11" s="99">
        <x:v>0.25</x:v>
      </x:c>
      <x:c r="X11" s="86" t="s">
        <x:v>1796</x:v>
      </x:c>
      <x:c r="Y11" s="86">
        <x:v>0</x:v>
      </x:c>
      <x:c r="Z11" s="86" t="s">
        <x:v>1796</x:v>
      </x:c>
      <x:c r="AA11" s="103">
        <x:v>0</x:v>
      </x:c>
      <x:c r="AB11" s="92" t="s">
        <x:v>316</x:v>
      </x:c>
      <x:c r="AC11" s="92" t="s">
        <x:v>2732</x:v>
      </x:c>
      <x:c r="AD11" s="92" t="s">
        <x:v>3573</x:v>
      </x:c>
    </x:row>
    <x:row r="12" spans="1:30" ht="54" customHeight="1">
      <x:c r="A12" s="91" t="s">
        <x:v>2910</x:v>
      </x:c>
      <x:c r="B12" s="86" t="s">
        <x:v>1786</x:v>
      </x:c>
      <x:c r="C12" s="92" t="s">
        <x:v>343</x:v>
      </x:c>
      <x:c r="D12" s="92">
        <x:v>130</x:v>
      </x:c>
      <x:c r="E12" s="92" t="s">
        <x:v>3977</x:v>
      </x:c>
      <x:c r="F12" s="92" t="s">
        <x:v>3168</x:v>
      </x:c>
      <x:c r="G12" s="91" t="s">
        <x:v>2802</x:v>
      </x:c>
      <x:c r="H12" s="92" t="s">
        <x:v>1378</x:v>
      </x:c>
      <x:c r="I12" s="86"/>
      <x:c r="J12" s="86" t="s">
        <x:v>3176</x:v>
      </x:c>
      <x:c r="K12" s="86" t="s">
        <x:v>1786</x:v>
      </x:c>
      <x:c r="L12" s="86"/>
      <x:c r="M12" s="86" t="s">
        <x:v>348</x:v>
      </x:c>
      <x:c r="N12" s="86" t="s">
        <x:v>2208</x:v>
      </x:c>
      <x:c r="O12" s="86" t="s">
        <x:v>2736</x:v>
      </x:c>
      <x:c r="P12" s="99">
        <x:v>1.3500000000000001</x:v>
      </x:c>
      <x:c r="Q12" s="86">
        <x:v>0</x:v>
      </x:c>
      <x:c r="R12" s="86" t="s">
        <x:v>2426</x:v>
      </x:c>
      <x:c r="S12" s="103"/>
      <x:c r="T12" s="107"/>
      <x:c r="U12" s="86" t="s">
        <x:v>3169</x:v>
      </x:c>
      <x:c r="V12" s="99">
        <x:v>2.5</x:v>
      </x:c>
      <x:c r="W12" s="99">
        <x:v>0.34999999999999998</x:v>
      </x:c>
      <x:c r="X12" s="86" t="s">
        <x:v>1796</x:v>
      </x:c>
      <x:c r="Y12" s="86">
        <x:v>0</x:v>
      </x:c>
      <x:c r="Z12" s="86" t="s">
        <x:v>1796</x:v>
      </x:c>
      <x:c r="AA12" s="103">
        <x:v>0</x:v>
      </x:c>
      <x:c r="AB12" s="92" t="s">
        <x:v>2744</x:v>
      </x:c>
      <x:c r="AC12" s="92" t="s">
        <x:v>1796</x:v>
      </x:c>
      <x:c r="AD12" s="92" t="s">
        <x:v>4384</x:v>
      </x:c>
    </x:row>
    <x:row r="13" spans="1:30" ht="54" customHeight="1">
      <x:c r="A13" s="91" t="s">
        <x:v>2911</x:v>
      </x:c>
      <x:c r="B13" s="86" t="s">
        <x:v>1786</x:v>
      </x:c>
      <x:c r="C13" s="92" t="s">
        <x:v>301</x:v>
      </x:c>
      <x:c r="D13" s="92">
        <x:v>134</x:v>
      </x:c>
      <x:c r="E13" s="92" t="s">
        <x:v>3400</x:v>
      </x:c>
      <x:c r="F13" s="92" t="s">
        <x:v>3168</x:v>
      </x:c>
      <x:c r="G13" s="91" t="s">
        <x:v>2743</x:v>
      </x:c>
      <x:c r="H13" s="92" t="s">
        <x:v>3048</x:v>
      </x:c>
      <x:c r="I13" s="86"/>
      <x:c r="J13" s="86" t="s">
        <x:v>3176</x:v>
      </x:c>
      <x:c r="K13" s="86" t="s">
        <x:v>1786</x:v>
      </x:c>
      <x:c r="L13" s="86"/>
      <x:c r="M13" s="86" t="s">
        <x:v>300</x:v>
      </x:c>
      <x:c r="N13" s="86" t="s">
        <x:v>3577</x:v>
      </x:c>
      <x:c r="O13" s="86" t="s">
        <x:v>1796</x:v>
      </x:c>
      <x:c r="P13" s="99">
        <x:v>0</x:v>
      </x:c>
      <x:c r="Q13" s="86">
        <x:v>0</x:v>
      </x:c>
      <x:c r="R13" s="86" t="s">
        <x:v>1144</x:v>
      </x:c>
      <x:c r="S13" s="103"/>
      <x:c r="T13" s="107"/>
      <x:c r="U13" s="86" t="s">
        <x:v>3191</x:v>
      </x:c>
      <x:c r="V13" s="99">
        <x:v>0</x:v>
      </x:c>
      <x:c r="W13" s="99">
        <x:v>0.14999999999999999</x:v>
      </x:c>
      <x:c r="X13" s="86" t="s">
        <x:v>2751</x:v>
      </x:c>
      <x:c r="Y13" s="86">
        <x:v>-50</x:v>
      </x:c>
      <x:c r="Z13" s="86" t="s">
        <x:v>3192</x:v>
      </x:c>
      <x:c r="AA13" s="103">
        <x:v>0</x:v>
      </x:c>
      <x:c r="AB13" s="92" t="s">
        <x:v>2741</x:v>
      </x:c>
      <x:c r="AC13" s="92" t="s">
        <x:v>1796</x:v>
      </x:c>
      <x:c r="AD13" s="92" t="s">
        <x:v>1524</x:v>
      </x:c>
    </x:row>
    <x:row r="14" spans="1:30" ht="54" customHeight="1">
      <x:c r="A14" s="91" t="s">
        <x:v>2900</x:v>
      </x:c>
      <x:c r="B14" s="86" t="s">
        <x:v>1124</x:v>
      </x:c>
      <x:c r="C14" s="92" t="s">
        <x:v>570</x:v>
      </x:c>
      <x:c r="D14" s="92">
        <x:v>141</x:v>
      </x:c>
      <x:c r="E14" s="92" t="s">
        <x:v>845</x:v>
      </x:c>
      <x:c r="F14" s="92" t="s">
        <x:v>3168</x:v>
      </x:c>
      <x:c r="G14" s="91" t="s">
        <x:v>302</x:v>
      </x:c>
      <x:c r="H14" s="92" t="s">
        <x:v>2127</x:v>
      </x:c>
      <x:c r="I14" s="86"/>
      <x:c r="J14" s="86" t="s">
        <x:v>321</x:v>
      </x:c>
      <x:c r="K14" s="86" t="s">
        <x:v>1124</x:v>
      </x:c>
      <x:c r="L14" s="86" t="s">
        <x:v>2746</x:v>
      </x:c>
      <x:c r="M14" s="86" t="s">
        <x:v>310</x:v>
      </x:c>
      <x:c r="N14" s="86" t="s">
        <x:v>3579</x:v>
      </x:c>
      <x:c r="O14" s="86" t="s">
        <x:v>1796</x:v>
      </x:c>
      <x:c r="P14" s="99">
        <x:v>0</x:v>
      </x:c>
      <x:c r="Q14" s="86">
        <x:v>0</x:v>
      </x:c>
      <x:c r="R14" s="86" t="s">
        <x:v>1144</x:v>
      </x:c>
      <x:c r="S14" s="103"/>
      <x:c r="T14" s="107"/>
      <x:c r="U14" s="86" t="s">
        <x:v>336</x:v>
      </x:c>
      <x:c r="V14" s="99">
        <x:v>0</x:v>
      </x:c>
      <x:c r="W14" s="99">
        <x:v>0.40000000000000002</x:v>
      </x:c>
      <x:c r="X14" s="86" t="s">
        <x:v>308</x:v>
      </x:c>
      <x:c r="Y14" s="86">
        <x:v>-1</x:v>
      </x:c>
      <x:c r="Z14" s="86" t="s">
        <x:v>3115</x:v>
      </x:c>
      <x:c r="AA14" s="103">
        <x:v>4</x:v>
      </x:c>
      <x:c r="AB14" s="92" t="s">
        <x:v>2719</x:v>
      </x:c>
      <x:c r="AC14" s="92" t="s">
        <x:v>2733</x:v>
      </x:c>
      <x:c r="AD14" s="92" t="s">
        <x:v>4377</x:v>
      </x:c>
    </x:row>
    <x:row r="15" spans="1:30" ht="54" customHeight="1">
      <x:c r="A15" s="91" t="s">
        <x:v>2896</x:v>
      </x:c>
      <x:c r="B15" s="86" t="s">
        <x:v>1786</x:v>
      </x:c>
      <x:c r="C15" s="92" t="s">
        <x:v>570</x:v>
      </x:c>
      <x:c r="D15" s="92">
        <x:v>141</x:v>
      </x:c>
      <x:c r="E15" s="92" t="s">
        <x:v>845</x:v>
      </x:c>
      <x:c r="F15" s="92" t="s">
        <x:v>3168</x:v>
      </x:c>
      <x:c r="G15" s="91" t="s">
        <x:v>89</x:v>
      </x:c>
      <x:c r="H15" s="92" t="s">
        <x:v>1048</x:v>
      </x:c>
      <x:c r="I15" s="86"/>
      <x:c r="J15" s="86" t="s">
        <x:v>3176</x:v>
      </x:c>
      <x:c r="K15" s="86" t="s">
        <x:v>1786</x:v>
      </x:c>
      <x:c r="L15" s="86"/>
      <x:c r="M15" s="86" t="s">
        <x:v>298</x:v>
      </x:c>
      <x:c r="N15" s="86" t="s">
        <x:v>2431</x:v>
      </x:c>
      <x:c r="O15" s="86" t="s">
        <x:v>1796</x:v>
      </x:c>
      <x:c r="P15" s="99">
        <x:v>0</x:v>
      </x:c>
      <x:c r="Q15" s="86">
        <x:v>0</x:v>
      </x:c>
      <x:c r="R15" s="86" t="s">
        <x:v>1144</x:v>
      </x:c>
      <x:c r="S15" s="103"/>
      <x:c r="T15" s="107"/>
      <x:c r="U15" s="86" t="s">
        <x:v>3169</x:v>
      </x:c>
      <x:c r="V15" s="99">
        <x:v>3</x:v>
      </x:c>
      <x:c r="W15" s="99">
        <x:v>0.29999999999999999</x:v>
      </x:c>
      <x:c r="X15" s="86" t="s">
        <x:v>307</x:v>
      </x:c>
      <x:c r="Y15" s="86">
        <x:v>1</x:v>
      </x:c>
      <x:c r="Z15" s="86" t="s">
        <x:v>3194</x:v>
      </x:c>
      <x:c r="AA15" s="103">
        <x:v>3</x:v>
      </x:c>
      <x:c r="AB15" s="92" t="s">
        <x:v>2716</x:v>
      </x:c>
      <x:c r="AC15" s="92" t="s">
        <x:v>2717</x:v>
      </x:c>
      <x:c r="AD15" s="92" t="s">
        <x:v>4378</x:v>
      </x:c>
    </x:row>
    <x:row r="16" spans="1:30" ht="54" customHeight="1">
      <x:c r="A16" s="91" t="s">
        <x:v>2899</x:v>
      </x:c>
      <x:c r="B16" s="86" t="s">
        <x:v>1786</x:v>
      </x:c>
      <x:c r="C16" s="92" t="s">
        <x:v>309</x:v>
      </x:c>
      <x:c r="D16" s="92">
        <x:v>148</x:v>
      </x:c>
      <x:c r="E16" s="92" t="s">
        <x:v>1874</x:v>
      </x:c>
      <x:c r="F16" s="92" t="s">
        <x:v>3168</x:v>
      </x:c>
      <x:c r="G16" s="91" t="s">
        <x:v>102</x:v>
      </x:c>
      <x:c r="H16" s="92" t="s">
        <x:v>3031</x:v>
      </x:c>
      <x:c r="I16" s="86"/>
      <x:c r="J16" s="86" t="s">
        <x:v>3176</x:v>
      </x:c>
      <x:c r="K16" s="86" t="s">
        <x:v>1786</x:v>
      </x:c>
      <x:c r="L16" s="86"/>
      <x:c r="M16" s="86" t="s">
        <x:v>348</x:v>
      </x:c>
      <x:c r="N16" s="86" t="s">
        <x:v>2721</x:v>
      </x:c>
      <x:c r="O16" s="86" t="s">
        <x:v>2736</x:v>
      </x:c>
      <x:c r="P16" s="99">
        <x:v>1.3999999999999999</x:v>
      </x:c>
      <x:c r="Q16" s="86">
        <x:v>0</x:v>
      </x:c>
      <x:c r="R16" s="86" t="s">
        <x:v>2452</x:v>
      </x:c>
      <x:c r="S16" s="103"/>
      <x:c r="T16" s="107"/>
      <x:c r="U16" s="86" t="s">
        <x:v>3169</x:v>
      </x:c>
      <x:c r="V16" s="99">
        <x:v>1.5</x:v>
      </x:c>
      <x:c r="W16" s="99">
        <x:v>0.29999999999999999</x:v>
      </x:c>
      <x:c r="X16" s="86" t="s">
        <x:v>317</x:v>
      </x:c>
      <x:c r="Y16" s="86">
        <x:v>40</x:v>
      </x:c>
      <x:c r="Z16" s="86" t="s">
        <x:v>3192</x:v>
      </x:c>
      <x:c r="AA16" s="103">
        <x:v>0</x:v>
      </x:c>
      <x:c r="AB16" s="92" t="s">
        <x:v>304</x:v>
      </x:c>
      <x:c r="AC16" s="92" t="s">
        <x:v>1796</x:v>
      </x:c>
      <x:c r="AD16" s="92" t="s">
        <x:v>2715</x:v>
      </x:c>
    </x:row>
    <x:row r="17" spans="1:30" ht="54" customHeight="1">
      <x:c r="A17" s="91" t="s">
        <x:v>3692</x:v>
      </x:c>
      <x:c r="B17" s="86" t="s">
        <x:v>1786</x:v>
      </x:c>
      <x:c r="C17" s="92" t="s">
        <x:v>320</x:v>
      </x:c>
      <x:c r="D17" s="92">
        <x:v>153</x:v>
      </x:c>
      <x:c r="E17" s="92" t="s">
        <x:v>3043</x:v>
      </x:c>
      <x:c r="F17" s="92" t="s">
        <x:v>3168</x:v>
      </x:c>
      <x:c r="G17" s="91" t="s">
        <x:v>2792</x:v>
      </x:c>
      <x:c r="H17" s="92" t="s">
        <x:v>1167</x:v>
      </x:c>
      <x:c r="I17" s="86"/>
      <x:c r="J17" s="86" t="s">
        <x:v>3176</x:v>
      </x:c>
      <x:c r="K17" s="86" t="s">
        <x:v>1786</x:v>
      </x:c>
      <x:c r="L17" s="86" t="s">
        <x:v>329</x:v>
      </x:c>
      <x:c r="M17" s="86" t="s">
        <x:v>362</x:v>
      </x:c>
      <x:c r="N17" s="86" t="s">
        <x:v>2441</x:v>
      </x:c>
      <x:c r="O17" s="86" t="s">
        <x:v>1796</x:v>
      </x:c>
      <x:c r="P17" s="99">
        <x:v>0</x:v>
      </x:c>
      <x:c r="Q17" s="86">
        <x:v>0</x:v>
      </x:c>
      <x:c r="R17" s="86" t="s">
        <x:v>1144</x:v>
      </x:c>
      <x:c r="S17" s="103"/>
      <x:c r="T17" s="107"/>
      <x:c r="U17" s="86" t="s">
        <x:v>3169</x:v>
      </x:c>
      <x:c r="V17" s="99">
        <x:v>8</x:v>
      </x:c>
      <x:c r="W17" s="99">
        <x:v>0.34999999999999998</x:v>
      </x:c>
      <x:c r="X17" s="86" t="s">
        <x:v>3119</x:v>
      </x:c>
      <x:c r="Y17" s="86">
        <x:v>15</x:v>
      </x:c>
      <x:c r="Z17" s="86" t="s">
        <x:v>3170</x:v>
      </x:c>
      <x:c r="AA17" s="103">
        <x:v>8</x:v>
      </x:c>
      <x:c r="AB17" s="92" t="s">
        <x:v>594</x:v>
      </x:c>
      <x:c r="AC17" s="92" t="s">
        <x:v>1796</x:v>
      </x:c>
      <x:c r="AD17" s="92" t="s">
        <x:v>1887</x:v>
      </x:c>
    </x:row>
    <x:row r="18" spans="1:30" ht="54" customHeight="1">
      <x:c r="A18" s="91" t="s">
        <x:v>3691</x:v>
      </x:c>
      <x:c r="B18" s="86" t="s">
        <x:v>1786</x:v>
      </x:c>
      <x:c r="C18" s="92" t="s">
        <x:v>358</x:v>
      </x:c>
      <x:c r="D18" s="92">
        <x:v>160</x:v>
      </x:c>
      <x:c r="E18" s="92" t="s">
        <x:v>860</x:v>
      </x:c>
      <x:c r="F18" s="92" t="s">
        <x:v>3168</x:v>
      </x:c>
      <x:c r="G18" s="91" t="s">
        <x:v>99</x:v>
      </x:c>
      <x:c r="H18" s="92" t="s">
        <x:v>3020</x:v>
      </x:c>
      <x:c r="I18" s="86"/>
      <x:c r="J18" s="86" t="s">
        <x:v>3176</x:v>
      </x:c>
      <x:c r="K18" s="86" t="s">
        <x:v>1786</x:v>
      </x:c>
      <x:c r="L18" s="86"/>
      <x:c r="M18" s="86" t="s">
        <x:v>3182</x:v>
      </x:c>
      <x:c r="N18" s="86" t="s">
        <x:v>605</x:v>
      </x:c>
      <x:c r="O18" s="86" t="s">
        <x:v>2736</x:v>
      </x:c>
      <x:c r="P18" s="99">
        <x:v>1.1000000000000001</x:v>
      </x:c>
      <x:c r="Q18" s="86">
        <x:v>0</x:v>
      </x:c>
      <x:c r="R18" s="86" t="s">
        <x:v>2423</x:v>
      </x:c>
      <x:c r="S18" s="103"/>
      <x:c r="T18" s="107"/>
      <x:c r="U18" s="86" t="s">
        <x:v>3169</x:v>
      </x:c>
      <x:c r="V18" s="99">
        <x:v>3.2000000000000002</x:v>
      </x:c>
      <x:c r="W18" s="99">
        <x:v>0.5</x:v>
      </x:c>
      <x:c r="X18" s="86" t="s">
        <x:v>334</x:v>
      </x:c>
      <x:c r="Y18" s="86">
        <x:v>3</x:v>
      </x:c>
      <x:c r="Z18" s="86" t="s">
        <x:v>3216</x:v>
      </x:c>
      <x:c r="AA18" s="103">
        <x:v>0</x:v>
      </x:c>
      <x:c r="AB18" s="92" t="s">
        <x:v>325</x:v>
      </x:c>
      <x:c r="AC18" s="92" t="s">
        <x:v>1796</x:v>
      </x:c>
      <x:c r="AD18" s="92" t="s">
        <x:v>604</x:v>
      </x:c>
    </x:row>
    <x:row r="19" spans="1:30" ht="54" customHeight="1">
      <x:c r="A19" s="91" t="s">
        <x:v>3690</x:v>
      </x:c>
      <x:c r="B19" s="86" t="s">
        <x:v>1786</x:v>
      </x:c>
      <x:c r="C19" s="92" t="s">
        <x:v>324</x:v>
      </x:c>
      <x:c r="D19" s="92">
        <x:v>163</x:v>
      </x:c>
      <x:c r="E19" s="92" t="s">
        <x:v>3979</x:v>
      </x:c>
      <x:c r="F19" s="92" t="s">
        <x:v>3168</x:v>
      </x:c>
      <x:c r="G19" s="91" t="s">
        <x:v>83</x:v>
      </x:c>
      <x:c r="H19" s="92" t="s">
        <x:v>882</x:v>
      </x:c>
      <x:c r="I19" s="86"/>
      <x:c r="J19" s="86" t="s">
        <x:v>1794</x:v>
      </x:c>
      <x:c r="K19" s="86" t="s">
        <x:v>1786</x:v>
      </x:c>
      <x:c r="L19" s="86"/>
      <x:c r="M19" s="86" t="s">
        <x:v>326</x:v>
      </x:c>
      <x:c r="N19" s="86" t="s">
        <x:v>606</x:v>
      </x:c>
      <x:c r="O19" s="86" t="s">
        <x:v>1796</x:v>
      </x:c>
      <x:c r="P19" s="99">
        <x:v>0</x:v>
      </x:c>
      <x:c r="Q19" s="86">
        <x:v>0</x:v>
      </x:c>
      <x:c r="R19" s="86" t="s">
        <x:v>1144</x:v>
      </x:c>
      <x:c r="S19" s="103"/>
      <x:c r="T19" s="107"/>
      <x:c r="U19" s="86" t="s">
        <x:v>1796</x:v>
      </x:c>
      <x:c r="V19" s="99">
        <x:v>0</x:v>
      </x:c>
      <x:c r="W19" s="99">
        <x:v>0</x:v>
      </x:c>
      <x:c r="X19" s="86" t="s">
        <x:v>350</x:v>
      </x:c>
      <x:c r="Y19" s="86">
        <x:v>1</x:v>
      </x:c>
      <x:c r="Z19" s="86" t="s">
        <x:v>3173</x:v>
      </x:c>
      <x:c r="AA19" s="103">
        <x:v>0</x:v>
      </x:c>
      <x:c r="AB19" s="92" t="s">
        <x:v>600</x:v>
      </x:c>
      <x:c r="AC19" s="92" t="s">
        <x:v>1796</x:v>
      </x:c>
      <x:c r="AD19" s="92" t="s">
        <x:v>4096</x:v>
      </x:c>
    </x:row>
    <x:row r="20" spans="1:30" ht="54" customHeight="1">
      <x:c r="A20" s="91" t="s">
        <x:v>3694</x:v>
      </x:c>
      <x:c r="B20" s="86" t="s">
        <x:v>1786</x:v>
      </x:c>
      <x:c r="C20" s="92" t="s">
        <x:v>324</x:v>
      </x:c>
      <x:c r="D20" s="92">
        <x:v>168</x:v>
      </x:c>
      <x:c r="E20" s="92" t="s">
        <x:v>851</x:v>
      </x:c>
      <x:c r="F20" s="92" t="s">
        <x:v>3168</x:v>
      </x:c>
      <x:c r="G20" s="91" t="s">
        <x:v>2797</x:v>
      </x:c>
      <x:c r="H20" s="92" t="s">
        <x:v>1045</x:v>
      </x:c>
      <x:c r="I20" s="86"/>
      <x:c r="J20" s="86" t="s">
        <x:v>3176</x:v>
      </x:c>
      <x:c r="K20" s="86" t="s">
        <x:v>1786</x:v>
      </x:c>
      <x:c r="L20" s="86"/>
      <x:c r="M20" s="86" t="s">
        <x:v>374</x:v>
      </x:c>
      <x:c r="N20" s="86" t="s">
        <x:v>2461</x:v>
      </x:c>
      <x:c r="O20" s="86" t="s">
        <x:v>2736</x:v>
      </x:c>
      <x:c r="P20" s="99">
        <x:v>1.2</x:v>
      </x:c>
      <x:c r="Q20" s="86">
        <x:v>0</x:v>
      </x:c>
      <x:c r="R20" s="86" t="s">
        <x:v>2449</x:v>
      </x:c>
      <x:c r="S20" s="103"/>
      <x:c r="T20" s="107"/>
      <x:c r="U20" s="86" t="s">
        <x:v>3169</x:v>
      </x:c>
      <x:c r="V20" s="99">
        <x:v>5</x:v>
      </x:c>
      <x:c r="W20" s="99">
        <x:v>0.45000000000000001</x:v>
      </x:c>
      <x:c r="X20" s="86" t="s">
        <x:v>597</x:v>
      </x:c>
      <x:c r="Y20" s="86">
        <x:v>0.59999999999999998</x:v>
      </x:c>
      <x:c r="Z20" s="86" t="s">
        <x:v>3165</x:v>
      </x:c>
      <x:c r="AA20" s="103">
        <x:v>0</x:v>
      </x:c>
      <x:c r="AB20" s="92" t="s">
        <x:v>2448</x:v>
      </x:c>
      <x:c r="AC20" s="92" t="s">
        <x:v>1796</x:v>
      </x:c>
      <x:c r="AD20" s="92" t="s">
        <x:v>2473</x:v>
      </x:c>
    </x:row>
    <x:row r="21" spans="1:30" ht="54" customHeight="1">
      <x:c r="A21" s="91" t="s">
        <x:v>3738</x:v>
      </x:c>
      <x:c r="B21" s="86" t="s">
        <x:v>1786</x:v>
      </x:c>
      <x:c r="C21" s="92" t="s">
        <x:v>335</x:v>
      </x:c>
      <x:c r="D21" s="92">
        <x:v>169</x:v>
      </x:c>
      <x:c r="E21" s="92" t="s">
        <x:v>1544</x:v>
      </x:c>
      <x:c r="F21" s="92" t="s">
        <x:v>3168</x:v>
      </x:c>
      <x:c r="G21" s="91" t="s">
        <x:v>3195</x:v>
      </x:c>
      <x:c r="H21" s="92" t="s">
        <x:v>1110</x:v>
      </x:c>
      <x:c r="I21" s="86"/>
      <x:c r="J21" s="86" t="s">
        <x:v>3176</x:v>
      </x:c>
      <x:c r="K21" s="86" t="s">
        <x:v>1786</x:v>
      </x:c>
      <x:c r="L21" s="86"/>
      <x:c r="M21" s="86" t="s">
        <x:v>299</x:v>
      </x:c>
      <x:c r="N21" s="86" t="s">
        <x:v>2471</x:v>
      </x:c>
      <x:c r="O21" s="86" t="s">
        <x:v>1796</x:v>
      </x:c>
      <x:c r="P21" s="99">
        <x:v>0</x:v>
      </x:c>
      <x:c r="Q21" s="86">
        <x:v>0</x:v>
      </x:c>
      <x:c r="R21" s="86" t="s">
        <x:v>1144</x:v>
      </x:c>
      <x:c r="S21" s="103"/>
      <x:c r="T21" s="107"/>
      <x:c r="U21" s="86" t="s">
        <x:v>3169</x:v>
      </x:c>
      <x:c r="V21" s="99">
        <x:v>4</x:v>
      </x:c>
      <x:c r="W21" s="99">
        <x:v>0.20000000000000001</x:v>
      </x:c>
      <x:c r="X21" s="86" t="s">
        <x:v>340</x:v>
      </x:c>
      <x:c r="Y21" s="86">
        <x:v>-35</x:v>
      </x:c>
      <x:c r="Z21" s="86" t="s">
        <x:v>3192</x:v>
      </x:c>
      <x:c r="AA21" s="103">
        <x:v>1</x:v>
      </x:c>
      <x:c r="AB21" s="92" t="s">
        <x:v>328</x:v>
      </x:c>
      <x:c r="AC21" s="92" t="s">
        <x:v>609</x:v>
      </x:c>
      <x:c r="AD21" s="92" t="s">
        <x:v>595</x:v>
      </x:c>
    </x:row>
    <x:row r="22" spans="1:30" ht="54" customHeight="1">
      <x:c r="A22" s="91" t="s">
        <x:v>3737</x:v>
      </x:c>
      <x:c r="B22" s="86" t="s">
        <x:v>1786</x:v>
      </x:c>
      <x:c r="C22" s="92" t="s">
        <x:v>380</x:v>
      </x:c>
      <x:c r="D22" s="92">
        <x:v>179</x:v>
      </x:c>
      <x:c r="E22" s="92" t="s">
        <x:v>835</x:v>
      </x:c>
      <x:c r="F22" s="92" t="s">
        <x:v>3168</x:v>
      </x:c>
      <x:c r="G22" s="91" t="s">
        <x:v>121</x:v>
      </x:c>
      <x:c r="H22" s="92" t="s">
        <x:v>1052</x:v>
      </x:c>
      <x:c r="I22" s="86"/>
      <x:c r="J22" s="86" t="s">
        <x:v>1794</x:v>
      </x:c>
      <x:c r="K22" s="86" t="s">
        <x:v>1786</x:v>
      </x:c>
      <x:c r="L22" s="86"/>
      <x:c r="M22" s="86" t="s">
        <x:v>351</x:v>
      </x:c>
      <x:c r="N22" s="86" t="s">
        <x:v>596</x:v>
      </x:c>
      <x:c r="O22" s="86" t="s">
        <x:v>1796</x:v>
      </x:c>
      <x:c r="P22" s="99">
        <x:v>0</x:v>
      </x:c>
      <x:c r="Q22" s="86">
        <x:v>0</x:v>
      </x:c>
      <x:c r="R22" s="86" t="s">
        <x:v>1144</x:v>
      </x:c>
      <x:c r="S22" s="103"/>
      <x:c r="T22" s="107"/>
      <x:c r="U22" s="86" t="s">
        <x:v>1796</x:v>
      </x:c>
      <x:c r="V22" s="99">
        <x:v>0</x:v>
      </x:c>
      <x:c r="W22" s="99">
        <x:v>0</x:v>
      </x:c>
      <x:c r="X22" s="86" t="s">
        <x:v>344</x:v>
      </x:c>
      <x:c r="Y22" s="86">
        <x:v>0</x:v>
      </x:c>
      <x:c r="Z22" s="86" t="s">
        <x:v>3179</x:v>
      </x:c>
      <x:c r="AA22" s="103">
        <x:v>0</x:v>
      </x:c>
      <x:c r="AB22" s="92" t="s">
        <x:v>603</x:v>
      </x:c>
      <x:c r="AC22" s="92" t="s">
        <x:v>598</x:v>
      </x:c>
      <x:c r="AD22" s="92" t="s">
        <x:v>4374</x:v>
      </x:c>
    </x:row>
    <x:row r="23" spans="1:30" ht="54" customHeight="1">
      <x:c r="A23" s="91" t="s">
        <x:v>3733</x:v>
      </x:c>
      <x:c r="B23" s="86" t="s">
        <x:v>1786</x:v>
      </x:c>
      <x:c r="C23" s="92" t="s">
        <x:v>380</x:v>
      </x:c>
      <x:c r="D23" s="92">
        <x:v>181</x:v>
      </x:c>
      <x:c r="E23" s="92" t="s">
        <x:v>2988</x:v>
      </x:c>
      <x:c r="F23" s="92" t="s">
        <x:v>3168</x:v>
      </x:c>
      <x:c r="G23" s="91" t="s">
        <x:v>2798</x:v>
      </x:c>
      <x:c r="H23" s="92" t="s">
        <x:v>2112</x:v>
      </x:c>
      <x:c r="I23" s="86"/>
      <x:c r="J23" s="86" t="s">
        <x:v>321</x:v>
      </x:c>
      <x:c r="K23" s="86" t="s">
        <x:v>1786</x:v>
      </x:c>
      <x:c r="L23" s="86"/>
      <x:c r="M23" s="86" t="s">
        <x:v>341</x:v>
      </x:c>
      <x:c r="N23" s="86" t="s">
        <x:v>3563</x:v>
      </x:c>
      <x:c r="O23" s="86" t="s">
        <x:v>1796</x:v>
      </x:c>
      <x:c r="P23" s="99">
        <x:v>0</x:v>
      </x:c>
      <x:c r="Q23" s="86">
        <x:v>0</x:v>
      </x:c>
      <x:c r="R23" s="86" t="s">
        <x:v>1144</x:v>
      </x:c>
      <x:c r="S23" s="103"/>
      <x:c r="T23" s="107"/>
      <x:c r="U23" s="86" t="s">
        <x:v>1796</x:v>
      </x:c>
      <x:c r="V23" s="99">
        <x:v>0</x:v>
      </x:c>
      <x:c r="W23" s="99">
        <x:v>1</x:v>
      </x:c>
      <x:c r="X23" s="86" t="s">
        <x:v>3198</x:v>
      </x:c>
      <x:c r="Y23" s="86">
        <x:v>0</x:v>
      </x:c>
      <x:c r="Z23" s="86" t="s">
        <x:v>3179</x:v>
      </x:c>
      <x:c r="AA23" s="103">
        <x:v>0</x:v>
      </x:c>
      <x:c r="AB23" s="92" t="s">
        <x:v>345</x:v>
      </x:c>
      <x:c r="AC23" s="92" t="s">
        <x:v>598</x:v>
      </x:c>
      <x:c r="AD23" s="92" t="s">
        <x:v>3568</x:v>
      </x:c>
    </x:row>
    <x:row r="24" spans="1:30" ht="54" customHeight="1">
      <x:c r="A24" s="91" t="s">
        <x:v>2906</x:v>
      </x:c>
      <x:c r="B24" s="86" t="s">
        <x:v>2752</x:v>
      </x:c>
      <x:c r="C24" s="92" t="s">
        <x:v>371</x:v>
      </x:c>
      <x:c r="D24" s="92">
        <x:v>186</x:v>
      </x:c>
      <x:c r="E24" s="92" t="s">
        <x:v>1855</x:v>
      </x:c>
      <x:c r="F24" s="92" t="s">
        <x:v>3168</x:v>
      </x:c>
      <x:c r="G24" s="91" t="s">
        <x:v>333</x:v>
      </x:c>
      <x:c r="H24" s="92" t="s">
        <x:v>1031</x:v>
      </x:c>
      <x:c r="I24" s="86"/>
      <x:c r="J24" s="86" t="s">
        <x:v>3176</x:v>
      </x:c>
      <x:c r="K24" s="86" t="s">
        <x:v>2752</x:v>
      </x:c>
      <x:c r="L24" s="86"/>
      <x:c r="M24" s="86" t="s">
        <x:v>354</x:v>
      </x:c>
      <x:c r="N24" s="86" t="s">
        <x:v>4385</x:v>
      </x:c>
      <x:c r="O24" s="86" t="s">
        <x:v>1796</x:v>
      </x:c>
      <x:c r="P24" s="99">
        <x:v>0</x:v>
      </x:c>
      <x:c r="Q24" s="86">
        <x:v>0</x:v>
      </x:c>
      <x:c r="R24" s="86" t="s">
        <x:v>1144</x:v>
      </x:c>
      <x:c r="S24" s="103"/>
      <x:c r="T24" s="107"/>
      <x:c r="U24" s="86" t="s">
        <x:v>295</x:v>
      </x:c>
      <x:c r="V24" s="99">
        <x:v>0</x:v>
      </x:c>
      <x:c r="W24" s="99">
        <x:v>0.29999999999999999</x:v>
      </x:c>
      <x:c r="X24" s="86" t="s">
        <x:v>1796</x:v>
      </x:c>
      <x:c r="Y24" s="86">
        <x:v>0</x:v>
      </x:c>
      <x:c r="Z24" s="86" t="s">
        <x:v>1796</x:v>
      </x:c>
      <x:c r="AA24" s="103">
        <x:v>0</x:v>
      </x:c>
      <x:c r="AB24" s="92" t="s">
        <x:v>2749</x:v>
      </x:c>
      <x:c r="AC24" s="92" t="s">
        <x:v>1550</x:v>
      </x:c>
      <x:c r="AD24" s="92" t="s">
        <x:v>3978</x:v>
      </x:c>
    </x:row>
    <x:row r="25" spans="1:30" ht="54" customHeight="1">
      <x:c r="A25" s="91" t="s">
        <x:v>2902</x:v>
      </x:c>
      <x:c r="B25" s="86" t="s">
        <x:v>1786</x:v>
      </x:c>
      <x:c r="C25" s="92" t="s">
        <x:v>371</x:v>
      </x:c>
      <x:c r="D25" s="92">
        <x:v>186</x:v>
      </x:c>
      <x:c r="E25" s="92" t="s">
        <x:v>1855</x:v>
      </x:c>
      <x:c r="F25" s="92" t="s">
        <x:v>3168</x:v>
      </x:c>
      <x:c r="G25" s="91" t="s">
        <x:v>2753</x:v>
      </x:c>
      <x:c r="H25" s="92" t="s">
        <x:v>3034</x:v>
      </x:c>
      <x:c r="I25" s="86"/>
      <x:c r="J25" s="86" t="s">
        <x:v>321</x:v>
      </x:c>
      <x:c r="K25" s="86" t="s">
        <x:v>1786</x:v>
      </x:c>
      <x:c r="L25" s="86"/>
      <x:c r="M25" s="86" t="s">
        <x:v>310</x:v>
      </x:c>
      <x:c r="N25" s="86" t="s">
        <x:v>3559</x:v>
      </x:c>
      <x:c r="O25" s="86" t="s">
        <x:v>1796</x:v>
      </x:c>
      <x:c r="P25" s="99">
        <x:v>0</x:v>
      </x:c>
      <x:c r="Q25" s="86">
        <x:v>0</x:v>
      </x:c>
      <x:c r="R25" s="86" t="s">
        <x:v>1144</x:v>
      </x:c>
      <x:c r="S25" s="103"/>
      <x:c r="T25" s="107"/>
      <x:c r="U25" s="86" t="s">
        <x:v>336</x:v>
      </x:c>
      <x:c r="V25" s="99">
        <x:v>0</x:v>
      </x:c>
      <x:c r="W25" s="99">
        <x:v>0.80000000000000004</x:v>
      </x:c>
      <x:c r="X25" s="86" t="s">
        <x:v>330</x:v>
      </x:c>
      <x:c r="Y25" s="86">
        <x:v>1</x:v>
      </x:c>
      <x:c r="Z25" s="86" t="s">
        <x:v>3188</x:v>
      </x:c>
      <x:c r="AA25" s="103">
        <x:v>0</x:v>
      </x:c>
      <x:c r="AB25" s="92" t="s">
        <x:v>2760</x:v>
      </x:c>
      <x:c r="AC25" s="92" t="s">
        <x:v>1796</x:v>
      </x:c>
      <x:c r="AD25" s="92" t="s">
        <x:v>3580</x:v>
      </x:c>
    </x:row>
    <x:row r="26" spans="1:30" ht="54" customHeight="1">
      <x:c r="A26" s="91" t="s">
        <x:v>2905</x:v>
      </x:c>
      <x:c r="B26" s="86" t="s">
        <x:v>1786</x:v>
      </x:c>
      <x:c r="C26" s="92" t="s">
        <x:v>360</x:v>
      </x:c>
      <x:c r="D26" s="92">
        <x:v>249</x:v>
      </x:c>
      <x:c r="E26" s="92" t="s">
        <x:v>949</x:v>
      </x:c>
      <x:c r="F26" s="92" t="s">
        <x:v>3168</x:v>
      </x:c>
      <x:c r="G26" s="91" t="s">
        <x:v>2810</x:v>
      </x:c>
      <x:c r="H26" s="92" t="s">
        <x:v>2594</x:v>
      </x:c>
      <x:c r="I26" s="86"/>
      <x:c r="J26" s="86" t="s">
        <x:v>376</x:v>
      </x:c>
      <x:c r="K26" s="86" t="s">
        <x:v>1786</x:v>
      </x:c>
      <x:c r="L26" s="86"/>
      <x:c r="M26" s="86" t="s">
        <x:v>312</x:v>
      </x:c>
      <x:c r="N26" s="86" t="s">
        <x:v>4379</x:v>
      </x:c>
      <x:c r="O26" s="86" t="s">
        <x:v>1796</x:v>
      </x:c>
      <x:c r="P26" s="99">
        <x:v>0</x:v>
      </x:c>
      <x:c r="Q26" s="86">
        <x:v>0</x:v>
      </x:c>
      <x:c r="R26" s="86" t="s">
        <x:v>1144</x:v>
      </x:c>
      <x:c r="S26" s="103"/>
      <x:c r="T26" s="107"/>
      <x:c r="U26" s="86" t="s">
        <x:v>359</x:v>
      </x:c>
      <x:c r="V26" s="99">
        <x:v>0</x:v>
      </x:c>
      <x:c r="W26" s="99">
        <x:v>0</x:v>
      </x:c>
      <x:c r="X26" s="86" t="s">
        <x:v>342</x:v>
      </x:c>
      <x:c r="Y26" s="86">
        <x:v>-100</x:v>
      </x:c>
      <x:c r="Z26" s="86" t="s">
        <x:v>3192</x:v>
      </x:c>
      <x:c r="AA26" s="103">
        <x:v>10</x:v>
      </x:c>
      <x:c r="AB26" s="92" t="s">
        <x:v>319</x:v>
      </x:c>
      <x:c r="AC26" s="92" t="s">
        <x:v>2720</x:v>
      </x:c>
      <x:c r="AD26" s="92" t="s">
        <x:v>1554</x:v>
      </x:c>
    </x:row>
    <x:row r="27" spans="1:30" ht="54" customHeight="1">
      <x:c r="A27" s="91" t="s">
        <x:v>2895</x:v>
      </x:c>
      <x:c r="B27" s="86" t="s">
        <x:v>1786</x:v>
      </x:c>
      <x:c r="C27" s="92" t="s">
        <x:v>327</x:v>
      </x:c>
      <x:c r="D27" s="92">
        <x:v>215</x:v>
      </x:c>
      <x:c r="E27" s="92" t="s">
        <x:v>3026</x:v>
      </x:c>
      <x:c r="F27" s="92" t="s">
        <x:v>3168</x:v>
      </x:c>
      <x:c r="G27" s="91" t="s">
        <x:v>3148</x:v>
      </x:c>
      <x:c r="H27" s="92" t="s">
        <x:v>1372</x:v>
      </x:c>
      <x:c r="I27" s="86"/>
      <x:c r="J27" s="86" t="s">
        <x:v>3176</x:v>
      </x:c>
      <x:c r="K27" s="86" t="s">
        <x:v>1786</x:v>
      </x:c>
      <x:c r="L27" s="86"/>
      <x:c r="M27" s="86" t="s">
        <x:v>300</x:v>
      </x:c>
      <x:c r="N27" s="86" t="s">
        <x:v>2413</x:v>
      </x:c>
      <x:c r="O27" s="86" t="s">
        <x:v>1796</x:v>
      </x:c>
      <x:c r="P27" s="99">
        <x:v>0</x:v>
      </x:c>
      <x:c r="Q27" s="86">
        <x:v>0</x:v>
      </x:c>
      <x:c r="R27" s="86" t="s">
        <x:v>1144</x:v>
      </x:c>
      <x:c r="S27" s="103"/>
      <x:c r="T27" s="107"/>
      <x:c r="U27" s="86" t="s">
        <x:v>3169</x:v>
      </x:c>
      <x:c r="V27" s="99">
        <x:v>2.5</x:v>
      </x:c>
      <x:c r="W27" s="99">
        <x:v>1</x:v>
      </x:c>
      <x:c r="X27" s="86" t="s">
        <x:v>347</x:v>
      </x:c>
      <x:c r="Y27" s="86">
        <x:v>-100</x:v>
      </x:c>
      <x:c r="Z27" s="86" t="s">
        <x:v>3192</x:v>
      </x:c>
      <x:c r="AA27" s="103">
        <x:v>1.5</x:v>
      </x:c>
      <x:c r="AB27" s="92" t="s">
        <x:v>2718</x:v>
      </x:c>
      <x:c r="AC27" s="92" t="s">
        <x:v>1796</x:v>
      </x:c>
      <x:c r="AD27" s="92" t="s">
        <x:v>365</x:v>
      </x:c>
    </x:row>
    <x:row r="28" spans="1:30" ht="54" customHeight="1">
      <x:c r="A28" s="91" t="s">
        <x:v>2893</x:v>
      </x:c>
      <x:c r="B28" s="86" t="s">
        <x:v>1786</x:v>
      </x:c>
      <x:c r="C28" s="92" t="s">
        <x:v>305</x:v>
      </x:c>
      <x:c r="D28" s="92">
        <x:v>238</x:v>
      </x:c>
      <x:c r="E28" s="92" t="s">
        <x:v>1893</x:v>
      </x:c>
      <x:c r="F28" s="92" t="s">
        <x:v>3168</x:v>
      </x:c>
      <x:c r="G28" s="91" t="s">
        <x:v>133</x:v>
      </x:c>
      <x:c r="H28" s="92" t="s">
        <x:v>1326</x:v>
      </x:c>
      <x:c r="I28" s="86"/>
      <x:c r="J28" s="86" t="s">
        <x:v>3176</x:v>
      </x:c>
      <x:c r="K28" s="86" t="s">
        <x:v>1786</x:v>
      </x:c>
      <x:c r="L28" s="86"/>
      <x:c r="M28" s="86" t="s">
        <x:v>348</x:v>
      </x:c>
      <x:c r="N28" s="86" t="s">
        <x:v>3520</x:v>
      </x:c>
      <x:c r="O28" s="86" t="s">
        <x:v>2736</x:v>
      </x:c>
      <x:c r="P28" s="99">
        <x:v>1.3</x:v>
      </x:c>
      <x:c r="Q28" s="86">
        <x:v>0</x:v>
      </x:c>
      <x:c r="R28" s="86" t="s">
        <x:v>2464</x:v>
      </x:c>
      <x:c r="S28" s="103"/>
      <x:c r="T28" s="107"/>
      <x:c r="U28" s="86" t="s">
        <x:v>3169</x:v>
      </x:c>
      <x:c r="V28" s="99">
        <x:v>2.7999999999999998</x:v>
      </x:c>
      <x:c r="W28" s="99">
        <x:v>0.45000000000000001</x:v>
      </x:c>
      <x:c r="X28" s="86" t="s">
        <x:v>339</x:v>
      </x:c>
      <x:c r="Y28" s="86">
        <x:v>50</x:v>
      </x:c>
      <x:c r="Z28" s="86" t="s">
        <x:v>3192</x:v>
      </x:c>
      <x:c r="AA28" s="103">
        <x:v>0</x:v>
      </x:c>
      <x:c r="AB28" s="92" t="s">
        <x:v>381</x:v>
      </x:c>
      <x:c r="AC28" s="92" t="s">
        <x:v>1796</x:v>
      </x:c>
      <x:c r="AD28" s="92" t="s">
        <x:v>3578</x:v>
      </x:c>
    </x:row>
    <x:row r="29" spans="1:30" ht="54" customHeight="1">
      <x:c r="A29" s="91" t="s">
        <x:v>2897</x:v>
      </x:c>
      <x:c r="B29" s="86" t="s">
        <x:v>1786</x:v>
      </x:c>
      <x:c r="C29" s="92" t="s">
        <x:v>372</x:v>
      </x:c>
      <x:c r="D29" s="92">
        <x:v>244</x:v>
      </x:c>
      <x:c r="E29" s="92" t="s">
        <x:v>4380</x:v>
      </x:c>
      <x:c r="F29" s="92" t="s">
        <x:v>3168</x:v>
      </x:c>
      <x:c r="G29" s="91" t="s">
        <x:v>113</x:v>
      </x:c>
      <x:c r="H29" s="92" t="s">
        <x:v>885</x:v>
      </x:c>
      <x:c r="I29" s="86"/>
      <x:c r="J29" s="86" t="s">
        <x:v>3176</x:v>
      </x:c>
      <x:c r="K29" s="86" t="s">
        <x:v>1786</x:v>
      </x:c>
      <x:c r="L29" s="86"/>
      <x:c r="M29" s="86" t="s">
        <x:v>3182</x:v>
      </x:c>
      <x:c r="N29" s="86" t="s">
        <x:v>3521</x:v>
      </x:c>
      <x:c r="O29" s="86" t="s">
        <x:v>2736</x:v>
      </x:c>
      <x:c r="P29" s="99">
        <x:v>1.1000000000000001</x:v>
      </x:c>
      <x:c r="Q29" s="86">
        <x:v>0</x:v>
      </x:c>
      <x:c r="R29" s="86" t="s">
        <x:v>2423</x:v>
      </x:c>
      <x:c r="S29" s="103"/>
      <x:c r="T29" s="107"/>
      <x:c r="U29" s="86" t="s">
        <x:v>3169</x:v>
      </x:c>
      <x:c r="V29" s="99">
        <x:v>2</x:v>
      </x:c>
      <x:c r="W29" s="99">
        <x:v>0.55000000000000004</x:v>
      </x:c>
      <x:c r="X29" s="86" t="s">
        <x:v>331</x:v>
      </x:c>
      <x:c r="Y29" s="86">
        <x:v>1</x:v>
      </x:c>
      <x:c r="Z29" s="86" t="s">
        <x:v>3173</x:v>
      </x:c>
      <x:c r="AA29" s="103">
        <x:v>0</x:v>
      </x:c>
      <x:c r="AB29" s="92" t="s">
        <x:v>2422</x:v>
      </x:c>
      <x:c r="AC29" s="92" t="s">
        <x:v>1796</x:v>
      </x:c>
      <x:c r="AD29" s="92" t="s">
        <x:v>3567</x:v>
      </x:c>
    </x:row>
    <x:row r="30" spans="1:30" ht="54" customHeight="1">
      <x:c r="A30" s="91" t="s">
        <x:v>2908</x:v>
      </x:c>
      <x:c r="B30" s="86" t="s">
        <x:v>1786</x:v>
      </x:c>
      <x:c r="C30" s="92" t="s">
        <x:v>355</x:v>
      </x:c>
      <x:c r="D30" s="92">
        <x:v>249</x:v>
      </x:c>
      <x:c r="E30" s="92" t="s">
        <x:v>949</x:v>
      </x:c>
      <x:c r="F30" s="92" t="s">
        <x:v>3168</x:v>
      </x:c>
      <x:c r="G30" s="91" t="s">
        <x:v>100</x:v>
      </x:c>
      <x:c r="H30" s="92" t="s">
        <x:v>1318</x:v>
      </x:c>
      <x:c r="I30" s="86"/>
      <x:c r="J30" s="86" t="s">
        <x:v>3176</x:v>
      </x:c>
      <x:c r="K30" s="86" t="s">
        <x:v>1786</x:v>
      </x:c>
      <x:c r="L30" s="86"/>
      <x:c r="M30" s="86" t="s">
        <x:v>3182</x:v>
      </x:c>
      <x:c r="N30" s="86" t="s">
        <x:v>876</x:v>
      </x:c>
      <x:c r="O30" s="86" t="s">
        <x:v>1796</x:v>
      </x:c>
      <x:c r="P30" s="99">
        <x:v>0</x:v>
      </x:c>
      <x:c r="Q30" s="86">
        <x:v>0</x:v>
      </x:c>
      <x:c r="R30" s="86" t="s">
        <x:v>1144</x:v>
      </x:c>
      <x:c r="S30" s="103"/>
      <x:c r="T30" s="107"/>
      <x:c r="U30" s="86" t="s">
        <x:v>3169</x:v>
      </x:c>
      <x:c r="V30" s="99">
        <x:v>0.80000000000000004</x:v>
      </x:c>
      <x:c r="W30" s="99">
        <x:v>0.14999999999999999</x:v>
      </x:c>
      <x:c r="X30" s="86" t="s">
        <x:v>387</x:v>
      </x:c>
      <x:c r="Y30" s="86">
        <x:v>1</x:v>
      </x:c>
      <x:c r="Z30" s="86" t="s">
        <x:v>3173</x:v>
      </x:c>
      <x:c r="AA30" s="103">
        <x:v>0</x:v>
      </x:c>
      <x:c r="AB30" s="92" t="s">
        <x:v>407</x:v>
      </x:c>
      <x:c r="AC30" s="92" t="s">
        <x:v>1796</x:v>
      </x:c>
      <x:c r="AD30" s="92" t="s">
        <x:v>4360</x:v>
      </x:c>
    </x:row>
    <x:row r="31" spans="1:30" ht="54" customHeight="1">
      <x:c r="A31" s="91" t="s">
        <x:v>714</x:v>
      </x:c>
      <x:c r="B31" s="86" t="s">
        <x:v>1786</x:v>
      </x:c>
      <x:c r="C31" s="92" t="s">
        <x:v>355</x:v>
      </x:c>
      <x:c r="D31" s="92">
        <x:v>250</x:v>
      </x:c>
      <x:c r="E31" s="92" t="s">
        <x:v>858</x:v>
      </x:c>
      <x:c r="F31" s="92" t="s">
        <x:v>3168</x:v>
      </x:c>
      <x:c r="G31" s="91" t="s">
        <x:v>392</x:v>
      </x:c>
      <x:c r="H31" s="92" t="s">
        <x:v>3021</x:v>
      </x:c>
      <x:c r="I31" s="86"/>
      <x:c r="J31" s="86" t="s">
        <x:v>321</x:v>
      </x:c>
      <x:c r="K31" s="86" t="s">
        <x:v>1786</x:v>
      </x:c>
      <x:c r="L31" s="86"/>
      <x:c r="M31" s="86" t="s">
        <x:v>310</x:v>
      </x:c>
      <x:c r="N31" s="86" t="s">
        <x:v>875</x:v>
      </x:c>
      <x:c r="O31" s="86" t="s">
        <x:v>1796</x:v>
      </x:c>
      <x:c r="P31" s="99">
        <x:v>0</x:v>
      </x:c>
      <x:c r="Q31" s="86">
        <x:v>0</x:v>
      </x:c>
      <x:c r="R31" s="86" t="s">
        <x:v>1144</x:v>
      </x:c>
      <x:c r="S31" s="103"/>
      <x:c r="T31" s="107"/>
      <x:c r="U31" s="86" t="s">
        <x:v>336</x:v>
      </x:c>
      <x:c r="V31" s="99">
        <x:v>0</x:v>
      </x:c>
      <x:c r="W31" s="99">
        <x:v>0.40000000000000002</x:v>
      </x:c>
      <x:c r="X31" s="86" t="s">
        <x:v>329</x:v>
      </x:c>
      <x:c r="Y31" s="86">
        <x:v>-100</x:v>
      </x:c>
      <x:c r="Z31" s="86" t="s">
        <x:v>3192</x:v>
      </x:c>
      <x:c r="AA31" s="103">
        <x:v>8</x:v>
      </x:c>
      <x:c r="AB31" s="92" t="s">
        <x:v>337</x:v>
      </x:c>
      <x:c r="AC31" s="92" t="s">
        <x:v>874</x:v>
      </x:c>
      <x:c r="AD31" s="92" t="s">
        <x:v>4363</x:v>
      </x:c>
    </x:row>
    <x:row r="32" spans="1:30" ht="54" customHeight="1">
      <x:c r="A32" s="91" t="s">
        <x:v>711</x:v>
      </x:c>
      <x:c r="B32" s="86" t="s">
        <x:v>1786</x:v>
      </x:c>
      <x:c r="C32" s="92" t="s">
        <x:v>355</x:v>
      </x:c>
      <x:c r="D32" s="92">
        <x:v>250</x:v>
      </x:c>
      <x:c r="E32" s="92" t="s">
        <x:v>858</x:v>
      </x:c>
      <x:c r="F32" s="92" t="s">
        <x:v>3168</x:v>
      </x:c>
      <x:c r="G32" s="91" t="s">
        <x:v>338</x:v>
      </x:c>
      <x:c r="H32" s="92" t="s">
        <x:v>2106</x:v>
      </x:c>
      <x:c r="I32" s="86"/>
      <x:c r="J32" s="86" t="s">
        <x:v>321</x:v>
      </x:c>
      <x:c r="K32" s="86" t="s">
        <x:v>1786</x:v>
      </x:c>
      <x:c r="L32" s="86"/>
      <x:c r="M32" s="86" t="s">
        <x:v>2750</x:v>
      </x:c>
      <x:c r="N32" s="86" t="s">
        <x:v>4079</x:v>
      </x:c>
      <x:c r="O32" s="86" t="s">
        <x:v>1796</x:v>
      </x:c>
      <x:c r="P32" s="99">
        <x:v>0</x:v>
      </x:c>
      <x:c r="Q32" s="86">
        <x:v>0</x:v>
      </x:c>
      <x:c r="R32" s="86" t="s">
        <x:v>1144</x:v>
      </x:c>
      <x:c r="S32" s="103"/>
      <x:c r="T32" s="107"/>
      <x:c r="U32" s="86" t="s">
        <x:v>1796</x:v>
      </x:c>
      <x:c r="V32" s="99">
        <x:v>0</x:v>
      </x:c>
      <x:c r="W32" s="99">
        <x:v>0.29999999999999999</x:v>
      </x:c>
      <x:c r="X32" s="86" t="s">
        <x:v>353</x:v>
      </x:c>
      <x:c r="Y32" s="86">
        <x:v>-100</x:v>
      </x:c>
      <x:c r="Z32" s="86" t="s">
        <x:v>3192</x:v>
      </x:c>
      <x:c r="AA32" s="103">
        <x:v>0</x:v>
      </x:c>
      <x:c r="AB32" s="92" t="s">
        <x:v>2432</x:v>
      </x:c>
      <x:c r="AC32" s="92" t="s">
        <x:v>1796</x:v>
      </x:c>
      <x:c r="AD32" s="92" t="s">
        <x:v>4376</x:v>
      </x:c>
    </x:row>
    <x:row r="33" spans="1:30" ht="54" customHeight="1">
      <x:c r="A33" s="91" t="s">
        <x:v>2524</x:v>
      </x:c>
      <x:c r="B33" s="86" t="s">
        <x:v>1786</x:v>
      </x:c>
      <x:c r="C33" s="92" t="s">
        <x:v>386</x:v>
      </x:c>
      <x:c r="D33" s="92">
        <x:v>285</x:v>
      </x:c>
      <x:c r="E33" s="92" t="s">
        <x:v>3975</x:v>
      </x:c>
      <x:c r="F33" s="92" t="s">
        <x:v>3168</x:v>
      </x:c>
      <x:c r="G33" s="91" t="s">
        <x:v>2808</x:v>
      </x:c>
      <x:c r="H33" s="92" t="s">
        <x:v>1173</x:v>
      </x:c>
      <x:c r="I33" s="86"/>
      <x:c r="J33" s="86" t="s">
        <x:v>3176</x:v>
      </x:c>
      <x:c r="K33" s="86" t="s">
        <x:v>1786</x:v>
      </x:c>
      <x:c r="L33" s="86"/>
      <x:c r="M33" s="86" t="s">
        <x:v>326</x:v>
      </x:c>
      <x:c r="N33" s="86" t="s">
        <x:v>2232</x:v>
      </x:c>
      <x:c r="O33" s="86" t="s">
        <x:v>1796</x:v>
      </x:c>
      <x:c r="P33" s="99">
        <x:v>0</x:v>
      </x:c>
      <x:c r="Q33" s="86">
        <x:v>0</x:v>
      </x:c>
      <x:c r="R33" s="86" t="s">
        <x:v>1144</x:v>
      </x:c>
      <x:c r="S33" s="103"/>
      <x:c r="T33" s="107"/>
      <x:c r="U33" s="86" t="s">
        <x:v>3169</x:v>
      </x:c>
      <x:c r="V33" s="99">
        <x:v>3</x:v>
      </x:c>
      <x:c r="W33" s="99">
        <x:v>0.29999999999999999</x:v>
      </x:c>
      <x:c r="X33" s="86" t="s">
        <x:v>357</x:v>
      </x:c>
      <x:c r="Y33" s="86">
        <x:v>-1</x:v>
      </x:c>
      <x:c r="Z33" s="86" t="s">
        <x:v>3188</x:v>
      </x:c>
      <x:c r="AA33" s="103">
        <x:v>0</x:v>
      </x:c>
      <x:c r="AB33" s="92" t="s">
        <x:v>361</x:v>
      </x:c>
      <x:c r="AC33" s="92" t="s">
        <x:v>593</x:v>
      </x:c>
      <x:c r="AD33" s="92" t="s">
        <x:v>4356</x:v>
      </x:c>
    </x:row>
    <x:row r="34" spans="1:30" ht="54" customHeight="1">
      <x:c r="A34" s="91" t="s">
        <x:v>2526</x:v>
      </x:c>
      <x:c r="B34" s="86" t="s">
        <x:v>346</x:v>
      </x:c>
      <x:c r="C34" s="92" t="s">
        <x:v>386</x:v>
      </x:c>
      <x:c r="D34" s="92">
        <x:v>287</x:v>
      </x:c>
      <x:c r="E34" s="92" t="s">
        <x:v>3981</x:v>
      </x:c>
      <x:c r="F34" s="92" t="s">
        <x:v>3168</x:v>
      </x:c>
      <x:c r="G34" s="91" t="s">
        <x:v>370</x:v>
      </x:c>
      <x:c r="H34" s="92" t="s">
        <x:v>2122</x:v>
      </x:c>
      <x:c r="I34" s="86"/>
      <x:c r="J34" s="86" t="s">
        <x:v>321</x:v>
      </x:c>
      <x:c r="K34" s="86" t="s">
        <x:v>346</x:v>
      </x:c>
      <x:c r="L34" s="86"/>
      <x:c r="M34" s="86" t="s">
        <x:v>378</x:v>
      </x:c>
      <x:c r="N34" s="86" t="s">
        <x:v>2438</x:v>
      </x:c>
      <x:c r="O34" s="86" t="s">
        <x:v>1796</x:v>
      </x:c>
      <x:c r="P34" s="99">
        <x:v>0</x:v>
      </x:c>
      <x:c r="Q34" s="86">
        <x:v>0</x:v>
      </x:c>
      <x:c r="R34" s="86" t="s">
        <x:v>1144</x:v>
      </x:c>
      <x:c r="S34" s="103"/>
      <x:c r="T34" s="107"/>
      <x:c r="U34" s="86" t="s">
        <x:v>366</x:v>
      </x:c>
      <x:c r="V34" s="99">
        <x:v>0</x:v>
      </x:c>
      <x:c r="W34" s="99">
        <x:v>0.59999999999999998</x:v>
      </x:c>
      <x:c r="X34" s="86" t="s">
        <x:v>404</x:v>
      </x:c>
      <x:c r="Y34" s="86">
        <x:v>-4</x:v>
      </x:c>
      <x:c r="Z34" s="86" t="s">
        <x:v>3188</x:v>
      </x:c>
      <x:c r="AA34" s="103">
        <x:v>0</x:v>
      </x:c>
      <x:c r="AB34" s="92" t="s">
        <x:v>608</x:v>
      </x:c>
      <x:c r="AC34" s="92" t="s">
        <x:v>1796</x:v>
      </x:c>
      <x:c r="AD34" s="92" t="s">
        <x:v>1526</x:v>
      </x:c>
    </x:row>
    <x:row r="35" spans="1:30" ht="54" customHeight="1">
      <x:c r="A35" s="91" t="s">
        <x:v>2525</x:v>
      </x:c>
      <x:c r="B35" s="86" t="s">
        <x:v>872</x:v>
      </x:c>
      <x:c r="C35" s="92" t="s">
        <x:v>384</x:v>
      </x:c>
      <x:c r="D35" s="92">
        <x:v>296</x:v>
      </x:c>
      <x:c r="E35" s="92" t="s">
        <x:v>3976</x:v>
      </x:c>
      <x:c r="F35" s="92" t="s">
        <x:v>3168</x:v>
      </x:c>
      <x:c r="G35" s="91" t="s">
        <x:v>3209</x:v>
      </x:c>
      <x:c r="H35" s="92" t="s">
        <x:v>1294</x:v>
      </x:c>
      <x:c r="I35" s="86"/>
      <x:c r="J35" s="86" t="s">
        <x:v>321</x:v>
      </x:c>
      <x:c r="K35" s="86" t="s">
        <x:v>872</x:v>
      </x:c>
      <x:c r="L35" s="86" t="s">
        <x:v>3204</x:v>
      </x:c>
      <x:c r="M35" s="86" t="s">
        <x:v>2750</x:v>
      </x:c>
      <x:c r="N35" s="86" t="s">
        <x:v>4365</x:v>
      </x:c>
      <x:c r="O35" s="86" t="s">
        <x:v>1796</x:v>
      </x:c>
      <x:c r="P35" s="99">
        <x:v>0</x:v>
      </x:c>
      <x:c r="Q35" s="86">
        <x:v>0</x:v>
      </x:c>
      <x:c r="R35" s="86" t="s">
        <x:v>1144</x:v>
      </x:c>
      <x:c r="S35" s="103"/>
      <x:c r="T35" s="107"/>
      <x:c r="U35" s="86" t="s">
        <x:v>396</x:v>
      </x:c>
      <x:c r="V35" s="99">
        <x:v>0</x:v>
      </x:c>
      <x:c r="W35" s="99">
        <x:v>2</x:v>
      </x:c>
      <x:c r="X35" s="86" t="s">
        <x:v>1796</x:v>
      </x:c>
      <x:c r="Y35" s="86">
        <x:v>0</x:v>
      </x:c>
      <x:c r="Z35" s="86" t="s">
        <x:v>1796</x:v>
      </x:c>
      <x:c r="AA35" s="103">
        <x:v>0</x:v>
      </x:c>
      <x:c r="AB35" s="92" t="s">
        <x:v>2440</x:v>
      </x:c>
      <x:c r="AC35" s="92" t="s">
        <x:v>808</x:v>
      </x:c>
      <x:c r="AD35" s="92" t="s">
        <x:v>1553</x:v>
      </x:c>
    </x:row>
    <x:row r="36" spans="1:30" ht="54" customHeight="1">
      <x:c r="A36" s="91" t="s">
        <x:v>2898</x:v>
      </x:c>
      <x:c r="B36" s="86" t="s">
        <x:v>1786</x:v>
      </x:c>
      <x:c r="C36" s="92" t="s">
        <x:v>368</x:v>
      </x:c>
      <x:c r="D36" s="92">
        <x:v>112</x:v>
      </x:c>
      <x:c r="E36" s="92" t="s">
        <x:v>3982</x:v>
      </x:c>
      <x:c r="F36" s="92" t="s">
        <x:v>3168</x:v>
      </x:c>
      <x:c r="G36" s="91" t="s">
        <x:v>367</x:v>
      </x:c>
      <x:c r="H36" s="92" t="s">
        <x:v>2080</x:v>
      </x:c>
      <x:c r="I36" s="86"/>
      <x:c r="J36" s="86" t="s">
        <x:v>1794</x:v>
      </x:c>
      <x:c r="K36" s="86" t="s">
        <x:v>1786</x:v>
      </x:c>
      <x:c r="L36" s="86"/>
      <x:c r="M36" s="86" t="s">
        <x:v>3175</x:v>
      </x:c>
      <x:c r="N36" s="86" t="s">
        <x:v>873</x:v>
      </x:c>
      <x:c r="O36" s="86" t="s">
        <x:v>1796</x:v>
      </x:c>
      <x:c r="P36" s="99">
        <x:v>0</x:v>
      </x:c>
      <x:c r="Q36" s="86">
        <x:v>0</x:v>
      </x:c>
      <x:c r="R36" s="86" t="s">
        <x:v>1144</x:v>
      </x:c>
      <x:c r="S36" s="103"/>
      <x:c r="T36" s="107"/>
      <x:c r="U36" s="86" t="s">
        <x:v>1796</x:v>
      </x:c>
      <x:c r="V36" s="99">
        <x:v>0</x:v>
      </x:c>
      <x:c r="W36" s="99">
        <x:v>0</x:v>
      </x:c>
      <x:c r="X36" s="86" t="s">
        <x:v>401</x:v>
      </x:c>
      <x:c r="Y36" s="86">
        <x:v>0</x:v>
      </x:c>
      <x:c r="Z36" s="86" t="s">
        <x:v>3201</x:v>
      </x:c>
      <x:c r="AA36" s="103">
        <x:v>0</x:v>
      </x:c>
      <x:c r="AB36" s="92" t="s">
        <x:v>389</x:v>
      </x:c>
      <x:c r="AC36" s="92" t="s">
        <x:v>1796</x:v>
      </x:c>
      <x:c r="AD36" s="92" t="s">
        <x:v>4364</x:v>
      </x:c>
    </x:row>
    <x:row r="37" spans="1:30" ht="54" customHeight="1">
      <x:c r="A37" s="93" t="s">
        <x:v>809</x:v>
      </x:c>
      <x:c r="B37" s="120" t="s">
        <x:v>3104</x:v>
      </x:c>
      <x:c r="C37" s="94" t="s">
        <x:v>371</x:v>
      </x:c>
      <x:c r="D37" s="94">
        <x:v>186</x:v>
      </x:c>
      <x:c r="E37" s="94" t="s">
        <x:v>1855</x:v>
      </x:c>
      <x:c r="F37" s="94" t="s">
        <x:v>3183</x:v>
      </x:c>
      <x:c r="G37" s="93" t="s">
        <x:v>618</x:v>
      </x:c>
      <x:c r="H37" s="94" t="s">
        <x:v>2113</x:v>
      </x:c>
      <x:c r="I37" s="87"/>
      <x:c r="J37" s="87" t="s">
        <x:v>375</x:v>
      </x:c>
      <x:c r="K37" s="87" t="s">
        <x:v>3104</x:v>
      </x:c>
      <x:c r="L37" s="87"/>
      <x:c r="M37" s="87" t="s">
        <x:v>394</x:v>
      </x:c>
      <x:c r="N37" s="87" t="s">
        <x:v>1559</x:v>
      </x:c>
      <x:c r="O37" s="87" t="s">
        <x:v>1796</x:v>
      </x:c>
      <x:c r="P37" s="100">
        <x:v>0</x:v>
      </x:c>
      <x:c r="Q37" s="87">
        <x:v>0</x:v>
      </x:c>
      <x:c r="R37" s="87" t="s">
        <x:v>1144</x:v>
      </x:c>
      <x:c r="S37" s="104"/>
      <x:c r="T37" s="108"/>
      <x:c r="U37" s="87" t="s">
        <x:v>295</x:v>
      </x:c>
      <x:c r="V37" s="100">
        <x:v>0</x:v>
      </x:c>
      <x:c r="W37" s="100">
        <x:v>0.5</x:v>
      </x:c>
      <x:c r="X37" s="87" t="s">
        <x:v>385</x:v>
      </x:c>
      <x:c r="Y37" s="87">
        <x:v>-1</x:v>
      </x:c>
      <x:c r="Z37" s="87" t="s">
        <x:v>3210</x:v>
      </x:c>
      <x:c r="AA37" s="104">
        <x:v>0</x:v>
      </x:c>
      <x:c r="AB37" s="94" t="s">
        <x:v>607</x:v>
      </x:c>
      <x:c r="AC37" s="94" t="s">
        <x:v>1796</x:v>
      </x:c>
      <x:c r="AD37" s="94" t="s">
        <x:v>3566</x:v>
      </x:c>
    </x:row>
    <x:row r="38" spans="1:30" ht="54" customHeight="1">
      <x:c r="A38" s="93" t="s">
        <x:v>3509</x:v>
      </x:c>
      <x:c r="B38" s="120" t="s">
        <x:v>3112</x:v>
      </x:c>
      <x:c r="C38" s="94" t="s">
        <x:v>386</x:v>
      </x:c>
      <x:c r="D38" s="94">
        <x:v>287</x:v>
      </x:c>
      <x:c r="E38" s="94" t="s">
        <x:v>3981</x:v>
      </x:c>
      <x:c r="F38" s="94" t="s">
        <x:v>3183</x:v>
      </x:c>
      <x:c r="G38" s="93" t="s">
        <x:v>602</x:v>
      </x:c>
      <x:c r="H38" s="94" t="s">
        <x:v>2593</x:v>
      </x:c>
      <x:c r="I38" s="87"/>
      <x:c r="J38" s="87" t="s">
        <x:v>375</x:v>
      </x:c>
      <x:c r="K38" s="87" t="s">
        <x:v>3112</x:v>
      </x:c>
      <x:c r="L38" s="87"/>
      <x:c r="M38" s="87" t="s">
        <x:v>394</x:v>
      </x:c>
      <x:c r="N38" s="87" t="s">
        <x:v>1562</x:v>
      </x:c>
      <x:c r="O38" s="87" t="s">
        <x:v>1796</x:v>
      </x:c>
      <x:c r="P38" s="100">
        <x:v>0</x:v>
      </x:c>
      <x:c r="Q38" s="87">
        <x:v>0</x:v>
      </x:c>
      <x:c r="R38" s="87" t="s">
        <x:v>1144</x:v>
      </x:c>
      <x:c r="S38" s="104"/>
      <x:c r="T38" s="108"/>
      <x:c r="U38" s="87" t="s">
        <x:v>306</x:v>
      </x:c>
      <x:c r="V38" s="100">
        <x:v>0</x:v>
      </x:c>
      <x:c r="W38" s="100">
        <x:v>0.40000000000000002</x:v>
      </x:c>
      <x:c r="X38" s="87" t="s">
        <x:v>403</x:v>
      </x:c>
      <x:c r="Y38" s="87">
        <x:v>-100</x:v>
      </x:c>
      <x:c r="Z38" s="87" t="s">
        <x:v>3192</x:v>
      </x:c>
      <x:c r="AA38" s="104">
        <x:v>0</x:v>
      </x:c>
      <x:c r="AB38" s="94" t="s">
        <x:v>624</x:v>
      </x:c>
      <x:c r="AC38" s="94" t="s">
        <x:v>1796</x:v>
      </x:c>
      <x:c r="AD38" s="94" t="s">
        <x:v>2446</x:v>
      </x:c>
    </x:row>
    <x:row r="39" spans="1:30" ht="54" customHeight="1">
      <x:c r="A39" s="95" t="s">
        <x:v>2732</x:v>
      </x:c>
      <x:c r="B39" s="88" t="s">
        <x:v>373</x:v>
      </x:c>
      <x:c r="C39" s="96" t="s">
        <x:v>393</x:v>
      </x:c>
      <x:c r="D39" s="96">
        <x:v>119</x:v>
      </x:c>
      <x:c r="E39" s="96" t="s">
        <x:v>2442</x:v>
      </x:c>
      <x:c r="F39" s="96" t="s">
        <x:v>382</x:v>
      </x:c>
      <x:c r="G39" s="95" t="s">
        <x:v>3226</x:v>
      </x:c>
      <x:c r="H39" s="96" t="s">
        <x:v>893</x:v>
      </x:c>
      <x:c r="I39" s="88"/>
      <x:c r="J39" s="88" t="s">
        <x:v>1136</x:v>
      </x:c>
      <x:c r="K39" s="88" t="s">
        <x:v>373</x:v>
      </x:c>
      <x:c r="L39" s="88" t="s">
        <x:v>409</x:v>
      </x:c>
      <x:c r="M39" s="88" t="s">
        <x:v>394</x:v>
      </x:c>
      <x:c r="N39" s="88" t="s">
        <x:v>2415</x:v>
      </x:c>
      <x:c r="O39" s="88" t="s">
        <x:v>1796</x:v>
      </x:c>
      <x:c r="P39" s="101">
        <x:v>0</x:v>
      </x:c>
      <x:c r="Q39" s="88">
        <x:v>0</x:v>
      </x:c>
      <x:c r="R39" s="88" t="s">
        <x:v>1144</x:v>
      </x:c>
      <x:c r="S39" s="105"/>
      <x:c r="T39" s="109"/>
      <x:c r="U39" s="88" t="s">
        <x:v>1796</x:v>
      </x:c>
      <x:c r="V39" s="101">
        <x:v>0</x:v>
      </x:c>
      <x:c r="W39" s="101">
        <x:v>0</x:v>
      </x:c>
      <x:c r="X39" s="88" t="s">
        <x:v>617</x:v>
      </x:c>
      <x:c r="Y39" s="88">
        <x:v>-1</x:v>
      </x:c>
      <x:c r="Z39" s="88" t="s">
        <x:v>1798</x:v>
      </x:c>
      <x:c r="AA39" s="105">
        <x:v>1</x:v>
      </x:c>
      <x:c r="AB39" s="96" t="s">
        <x:v>421</x:v>
      </x:c>
      <x:c r="AC39" s="96" t="s">
        <x:v>1796</x:v>
      </x:c>
      <x:c r="AD39" s="96" t="s">
        <x:v>3574</x:v>
      </x:c>
    </x:row>
    <x:row r="40" spans="1:30" ht="54" customHeight="1">
      <x:c r="A40" s="95" t="s">
        <x:v>609</x:v>
      </x:c>
      <x:c r="B40" s="88" t="s">
        <x:v>373</x:v>
      </x:c>
      <x:c r="C40" s="96" t="s">
        <x:v>393</x:v>
      </x:c>
      <x:c r="D40" s="96">
        <x:v>130</x:v>
      </x:c>
      <x:c r="E40" s="96" t="s">
        <x:v>2414</x:v>
      </x:c>
      <x:c r="F40" s="96" t="s">
        <x:v>382</x:v>
      </x:c>
      <x:c r="G40" s="95" t="s">
        <x:v>3203</x:v>
      </x:c>
      <x:c r="H40" s="96" t="s">
        <x:v>1869</x:v>
      </x:c>
      <x:c r="I40" s="88"/>
      <x:c r="J40" s="88" t="s">
        <x:v>1136</x:v>
      </x:c>
      <x:c r="K40" s="88" t="s">
        <x:v>373</x:v>
      </x:c>
      <x:c r="L40" s="88" t="s">
        <x:v>363</x:v>
      </x:c>
      <x:c r="M40" s="88" t="s">
        <x:v>394</x:v>
      </x:c>
      <x:c r="N40" s="88" t="s">
        <x:v>2468</x:v>
      </x:c>
      <x:c r="O40" s="88" t="s">
        <x:v>1796</x:v>
      </x:c>
      <x:c r="P40" s="101">
        <x:v>0</x:v>
      </x:c>
      <x:c r="Q40" s="88">
        <x:v>0</x:v>
      </x:c>
      <x:c r="R40" s="88" t="s">
        <x:v>1144</x:v>
      </x:c>
      <x:c r="S40" s="105"/>
      <x:c r="T40" s="109"/>
      <x:c r="U40" s="88" t="s">
        <x:v>1796</x:v>
      </x:c>
      <x:c r="V40" s="101">
        <x:v>0</x:v>
      </x:c>
      <x:c r="W40" s="101">
        <x:v>0</x:v>
      </x:c>
      <x:c r="X40" s="88" t="s">
        <x:v>410</x:v>
      </x:c>
      <x:c r="Y40" s="88">
        <x:v>1.5</x:v>
      </x:c>
      <x:c r="Z40" s="88" t="s">
        <x:v>3180</x:v>
      </x:c>
      <x:c r="AA40" s="105">
        <x:v>0</x:v>
      </x:c>
      <x:c r="AB40" s="96" t="s">
        <x:v>377</x:v>
      </x:c>
      <x:c r="AC40" s="96" t="s">
        <x:v>1796</x:v>
      </x:c>
      <x:c r="AD40" s="96" t="s">
        <x:v>3556</x:v>
      </x:c>
    </x:row>
    <x:row r="41" spans="1:30" ht="54" customHeight="1">
      <x:c r="A41" s="95" t="s">
        <x:v>3517</x:v>
      </x:c>
      <x:c r="B41" s="88" t="s">
        <x:v>373</x:v>
      </x:c>
      <x:c r="C41" s="96" t="s">
        <x:v>393</x:v>
      </x:c>
      <x:c r="D41" s="96">
        <x:v>160</x:v>
      </x:c>
      <x:c r="E41" s="96" t="s">
        <x:v>2450</x:v>
      </x:c>
      <x:c r="F41" s="96" t="s">
        <x:v>382</x:v>
      </x:c>
      <x:c r="G41" s="95" t="s">
        <x:v>383</x:v>
      </x:c>
      <x:c r="H41" s="96" t="s">
        <x:v>1547</x:v>
      </x:c>
      <x:c r="I41" s="88"/>
      <x:c r="J41" s="88" t="s">
        <x:v>1136</x:v>
      </x:c>
      <x:c r="K41" s="88" t="s">
        <x:v>373</x:v>
      </x:c>
      <x:c r="L41" s="88" t="s">
        <x:v>621</x:v>
      </x:c>
      <x:c r="M41" s="88" t="s">
        <x:v>394</x:v>
      </x:c>
      <x:c r="N41" s="88" t="s">
        <x:v>2447</x:v>
      </x:c>
      <x:c r="O41" s="88" t="s">
        <x:v>1796</x:v>
      </x:c>
      <x:c r="P41" s="101">
        <x:v>0</x:v>
      </x:c>
      <x:c r="Q41" s="88">
        <x:v>0</x:v>
      </x:c>
      <x:c r="R41" s="88" t="s">
        <x:v>1144</x:v>
      </x:c>
      <x:c r="S41" s="105"/>
      <x:c r="T41" s="109"/>
      <x:c r="U41" s="88" t="s">
        <x:v>1796</x:v>
      </x:c>
      <x:c r="V41" s="101">
        <x:v>0</x:v>
      </x:c>
      <x:c r="W41" s="101">
        <x:v>0</x:v>
      </x:c>
      <x:c r="X41" s="88" t="s">
        <x:v>297</x:v>
      </x:c>
      <x:c r="Y41" s="88">
        <x:v>-40</x:v>
      </x:c>
      <x:c r="Z41" s="88" t="s">
        <x:v>3192</x:v>
      </x:c>
      <x:c r="AA41" s="105">
        <x:v>3</x:v>
      </x:c>
      <x:c r="AB41" s="96" t="s">
        <x:v>421</x:v>
      </x:c>
      <x:c r="AC41" s="96" t="s">
        <x:v>1796</x:v>
      </x:c>
      <x:c r="AD41" s="96" t="s">
        <x:v>2427</x:v>
      </x:c>
    </x:row>
    <x:row r="42" spans="1:30" ht="54" customHeight="1">
      <x:c r="A42" s="95" t="s">
        <x:v>614</x:v>
      </x:c>
      <x:c r="B42" s="88" t="s">
        <x:v>418</x:v>
      </x:c>
      <x:c r="C42" s="96" t="s">
        <x:v>393</x:v>
      </x:c>
      <x:c r="D42" s="96">
        <x:v>103</x:v>
      </x:c>
      <x:c r="E42" s="96" t="s">
        <x:v>2418</x:v>
      </x:c>
      <x:c r="F42" s="96" t="s">
        <x:v>382</x:v>
      </x:c>
      <x:c r="G42" s="95" t="s">
        <x:v>441</x:v>
      </x:c>
      <x:c r="H42" s="96" t="s">
        <x:v>1875</x:v>
      </x:c>
      <x:c r="I42" s="88"/>
      <x:c r="J42" s="88" t="s">
        <x:v>3225</x:v>
      </x:c>
      <x:c r="K42" s="88" t="s">
        <x:v>418</x:v>
      </x:c>
      <x:c r="L42" s="88"/>
      <x:c r="M42" s="88" t="s">
        <x:v>394</x:v>
      </x:c>
      <x:c r="N42" s="88" t="s">
        <x:v>3564</x:v>
      </x:c>
      <x:c r="O42" s="88" t="s">
        <x:v>1796</x:v>
      </x:c>
      <x:c r="P42" s="101">
        <x:v>0</x:v>
      </x:c>
      <x:c r="Q42" s="88">
        <x:v>0</x:v>
      </x:c>
      <x:c r="R42" s="88" t="s">
        <x:v>1144</x:v>
      </x:c>
      <x:c r="S42" s="105"/>
      <x:c r="T42" s="109"/>
      <x:c r="U42" s="88" t="s">
        <x:v>1796</x:v>
      </x:c>
      <x:c r="V42" s="101">
        <x:v>0</x:v>
      </x:c>
      <x:c r="W42" s="101">
        <x:v>0</x:v>
      </x:c>
      <x:c r="X42" s="88" t="s">
        <x:v>3119</x:v>
      </x:c>
      <x:c r="Y42" s="88">
        <x:v>20</x:v>
      </x:c>
      <x:c r="Z42" s="88" t="s">
        <x:v>3192</x:v>
      </x:c>
      <x:c r="AA42" s="105">
        <x:v>6</x:v>
      </x:c>
      <x:c r="AB42" s="96" t="s">
        <x:v>421</x:v>
      </x:c>
      <x:c r="AC42" s="96" t="s">
        <x:v>1796</x:v>
      </x:c>
      <x:c r="AD42" s="96" t="s">
        <x:v>2466</x:v>
      </x:c>
    </x:row>
    <x:row r="43" spans="1:30" ht="54" customHeight="1">
      <x:c r="A43" s="95" t="s">
        <x:v>623</x:v>
      </x:c>
      <x:c r="B43" s="88" t="s">
        <x:v>418</x:v>
      </x:c>
      <x:c r="C43" s="96" t="s">
        <x:v>393</x:v>
      </x:c>
      <x:c r="D43" s="96">
        <x:v>179</x:v>
      </x:c>
      <x:c r="E43" s="96" t="s">
        <x:v>2455</x:v>
      </x:c>
      <x:c r="F43" s="96" t="s">
        <x:v>382</x:v>
      </x:c>
      <x:c r="G43" s="95" t="s">
        <x:v>3198</x:v>
      </x:c>
      <x:c r="H43" s="96" t="s">
        <x:v>3983</x:v>
      </x:c>
      <x:c r="I43" s="88"/>
      <x:c r="J43" s="88" t="s">
        <x:v>3225</x:v>
      </x:c>
      <x:c r="K43" s="88" t="s">
        <x:v>418</x:v>
      </x:c>
      <x:c r="L43" s="88"/>
      <x:c r="M43" s="88" t="s">
        <x:v>394</x:v>
      </x:c>
      <x:c r="N43" s="88" t="s">
        <x:v>2433</x:v>
      </x:c>
      <x:c r="O43" s="88" t="s">
        <x:v>1796</x:v>
      </x:c>
      <x:c r="P43" s="101">
        <x:v>0</x:v>
      </x:c>
      <x:c r="Q43" s="88">
        <x:v>0</x:v>
      </x:c>
      <x:c r="R43" s="88" t="s">
        <x:v>1144</x:v>
      </x:c>
      <x:c r="S43" s="105"/>
      <x:c r="T43" s="109"/>
      <x:c r="U43" s="88" t="s">
        <x:v>1796</x:v>
      </x:c>
      <x:c r="V43" s="101">
        <x:v>0</x:v>
      </x:c>
      <x:c r="W43" s="101">
        <x:v>0</x:v>
      </x:c>
      <x:c r="X43" s="88" t="s">
        <x:v>3198</x:v>
      </x:c>
      <x:c r="Y43" s="88">
        <x:v>20</x:v>
      </x:c>
      <x:c r="Z43" s="88" t="s">
        <x:v>3192</x:v>
      </x:c>
      <x:c r="AA43" s="105">
        <x:v>6</x:v>
      </x:c>
      <x:c r="AB43" s="96" t="s">
        <x:v>2210</x:v>
      </x:c>
      <x:c r="AC43" s="96" t="s">
        <x:v>1796</x:v>
      </x:c>
      <x:c r="AD43" s="96" t="s">
        <x:v>625</x:v>
      </x:c>
    </x:row>
    <x:row r="44" spans="1:30" ht="54" customHeight="1">
      <x:c r="A44" s="95" t="s">
        <x:v>619</x:v>
      </x:c>
      <x:c r="B44" s="88" t="s">
        <x:v>1786</x:v>
      </x:c>
      <x:c r="C44" s="96" t="s">
        <x:v>393</x:v>
      </x:c>
      <x:c r="D44" s="96">
        <x:v>222</x:v>
      </x:c>
      <x:c r="E44" s="96" t="s">
        <x:v>2454</x:v>
      </x:c>
      <x:c r="F44" s="96" t="s">
        <x:v>382</x:v>
      </x:c>
      <x:c r="G44" s="95" t="s">
        <x:v>553</x:v>
      </x:c>
      <x:c r="H44" s="96" t="s">
        <x:v>857</x:v>
      </x:c>
      <x:c r="I44" s="88"/>
      <x:c r="J44" s="88" t="s">
        <x:v>3178</x:v>
      </x:c>
      <x:c r="K44" s="88" t="s">
        <x:v>1786</x:v>
      </x:c>
      <x:c r="L44" s="88" t="s">
        <x:v>616</x:v>
      </x:c>
      <x:c r="M44" s="88" t="s">
        <x:v>394</x:v>
      </x:c>
      <x:c r="N44" s="88" t="s">
        <x:v>2451</x:v>
      </x:c>
      <x:c r="O44" s="88" t="s">
        <x:v>1796</x:v>
      </x:c>
      <x:c r="P44" s="101">
        <x:v>0</x:v>
      </x:c>
      <x:c r="Q44" s="88">
        <x:v>0</x:v>
      </x:c>
      <x:c r="R44" s="88" t="s">
        <x:v>1144</x:v>
      </x:c>
      <x:c r="S44" s="105"/>
      <x:c r="T44" s="109"/>
      <x:c r="U44" s="88" t="s">
        <x:v>1796</x:v>
      </x:c>
      <x:c r="V44" s="101">
        <x:v>0</x:v>
      </x:c>
      <x:c r="W44" s="101">
        <x:v>0</x:v>
      </x:c>
      <x:c r="X44" s="88" t="s">
        <x:v>364</x:v>
      </x:c>
      <x:c r="Y44" s="88">
        <x:v>-1</x:v>
      </x:c>
      <x:c r="Z44" s="88" t="s">
        <x:v>3222</x:v>
      </x:c>
      <x:c r="AA44" s="105">
        <x:v>2.5</x:v>
      </x:c>
      <x:c r="AB44" s="96" t="s">
        <x:v>421</x:v>
      </x:c>
      <x:c r="AC44" s="96" t="s">
        <x:v>1796</x:v>
      </x:c>
      <x:c r="AD44" s="96" t="s">
        <x:v>4353</x:v>
      </x:c>
    </x:row>
    <x:row r="45" spans="1:30" ht="54" customHeight="1">
      <x:c r="A45" s="95" t="s">
        <x:v>2717</x:v>
      </x:c>
      <x:c r="B45" s="88" t="s">
        <x:v>413</x:v>
      </x:c>
      <x:c r="C45" s="96" t="s">
        <x:v>393</x:v>
      </x:c>
      <x:c r="D45" s="96">
        <x:v>103</x:v>
      </x:c>
      <x:c r="E45" s="96" t="s">
        <x:v>2418</x:v>
      </x:c>
      <x:c r="F45" s="96" t="s">
        <x:v>382</x:v>
      </x:c>
      <x:c r="G45" s="95" t="s">
        <x:v>584</x:v>
      </x:c>
      <x:c r="H45" s="96" t="s">
        <x:v>844</x:v>
      </x:c>
      <x:c r="I45" s="88"/>
      <x:c r="J45" s="88" t="s">
        <x:v>1136</x:v>
      </x:c>
      <x:c r="K45" s="88" t="s">
        <x:v>413</x:v>
      </x:c>
      <x:c r="L45" s="88" t="s">
        <x:v>611</x:v>
      </x:c>
      <x:c r="M45" s="88" t="s">
        <x:v>394</x:v>
      </x:c>
      <x:c r="N45" s="88" t="s">
        <x:v>3583</x:v>
      </x:c>
      <x:c r="O45" s="88" t="s">
        <x:v>1796</x:v>
      </x:c>
      <x:c r="P45" s="101">
        <x:v>0</x:v>
      </x:c>
      <x:c r="Q45" s="88">
        <x:v>0</x:v>
      </x:c>
      <x:c r="R45" s="88" t="s">
        <x:v>1144</x:v>
      </x:c>
      <x:c r="S45" s="105"/>
      <x:c r="T45" s="109"/>
      <x:c r="U45" s="88" t="s">
        <x:v>1796</x:v>
      </x:c>
      <x:c r="V45" s="101">
        <x:v>0</x:v>
      </x:c>
      <x:c r="W45" s="101">
        <x:v>0</x:v>
      </x:c>
      <x:c r="X45" s="88" t="s">
        <x:v>440</x:v>
      </x:c>
      <x:c r="Y45" s="88">
        <x:v>1</x:v>
      </x:c>
      <x:c r="Z45" s="88" t="s">
        <x:v>3222</x:v>
      </x:c>
      <x:c r="AA45" s="105">
        <x:v>4</x:v>
      </x:c>
      <x:c r="AB45" s="96" t="s">
        <x:v>612</x:v>
      </x:c>
      <x:c r="AC45" s="96" t="s">
        <x:v>1796</x:v>
      </x:c>
      <x:c r="AD45" s="96" t="s">
        <x:v>3560</x:v>
      </x:c>
    </x:row>
    <x:row r="46" spans="1:30" ht="54" customHeight="1">
      <x:c r="A46" s="95" t="s">
        <x:v>610</x:v>
      </x:c>
      <x:c r="B46" s="88" t="s">
        <x:v>416</x:v>
      </x:c>
      <x:c r="C46" s="96" t="s">
        <x:v>393</x:v>
      </x:c>
      <x:c r="D46" s="96">
        <x:v>275</x:v>
      </x:c>
      <x:c r="E46" s="96" t="s">
        <x:v>2453</x:v>
      </x:c>
      <x:c r="F46" s="96" t="s">
        <x:v>382</x:v>
      </x:c>
      <x:c r="G46" s="95" t="s">
        <x:v>583</x:v>
      </x:c>
      <x:c r="H46" s="96" t="s">
        <x:v>1851</x:v>
      </x:c>
      <x:c r="I46" s="88"/>
      <x:c r="J46" s="88" t="s">
        <x:v>1136</x:v>
      </x:c>
      <x:c r="K46" s="88" t="s">
        <x:v>416</x:v>
      </x:c>
      <x:c r="L46" s="88" t="s">
        <x:v>230</x:v>
      </x:c>
      <x:c r="M46" s="88" t="s">
        <x:v>394</x:v>
      </x:c>
      <x:c r="N46" s="88" t="s">
        <x:v>615</x:v>
      </x:c>
      <x:c r="O46" s="88" t="s">
        <x:v>1796</x:v>
      </x:c>
      <x:c r="P46" s="101">
        <x:v>0</x:v>
      </x:c>
      <x:c r="Q46" s="88">
        <x:v>0</x:v>
      </x:c>
      <x:c r="R46" s="88" t="s">
        <x:v>1144</x:v>
      </x:c>
      <x:c r="S46" s="105"/>
      <x:c r="T46" s="109"/>
      <x:c r="U46" s="88" t="s">
        <x:v>1796</x:v>
      </x:c>
      <x:c r="V46" s="101">
        <x:v>0</x:v>
      </x:c>
      <x:c r="W46" s="101">
        <x:v>0</x:v>
      </x:c>
      <x:c r="X46" s="88" t="s">
        <x:v>230</x:v>
      </x:c>
      <x:c r="Y46" s="88">
        <x:v>70</x:v>
      </x:c>
      <x:c r="Z46" s="88" t="s">
        <x:v>3192</x:v>
      </x:c>
      <x:c r="AA46" s="105">
        <x:v>5</x:v>
      </x:c>
      <x:c r="AB46" s="96" t="s">
        <x:v>613</x:v>
      </x:c>
      <x:c r="AC46" s="96" t="s">
        <x:v>1796</x:v>
      </x:c>
      <x:c r="AD46" s="96" t="s">
        <x:v>4367</x:v>
      </x:c>
    </x:row>
    <x:row r="47" spans="1:30" ht="54" customHeight="1">
      <x:c r="A47" s="95" t="s">
        <x:v>626</x:v>
      </x:c>
      <x:c r="B47" s="88" t="s">
        <x:v>373</x:v>
      </x:c>
      <x:c r="C47" s="96" t="s">
        <x:v>393</x:v>
      </x:c>
      <x:c r="D47" s="96">
        <x:v>276</x:v>
      </x:c>
      <x:c r="E47" s="96" t="s">
        <x:v>2463</x:v>
      </x:c>
      <x:c r="F47" s="96" t="s">
        <x:v>382</x:v>
      </x:c>
      <x:c r="G47" s="95" t="s">
        <x:v>3205</x:v>
      </x:c>
      <x:c r="H47" s="96" t="s">
        <x:v>1870</x:v>
      </x:c>
      <x:c r="I47" s="88"/>
      <x:c r="J47" s="88" t="s">
        <x:v>1136</x:v>
      </x:c>
      <x:c r="K47" s="88" t="s">
        <x:v>373</x:v>
      </x:c>
      <x:c r="L47" s="88" t="s">
        <x:v>631</x:v>
      </x:c>
      <x:c r="M47" s="88" t="s">
        <x:v>394</x:v>
      </x:c>
      <x:c r="N47" s="88" t="s">
        <x:v>622</x:v>
      </x:c>
      <x:c r="O47" s="88" t="s">
        <x:v>1796</x:v>
      </x:c>
      <x:c r="P47" s="101">
        <x:v>0</x:v>
      </x:c>
      <x:c r="Q47" s="88">
        <x:v>0</x:v>
      </x:c>
      <x:c r="R47" s="88" t="s">
        <x:v>1144</x:v>
      </x:c>
      <x:c r="S47" s="105"/>
      <x:c r="T47" s="109"/>
      <x:c r="U47" s="88" t="s">
        <x:v>1796</x:v>
      </x:c>
      <x:c r="V47" s="101">
        <x:v>0</x:v>
      </x:c>
      <x:c r="W47" s="101">
        <x:v>0</x:v>
      </x:c>
      <x:c r="X47" s="88" t="s">
        <x:v>297</x:v>
      </x:c>
      <x:c r="Y47" s="88">
        <x:v>-100</x:v>
      </x:c>
      <x:c r="Z47" s="88" t="s">
        <x:v>3192</x:v>
      </x:c>
      <x:c r="AA47" s="105">
        <x:v>1.5</x:v>
      </x:c>
      <x:c r="AB47" s="96" t="s">
        <x:v>2467</x:v>
      </x:c>
      <x:c r="AC47" s="96" t="s">
        <x:v>1796</x:v>
      </x:c>
      <x:c r="AD47" s="96" t="s">
        <x:v>2209</x:v>
      </x:c>
    </x:row>
    <x:row r="48" spans="1:30" ht="54" customHeight="1">
      <x:c r="A48" s="95" t="s">
        <x:v>2733</x:v>
      </x:c>
      <x:c r="B48" s="88" t="s">
        <x:v>1124</x:v>
      </x:c>
      <x:c r="C48" s="96" t="s">
        <x:v>393</x:v>
      </x:c>
      <x:c r="D48" s="96"/>
      <x:c r="E48" s="96" t="s">
        <x:v>2465</x:v>
      </x:c>
      <x:c r="F48" s="96" t="s">
        <x:v>382</x:v>
      </x:c>
      <x:c r="G48" s="95" t="s">
        <x:v>391</x:v>
      </x:c>
      <x:c r="H48" s="96" t="s">
        <x:v>886</x:v>
      </x:c>
      <x:c r="I48" s="88"/>
      <x:c r="J48" s="88" t="s">
        <x:v>1136</x:v>
      </x:c>
      <x:c r="K48" s="88" t="s">
        <x:v>1124</x:v>
      </x:c>
      <x:c r="L48" s="88" t="s">
        <x:v>411</x:v>
      </x:c>
      <x:c r="M48" s="88" t="s">
        <x:v>394</x:v>
      </x:c>
      <x:c r="N48" s="88" t="s">
        <x:v>634</x:v>
      </x:c>
      <x:c r="O48" s="88" t="s">
        <x:v>1796</x:v>
      </x:c>
      <x:c r="P48" s="101">
        <x:v>0</x:v>
      </x:c>
      <x:c r="Q48" s="88">
        <x:v>0</x:v>
      </x:c>
      <x:c r="R48" s="88" t="s">
        <x:v>1144</x:v>
      </x:c>
      <x:c r="S48" s="105"/>
      <x:c r="T48" s="109"/>
      <x:c r="U48" s="88" t="s">
        <x:v>1796</x:v>
      </x:c>
      <x:c r="V48" s="101">
        <x:v>0</x:v>
      </x:c>
      <x:c r="W48" s="101">
        <x:v>0</x:v>
      </x:c>
      <x:c r="X48" s="88" t="s">
        <x:v>408</x:v>
      </x:c>
      <x:c r="Y48" s="88">
        <x:v>1</x:v>
      </x:c>
      <x:c r="Z48" s="88" t="s">
        <x:v>3194</x:v>
      </x:c>
      <x:c r="AA48" s="105">
        <x:v>4</x:v>
      </x:c>
      <x:c r="AB48" s="96" t="s">
        <x:v>620</x:v>
      </x:c>
      <x:c r="AC48" s="96" t="s">
        <x:v>1796</x:v>
      </x:c>
      <x:c r="AD48" s="96" t="s">
        <x:v>419</x:v>
      </x:c>
    </x:row>
    <x:row r="49" spans="1:30" ht="54" customHeight="1">
      <x:c r="A49" s="95" t="s">
        <x:v>3512</x:v>
      </x:c>
      <x:c r="B49" s="88" t="s">
        <x:v>1786</x:v>
      </x:c>
      <x:c r="C49" s="96" t="s">
        <x:v>369</x:v>
      </x:c>
      <x:c r="D49" s="96"/>
      <x:c r="E49" s="96" t="s">
        <x:v>1522</x:v>
      </x:c>
      <x:c r="F49" s="96" t="s">
        <x:v>382</x:v>
      </x:c>
      <x:c r="G49" s="95" t="s">
        <x:v>636</x:v>
      </x:c>
      <x:c r="H49" s="96" t="s">
        <x:v>1164</x:v>
      </x:c>
      <x:c r="I49" s="88"/>
      <x:c r="J49" s="88" t="s">
        <x:v>3225</x:v>
      </x:c>
      <x:c r="K49" s="88" t="s">
        <x:v>1786</x:v>
      </x:c>
      <x:c r="L49" s="88"/>
      <x:c r="M49" s="88" t="s">
        <x:v>394</x:v>
      </x:c>
      <x:c r="N49" s="88" t="s">
        <x:v>2457</x:v>
      </x:c>
      <x:c r="O49" s="88" t="s">
        <x:v>1796</x:v>
      </x:c>
      <x:c r="P49" s="101">
        <x:v>0</x:v>
      </x:c>
      <x:c r="Q49" s="88">
        <x:v>0</x:v>
      </x:c>
      <x:c r="R49" s="88" t="s">
        <x:v>1144</x:v>
      </x:c>
      <x:c r="S49" s="105"/>
      <x:c r="T49" s="109"/>
      <x:c r="U49" s="88" t="s">
        <x:v>1796</x:v>
      </x:c>
      <x:c r="V49" s="101">
        <x:v>0</x:v>
      </x:c>
      <x:c r="W49" s="101">
        <x:v>0</x:v>
      </x:c>
      <x:c r="X49" s="88" t="s">
        <x:v>3119</x:v>
      </x:c>
      <x:c r="Y49" s="88">
        <x:v>990</x:v>
      </x:c>
      <x:c r="Z49" s="88" t="s">
        <x:v>3170</x:v>
      </x:c>
      <x:c r="AA49" s="105">
        <x:v>0.80000000000000004</x:v>
      </x:c>
      <x:c r="AB49" s="96" t="s">
        <x:v>638</x:v>
      </x:c>
      <x:c r="AC49" s="96" t="s">
        <x:v>633</x:v>
      </x:c>
      <x:c r="AD49" s="96" t="s">
        <x:v>3570</x:v>
      </x:c>
    </x:row>
    <x:row r="50" spans="1:30" ht="54" customHeight="1">
      <x:c r="A50" s="95" t="s">
        <x:v>633</x:v>
      </x:c>
      <x:c r="B50" s="88" t="s">
        <x:v>632</x:v>
      </x:c>
      <x:c r="C50" s="96" t="s">
        <x:v>369</x:v>
      </x:c>
      <x:c r="D50" s="96"/>
      <x:c r="E50" s="96" t="s">
        <x:v>1522</x:v>
      </x:c>
      <x:c r="F50" s="96" t="s">
        <x:v>382</x:v>
      </x:c>
      <x:c r="G50" s="95" t="s">
        <x:v>402</x:v>
      </x:c>
      <x:c r="H50" s="96" t="s">
        <x:v>1089</x:v>
      </x:c>
      <x:c r="I50" s="88"/>
      <x:c r="J50" s="88" t="s">
        <x:v>3200</x:v>
      </x:c>
      <x:c r="K50" s="88" t="s">
        <x:v>632</x:v>
      </x:c>
      <x:c r="L50" s="88"/>
      <x:c r="M50" s="88" t="s">
        <x:v>394</x:v>
      </x:c>
      <x:c r="N50" s="88" t="s">
        <x:v>4108</x:v>
      </x:c>
      <x:c r="O50" s="88" t="s">
        <x:v>395</x:v>
      </x:c>
      <x:c r="P50" s="101">
        <x:v>0</x:v>
      </x:c>
      <x:c r="Q50" s="88">
        <x:v>0</x:v>
      </x:c>
      <x:c r="R50" s="88" t="s">
        <x:v>439</x:v>
      </x:c>
      <x:c r="S50" s="105"/>
      <x:c r="T50" s="109"/>
      <x:c r="U50" s="88" t="s">
        <x:v>1796</x:v>
      </x:c>
      <x:c r="V50" s="101">
        <x:v>0</x:v>
      </x:c>
      <x:c r="W50" s="101">
        <x:v>0</x:v>
      </x:c>
      <x:c r="X50" s="88" t="s">
        <x:v>415</x:v>
      </x:c>
      <x:c r="Y50" s="88">
        <x:v>-1</x:v>
      </x:c>
      <x:c r="Z50" s="88" t="s">
        <x:v>3172</x:v>
      </x:c>
      <x:c r="AA50" s="105">
        <x:v>0</x:v>
      </x:c>
      <x:c r="AB50" s="96" t="s">
        <x:v>639</x:v>
      </x:c>
      <x:c r="AC50" s="96" t="s">
        <x:v>1796</x:v>
      </x:c>
      <x:c r="AD50" s="96" t="s">
        <x:v>3569</x:v>
      </x:c>
    </x:row>
    <x:row r="51" spans="1:30" ht="54" customHeight="1">
      <x:c r="A51" s="95" t="s">
        <x:v>2720</x:v>
      </x:c>
      <x:c r="B51" s="88" t="s">
        <x:v>1786</x:v>
      </x:c>
      <x:c r="C51" s="96" t="s">
        <x:v>360</x:v>
      </x:c>
      <x:c r="D51" s="96"/>
      <x:c r="E51" s="96" t="s">
        <x:v>949</x:v>
      </x:c>
      <x:c r="F51" s="96" t="s">
        <x:v>382</x:v>
      </x:c>
      <x:c r="G51" s="95" t="s">
        <x:v>54</x:v>
      </x:c>
      <x:c r="H51" s="96" t="s">
        <x:v>952</x:v>
      </x:c>
      <x:c r="I51" s="88"/>
      <x:c r="J51" s="88" t="s">
        <x:v>3225</x:v>
      </x:c>
      <x:c r="K51" s="88" t="s">
        <x:v>1786</x:v>
      </x:c>
      <x:c r="L51" s="88"/>
      <x:c r="M51" s="88" t="s">
        <x:v>394</x:v>
      </x:c>
      <x:c r="N51" s="88" t="s">
        <x:v>2456</x:v>
      </x:c>
      <x:c r="O51" s="88" t="s">
        <x:v>1796</x:v>
      </x:c>
      <x:c r="P51" s="101">
        <x:v>0</x:v>
      </x:c>
      <x:c r="Q51" s="88">
        <x:v>0</x:v>
      </x:c>
      <x:c r="R51" s="88" t="s">
        <x:v>1144</x:v>
      </x:c>
      <x:c r="S51" s="105"/>
      <x:c r="T51" s="109"/>
      <x:c r="U51" s="88" t="s">
        <x:v>1796</x:v>
      </x:c>
      <x:c r="V51" s="101">
        <x:v>0</x:v>
      </x:c>
      <x:c r="W51" s="101">
        <x:v>0</x:v>
      </x:c>
      <x:c r="X51" s="88" t="s">
        <x:v>342</x:v>
      </x:c>
      <x:c r="Y51" s="88">
        <x:v>-100</x:v>
      </x:c>
      <x:c r="Z51" s="88" t="s">
        <x:v>3192</x:v>
      </x:c>
      <x:c r="AA51" s="105">
        <x:v>10</x:v>
      </x:c>
      <x:c r="AB51" s="96" t="s">
        <x:v>421</x:v>
      </x:c>
      <x:c r="AC51" s="96" t="s">
        <x:v>1796</x:v>
      </x:c>
      <x:c r="AD51" s="96" t="s">
        <x:v>2214</x:v>
      </x:c>
    </x:row>
    <x:row r="52" spans="1:30" ht="54" customHeight="1">
      <x:c r="A52" s="95" t="s">
        <x:v>874</x:v>
      </x:c>
      <x:c r="B52" s="88" t="s">
        <x:v>1786</x:v>
      </x:c>
      <x:c r="C52" s="96" t="s">
        <x:v>355</x:v>
      </x:c>
      <x:c r="D52" s="96"/>
      <x:c r="E52" s="96" t="s">
        <x:v>858</x:v>
      </x:c>
      <x:c r="F52" s="96" t="s">
        <x:v>382</x:v>
      </x:c>
      <x:c r="G52" s="95" t="s">
        <x:v>56</x:v>
      </x:c>
      <x:c r="H52" s="96" t="s">
        <x:v>854</x:v>
      </x:c>
      <x:c r="I52" s="88"/>
      <x:c r="J52" s="88" t="s">
        <x:v>3225</x:v>
      </x:c>
      <x:c r="K52" s="88" t="s">
        <x:v>1786</x:v>
      </x:c>
      <x:c r="L52" s="88"/>
      <x:c r="M52" s="88" t="s">
        <x:v>394</x:v>
      </x:c>
      <x:c r="N52" s="88" t="s">
        <x:v>641</x:v>
      </x:c>
      <x:c r="O52" s="88" t="s">
        <x:v>1796</x:v>
      </x:c>
      <x:c r="P52" s="101">
        <x:v>0</x:v>
      </x:c>
      <x:c r="Q52" s="88">
        <x:v>0</x:v>
      </x:c>
      <x:c r="R52" s="88" t="s">
        <x:v>1144</x:v>
      </x:c>
      <x:c r="S52" s="105"/>
      <x:c r="T52" s="109"/>
      <x:c r="U52" s="88" t="s">
        <x:v>1796</x:v>
      </x:c>
      <x:c r="V52" s="101">
        <x:v>0</x:v>
      </x:c>
      <x:c r="W52" s="101">
        <x:v>0</x:v>
      </x:c>
      <x:c r="X52" s="88" t="s">
        <x:v>329</x:v>
      </x:c>
      <x:c r="Y52" s="88">
        <x:v>-100</x:v>
      </x:c>
      <x:c r="Z52" s="88" t="s">
        <x:v>3192</x:v>
      </x:c>
      <x:c r="AA52" s="105">
        <x:v>8</x:v>
      </x:c>
      <x:c r="AB52" s="96" t="s">
        <x:v>421</x:v>
      </x:c>
      <x:c r="AC52" s="96" t="s">
        <x:v>1796</x:v>
      </x:c>
      <x:c r="AD52" s="96" t="s">
        <x:v>2228</x:v>
      </x:c>
    </x:row>
    <x:row r="53" spans="1:30" ht="54" customHeight="1">
      <x:c r="A53" s="95" t="s">
        <x:v>808</x:v>
      </x:c>
      <x:c r="B53" s="88" t="s">
        <x:v>872</x:v>
      </x:c>
      <x:c r="C53" s="96" t="s">
        <x:v>384</x:v>
      </x:c>
      <x:c r="D53" s="96"/>
      <x:c r="E53" s="96" t="s">
        <x:v>3976</x:v>
      </x:c>
      <x:c r="F53" s="96" t="s">
        <x:v>382</x:v>
      </x:c>
      <x:c r="G53" s="95" t="s">
        <x:v>3204</x:v>
      </x:c>
      <x:c r="H53" s="96" t="s">
        <x:v>1024</x:v>
      </x:c>
      <x:c r="I53" s="88"/>
      <x:c r="J53" s="88" t="s">
        <x:v>414</x:v>
      </x:c>
      <x:c r="K53" s="88" t="s">
        <x:v>872</x:v>
      </x:c>
      <x:c r="L53" s="88" t="s">
        <x:v>2459</x:v>
      </x:c>
      <x:c r="M53" s="88" t="s">
        <x:v>394</x:v>
      </x:c>
      <x:c r="N53" s="88" t="s">
        <x:v>2227</x:v>
      </x:c>
      <x:c r="O53" s="88" t="s">
        <x:v>1796</x:v>
      </x:c>
      <x:c r="P53" s="101">
        <x:v>0</x:v>
      </x:c>
      <x:c r="Q53" s="88">
        <x:v>0</x:v>
      </x:c>
      <x:c r="R53" s="88" t="s">
        <x:v>1144</x:v>
      </x:c>
      <x:c r="S53" s="105"/>
      <x:c r="T53" s="109"/>
      <x:c r="U53" s="88" t="s">
        <x:v>1796</x:v>
      </x:c>
      <x:c r="V53" s="101">
        <x:v>0</x:v>
      </x:c>
      <x:c r="W53" s="101">
        <x:v>0</x:v>
      </x:c>
      <x:c r="X53" s="88" t="s">
        <x:v>640</x:v>
      </x:c>
      <x:c r="Y53" s="88">
        <x:v>1</x:v>
      </x:c>
      <x:c r="Z53" s="88" t="s">
        <x:v>1798</x:v>
      </x:c>
      <x:c r="AA53" s="105">
        <x:v>0</x:v>
      </x:c>
      <x:c r="AB53" s="96" t="s">
        <x:v>2462</x:v>
      </x:c>
      <x:c r="AC53" s="96" t="s">
        <x:v>1796</x:v>
      </x:c>
      <x:c r="AD53" s="96" t="s">
        <x:v>3800</x:v>
      </x:c>
    </x:row>
    <x:row r="54" spans="1:30" ht="54" customHeight="1">
      <x:c r="A54" s="95" t="s">
        <x:v>598</x:v>
      </x:c>
      <x:c r="B54" s="88" t="s">
        <x:v>637</x:v>
      </x:c>
      <x:c r="C54" s="96" t="s">
        <x:v>417</x:v>
      </x:c>
      <x:c r="D54" s="96"/>
      <x:c r="E54" s="96" t="s">
        <x:v>2215</x:v>
      </x:c>
      <x:c r="F54" s="96" t="s">
        <x:v>382</x:v>
      </x:c>
      <x:c r="G54" s="95" t="s">
        <x:v>3221</x:v>
      </x:c>
      <x:c r="H54" s="96" t="s">
        <x:v>1325</x:v>
      </x:c>
      <x:c r="I54" s="88"/>
      <x:c r="J54" s="88" t="s">
        <x:v>3225</x:v>
      </x:c>
      <x:c r="K54" s="88" t="s">
        <x:v>637</x:v>
      </x:c>
      <x:c r="L54" s="88"/>
      <x:c r="M54" s="88" t="s">
        <x:v>394</x:v>
      </x:c>
      <x:c r="N54" s="88" t="s">
        <x:v>2213</x:v>
      </x:c>
      <x:c r="O54" s="88" t="s">
        <x:v>1796</x:v>
      </x:c>
      <x:c r="P54" s="101">
        <x:v>0</x:v>
      </x:c>
      <x:c r="Q54" s="88">
        <x:v>0</x:v>
      </x:c>
      <x:c r="R54" s="88" t="s">
        <x:v>1144</x:v>
      </x:c>
      <x:c r="S54" s="105"/>
      <x:c r="T54" s="109"/>
      <x:c r="U54" s="88" t="s">
        <x:v>1796</x:v>
      </x:c>
      <x:c r="V54" s="101">
        <x:v>0</x:v>
      </x:c>
      <x:c r="W54" s="101">
        <x:v>0</x:v>
      </x:c>
      <x:c r="X54" s="88" t="s">
        <x:v>426</x:v>
      </x:c>
      <x:c r="Y54" s="88">
        <x:v>1</x:v>
      </x:c>
      <x:c r="Z54" s="88" t="s">
        <x:v>3174</x:v>
      </x:c>
      <x:c r="AA54" s="105">
        <x:v>0</x:v>
      </x:c>
      <x:c r="AB54" s="96" t="s">
        <x:v>2458</x:v>
      </x:c>
      <x:c r="AC54" s="96" t="s">
        <x:v>1551</x:v>
      </x:c>
      <x:c r="AD54" s="96" t="s">
        <x:v>3592</x:v>
      </x:c>
    </x:row>
    <x:row r="55" spans="1:30" ht="54" customHeight="1">
      <x:c r="A55" s="95" t="s">
        <x:v>630</x:v>
      </x:c>
      <x:c r="B55" s="88" t="s">
        <x:v>1786</x:v>
      </x:c>
      <x:c r="C55" s="96" t="s">
        <x:v>430</x:v>
      </x:c>
      <x:c r="D55" s="96"/>
      <x:c r="E55" s="96" t="s">
        <x:v>1891</x:v>
      </x:c>
      <x:c r="F55" s="96" t="s">
        <x:v>382</x:v>
      </x:c>
      <x:c r="G55" s="95" t="s">
        <x:v>558</x:v>
      </x:c>
      <x:c r="H55" s="96" t="s">
        <x:v>2991</x:v>
      </x:c>
      <x:c r="I55" s="88"/>
      <x:c r="J55" s="88" t="s">
        <x:v>3178</x:v>
      </x:c>
      <x:c r="K55" s="88" t="s">
        <x:v>1786</x:v>
      </x:c>
      <x:c r="L55" s="88" t="s">
        <x:v>558</x:v>
      </x:c>
      <x:c r="M55" s="88" t="s">
        <x:v>394</x:v>
      </x:c>
      <x:c r="N55" s="88" t="s">
        <x:v>3581</x:v>
      </x:c>
      <x:c r="O55" s="88" t="s">
        <x:v>1796</x:v>
      </x:c>
      <x:c r="P55" s="101">
        <x:v>0</x:v>
      </x:c>
      <x:c r="Q55" s="88">
        <x:v>0</x:v>
      </x:c>
      <x:c r="R55" s="88" t="s">
        <x:v>1144</x:v>
      </x:c>
      <x:c r="S55" s="105"/>
      <x:c r="T55" s="109"/>
      <x:c r="U55" s="88" t="s">
        <x:v>1796</x:v>
      </x:c>
      <x:c r="V55" s="101">
        <x:v>0</x:v>
      </x:c>
      <x:c r="W55" s="101">
        <x:v>0</x:v>
      </x:c>
      <x:c r="X55" s="88" t="s">
        <x:v>420</x:v>
      </x:c>
      <x:c r="Y55" s="88">
        <x:v>-200</x:v>
      </x:c>
      <x:c r="Z55" s="88" t="s">
        <x:v>3192</x:v>
      </x:c>
      <x:c r="AA55" s="105">
        <x:v>4</x:v>
      </x:c>
      <x:c r="AB55" s="96" t="s">
        <x:v>629</x:v>
      </x:c>
      <x:c r="AC55" s="96" t="s">
        <x:v>1796</x:v>
      </x:c>
      <x:c r="AD55" s="96" t="s">
        <x:v>4354</x:v>
      </x:c>
    </x:row>
    <x:row r="56" spans="1:30" ht="54" customHeight="1">
      <x:c r="A56" s="95" t="s">
        <x:v>3508</x:v>
      </x:c>
      <x:c r="B56" s="88" t="s">
        <x:v>1786</x:v>
      </x:c>
      <x:c r="C56" s="96" t="s">
        <x:v>430</x:v>
      </x:c>
      <x:c r="D56" s="96"/>
      <x:c r="E56" s="96" t="s">
        <x:v>1891</x:v>
      </x:c>
      <x:c r="F56" s="96" t="s">
        <x:v>382</x:v>
      </x:c>
      <x:c r="G56" s="95" t="s">
        <x:v>561</x:v>
      </x:c>
      <x:c r="H56" s="96" t="s">
        <x:v>811</x:v>
      </x:c>
      <x:c r="I56" s="88"/>
      <x:c r="J56" s="88" t="s">
        <x:v>3178</x:v>
      </x:c>
      <x:c r="K56" s="88" t="s">
        <x:v>1786</x:v>
      </x:c>
      <x:c r="L56" s="88" t="s">
        <x:v>627</x:v>
      </x:c>
      <x:c r="M56" s="88" t="s">
        <x:v>394</x:v>
      </x:c>
      <x:c r="N56" s="88" t="s">
        <x:v>3584</x:v>
      </x:c>
      <x:c r="O56" s="88" t="s">
        <x:v>1796</x:v>
      </x:c>
      <x:c r="P56" s="101">
        <x:v>0</x:v>
      </x:c>
      <x:c r="Q56" s="88">
        <x:v>0</x:v>
      </x:c>
      <x:c r="R56" s="88" t="s">
        <x:v>1144</x:v>
      </x:c>
      <x:c r="S56" s="105"/>
      <x:c r="T56" s="109"/>
      <x:c r="U56" s="88" t="s">
        <x:v>1796</x:v>
      </x:c>
      <x:c r="V56" s="101">
        <x:v>0</x:v>
      </x:c>
      <x:c r="W56" s="101">
        <x:v>0</x:v>
      </x:c>
      <x:c r="X56" s="88" t="s">
        <x:v>628</x:v>
      </x:c>
      <x:c r="Y56" s="88">
        <x:v>-1</x:v>
      </x:c>
      <x:c r="Z56" s="88" t="s">
        <x:v>1798</x:v>
      </x:c>
      <x:c r="AA56" s="105">
        <x:v>5</x:v>
      </x:c>
      <x:c r="AB56" s="96" t="s">
        <x:v>2219</x:v>
      </x:c>
      <x:c r="AC56" s="96" t="s">
        <x:v>1796</x:v>
      </x:c>
      <x:c r="AD56" s="96" t="s">
        <x:v>3598</x:v>
      </x:c>
    </x:row>
    <x:row r="57" spans="1:30" ht="54" customHeight="1">
      <x:c r="A57" s="95" t="s">
        <x:v>593</x:v>
      </x:c>
      <x:c r="B57" s="88" t="s">
        <x:v>379</x:v>
      </x:c>
      <x:c r="C57" s="96" t="s">
        <x:v>386</x:v>
      </x:c>
      <x:c r="D57" s="96"/>
      <x:c r="E57" s="96" t="s">
        <x:v>3975</x:v>
      </x:c>
      <x:c r="F57" s="96" t="s">
        <x:v>382</x:v>
      </x:c>
      <x:c r="G57" s="95" t="s">
        <x:v>357</x:v>
      </x:c>
      <x:c r="H57" s="96" t="s">
        <x:v>1291</x:v>
      </x:c>
      <x:c r="I57" s="88"/>
      <x:c r="J57" s="88" t="s">
        <x:v>1136</x:v>
      </x:c>
      <x:c r="K57" s="88" t="s">
        <x:v>379</x:v>
      </x:c>
      <x:c r="L57" s="88" t="s">
        <x:v>399</x:v>
      </x:c>
      <x:c r="M57" s="88" t="s">
        <x:v>394</x:v>
      </x:c>
      <x:c r="N57" s="88" t="s">
        <x:v>2231</x:v>
      </x:c>
      <x:c r="O57" s="88" t="s">
        <x:v>1796</x:v>
      </x:c>
      <x:c r="P57" s="101">
        <x:v>0</x:v>
      </x:c>
      <x:c r="Q57" s="88">
        <x:v>0</x:v>
      </x:c>
      <x:c r="R57" s="88" t="s">
        <x:v>1144</x:v>
      </x:c>
      <x:c r="S57" s="105"/>
      <x:c r="T57" s="109"/>
      <x:c r="U57" s="88" t="s">
        <x:v>1796</x:v>
      </x:c>
      <x:c r="V57" s="101">
        <x:v>0</x:v>
      </x:c>
      <x:c r="W57" s="101">
        <x:v>0</x:v>
      </x:c>
      <x:c r="X57" s="88" t="s">
        <x:v>422</x:v>
      </x:c>
      <x:c r="Y57" s="88">
        <x:v>1</x:v>
      </x:c>
      <x:c r="Z57" s="88" t="s">
        <x:v>3214</x:v>
      </x:c>
      <x:c r="AA57" s="105">
        <x:v>0</x:v>
      </x:c>
      <x:c r="AB57" s="96" t="s">
        <x:v>3594</x:v>
      </x:c>
      <x:c r="AC57" s="96" t="s">
        <x:v>1796</x:v>
      </x:c>
      <x:c r="AD57" s="96" t="s">
        <x:v>4369</x:v>
      </x:c>
    </x:row>
    <x:row r="58" spans="1:30" ht="54" customHeight="1">
      <x:c r="A58" s="95" t="s">
        <x:v>652</x:v>
      </x:c>
      <x:c r="B58" s="88" t="s">
        <x:v>1786</x:v>
      </x:c>
      <x:c r="C58" s="96" t="s">
        <x:v>386</x:v>
      </x:c>
      <x:c r="D58" s="96"/>
      <x:c r="E58" s="96" t="s">
        <x:v>1532</x:v>
      </x:c>
      <x:c r="F58" s="96" t="s">
        <x:v>382</x:v>
      </x:c>
      <x:c r="G58" s="95" t="s">
        <x:v>585</x:v>
      </x:c>
      <x:c r="H58" s="96" t="s">
        <x:v>1160</x:v>
      </x:c>
      <x:c r="I58" s="88"/>
      <x:c r="J58" s="88" t="s">
        <x:v>1136</x:v>
      </x:c>
      <x:c r="K58" s="88" t="s">
        <x:v>1786</x:v>
      </x:c>
      <x:c r="L58" s="88" t="s">
        <x:v>564</x:v>
      </x:c>
      <x:c r="M58" s="88" t="s">
        <x:v>394</x:v>
      </x:c>
      <x:c r="N58" s="88" t="s">
        <x:v>2233</x:v>
      </x:c>
      <x:c r="O58" s="88" t="s">
        <x:v>1796</x:v>
      </x:c>
      <x:c r="P58" s="101">
        <x:v>0</x:v>
      </x:c>
      <x:c r="Q58" s="88">
        <x:v>0</x:v>
      </x:c>
      <x:c r="R58" s="88" t="s">
        <x:v>1144</x:v>
      </x:c>
      <x:c r="S58" s="105"/>
      <x:c r="T58" s="109"/>
      <x:c r="U58" s="88" t="s">
        <x:v>1796</x:v>
      </x:c>
      <x:c r="V58" s="101">
        <x:v>0</x:v>
      </x:c>
      <x:c r="W58" s="101">
        <x:v>0</x:v>
      </x:c>
      <x:c r="X58" s="88" t="s">
        <x:v>440</x:v>
      </x:c>
      <x:c r="Y58" s="88">
        <x:v>2</x:v>
      </x:c>
      <x:c r="Z58" s="88" t="s">
        <x:v>3222</x:v>
      </x:c>
      <x:c r="AA58" s="105">
        <x:v>5</x:v>
      </x:c>
      <x:c r="AB58" s="96" t="s">
        <x:v>635</x:v>
      </x:c>
      <x:c r="AC58" s="96" t="s">
        <x:v>1796</x:v>
      </x:c>
      <x:c r="AD58" s="96" t="s">
        <x:v>2216</x:v>
      </x:c>
    </x:row>
    <x:row r="59" spans="1:30" ht="54" customHeight="1">
      <x:c r="A59" s="97" t="s">
        <x:v>3510</x:v>
      </x:c>
      <x:c r="B59" s="89" t="s">
        <x:v>110</x:v>
      </x:c>
      <x:c r="C59" s="98" t="s">
        <x:v>1558</x:v>
      </x:c>
      <x:c r="D59" s="121"/>
      <x:c r="E59" s="98" t="s">
        <x:v>1833</x:v>
      </x:c>
      <x:c r="F59" s="98" t="s">
        <x:v>3153</x:v>
      </x:c>
      <x:c r="G59" s="97" t="s">
        <x:v>93</x:v>
      </x:c>
      <x:c r="H59" s="98" t="s">
        <x:v>4105</x:v>
      </x:c>
      <x:c r="I59" s="89"/>
      <x:c r="J59" s="89" t="s">
        <x:v>3176</x:v>
      </x:c>
      <x:c r="K59" s="89" t="s">
        <x:v>110</x:v>
      </x:c>
      <x:c r="L59" s="89"/>
      <x:c r="M59" s="89" t="s">
        <x:v>400</x:v>
      </x:c>
      <x:c r="N59" s="89" t="s">
        <x:v>3565</x:v>
      </x:c>
      <x:c r="O59" s="89" t="s">
        <x:v>2221</x:v>
      </x:c>
      <x:c r="P59" s="102">
        <x:v>0.94999999999999996</x:v>
      </x:c>
      <x:c r="Q59" s="89">
        <x:v>0</x:v>
      </x:c>
      <x:c r="R59" s="89" t="s">
        <x:v>3590</x:v>
      </x:c>
      <x:c r="S59" s="106">
        <x:v>5.5</x:v>
      </x:c>
      <x:c r="T59" s="110">
        <x:v>0.69999999999999996</x:v>
      </x:c>
      <x:c r="U59" s="89" t="s">
        <x:v>3169</x:v>
      </x:c>
      <x:c r="V59" s="102">
        <x:v>4</x:v>
      </x:c>
      <x:c r="W59" s="102">
        <x:v>0.55000000000000004</x:v>
      </x:c>
      <x:c r="X59" s="89" t="s">
        <x:v>1796</x:v>
      </x:c>
      <x:c r="Y59" s="89">
        <x:v>0</x:v>
      </x:c>
      <x:c r="Z59" s="89" t="s">
        <x:v>1796</x:v>
      </x:c>
      <x:c r="AA59" s="106">
        <x:v>0</x:v>
      </x:c>
      <x:c r="AB59" s="98" t="s">
        <x:v>325</x:v>
      </x:c>
      <x:c r="AC59" s="98" t="s">
        <x:v>1796</x:v>
      </x:c>
      <x:c r="AD59" s="98" t="s">
        <x:v>1837</x:v>
      </x:c>
    </x:row>
    <x:row r="60" spans="1:30" ht="54" customHeight="1">
      <x:c r="A60" s="97" t="s">
        <x:v>3513</x:v>
      </x:c>
      <x:c r="B60" s="89" t="s">
        <x:v>110</x:v>
      </x:c>
      <x:c r="C60" s="98" t="s">
        <x:v>1558</x:v>
      </x:c>
      <x:c r="D60" s="121"/>
      <x:c r="E60" s="98" t="s">
        <x:v>1833</x:v>
      </x:c>
      <x:c r="F60" s="98" t="s">
        <x:v>3153</x:v>
      </x:c>
      <x:c r="G60" s="97" t="s">
        <x:v>80</x:v>
      </x:c>
      <x:c r="H60" s="98" t="s">
        <x:v>1836</x:v>
      </x:c>
      <x:c r="I60" s="89"/>
      <x:c r="J60" s="89" t="s">
        <x:v>3176</x:v>
      </x:c>
      <x:c r="K60" s="89" t="s">
        <x:v>110</x:v>
      </x:c>
      <x:c r="L60" s="89"/>
      <x:c r="M60" s="89" t="s">
        <x:v>400</x:v>
      </x:c>
      <x:c r="N60" s="89" t="s">
        <x:v>3565</x:v>
      </x:c>
      <x:c r="O60" s="89" t="s">
        <x:v>1796</x:v>
      </x:c>
      <x:c r="P60" s="102">
        <x:v>0</x:v>
      </x:c>
      <x:c r="Q60" s="89">
        <x:v>0</x:v>
      </x:c>
      <x:c r="R60" s="89" t="s">
        <x:v>1144</x:v>
      </x:c>
      <x:c r="S60" s="106">
        <x:v>6.2000000000000002</x:v>
      </x:c>
      <x:c r="T60" s="110">
        <x:v>0.29999999999999999</x:v>
      </x:c>
      <x:c r="U60" s="89" t="s">
        <x:v>3169</x:v>
      </x:c>
      <x:c r="V60" s="102">
        <x:v>4.7000000000000002</x:v>
      </x:c>
      <x:c r="W60" s="102">
        <x:v>0.55000000000000004</x:v>
      </x:c>
      <x:c r="X60" s="89" t="s">
        <x:v>1796</x:v>
      </x:c>
      <x:c r="Y60" s="89">
        <x:v>0</x:v>
      </x:c>
      <x:c r="Z60" s="89" t="s">
        <x:v>1796</x:v>
      </x:c>
      <x:c r="AA60" s="106">
        <x:v>0</x:v>
      </x:c>
      <x:c r="AB60" s="98" t="s">
        <x:v>325</x:v>
      </x:c>
      <x:c r="AC60" s="98" t="s">
        <x:v>1796</x:v>
      </x:c>
      <x:c r="AD60" s="98" t="s">
        <x:v>862</x:v>
      </x:c>
    </x:row>
    <x:row r="61" spans="1:30" ht="54" customHeight="1">
      <x:c r="A61" s="97" t="s">
        <x:v>3515</x:v>
      </x:c>
      <x:c r="B61" s="89" t="s">
        <x:v>88</x:v>
      </x:c>
      <x:c r="C61" s="98" t="s">
        <x:v>3799</x:v>
      </x:c>
      <x:c r="D61" s="121"/>
      <x:c r="E61" s="98" t="s">
        <x:v>4368</x:v>
      </x:c>
      <x:c r="F61" s="98" t="s">
        <x:v>3153</x:v>
      </x:c>
      <x:c r="G61" s="97" t="s">
        <x:v>2804</x:v>
      </x:c>
      <x:c r="H61" s="98" t="s">
        <x:v>1864</x:v>
      </x:c>
      <x:c r="I61" s="89"/>
      <x:c r="J61" s="89" t="s">
        <x:v>3176</x:v>
      </x:c>
      <x:c r="K61" s="89" t="s">
        <x:v>88</x:v>
      </x:c>
      <x:c r="L61" s="89"/>
      <x:c r="M61" s="89" t="s">
        <x:v>400</x:v>
      </x:c>
      <x:c r="N61" s="89" t="s">
        <x:v>3565</x:v>
      </x:c>
      <x:c r="O61" s="89" t="s">
        <x:v>2221</x:v>
      </x:c>
      <x:c r="P61" s="102">
        <x:v>1</x:v>
      </x:c>
      <x:c r="Q61" s="89">
        <x:v>0</x:v>
      </x:c>
      <x:c r="R61" s="89" t="s">
        <x:v>3596</x:v>
      </x:c>
      <x:c r="S61" s="106">
        <x:v>5.5</x:v>
      </x:c>
      <x:c r="T61" s="110">
        <x:v>0.45000000000000001</x:v>
      </x:c>
      <x:c r="U61" s="89" t="s">
        <x:v>3169</x:v>
      </x:c>
      <x:c r="V61" s="102">
        <x:v>4</x:v>
      </x:c>
      <x:c r="W61" s="102">
        <x:v>0.55000000000000004</x:v>
      </x:c>
      <x:c r="X61" s="89" t="s">
        <x:v>1796</x:v>
      </x:c>
      <x:c r="Y61" s="89">
        <x:v>0</x:v>
      </x:c>
      <x:c r="Z61" s="89" t="s">
        <x:v>1796</x:v>
      </x:c>
      <x:c r="AA61" s="106">
        <x:v>0</x:v>
      </x:c>
      <x:c r="AB61" s="98" t="s">
        <x:v>325</x:v>
      </x:c>
      <x:c r="AC61" s="98" t="s">
        <x:v>1796</x:v>
      </x:c>
      <x:c r="AD61" s="98" t="s">
        <x:v>838</x:v>
      </x:c>
    </x:row>
    <x:row r="62" spans="1:30" ht="54" customHeight="1">
      <x:c r="A62" s="97" t="s">
        <x:v>3516</x:v>
      </x:c>
      <x:c r="B62" s="89" t="s">
        <x:v>88</x:v>
      </x:c>
      <x:c r="C62" s="98" t="s">
        <x:v>3799</x:v>
      </x:c>
      <x:c r="D62" s="121"/>
      <x:c r="E62" s="98" t="s">
        <x:v>4368</x:v>
      </x:c>
      <x:c r="F62" s="98" t="s">
        <x:v>3153</x:v>
      </x:c>
      <x:c r="G62" s="97" t="s">
        <x:v>119</x:v>
      </x:c>
      <x:c r="H62" s="98" t="s">
        <x:v>1876</x:v>
      </x:c>
      <x:c r="I62" s="89"/>
      <x:c r="J62" s="89" t="s">
        <x:v>3176</x:v>
      </x:c>
      <x:c r="K62" s="89" t="s">
        <x:v>88</x:v>
      </x:c>
      <x:c r="L62" s="89"/>
      <x:c r="M62" s="89" t="s">
        <x:v>400</x:v>
      </x:c>
      <x:c r="N62" s="89" t="s">
        <x:v>3565</x:v>
      </x:c>
      <x:c r="O62" s="89" t="s">
        <x:v>1796</x:v>
      </x:c>
      <x:c r="P62" s="102">
        <x:v>0</x:v>
      </x:c>
      <x:c r="Q62" s="89">
        <x:v>0</x:v>
      </x:c>
      <x:c r="R62" s="89" t="s">
        <x:v>1144</x:v>
      </x:c>
      <x:c r="S62" s="106">
        <x:v>6.2000000000000002</x:v>
      </x:c>
      <x:c r="T62" s="110">
        <x:v>0.34999999999999998</x:v>
      </x:c>
      <x:c r="U62" s="89" t="s">
        <x:v>3169</x:v>
      </x:c>
      <x:c r="V62" s="102">
        <x:v>4.7000000000000002</x:v>
      </x:c>
      <x:c r="W62" s="102">
        <x:v>0.55000000000000004</x:v>
      </x:c>
      <x:c r="X62" s="89" t="s">
        <x:v>1796</x:v>
      </x:c>
      <x:c r="Y62" s="89">
        <x:v>0</x:v>
      </x:c>
      <x:c r="Z62" s="89" t="s">
        <x:v>1796</x:v>
      </x:c>
      <x:c r="AA62" s="106">
        <x:v>0</x:v>
      </x:c>
      <x:c r="AB62" s="98" t="s">
        <x:v>325</x:v>
      </x:c>
      <x:c r="AC62" s="98" t="s">
        <x:v>1796</x:v>
      </x:c>
      <x:c r="AD62" s="98" t="s">
        <x:v>850</x:v>
      </x:c>
    </x:row>
    <x:row r="63" spans="1:30" ht="54" customHeight="1">
      <x:c r="A63" s="97" t="s">
        <x:v>3514</x:v>
      </x:c>
      <x:c r="B63" s="89" t="s">
        <x:v>88</x:v>
      </x:c>
      <x:c r="C63" s="98" t="s">
        <x:v>3799</x:v>
      </x:c>
      <x:c r="D63" s="121"/>
      <x:c r="E63" s="98" t="s">
        <x:v>4368</x:v>
      </x:c>
      <x:c r="F63" s="98" t="s">
        <x:v>3153</x:v>
      </x:c>
      <x:c r="G63" s="97" t="s">
        <x:v>3190</x:v>
      </x:c>
      <x:c r="H63" s="98" t="s">
        <x:v>3822</x:v>
      </x:c>
      <x:c r="I63" s="89"/>
      <x:c r="J63" s="89" t="s">
        <x:v>3176</x:v>
      </x:c>
      <x:c r="K63" s="89" t="s">
        <x:v>88</x:v>
      </x:c>
      <x:c r="L63" s="89"/>
      <x:c r="M63" s="89" t="s">
        <x:v>400</x:v>
      </x:c>
      <x:c r="N63" s="89" t="s">
        <x:v>3565</x:v>
      </x:c>
      <x:c r="O63" s="89" t="s">
        <x:v>1796</x:v>
      </x:c>
      <x:c r="P63" s="102">
        <x:v>0</x:v>
      </x:c>
      <x:c r="Q63" s="89">
        <x:v>0</x:v>
      </x:c>
      <x:c r="R63" s="89" t="s">
        <x:v>1144</x:v>
      </x:c>
      <x:c r="S63" s="106">
        <x:v>6.9000000000000004</x:v>
      </x:c>
      <x:c r="T63" s="110">
        <x:v>0.20000000000000001</x:v>
      </x:c>
      <x:c r="U63" s="89" t="s">
        <x:v>3169</x:v>
      </x:c>
      <x:c r="V63" s="102">
        <x:v>5.4000000000000004</x:v>
      </x:c>
      <x:c r="W63" s="102">
        <x:v>0.55000000000000004</x:v>
      </x:c>
      <x:c r="X63" s="89" t="s">
        <x:v>1796</x:v>
      </x:c>
      <x:c r="Y63" s="89">
        <x:v>0</x:v>
      </x:c>
      <x:c r="Z63" s="89" t="s">
        <x:v>1796</x:v>
      </x:c>
      <x:c r="AA63" s="106">
        <x:v>0</x:v>
      </x:c>
      <x:c r="AB63" s="98" t="s">
        <x:v>325</x:v>
      </x:c>
      <x:c r="AC63" s="98" t="s">
        <x:v>1796</x:v>
      </x:c>
      <x:c r="AD63" s="98" t="s">
        <x:v>1877</x:v>
      </x:c>
    </x:row>
    <x:row r="64" spans="1:30" ht="54" customHeight="1">
      <x:c r="A64" s="97" t="s">
        <x:v>3519</x:v>
      </x:c>
      <x:c r="B64" s="89" t="s">
        <x:v>3189</x:v>
      </x:c>
      <x:c r="C64" s="98" t="s">
        <x:v>1558</x:v>
      </x:c>
      <x:c r="D64" s="121"/>
      <x:c r="E64" s="98" t="s">
        <x:v>1535</x:v>
      </x:c>
      <x:c r="F64" s="98" t="s">
        <x:v>3153</x:v>
      </x:c>
      <x:c r="G64" s="97" t="s">
        <x:v>3187</x:v>
      </x:c>
      <x:c r="H64" s="98" t="s">
        <x:v>1552</x:v>
      </x:c>
      <x:c r="I64" s="89"/>
      <x:c r="J64" s="89" t="s">
        <x:v>3176</x:v>
      </x:c>
      <x:c r="K64" s="89" t="s">
        <x:v>3189</x:v>
      </x:c>
      <x:c r="L64" s="89"/>
      <x:c r="M64" s="89" t="s">
        <x:v>400</x:v>
      </x:c>
      <x:c r="N64" s="89" t="s">
        <x:v>3565</x:v>
      </x:c>
      <x:c r="O64" s="89" t="s">
        <x:v>2221</x:v>
      </x:c>
      <x:c r="P64" s="102">
        <x:v>1.2</x:v>
      </x:c>
      <x:c r="Q64" s="89">
        <x:v>0</x:v>
      </x:c>
      <x:c r="R64" s="89" t="s">
        <x:v>3603</x:v>
      </x:c>
      <x:c r="S64" s="106">
        <x:v>5.5</x:v>
      </x:c>
      <x:c r="T64" s="110">
        <x:v>0.59999999999999998</x:v>
      </x:c>
      <x:c r="U64" s="89" t="s">
        <x:v>3169</x:v>
      </x:c>
      <x:c r="V64" s="102">
        <x:v>4</x:v>
      </x:c>
      <x:c r="W64" s="102">
        <x:v>0.55000000000000004</x:v>
      </x:c>
      <x:c r="X64" s="89" t="s">
        <x:v>1796</x:v>
      </x:c>
      <x:c r="Y64" s="89">
        <x:v>0</x:v>
      </x:c>
      <x:c r="Z64" s="89" t="s">
        <x:v>1796</x:v>
      </x:c>
      <x:c r="AA64" s="106">
        <x:v>0</x:v>
      </x:c>
      <x:c r="AB64" s="98" t="s">
        <x:v>325</x:v>
      </x:c>
      <x:c r="AC64" s="98" t="s">
        <x:v>1796</x:v>
      </x:c>
      <x:c r="AD64" s="98" t="s">
        <x:v>864</x:v>
      </x:c>
    </x:row>
    <x:row r="65" spans="1:30" ht="54" customHeight="1">
      <x:c r="A65" s="97" t="s">
        <x:v>3507</x:v>
      </x:c>
      <x:c r="B65" s="89" t="s">
        <x:v>3189</x:v>
      </x:c>
      <x:c r="C65" s="98" t="s">
        <x:v>1558</x:v>
      </x:c>
      <x:c r="D65" s="121"/>
      <x:c r="E65" s="98" t="s">
        <x:v>1535</x:v>
      </x:c>
      <x:c r="F65" s="98" t="s">
        <x:v>3153</x:v>
      </x:c>
      <x:c r="G65" s="97" t="s">
        <x:v>95</x:v>
      </x:c>
      <x:c r="H65" s="98" t="s">
        <x:v>3813</x:v>
      </x:c>
      <x:c r="I65" s="89"/>
      <x:c r="J65" s="89" t="s">
        <x:v>3176</x:v>
      </x:c>
      <x:c r="K65" s="89" t="s">
        <x:v>3189</x:v>
      </x:c>
      <x:c r="L65" s="89"/>
      <x:c r="M65" s="89" t="s">
        <x:v>400</x:v>
      </x:c>
      <x:c r="N65" s="89" t="s">
        <x:v>3565</x:v>
      </x:c>
      <x:c r="O65" s="89" t="s">
        <x:v>1796</x:v>
      </x:c>
      <x:c r="P65" s="102">
        <x:v>0</x:v>
      </x:c>
      <x:c r="Q65" s="89">
        <x:v>0</x:v>
      </x:c>
      <x:c r="R65" s="89" t="s">
        <x:v>1144</x:v>
      </x:c>
      <x:c r="S65" s="106">
        <x:v>6.2000000000000002</x:v>
      </x:c>
      <x:c r="T65" s="110">
        <x:v>0.40000000000000002</x:v>
      </x:c>
      <x:c r="U65" s="89" t="s">
        <x:v>3169</x:v>
      </x:c>
      <x:c r="V65" s="102">
        <x:v>4.7000000000000002</x:v>
      </x:c>
      <x:c r="W65" s="102">
        <x:v>0.55000000000000004</x:v>
      </x:c>
      <x:c r="X65" s="89" t="s">
        <x:v>1796</x:v>
      </x:c>
      <x:c r="Y65" s="89">
        <x:v>0</x:v>
      </x:c>
      <x:c r="Z65" s="89" t="s">
        <x:v>1796</x:v>
      </x:c>
      <x:c r="AA65" s="106">
        <x:v>0</x:v>
      </x:c>
      <x:c r="AB65" s="98" t="s">
        <x:v>325</x:v>
      </x:c>
      <x:c r="AC65" s="98" t="s">
        <x:v>1796</x:v>
      </x:c>
      <x:c r="AD65" s="98" t="s">
        <x:v>1865</x:v>
      </x:c>
    </x:row>
    <x:row r="66" spans="1:30" ht="54" customHeight="1">
      <x:c r="A66" s="97" t="s">
        <x:v>3511</x:v>
      </x:c>
      <x:c r="B66" s="89" t="s">
        <x:v>86</x:v>
      </x:c>
      <x:c r="C66" s="98" t="s">
        <x:v>1558</x:v>
      </x:c>
      <x:c r="D66" s="121"/>
      <x:c r="E66" s="98" t="s">
        <x:v>843</x:v>
      </x:c>
      <x:c r="F66" s="98" t="s">
        <x:v>3153</x:v>
      </x:c>
      <x:c r="G66" s="97" t="s">
        <x:v>96</x:v>
      </x:c>
      <x:c r="H66" s="98" t="s">
        <x:v>3830</x:v>
      </x:c>
      <x:c r="I66" s="89"/>
      <x:c r="J66" s="89" t="s">
        <x:v>3176</x:v>
      </x:c>
      <x:c r="K66" s="89" t="s">
        <x:v>86</x:v>
      </x:c>
      <x:c r="L66" s="89"/>
      <x:c r="M66" s="89" t="s">
        <x:v>400</x:v>
      </x:c>
      <x:c r="N66" s="89" t="s">
        <x:v>3565</x:v>
      </x:c>
      <x:c r="O66" s="89" t="s">
        <x:v>2221</x:v>
      </x:c>
      <x:c r="P66" s="102">
        <x:v>1</x:v>
      </x:c>
      <x:c r="Q66" s="89">
        <x:v>0</x:v>
      </x:c>
      <x:c r="R66" s="89" t="s">
        <x:v>3596</x:v>
      </x:c>
      <x:c r="S66" s="106">
        <x:v>5.5</x:v>
      </x:c>
      <x:c r="T66" s="110">
        <x:v>0.45000000000000001</x:v>
      </x:c>
      <x:c r="U66" s="89" t="s">
        <x:v>3169</x:v>
      </x:c>
      <x:c r="V66" s="102">
        <x:v>4</x:v>
      </x:c>
      <x:c r="W66" s="102">
        <x:v>0.55000000000000004</x:v>
      </x:c>
      <x:c r="X66" s="89" t="s">
        <x:v>1796</x:v>
      </x:c>
      <x:c r="Y66" s="89">
        <x:v>0</x:v>
      </x:c>
      <x:c r="Z66" s="89" t="s">
        <x:v>1796</x:v>
      </x:c>
      <x:c r="AA66" s="106">
        <x:v>0</x:v>
      </x:c>
      <x:c r="AB66" s="98" t="s">
        <x:v>325</x:v>
      </x:c>
      <x:c r="AC66" s="98" t="s">
        <x:v>1796</x:v>
      </x:c>
      <x:c r="AD66" s="98" t="s">
        <x:v>1888</x:v>
      </x:c>
    </x:row>
    <x:row r="67" spans="1:30" ht="54" customHeight="1">
      <x:c r="A67" s="97" t="s">
        <x:v>3518</x:v>
      </x:c>
      <x:c r="B67" s="89" t="s">
        <x:v>86</x:v>
      </x:c>
      <x:c r="C67" s="98" t="s">
        <x:v>1558</x:v>
      </x:c>
      <x:c r="D67" s="121"/>
      <x:c r="E67" s="98" t="s">
        <x:v>843</x:v>
      </x:c>
      <x:c r="F67" s="98" t="s">
        <x:v>3153</x:v>
      </x:c>
      <x:c r="G67" s="97" t="s">
        <x:v>2814</x:v>
      </x:c>
      <x:c r="H67" s="98" t="s">
        <x:v>1843</x:v>
      </x:c>
      <x:c r="I67" s="89"/>
      <x:c r="J67" s="89" t="s">
        <x:v>3176</x:v>
      </x:c>
      <x:c r="K67" s="89" t="s">
        <x:v>86</x:v>
      </x:c>
      <x:c r="L67" s="89"/>
      <x:c r="M67" s="89" t="s">
        <x:v>400</x:v>
      </x:c>
      <x:c r="N67" s="89" t="s">
        <x:v>3565</x:v>
      </x:c>
      <x:c r="O67" s="89" t="s">
        <x:v>1796</x:v>
      </x:c>
      <x:c r="P67" s="102">
        <x:v>0</x:v>
      </x:c>
      <x:c r="Q67" s="89">
        <x:v>0</x:v>
      </x:c>
      <x:c r="R67" s="89" t="s">
        <x:v>1144</x:v>
      </x:c>
      <x:c r="S67" s="106">
        <x:v>6.2000000000000002</x:v>
      </x:c>
      <x:c r="T67" s="110">
        <x:v>0.34999999999999998</x:v>
      </x:c>
      <x:c r="U67" s="89" t="s">
        <x:v>3169</x:v>
      </x:c>
      <x:c r="V67" s="102">
        <x:v>4.7000000000000002</x:v>
      </x:c>
      <x:c r="W67" s="102">
        <x:v>0.55000000000000004</x:v>
      </x:c>
      <x:c r="X67" s="89" t="s">
        <x:v>1796</x:v>
      </x:c>
      <x:c r="Y67" s="89">
        <x:v>0</x:v>
      </x:c>
      <x:c r="Z67" s="89" t="s">
        <x:v>1796</x:v>
      </x:c>
      <x:c r="AA67" s="106">
        <x:v>0</x:v>
      </x:c>
      <x:c r="AB67" s="98" t="s">
        <x:v>325</x:v>
      </x:c>
      <x:c r="AC67" s="98" t="s">
        <x:v>1796</x:v>
      </x:c>
      <x:c r="AD67" s="98" t="s">
        <x:v>839</x:v>
      </x:c>
    </x:row>
    <x:row r="68" spans="1:30" ht="54" customHeight="1">
      <x:c r="A68" s="97" t="s">
        <x:v>3506</x:v>
      </x:c>
      <x:c r="B68" s="89" t="s">
        <x:v>86</x:v>
      </x:c>
      <x:c r="C68" s="98" t="s">
        <x:v>1558</x:v>
      </x:c>
      <x:c r="D68" s="121"/>
      <x:c r="E68" s="98" t="s">
        <x:v>843</x:v>
      </x:c>
      <x:c r="F68" s="98" t="s">
        <x:v>3153</x:v>
      </x:c>
      <x:c r="G68" s="97" t="s">
        <x:v>132</x:v>
      </x:c>
      <x:c r="H68" s="98" t="s">
        <x:v>2989</x:v>
      </x:c>
      <x:c r="I68" s="89"/>
      <x:c r="J68" s="89" t="s">
        <x:v>397</x:v>
      </x:c>
      <x:c r="K68" s="89" t="s">
        <x:v>86</x:v>
      </x:c>
      <x:c r="L68" s="89"/>
      <x:c r="M68" s="89" t="s">
        <x:v>400</x:v>
      </x:c>
      <x:c r="N68" s="89" t="s">
        <x:v>3565</x:v>
      </x:c>
      <x:c r="O68" s="89" t="s">
        <x:v>1796</x:v>
      </x:c>
      <x:c r="P68" s="102">
        <x:v>0</x:v>
      </x:c>
      <x:c r="Q68" s="89">
        <x:v>0</x:v>
      </x:c>
      <x:c r="R68" s="89" t="s">
        <x:v>1144</x:v>
      </x:c>
      <x:c r="S68" s="106">
        <x:v>6.9000000000000004</x:v>
      </x:c>
      <x:c r="T68" s="110">
        <x:v>0.20000000000000001</x:v>
      </x:c>
      <x:c r="U68" s="89" t="s">
        <x:v>3169</x:v>
      </x:c>
      <x:c r="V68" s="102">
        <x:v>5.4000000000000004</x:v>
      </x:c>
      <x:c r="W68" s="102">
        <x:v>0.55000000000000004</x:v>
      </x:c>
      <x:c r="X68" s="89" t="s">
        <x:v>443</x:v>
      </x:c>
      <x:c r="Y68" s="89">
        <x:v>1</x:v>
      </x:c>
      <x:c r="Z68" s="89" t="s">
        <x:v>3222</x:v>
      </x:c>
      <x:c r="AA68" s="106">
        <x:v>0</x:v>
      </x:c>
      <x:c r="AB68" s="98" t="s">
        <x:v>325</x:v>
      </x:c>
      <x:c r="AC68" s="98" t="s">
        <x:v>1796</x:v>
      </x:c>
      <x:c r="AD68" s="98" t="s">
        <x:v>1868</x:v>
      </x:c>
    </x:row>
    <x:row r="69" spans="1:30" ht="54" customHeight="1">
      <x:c r="A69" s="97" t="s">
        <x:v>719</x:v>
      </x:c>
      <x:c r="B69" s="89" t="s">
        <x:v>126</x:v>
      </x:c>
      <x:c r="C69" s="98" t="s">
        <x:v>1558</x:v>
      </x:c>
      <x:c r="D69" s="121"/>
      <x:c r="E69" s="98" t="s">
        <x:v>3824</x:v>
      </x:c>
      <x:c r="F69" s="98" t="s">
        <x:v>3153</x:v>
      </x:c>
      <x:c r="G69" s="97" t="s">
        <x:v>108</x:v>
      </x:c>
      <x:c r="H69" s="98" t="s">
        <x:v>2989</x:v>
      </x:c>
      <x:c r="I69" s="89"/>
      <x:c r="J69" s="89" t="s">
        <x:v>397</x:v>
      </x:c>
      <x:c r="K69" s="89" t="s">
        <x:v>126</x:v>
      </x:c>
      <x:c r="L69" s="89"/>
      <x:c r="M69" s="89" t="s">
        <x:v>400</x:v>
      </x:c>
      <x:c r="N69" s="89" t="s">
        <x:v>3565</x:v>
      </x:c>
      <x:c r="O69" s="89" t="s">
        <x:v>1796</x:v>
      </x:c>
      <x:c r="P69" s="102">
        <x:v>0</x:v>
      </x:c>
      <x:c r="Q69" s="89">
        <x:v>0</x:v>
      </x:c>
      <x:c r="R69" s="89" t="s">
        <x:v>1144</x:v>
      </x:c>
      <x:c r="S69" s="106">
        <x:v>5.5</x:v>
      </x:c>
      <x:c r="T69" s="110">
        <x:v>0.55000000000000004</x:v>
      </x:c>
      <x:c r="U69" s="89" t="s">
        <x:v>3169</x:v>
      </x:c>
      <x:c r="V69" s="102">
        <x:v>4</x:v>
      </x:c>
      <x:c r="W69" s="102">
        <x:v>0.55000000000000004</x:v>
      </x:c>
      <x:c r="X69" s="89" t="s">
        <x:v>443</x:v>
      </x:c>
      <x:c r="Y69" s="89">
        <x:v>1</x:v>
      </x:c>
      <x:c r="Z69" s="89" t="s">
        <x:v>3222</x:v>
      </x:c>
      <x:c r="AA69" s="106">
        <x:v>0</x:v>
      </x:c>
      <x:c r="AB69" s="98" t="s">
        <x:v>325</x:v>
      </x:c>
      <x:c r="AC69" s="98" t="s">
        <x:v>1796</x:v>
      </x:c>
      <x:c r="AD69" s="98" t="s">
        <x:v>3812</x:v>
      </x:c>
    </x:row>
    <x:row r="70" spans="1:30" ht="54" customHeight="1">
      <x:c r="A70" s="97" t="s">
        <x:v>712</x:v>
      </x:c>
      <x:c r="B70" s="89" t="s">
        <x:v>126</x:v>
      </x:c>
      <x:c r="C70" s="98" t="s">
        <x:v>1558</x:v>
      </x:c>
      <x:c r="D70" s="121"/>
      <x:c r="E70" s="98" t="s">
        <x:v>3824</x:v>
      </x:c>
      <x:c r="F70" s="98" t="s">
        <x:v>3153</x:v>
      </x:c>
      <x:c r="G70" s="97" t="s">
        <x:v>129</x:v>
      </x:c>
      <x:c r="H70" s="98" t="s">
        <x:v>1844</x:v>
      </x:c>
      <x:c r="I70" s="89"/>
      <x:c r="J70" s="89" t="s">
        <x:v>3176</x:v>
      </x:c>
      <x:c r="K70" s="89" t="s">
        <x:v>126</x:v>
      </x:c>
      <x:c r="L70" s="89" t="s">
        <x:v>653</x:v>
      </x:c>
      <x:c r="M70" s="89" t="s">
        <x:v>400</x:v>
      </x:c>
      <x:c r="N70" s="89" t="s">
        <x:v>3565</x:v>
      </x:c>
      <x:c r="O70" s="89" t="s">
        <x:v>2221</x:v>
      </x:c>
      <x:c r="P70" s="102">
        <x:v>0.75</x:v>
      </x:c>
      <x:c r="Q70" s="89">
        <x:v>0</x:v>
      </x:c>
      <x:c r="R70" s="89" t="s">
        <x:v>3562</x:v>
      </x:c>
      <x:c r="S70" s="106">
        <x:v>6.2000000000000002</x:v>
      </x:c>
      <x:c r="T70" s="110">
        <x:v>0.29999999999999999</x:v>
      </x:c>
      <x:c r="U70" s="89" t="s">
        <x:v>3169</x:v>
      </x:c>
      <x:c r="V70" s="102">
        <x:v>4.7000000000000002</x:v>
      </x:c>
      <x:c r="W70" s="102">
        <x:v>0.55000000000000004</x:v>
      </x:c>
      <x:c r="X70" s="89" t="s">
        <x:v>1796</x:v>
      </x:c>
      <x:c r="Y70" s="89">
        <x:v>0</x:v>
      </x:c>
      <x:c r="Z70" s="89" t="s">
        <x:v>1796</x:v>
      </x:c>
      <x:c r="AA70" s="106">
        <x:v>0</x:v>
      </x:c>
      <x:c r="AB70" s="98" t="s">
        <x:v>325</x:v>
      </x:c>
      <x:c r="AC70" s="98" t="s">
        <x:v>609</x:v>
      </x:c>
      <x:c r="AD70" s="98" t="s">
        <x:v>1871</x:v>
      </x:c>
    </x:row>
    <x:row r="71" spans="1:30" ht="54" customHeight="1">
      <x:c r="A71" s="97" t="s">
        <x:v>718</x:v>
      </x:c>
      <x:c r="B71" s="89" t="s">
        <x:v>126</x:v>
      </x:c>
      <x:c r="C71" s="98" t="s">
        <x:v>1558</x:v>
      </x:c>
      <x:c r="D71" s="121"/>
      <x:c r="E71" s="98" t="s">
        <x:v>3824</x:v>
      </x:c>
      <x:c r="F71" s="98" t="s">
        <x:v>3153</x:v>
      </x:c>
      <x:c r="G71" s="97" t="s">
        <x:v>147</x:v>
      </x:c>
      <x:c r="H71" s="98" t="s">
        <x:v>2989</x:v>
      </x:c>
      <x:c r="I71" s="89"/>
      <x:c r="J71" s="89" t="s">
        <x:v>397</x:v>
      </x:c>
      <x:c r="K71" s="89" t="s">
        <x:v>126</x:v>
      </x:c>
      <x:c r="L71" s="89"/>
      <x:c r="M71" s="89" t="s">
        <x:v>400</x:v>
      </x:c>
      <x:c r="N71" s="89" t="s">
        <x:v>3565</x:v>
      </x:c>
      <x:c r="O71" s="89" t="s">
        <x:v>1796</x:v>
      </x:c>
      <x:c r="P71" s="102">
        <x:v>0</x:v>
      </x:c>
      <x:c r="Q71" s="89">
        <x:v>0</x:v>
      </x:c>
      <x:c r="R71" s="89" t="s">
        <x:v>1144</x:v>
      </x:c>
      <x:c r="S71" s="106">
        <x:v>6.9000000000000004</x:v>
      </x:c>
      <x:c r="T71" s="110">
        <x:v>0.14999999999999999</x:v>
      </x:c>
      <x:c r="U71" s="89" t="s">
        <x:v>3169</x:v>
      </x:c>
      <x:c r="V71" s="102">
        <x:v>5.4000000000000004</x:v>
      </x:c>
      <x:c r="W71" s="102">
        <x:v>0.55000000000000004</x:v>
      </x:c>
      <x:c r="X71" s="89" t="s">
        <x:v>443</x:v>
      </x:c>
      <x:c r="Y71" s="89">
        <x:v>1</x:v>
      </x:c>
      <x:c r="Z71" s="89" t="s">
        <x:v>3222</x:v>
      </x:c>
      <x:c r="AA71" s="106">
        <x:v>0</x:v>
      </x:c>
      <x:c r="AB71" s="98" t="s">
        <x:v>325</x:v>
      </x:c>
      <x:c r="AC71" s="98" t="s">
        <x:v>1796</x:v>
      </x:c>
      <x:c r="AD71" s="98" t="s">
        <x:v>1878</x:v>
      </x:c>
    </x:row>
    <x:row r="72" spans="1:30" ht="54" customHeight="1">
      <x:c r="A72" s="97" t="s">
        <x:v>716</x:v>
      </x:c>
      <x:c r="B72" s="89" t="s">
        <x:v>130</x:v>
      </x:c>
      <x:c r="C72" s="98" t="s">
        <x:v>3972</x:v>
      </x:c>
      <x:c r="D72" s="121"/>
      <x:c r="E72" s="98" t="s">
        <x:v>828</x:v>
      </x:c>
      <x:c r="F72" s="98" t="s">
        <x:v>3153</x:v>
      </x:c>
      <x:c r="G72" s="97" t="s">
        <x:v>156</x:v>
      </x:c>
      <x:c r="H72" s="98" t="s">
        <x:v>4105</x:v>
      </x:c>
      <x:c r="I72" s="89"/>
      <x:c r="J72" s="89" t="s">
        <x:v>3176</x:v>
      </x:c>
      <x:c r="K72" s="89" t="s">
        <x:v>130</x:v>
      </x:c>
      <x:c r="L72" s="89"/>
      <x:c r="M72" s="89" t="s">
        <x:v>400</x:v>
      </x:c>
      <x:c r="N72" s="89" t="s">
        <x:v>3565</x:v>
      </x:c>
      <x:c r="O72" s="89" t="s">
        <x:v>2221</x:v>
      </x:c>
      <x:c r="P72" s="102">
        <x:v>1.1000000000000001</x:v>
      </x:c>
      <x:c r="Q72" s="89">
        <x:v>0</x:v>
      </x:c>
      <x:c r="R72" s="89" t="s">
        <x:v>3597</x:v>
      </x:c>
      <x:c r="S72" s="106">
        <x:v>5</x:v>
      </x:c>
      <x:c r="T72" s="110">
        <x:v>0.45000000000000001</x:v>
      </x:c>
      <x:c r="U72" s="89" t="s">
        <x:v>3169</x:v>
      </x:c>
      <x:c r="V72" s="102">
        <x:v>3.5</x:v>
      </x:c>
      <x:c r="W72" s="102">
        <x:v>0.55000000000000004</x:v>
      </x:c>
      <x:c r="X72" s="89" t="s">
        <x:v>1796</x:v>
      </x:c>
      <x:c r="Y72" s="89">
        <x:v>0</x:v>
      </x:c>
      <x:c r="Z72" s="89" t="s">
        <x:v>1796</x:v>
      </x:c>
      <x:c r="AA72" s="106">
        <x:v>0</x:v>
      </x:c>
      <x:c r="AB72" s="98" t="s">
        <x:v>325</x:v>
      </x:c>
      <x:c r="AC72" s="98" t="s">
        <x:v>1796</x:v>
      </x:c>
      <x:c r="AD72" s="98" t="s">
        <x:v>2072</x:v>
      </x:c>
    </x:row>
    <x:row r="73" spans="1:30" ht="54" customHeight="1">
      <x:c r="A73" s="97" t="s">
        <x:v>707</x:v>
      </x:c>
      <x:c r="B73" s="89" t="s">
        <x:v>130</x:v>
      </x:c>
      <x:c r="C73" s="98" t="s">
        <x:v>3972</x:v>
      </x:c>
      <x:c r="D73" s="121"/>
      <x:c r="E73" s="98" t="s">
        <x:v>828</x:v>
      </x:c>
      <x:c r="F73" s="98" t="s">
        <x:v>3153</x:v>
      </x:c>
      <x:c r="G73" s="97" t="s">
        <x:v>161</x:v>
      </x:c>
      <x:c r="H73" s="98" t="s">
        <x:v>837</x:v>
      </x:c>
      <x:c r="I73" s="89"/>
      <x:c r="J73" s="89" t="s">
        <x:v>3176</x:v>
      </x:c>
      <x:c r="K73" s="89" t="s">
        <x:v>130</x:v>
      </x:c>
      <x:c r="L73" s="89" t="s">
        <x:v>653</x:v>
      </x:c>
      <x:c r="M73" s="89" t="s">
        <x:v>400</x:v>
      </x:c>
      <x:c r="N73" s="89" t="s">
        <x:v>3565</x:v>
      </x:c>
      <x:c r="O73" s="89" t="s">
        <x:v>2221</x:v>
      </x:c>
      <x:c r="P73" s="102">
        <x:v>1.1499999999999999</x:v>
      </x:c>
      <x:c r="Q73" s="89">
        <x:v>0</x:v>
      </x:c>
      <x:c r="R73" s="89" t="s">
        <x:v>3554</x:v>
      </x:c>
      <x:c r="S73" s="106">
        <x:v>5.7000000000000002</x:v>
      </x:c>
      <x:c r="T73" s="110">
        <x:v>0.34999999999999998</x:v>
      </x:c>
      <x:c r="U73" s="89" t="s">
        <x:v>3169</x:v>
      </x:c>
      <x:c r="V73" s="102">
        <x:v>4.2000000000000002</x:v>
      </x:c>
      <x:c r="W73" s="102">
        <x:v>0.55000000000000004</x:v>
      </x:c>
      <x:c r="X73" s="89" t="s">
        <x:v>1796</x:v>
      </x:c>
      <x:c r="Y73" s="89">
        <x:v>0</x:v>
      </x:c>
      <x:c r="Z73" s="89" t="s">
        <x:v>1796</x:v>
      </x:c>
      <x:c r="AA73" s="106">
        <x:v>0</x:v>
      </x:c>
      <x:c r="AB73" s="98" t="s">
        <x:v>325</x:v>
      </x:c>
      <x:c r="AC73" s="98" t="s">
        <x:v>609</x:v>
      </x:c>
      <x:c r="AD73" s="98" t="s">
        <x:v>2064</x:v>
      </x:c>
    </x:row>
    <x:row r="74" spans="1:30" ht="54" customHeight="1">
      <x:c r="A74" s="97" t="s">
        <x:v>715</x:v>
      </x:c>
      <x:c r="B74" s="89" t="s">
        <x:v>130</x:v>
      </x:c>
      <x:c r="C74" s="98" t="s">
        <x:v>3972</x:v>
      </x:c>
      <x:c r="D74" s="121"/>
      <x:c r="E74" s="98" t="s">
        <x:v>828</x:v>
      </x:c>
      <x:c r="F74" s="98" t="s">
        <x:v>3153</x:v>
      </x:c>
      <x:c r="G74" s="97" t="s">
        <x:v>105</x:v>
      </x:c>
      <x:c r="H74" s="98" t="s">
        <x:v>3961</x:v>
      </x:c>
      <x:c r="I74" s="89"/>
      <x:c r="J74" s="89" t="s">
        <x:v>3176</x:v>
      </x:c>
      <x:c r="K74" s="89" t="s">
        <x:v>130</x:v>
      </x:c>
      <x:c r="L74" s="89"/>
      <x:c r="M74" s="89" t="s">
        <x:v>400</x:v>
      </x:c>
      <x:c r="N74" s="89" t="s">
        <x:v>3565</x:v>
      </x:c>
      <x:c r="O74" s="89" t="s">
        <x:v>1796</x:v>
      </x:c>
      <x:c r="P74" s="102">
        <x:v>0</x:v>
      </x:c>
      <x:c r="Q74" s="89">
        <x:v>0</x:v>
      </x:c>
      <x:c r="R74" s="89" t="s">
        <x:v>1144</x:v>
      </x:c>
      <x:c r="S74" s="106">
        <x:v>6.4000000000000004</x:v>
      </x:c>
      <x:c r="T74" s="110">
        <x:v>0.20000000000000001</x:v>
      </x:c>
      <x:c r="U74" s="89" t="s">
        <x:v>3169</x:v>
      </x:c>
      <x:c r="V74" s="102">
        <x:v>4.9000000000000004</x:v>
      </x:c>
      <x:c r="W74" s="102">
        <x:v>0.55000000000000004</x:v>
      </x:c>
      <x:c r="X74" s="89" t="s">
        <x:v>1796</x:v>
      </x:c>
      <x:c r="Y74" s="89">
        <x:v>0</x:v>
      </x:c>
      <x:c r="Z74" s="89" t="s">
        <x:v>1796</x:v>
      </x:c>
      <x:c r="AA74" s="106">
        <x:v>0</x:v>
      </x:c>
      <x:c r="AB74" s="98" t="s">
        <x:v>325</x:v>
      </x:c>
      <x:c r="AC74" s="98" t="s">
        <x:v>1796</x:v>
      </x:c>
      <x:c r="AD74" s="98" t="s">
        <x:v>1885</x:v>
      </x:c>
    </x:row>
    <x:row r="75" spans="1:30" ht="54" customHeight="1">
      <x:c r="A75" s="97" t="s">
        <x:v>713</x:v>
      </x:c>
      <x:c r="B75" s="89" t="s">
        <x:v>162</x:v>
      </x:c>
      <x:c r="C75" s="98" t="s">
        <x:v>2053</x:v>
      </x:c>
      <x:c r="D75" s="121"/>
      <x:c r="E75" s="98" t="s">
        <x:v>824</x:v>
      </x:c>
      <x:c r="F75" s="98" t="s">
        <x:v>3153</x:v>
      </x:c>
      <x:c r="G75" s="97" t="s">
        <x:v>2825</x:v>
      </x:c>
      <x:c r="H75" s="98" t="s">
        <x:v>1844</x:v>
      </x:c>
      <x:c r="I75" s="89"/>
      <x:c r="J75" s="89" t="s">
        <x:v>3176</x:v>
      </x:c>
      <x:c r="K75" s="89" t="s">
        <x:v>162</x:v>
      </x:c>
      <x:c r="L75" s="89" t="s">
        <x:v>653</x:v>
      </x:c>
      <x:c r="M75" s="89" t="s">
        <x:v>400</x:v>
      </x:c>
      <x:c r="N75" s="89" t="s">
        <x:v>3565</x:v>
      </x:c>
      <x:c r="O75" s="89" t="s">
        <x:v>2221</x:v>
      </x:c>
      <x:c r="P75" s="102">
        <x:v>0.75</x:v>
      </x:c>
      <x:c r="Q75" s="89">
        <x:v>0</x:v>
      </x:c>
      <x:c r="R75" s="89" t="s">
        <x:v>3562</x:v>
      </x:c>
      <x:c r="S75" s="106">
        <x:v>5</x:v>
      </x:c>
      <x:c r="T75" s="110">
        <x:v>0.5</x:v>
      </x:c>
      <x:c r="U75" s="89" t="s">
        <x:v>3169</x:v>
      </x:c>
      <x:c r="V75" s="102">
        <x:v>3.5</x:v>
      </x:c>
      <x:c r="W75" s="102">
        <x:v>0.55000000000000004</x:v>
      </x:c>
      <x:c r="X75" s="89" t="s">
        <x:v>1796</x:v>
      </x:c>
      <x:c r="Y75" s="89">
        <x:v>0</x:v>
      </x:c>
      <x:c r="Z75" s="89" t="s">
        <x:v>1796</x:v>
      </x:c>
      <x:c r="AA75" s="106">
        <x:v>0</x:v>
      </x:c>
      <x:c r="AB75" s="98" t="s">
        <x:v>325</x:v>
      </x:c>
      <x:c r="AC75" s="98" t="s">
        <x:v>609</x:v>
      </x:c>
      <x:c r="AD75" s="98" t="s">
        <x:v>1866</x:v>
      </x:c>
    </x:row>
    <x:row r="76" spans="1:30" ht="54" customHeight="1">
      <x:c r="A76" s="97" t="s">
        <x:v>704</x:v>
      </x:c>
      <x:c r="B76" s="89" t="s">
        <x:v>162</x:v>
      </x:c>
      <x:c r="C76" s="98" t="s">
        <x:v>2053</x:v>
      </x:c>
      <x:c r="D76" s="121"/>
      <x:c r="E76" s="98" t="s">
        <x:v>824</x:v>
      </x:c>
      <x:c r="F76" s="98" t="s">
        <x:v>3153</x:v>
      </x:c>
      <x:c r="G76" s="97" t="s">
        <x:v>117</x:v>
      </x:c>
      <x:c r="H76" s="98" t="s">
        <x:v>842</x:v>
      </x:c>
      <x:c r="I76" s="89"/>
      <x:c r="J76" s="89" t="s">
        <x:v>3176</x:v>
      </x:c>
      <x:c r="K76" s="89" t="s">
        <x:v>162</x:v>
      </x:c>
      <x:c r="L76" s="89" t="s">
        <x:v>644</x:v>
      </x:c>
      <x:c r="M76" s="89" t="s">
        <x:v>400</x:v>
      </x:c>
      <x:c r="N76" s="89" t="s">
        <x:v>3565</x:v>
      </x:c>
      <x:c r="O76" s="89" t="s">
        <x:v>1796</x:v>
      </x:c>
      <x:c r="P76" s="102">
        <x:v>0</x:v>
      </x:c>
      <x:c r="Q76" s="89">
        <x:v>0</x:v>
      </x:c>
      <x:c r="R76" s="89" t="s">
        <x:v>1144</x:v>
      </x:c>
      <x:c r="S76" s="106">
        <x:v>5.7000000000000002</x:v>
      </x:c>
      <x:c r="T76" s="110">
        <x:v>0.29999999999999999</x:v>
      </x:c>
      <x:c r="U76" s="89" t="s">
        <x:v>3169</x:v>
      </x:c>
      <x:c r="V76" s="102">
        <x:v>4.2000000000000002</x:v>
      </x:c>
      <x:c r="W76" s="102">
        <x:v>0.55000000000000004</x:v>
      </x:c>
      <x:c r="X76" s="89" t="s">
        <x:v>650</x:v>
      </x:c>
      <x:c r="Y76" s="89">
        <x:v>-1</x:v>
      </x:c>
      <x:c r="Z76" s="89" t="s">
        <x:v>3188</x:v>
      </x:c>
      <x:c r="AA76" s="106">
        <x:v>4</x:v>
      </x:c>
      <x:c r="AB76" s="98" t="s">
        <x:v>421</x:v>
      </x:c>
      <x:c r="AC76" s="98" t="s">
        <x:v>1796</x:v>
      </x:c>
      <x:c r="AD76" s="98" t="s">
        <x:v>2058</x:v>
      </x:c>
    </x:row>
    <x:row r="77" spans="1:30" ht="54" customHeight="1">
      <x:c r="A77" s="97" t="s">
        <x:v>708</x:v>
      </x:c>
      <x:c r="B77" s="89" t="s">
        <x:v>162</x:v>
      </x:c>
      <x:c r="C77" s="98" t="s">
        <x:v>2053</x:v>
      </x:c>
      <x:c r="D77" s="121"/>
      <x:c r="E77" s="98" t="s">
        <x:v>824</x:v>
      </x:c>
      <x:c r="F77" s="98" t="s">
        <x:v>3153</x:v>
      </x:c>
      <x:c r="G77" s="97" t="s">
        <x:v>3140</x:v>
      </x:c>
      <x:c r="H77" s="98" t="s">
        <x:v>2054</x:v>
      </x:c>
      <x:c r="I77" s="89"/>
      <x:c r="J77" s="89" t="s">
        <x:v>3176</x:v>
      </x:c>
      <x:c r="K77" s="89" t="s">
        <x:v>162</x:v>
      </x:c>
      <x:c r="L77" s="89" t="s">
        <x:v>388</x:v>
      </x:c>
      <x:c r="M77" s="89" t="s">
        <x:v>400</x:v>
      </x:c>
      <x:c r="N77" s="89" t="s">
        <x:v>3565</x:v>
      </x:c>
      <x:c r="O77" s="89" t="s">
        <x:v>2221</x:v>
      </x:c>
      <x:c r="P77" s="102">
        <x:v>0.84999999999999998</x:v>
      </x:c>
      <x:c r="Q77" s="89">
        <x:v>0</x:v>
      </x:c>
      <x:c r="R77" s="89" t="s">
        <x:v>3588</x:v>
      </x:c>
      <x:c r="S77" s="106">
        <x:v>6.4000000000000004</x:v>
      </x:c>
      <x:c r="T77" s="110">
        <x:v>0.20000000000000001</x:v>
      </x:c>
      <x:c r="U77" s="89" t="s">
        <x:v>3169</x:v>
      </x:c>
      <x:c r="V77" s="102">
        <x:v>4.9000000000000004</x:v>
      </x:c>
      <x:c r="W77" s="102">
        <x:v>0.55000000000000004</x:v>
      </x:c>
      <x:c r="X77" s="89" t="s">
        <x:v>1796</x:v>
      </x:c>
      <x:c r="Y77" s="89">
        <x:v>0</x:v>
      </x:c>
      <x:c r="Z77" s="89" t="s">
        <x:v>1796</x:v>
      </x:c>
      <x:c r="AA77" s="106">
        <x:v>0</x:v>
      </x:c>
      <x:c r="AB77" s="98" t="s">
        <x:v>325</x:v>
      </x:c>
      <x:c r="AC77" s="98" t="s">
        <x:v>609</x:v>
      </x:c>
      <x:c r="AD77" s="98" t="s">
        <x:v>2059</x:v>
      </x:c>
    </x:row>
    <x:row r="78" spans="1:30" ht="54" customHeight="1">
      <x:c r="A78" s="97" t="s">
        <x:v>710</x:v>
      </x:c>
      <x:c r="B78" s="89" t="s">
        <x:v>72</x:v>
      </x:c>
      <x:c r="C78" s="98" t="s">
        <x:v>3972</x:v>
      </x:c>
      <x:c r="D78" s="121"/>
      <x:c r="E78" s="98" t="s">
        <x:v>879</x:v>
      </x:c>
      <x:c r="F78" s="98" t="s">
        <x:v>3153</x:v>
      </x:c>
      <x:c r="G78" s="97" t="s">
        <x:v>70</x:v>
      </x:c>
      <x:c r="H78" s="98" t="s">
        <x:v>3959</x:v>
      </x:c>
      <x:c r="I78" s="89"/>
      <x:c r="J78" s="89" t="s">
        <x:v>3176</x:v>
      </x:c>
      <x:c r="K78" s="89" t="s">
        <x:v>72</x:v>
      </x:c>
      <x:c r="L78" s="89"/>
      <x:c r="M78" s="89" t="s">
        <x:v>400</x:v>
      </x:c>
      <x:c r="N78" s="89" t="s">
        <x:v>3565</x:v>
      </x:c>
      <x:c r="O78" s="89" t="s">
        <x:v>2221</x:v>
      </x:c>
      <x:c r="P78" s="102">
        <x:v>1.1000000000000001</x:v>
      </x:c>
      <x:c r="Q78" s="89">
        <x:v>0</x:v>
      </x:c>
      <x:c r="R78" s="89" t="s">
        <x:v>3597</x:v>
      </x:c>
      <x:c r="S78" s="106">
        <x:v>6.5</x:v>
      </x:c>
      <x:c r="T78" s="110">
        <x:v>0.40000000000000002</x:v>
      </x:c>
      <x:c r="U78" s="89" t="s">
        <x:v>3169</x:v>
      </x:c>
      <x:c r="V78" s="102">
        <x:v>5</x:v>
      </x:c>
      <x:c r="W78" s="102">
        <x:v>0.65000000000000002</x:v>
      </x:c>
      <x:c r="X78" s="89" t="s">
        <x:v>1796</x:v>
      </x:c>
      <x:c r="Y78" s="89">
        <x:v>0</x:v>
      </x:c>
      <x:c r="Z78" s="89" t="s">
        <x:v>1796</x:v>
      </x:c>
      <x:c r="AA78" s="106">
        <x:v>0</x:v>
      </x:c>
      <x:c r="AB78" s="98" t="s">
        <x:v>325</x:v>
      </x:c>
      <x:c r="AC78" s="98" t="s">
        <x:v>1796</x:v>
      </x:c>
      <x:c r="AD78" s="98" t="s">
        <x:v>1892</x:v>
      </x:c>
    </x:row>
    <x:row r="79" spans="1:30" ht="54" customHeight="1">
      <x:c r="A79" s="97" t="s">
        <x:v>705</x:v>
      </x:c>
      <x:c r="B79" s="89" t="s">
        <x:v>72</x:v>
      </x:c>
      <x:c r="C79" s="98" t="s">
        <x:v>3972</x:v>
      </x:c>
      <x:c r="D79" s="121"/>
      <x:c r="E79" s="98" t="s">
        <x:v>879</x:v>
      </x:c>
      <x:c r="F79" s="98" t="s">
        <x:v>3153</x:v>
      </x:c>
      <x:c r="G79" s="97" t="s">
        <x:v>125</x:v>
      </x:c>
      <x:c r="H79" s="98" t="s">
        <x:v>1552</x:v>
      </x:c>
      <x:c r="I79" s="89"/>
      <x:c r="J79" s="89" t="s">
        <x:v>3176</x:v>
      </x:c>
      <x:c r="K79" s="89" t="s">
        <x:v>72</x:v>
      </x:c>
      <x:c r="L79" s="89"/>
      <x:c r="M79" s="89" t="s">
        <x:v>400</x:v>
      </x:c>
      <x:c r="N79" s="89" t="s">
        <x:v>3565</x:v>
      </x:c>
      <x:c r="O79" s="89" t="s">
        <x:v>2221</x:v>
      </x:c>
      <x:c r="P79" s="102">
        <x:v>1.2</x:v>
      </x:c>
      <x:c r="Q79" s="89">
        <x:v>0</x:v>
      </x:c>
      <x:c r="R79" s="89" t="s">
        <x:v>3603</x:v>
      </x:c>
      <x:c r="S79" s="106">
        <x:v>7.2000000000000002</x:v>
      </x:c>
      <x:c r="T79" s="110">
        <x:v>0.29999999999999999</x:v>
      </x:c>
      <x:c r="U79" s="89" t="s">
        <x:v>3169</x:v>
      </x:c>
      <x:c r="V79" s="102">
        <x:v>5.7000000000000002</x:v>
      </x:c>
      <x:c r="W79" s="102">
        <x:v>0.65000000000000002</x:v>
      </x:c>
      <x:c r="X79" s="89" t="s">
        <x:v>1796</x:v>
      </x:c>
      <x:c r="Y79" s="89">
        <x:v>0</x:v>
      </x:c>
      <x:c r="Z79" s="89" t="s">
        <x:v>1796</x:v>
      </x:c>
      <x:c r="AA79" s="106">
        <x:v>0</x:v>
      </x:c>
      <x:c r="AB79" s="98" t="s">
        <x:v>325</x:v>
      </x:c>
      <x:c r="AC79" s="98" t="s">
        <x:v>1796</x:v>
      </x:c>
      <x:c r="AD79" s="98" t="s">
        <x:v>819</x:v>
      </x:c>
    </x:row>
    <x:row r="80" spans="1:30" ht="54" customHeight="1">
      <x:c r="A80" s="97" t="s">
        <x:v>730</x:v>
      </x:c>
      <x:c r="B80" s="89" t="s">
        <x:v>72</x:v>
      </x:c>
      <x:c r="C80" s="98" t="s">
        <x:v>3972</x:v>
      </x:c>
      <x:c r="D80" s="121"/>
      <x:c r="E80" s="98" t="s">
        <x:v>879</x:v>
      </x:c>
      <x:c r="F80" s="98" t="s">
        <x:v>3153</x:v>
      </x:c>
      <x:c r="G80" s="97" t="s">
        <x:v>2829</x:v>
      </x:c>
      <x:c r="H80" s="98" t="s">
        <x:v>837</x:v>
      </x:c>
      <x:c r="I80" s="89"/>
      <x:c r="J80" s="89" t="s">
        <x:v>3176</x:v>
      </x:c>
      <x:c r="K80" s="89" t="s">
        <x:v>72</x:v>
      </x:c>
      <x:c r="L80" s="89" t="s">
        <x:v>653</x:v>
      </x:c>
      <x:c r="M80" s="89" t="s">
        <x:v>400</x:v>
      </x:c>
      <x:c r="N80" s="89" t="s">
        <x:v>3565</x:v>
      </x:c>
      <x:c r="O80" s="89" t="s">
        <x:v>2221</x:v>
      </x:c>
      <x:c r="P80" s="102">
        <x:v>1.1499999999999999</x:v>
      </x:c>
      <x:c r="Q80" s="89">
        <x:v>0</x:v>
      </x:c>
      <x:c r="R80" s="89" t="s">
        <x:v>3554</x:v>
      </x:c>
      <x:c r="S80" s="106">
        <x:v>7.9000000000000004</x:v>
      </x:c>
      <x:c r="T80" s="110">
        <x:v>0.20000000000000001</x:v>
      </x:c>
      <x:c r="U80" s="89" t="s">
        <x:v>3169</x:v>
      </x:c>
      <x:c r="V80" s="102">
        <x:v>6.4000000000000004</x:v>
      </x:c>
      <x:c r="W80" s="102">
        <x:v>0.65000000000000002</x:v>
      </x:c>
      <x:c r="X80" s="89" t="s">
        <x:v>1796</x:v>
      </x:c>
      <x:c r="Y80" s="89">
        <x:v>0</x:v>
      </x:c>
      <x:c r="Z80" s="89" t="s">
        <x:v>1796</x:v>
      </x:c>
      <x:c r="AA80" s="106">
        <x:v>0</x:v>
      </x:c>
      <x:c r="AB80" s="98" t="s">
        <x:v>325</x:v>
      </x:c>
      <x:c r="AC80" s="98" t="s">
        <x:v>609</x:v>
      </x:c>
      <x:c r="AD80" s="98" t="s">
        <x:v>2051</x:v>
      </x:c>
    </x:row>
    <x:row r="81" spans="1:30" ht="54" customHeight="1">
      <x:c r="A81" s="97" t="s">
        <x:v>725</x:v>
      </x:c>
      <x:c r="B81" s="89" t="s">
        <x:v>72</x:v>
      </x:c>
      <x:c r="C81" s="98" t="s">
        <x:v>3972</x:v>
      </x:c>
      <x:c r="D81" s="121"/>
      <x:c r="E81" s="98" t="s">
        <x:v>879</x:v>
      </x:c>
      <x:c r="F81" s="98" t="s">
        <x:v>3153</x:v>
      </x:c>
      <x:c r="G81" s="97" t="s">
        <x:v>127</x:v>
      </x:c>
      <x:c r="H81" s="98" t="s">
        <x:v>3968</x:v>
      </x:c>
      <x:c r="I81" s="89"/>
      <x:c r="J81" s="89" t="s">
        <x:v>3176</x:v>
      </x:c>
      <x:c r="K81" s="89" t="s">
        <x:v>72</x:v>
      </x:c>
      <x:c r="L81" s="89"/>
      <x:c r="M81" s="89" t="s">
        <x:v>400</x:v>
      </x:c>
      <x:c r="N81" s="89" t="s">
        <x:v>3565</x:v>
      </x:c>
      <x:c r="O81" s="89" t="s">
        <x:v>1796</x:v>
      </x:c>
      <x:c r="P81" s="102">
        <x:v>0</x:v>
      </x:c>
      <x:c r="Q81" s="89">
        <x:v>0</x:v>
      </x:c>
      <x:c r="R81" s="89" t="s">
        <x:v>1144</x:v>
      </x:c>
      <x:c r="S81" s="106">
        <x:v>8.5999999999999996</x:v>
      </x:c>
      <x:c r="T81" s="110">
        <x:v>0.10000000000000001</x:v>
      </x:c>
      <x:c r="U81" s="89" t="s">
        <x:v>3169</x:v>
      </x:c>
      <x:c r="V81" s="102">
        <x:v>7.0999999999999996</x:v>
      </x:c>
      <x:c r="W81" s="102">
        <x:v>0.65000000000000002</x:v>
      </x:c>
      <x:c r="X81" s="89" t="s">
        <x:v>1796</x:v>
      </x:c>
      <x:c r="Y81" s="89">
        <x:v>0</x:v>
      </x:c>
      <x:c r="Z81" s="89" t="s">
        <x:v>1796</x:v>
      </x:c>
      <x:c r="AA81" s="106">
        <x:v>0</x:v>
      </x:c>
      <x:c r="AB81" s="98" t="s">
        <x:v>325</x:v>
      </x:c>
      <x:c r="AC81" s="98" t="s">
        <x:v>1796</x:v>
      </x:c>
      <x:c r="AD81" s="98" t="s">
        <x:v>3967</x:v>
      </x:c>
    </x:row>
    <x:row r="82" spans="1:30" ht="54" customHeight="1">
      <x:c r="A82" s="97" t="s">
        <x:v>721</x:v>
      </x:c>
      <x:c r="B82" s="89" t="s">
        <x:v>106</x:v>
      </x:c>
      <x:c r="C82" s="98" t="s">
        <x:v>3972</x:v>
      </x:c>
      <x:c r="D82" s="121"/>
      <x:c r="E82" s="98" t="s">
        <x:v>827</x:v>
      </x:c>
      <x:c r="F82" s="98" t="s">
        <x:v>3153</x:v>
      </x:c>
      <x:c r="G82" s="97" t="s">
        <x:v>128</x:v>
      </x:c>
      <x:c r="H82" s="98" t="s">
        <x:v>826</x:v>
      </x:c>
      <x:c r="I82" s="89"/>
      <x:c r="J82" s="89" t="s">
        <x:v>3176</x:v>
      </x:c>
      <x:c r="K82" s="89" t="s">
        <x:v>106</x:v>
      </x:c>
      <x:c r="L82" s="89" t="s">
        <x:v>584</x:v>
      </x:c>
      <x:c r="M82" s="89" t="s">
        <x:v>400</x:v>
      </x:c>
      <x:c r="N82" s="89" t="s">
        <x:v>3565</x:v>
      </x:c>
      <x:c r="O82" s="89" t="s">
        <x:v>1796</x:v>
      </x:c>
      <x:c r="P82" s="102">
        <x:v>0</x:v>
      </x:c>
      <x:c r="Q82" s="89">
        <x:v>0</x:v>
      </x:c>
      <x:c r="R82" s="89" t="s">
        <x:v>1144</x:v>
      </x:c>
      <x:c r="S82" s="106">
        <x:v>7</x:v>
      </x:c>
      <x:c r="T82" s="110">
        <x:v>0.29999999999999999</x:v>
      </x:c>
      <x:c r="U82" s="89" t="s">
        <x:v>3169</x:v>
      </x:c>
      <x:c r="V82" s="102">
        <x:v>5.5</x:v>
      </x:c>
      <x:c r="W82" s="102">
        <x:v>0.75</x:v>
      </x:c>
      <x:c r="X82" s="89" t="s">
        <x:v>440</x:v>
      </x:c>
      <x:c r="Y82" s="89">
        <x:v>1</x:v>
      </x:c>
      <x:c r="Z82" s="89" t="s">
        <x:v>3222</x:v>
      </x:c>
      <x:c r="AA82" s="106">
        <x:v>4</x:v>
      </x:c>
      <x:c r="AB82" s="98" t="s">
        <x:v>421</x:v>
      </x:c>
      <x:c r="AC82" s="98" t="s">
        <x:v>2717</x:v>
      </x:c>
      <x:c r="AD82" s="98" t="s">
        <x:v>2067</x:v>
      </x:c>
    </x:row>
    <x:row r="83" spans="1:30" ht="54" customHeight="1">
      <x:c r="A83" s="97" t="s">
        <x:v>723</x:v>
      </x:c>
      <x:c r="B83" s="89" t="s">
        <x:v>106</x:v>
      </x:c>
      <x:c r="C83" s="98" t="s">
        <x:v>3972</x:v>
      </x:c>
      <x:c r="D83" s="121"/>
      <x:c r="E83" s="98" t="s">
        <x:v>827</x:v>
      </x:c>
      <x:c r="F83" s="98" t="s">
        <x:v>3153</x:v>
      </x:c>
      <x:c r="G83" s="97" t="s">
        <x:v>137</x:v>
      </x:c>
      <x:c r="H83" s="98" t="s">
        <x:v>2040</x:v>
      </x:c>
      <x:c r="I83" s="89"/>
      <x:c r="J83" s="89" t="s">
        <x:v>3176</x:v>
      </x:c>
      <x:c r="K83" s="89" t="s">
        <x:v>106</x:v>
      </x:c>
      <x:c r="L83" s="89"/>
      <x:c r="M83" s="89" t="s">
        <x:v>400</x:v>
      </x:c>
      <x:c r="N83" s="89" t="s">
        <x:v>3565</x:v>
      </x:c>
      <x:c r="O83" s="89" t="s">
        <x:v>1796</x:v>
      </x:c>
      <x:c r="P83" s="102">
        <x:v>0</x:v>
      </x:c>
      <x:c r="Q83" s="89">
        <x:v>0</x:v>
      </x:c>
      <x:c r="R83" s="89" t="s">
        <x:v>1144</x:v>
      </x:c>
      <x:c r="S83" s="106">
        <x:v>7.7000000000000002</x:v>
      </x:c>
      <x:c r="T83" s="110">
        <x:v>0.29999999999999999</x:v>
      </x:c>
      <x:c r="U83" s="89" t="s">
        <x:v>3169</x:v>
      </x:c>
      <x:c r="V83" s="102">
        <x:v>6.2000000000000002</x:v>
      </x:c>
      <x:c r="W83" s="102">
        <x:v>0.75</x:v>
      </x:c>
      <x:c r="X83" s="89" t="s">
        <x:v>1796</x:v>
      </x:c>
      <x:c r="Y83" s="89">
        <x:v>0</x:v>
      </x:c>
      <x:c r="Z83" s="89" t="s">
        <x:v>1796</x:v>
      </x:c>
      <x:c r="AA83" s="106">
        <x:v>0</x:v>
      </x:c>
      <x:c r="AB83" s="98" t="s">
        <x:v>325</x:v>
      </x:c>
      <x:c r="AC83" s="98" t="s">
        <x:v>1796</x:v>
      </x:c>
      <x:c r="AD83" s="98" t="s">
        <x:v>863</x:v>
      </x:c>
    </x:row>
    <x:row r="84" spans="1:30" ht="54" customHeight="1">
      <x:c r="A84" s="97" t="s">
        <x:v>722</x:v>
      </x:c>
      <x:c r="B84" s="89" t="s">
        <x:v>106</x:v>
      </x:c>
      <x:c r="C84" s="98" t="s">
        <x:v>3972</x:v>
      </x:c>
      <x:c r="D84" s="121"/>
      <x:c r="E84" s="98" t="s">
        <x:v>827</x:v>
      </x:c>
      <x:c r="F84" s="98" t="s">
        <x:v>3153</x:v>
      </x:c>
      <x:c r="G84" s="97" t="s">
        <x:v>155</x:v>
      </x:c>
      <x:c r="H84" s="98" t="s">
        <x:v>869</x:v>
      </x:c>
      <x:c r="I84" s="89"/>
      <x:c r="J84" s="89" t="s">
        <x:v>3176</x:v>
      </x:c>
      <x:c r="K84" s="89" t="s">
        <x:v>106</x:v>
      </x:c>
      <x:c r="L84" s="89"/>
      <x:c r="M84" s="89" t="s">
        <x:v>400</x:v>
      </x:c>
      <x:c r="N84" s="89" t="s">
        <x:v>3565</x:v>
      </x:c>
      <x:c r="O84" s="89" t="s">
        <x:v>1796</x:v>
      </x:c>
      <x:c r="P84" s="102">
        <x:v>0</x:v>
      </x:c>
      <x:c r="Q84" s="89">
        <x:v>0</x:v>
      </x:c>
      <x:c r="R84" s="89" t="s">
        <x:v>1144</x:v>
      </x:c>
      <x:c r="S84" s="106">
        <x:v>8.4000000000000004</x:v>
      </x:c>
      <x:c r="T84" s="110">
        <x:v>0.25</x:v>
      </x:c>
      <x:c r="U84" s="89" t="s">
        <x:v>3169</x:v>
      </x:c>
      <x:c r="V84" s="102">
        <x:v>6.9000000000000004</x:v>
      </x:c>
      <x:c r="W84" s="102">
        <x:v>0.75</x:v>
      </x:c>
      <x:c r="X84" s="89" t="s">
        <x:v>3119</x:v>
      </x:c>
      <x:c r="Y84" s="89">
        <x:v>20</x:v>
      </x:c>
      <x:c r="Z84" s="89" t="s">
        <x:v>3192</x:v>
      </x:c>
      <x:c r="AA84" s="106">
        <x:v>6</x:v>
      </x:c>
      <x:c r="AB84" s="98" t="s">
        <x:v>421</x:v>
      </x:c>
      <x:c r="AC84" s="98" t="s">
        <x:v>614</x:v>
      </x:c>
      <x:c r="AD84" s="98" t="s">
        <x:v>1872</x:v>
      </x:c>
    </x:row>
    <x:row r="85" spans="1:30" ht="54" customHeight="1">
      <x:c r="A85" s="97" t="s">
        <x:v>720</x:v>
      </x:c>
      <x:c r="B85" s="89" t="s">
        <x:v>106</x:v>
      </x:c>
      <x:c r="C85" s="98" t="s">
        <x:v>3972</x:v>
      </x:c>
      <x:c r="D85" s="121"/>
      <x:c r="E85" s="98" t="s">
        <x:v>827</x:v>
      </x:c>
      <x:c r="F85" s="98" t="s">
        <x:v>3153</x:v>
      </x:c>
      <x:c r="G85" s="97" t="s">
        <x:v>142</x:v>
      </x:c>
      <x:c r="H85" s="98" t="s">
        <x:v>1560</x:v>
      </x:c>
      <x:c r="I85" s="89"/>
      <x:c r="J85" s="89" t="s">
        <x:v>3176</x:v>
      </x:c>
      <x:c r="K85" s="89" t="s">
        <x:v>106</x:v>
      </x:c>
      <x:c r="L85" s="89"/>
      <x:c r="M85" s="89" t="s">
        <x:v>400</x:v>
      </x:c>
      <x:c r="N85" s="89" t="s">
        <x:v>3565</x:v>
      </x:c>
      <x:c r="O85" s="89" t="s">
        <x:v>2221</x:v>
      </x:c>
      <x:c r="P85" s="102">
        <x:v>1.05</x:v>
      </x:c>
      <x:c r="Q85" s="89">
        <x:v>0</x:v>
      </x:c>
      <x:c r="R85" s="89" t="s">
        <x:v>3571</x:v>
      </x:c>
      <x:c r="S85" s="106">
        <x:v>9.0999999999999996</x:v>
      </x:c>
      <x:c r="T85" s="110">
        <x:v>0.14999999999999999</x:v>
      </x:c>
      <x:c r="U85" s="89" t="s">
        <x:v>3169</x:v>
      </x:c>
      <x:c r="V85" s="102">
        <x:v>7.5999999999999996</x:v>
      </x:c>
      <x:c r="W85" s="102">
        <x:v>0.75</x:v>
      </x:c>
      <x:c r="X85" s="89" t="s">
        <x:v>1796</x:v>
      </x:c>
      <x:c r="Y85" s="89">
        <x:v>0</x:v>
      </x:c>
      <x:c r="Z85" s="89" t="s">
        <x:v>1796</x:v>
      </x:c>
      <x:c r="AA85" s="106">
        <x:v>0</x:v>
      </x:c>
      <x:c r="AB85" s="98" t="s">
        <x:v>325</x:v>
      </x:c>
      <x:c r="AC85" s="98" t="s">
        <x:v>1796</x:v>
      </x:c>
      <x:c r="AD85" s="98" t="s">
        <x:v>1895</x:v>
      </x:c>
    </x:row>
    <x:row r="86" spans="1:30" ht="54" customHeight="1">
      <x:c r="A86" s="97" t="s">
        <x:v>726</x:v>
      </x:c>
      <x:c r="B86" s="89" t="s">
        <x:v>1126</x:v>
      </x:c>
      <x:c r="C86" s="98" t="s">
        <x:v>1557</x:v>
      </x:c>
      <x:c r="D86" s="121"/>
      <x:c r="E86" s="98" t="s">
        <x:v>846</x:v>
      </x:c>
      <x:c r="F86" s="98" t="s">
        <x:v>3153</x:v>
      </x:c>
      <x:c r="G86" s="97" t="s">
        <x:v>1135</x:v>
      </x:c>
      <x:c r="H86" s="98" t="s">
        <x:v>2036</x:v>
      </x:c>
      <x:c r="I86" s="89"/>
      <x:c r="J86" s="89" t="s">
        <x:v>3176</x:v>
      </x:c>
      <x:c r="K86" s="89" t="s">
        <x:v>1126</x:v>
      </x:c>
      <x:c r="L86" s="89"/>
      <x:c r="M86" s="89" t="s">
        <x:v>400</x:v>
      </x:c>
      <x:c r="N86" s="89" t="s">
        <x:v>3565</x:v>
      </x:c>
      <x:c r="O86" s="89" t="s">
        <x:v>1796</x:v>
      </x:c>
      <x:c r="P86" s="102">
        <x:v>0</x:v>
      </x:c>
      <x:c r="Q86" s="89">
        <x:v>0</x:v>
      </x:c>
      <x:c r="R86" s="89" t="s">
        <x:v>1144</x:v>
      </x:c>
      <x:c r="S86" s="106">
        <x:v>5</x:v>
      </x:c>
      <x:c r="T86" s="110">
        <x:v>0.40000000000000002</x:v>
      </x:c>
      <x:c r="U86" s="89" t="s">
        <x:v>3169</x:v>
      </x:c>
      <x:c r="V86" s="102">
        <x:v>3.5</x:v>
      </x:c>
      <x:c r="W86" s="102">
        <x:v>0.55000000000000004</x:v>
      </x:c>
      <x:c r="X86" s="89" t="s">
        <x:v>1796</x:v>
      </x:c>
      <x:c r="Y86" s="89">
        <x:v>0</x:v>
      </x:c>
      <x:c r="Z86" s="89" t="s">
        <x:v>1796</x:v>
      </x:c>
      <x:c r="AA86" s="106">
        <x:v>0</x:v>
      </x:c>
      <x:c r="AB86" s="98" t="s">
        <x:v>325</x:v>
      </x:c>
      <x:c r="AC86" s="98" t="s">
        <x:v>1796</x:v>
      </x:c>
      <x:c r="AD86" s="98" t="s">
        <x:v>2065</x:v>
      </x:c>
    </x:row>
    <x:row r="87" spans="1:30" ht="54" customHeight="1">
      <x:c r="A87" s="97" t="s">
        <x:v>724</x:v>
      </x:c>
      <x:c r="B87" s="89" t="s">
        <x:v>1126</x:v>
      </x:c>
      <x:c r="C87" s="98" t="s">
        <x:v>1557</x:v>
      </x:c>
      <x:c r="D87" s="121"/>
      <x:c r="E87" s="98" t="s">
        <x:v>846</x:v>
      </x:c>
      <x:c r="F87" s="98" t="s">
        <x:v>3153</x:v>
      </x:c>
      <x:c r="G87" s="97" t="s">
        <x:v>1127</x:v>
      </x:c>
      <x:c r="H87" s="98" t="s">
        <x:v>1560</x:v>
      </x:c>
      <x:c r="I87" s="89"/>
      <x:c r="J87" s="89" t="s">
        <x:v>3176</x:v>
      </x:c>
      <x:c r="K87" s="89" t="s">
        <x:v>1126</x:v>
      </x:c>
      <x:c r="L87" s="89"/>
      <x:c r="M87" s="89" t="s">
        <x:v>400</x:v>
      </x:c>
      <x:c r="N87" s="89" t="s">
        <x:v>3565</x:v>
      </x:c>
      <x:c r="O87" s="89" t="s">
        <x:v>2221</x:v>
      </x:c>
      <x:c r="P87" s="102">
        <x:v>1.2</x:v>
      </x:c>
      <x:c r="Q87" s="89">
        <x:v>0</x:v>
      </x:c>
      <x:c r="R87" s="89" t="s">
        <x:v>3603</x:v>
      </x:c>
      <x:c r="S87" s="106">
        <x:v>5.7000000000000002</x:v>
      </x:c>
      <x:c r="T87" s="110">
        <x:v>0.34999999999999998</x:v>
      </x:c>
      <x:c r="U87" s="89" t="s">
        <x:v>3169</x:v>
      </x:c>
      <x:c r="V87" s="102">
        <x:v>4.2000000000000002</x:v>
      </x:c>
      <x:c r="W87" s="102">
        <x:v>0.55000000000000004</x:v>
      </x:c>
      <x:c r="X87" s="89" t="s">
        <x:v>1796</x:v>
      </x:c>
      <x:c r="Y87" s="89">
        <x:v>0</x:v>
      </x:c>
      <x:c r="Z87" s="89" t="s">
        <x:v>1796</x:v>
      </x:c>
      <x:c r="AA87" s="106">
        <x:v>0</x:v>
      </x:c>
      <x:c r="AB87" s="98" t="s">
        <x:v>325</x:v>
      </x:c>
      <x:c r="AC87" s="98" t="s">
        <x:v>1796</x:v>
      </x:c>
      <x:c r="AD87" s="98" t="s">
        <x:v>2070</x:v>
      </x:c>
    </x:row>
    <x:row r="88" spans="1:30" ht="54" customHeight="1">
      <x:c r="A88" s="97" t="s">
        <x:v>728</x:v>
      </x:c>
      <x:c r="B88" s="89" t="s">
        <x:v>1126</x:v>
      </x:c>
      <x:c r="C88" s="98" t="s">
        <x:v>1557</x:v>
      </x:c>
      <x:c r="D88" s="121"/>
      <x:c r="E88" s="98" t="s">
        <x:v>846</x:v>
      </x:c>
      <x:c r="F88" s="98" t="s">
        <x:v>3153</x:v>
      </x:c>
      <x:c r="G88" s="97" t="s">
        <x:v>1132</x:v>
      </x:c>
      <x:c r="H88" s="98" t="s">
        <x:v>3961</x:v>
      </x:c>
      <x:c r="I88" s="89"/>
      <x:c r="J88" s="89" t="s">
        <x:v>3176</x:v>
      </x:c>
      <x:c r="K88" s="89" t="s">
        <x:v>1126</x:v>
      </x:c>
      <x:c r="L88" s="89"/>
      <x:c r="M88" s="89" t="s">
        <x:v>400</x:v>
      </x:c>
      <x:c r="N88" s="89" t="s">
        <x:v>3565</x:v>
      </x:c>
      <x:c r="O88" s="89" t="s">
        <x:v>1796</x:v>
      </x:c>
      <x:c r="P88" s="102">
        <x:v>0</x:v>
      </x:c>
      <x:c r="Q88" s="89">
        <x:v>0</x:v>
      </x:c>
      <x:c r="R88" s="89" t="s">
        <x:v>1144</x:v>
      </x:c>
      <x:c r="S88" s="106">
        <x:v>6.4000000000000004</x:v>
      </x:c>
      <x:c r="T88" s="110">
        <x:v>0.25</x:v>
      </x:c>
      <x:c r="U88" s="89" t="s">
        <x:v>3169</x:v>
      </x:c>
      <x:c r="V88" s="102">
        <x:v>4.9000000000000004</x:v>
      </x:c>
      <x:c r="W88" s="102">
        <x:v>0.55000000000000004</x:v>
      </x:c>
      <x:c r="X88" s="89" t="s">
        <x:v>1796</x:v>
      </x:c>
      <x:c r="Y88" s="89">
        <x:v>0</x:v>
      </x:c>
      <x:c r="Z88" s="89" t="s">
        <x:v>1796</x:v>
      </x:c>
      <x:c r="AA88" s="106">
        <x:v>0</x:v>
      </x:c>
      <x:c r="AB88" s="98" t="s">
        <x:v>325</x:v>
      </x:c>
      <x:c r="AC88" s="98" t="s">
        <x:v>1796</x:v>
      </x:c>
      <x:c r="AD88" s="98" t="s">
        <x:v>2034</x:v>
      </x:c>
    </x:row>
    <x:row r="89" spans="1:30" ht="54" customHeight="1">
      <x:c r="A89" s="97" t="s">
        <x:v>672</x:v>
      </x:c>
      <x:c r="B89" s="89" t="s">
        <x:v>135</x:v>
      </x:c>
      <x:c r="C89" s="98" t="s">
        <x:v>1557</x:v>
      </x:c>
      <x:c r="D89" s="121"/>
      <x:c r="E89" s="98" t="s">
        <x:v>1883</x:v>
      </x:c>
      <x:c r="F89" s="98" t="s">
        <x:v>3153</x:v>
      </x:c>
      <x:c r="G89" s="97" t="s">
        <x:v>3193</x:v>
      </x:c>
      <x:c r="H89" s="98" t="s">
        <x:v>3782</x:v>
      </x:c>
      <x:c r="I89" s="89"/>
      <x:c r="J89" s="89" t="s">
        <x:v>3176</x:v>
      </x:c>
      <x:c r="K89" s="89" t="s">
        <x:v>135</x:v>
      </x:c>
      <x:c r="L89" s="89"/>
      <x:c r="M89" s="89" t="s">
        <x:v>400</x:v>
      </x:c>
      <x:c r="N89" s="89" t="s">
        <x:v>3565</x:v>
      </x:c>
      <x:c r="O89" s="89" t="s">
        <x:v>1796</x:v>
      </x:c>
      <x:c r="P89" s="102">
        <x:v>0</x:v>
      </x:c>
      <x:c r="Q89" s="89">
        <x:v>0</x:v>
      </x:c>
      <x:c r="R89" s="89" t="s">
        <x:v>1144</x:v>
      </x:c>
      <x:c r="S89" s="106">
        <x:v>5</x:v>
      </x:c>
      <x:c r="T89" s="110">
        <x:v>0.34999999999999998</x:v>
      </x:c>
      <x:c r="U89" s="89" t="s">
        <x:v>3169</x:v>
      </x:c>
      <x:c r="V89" s="102">
        <x:v>3.5</x:v>
      </x:c>
      <x:c r="W89" s="102">
        <x:v>0.55000000000000004</x:v>
      </x:c>
      <x:c r="X89" s="89" t="s">
        <x:v>1796</x:v>
      </x:c>
      <x:c r="Y89" s="89">
        <x:v>0</x:v>
      </x:c>
      <x:c r="Z89" s="89" t="s">
        <x:v>1796</x:v>
      </x:c>
      <x:c r="AA89" s="106">
        <x:v>0</x:v>
      </x:c>
      <x:c r="AB89" s="98" t="s">
        <x:v>325</x:v>
      </x:c>
      <x:c r="AC89" s="98" t="s">
        <x:v>1796</x:v>
      </x:c>
      <x:c r="AD89" s="98" t="s">
        <x:v>1910</x:v>
      </x:c>
    </x:row>
    <x:row r="90" spans="1:30" ht="54" customHeight="1">
      <x:c r="A90" s="97" t="s">
        <x:v>706</x:v>
      </x:c>
      <x:c r="B90" s="89" t="s">
        <x:v>135</x:v>
      </x:c>
      <x:c r="C90" s="98" t="s">
        <x:v>1557</x:v>
      </x:c>
      <x:c r="D90" s="121"/>
      <x:c r="E90" s="98" t="s">
        <x:v>1883</x:v>
      </x:c>
      <x:c r="F90" s="98" t="s">
        <x:v>3153</x:v>
      </x:c>
      <x:c r="G90" s="97" t="s">
        <x:v>140</x:v>
      </x:c>
      <x:c r="H90" s="98" t="s">
        <x:v>2028</x:v>
      </x:c>
      <x:c r="I90" s="89"/>
      <x:c r="J90" s="89" t="s">
        <x:v>3176</x:v>
      </x:c>
      <x:c r="K90" s="89" t="s">
        <x:v>135</x:v>
      </x:c>
      <x:c r="L90" s="89"/>
      <x:c r="M90" s="89" t="s">
        <x:v>400</x:v>
      </x:c>
      <x:c r="N90" s="89" t="s">
        <x:v>3565</x:v>
      </x:c>
      <x:c r="O90" s="89" t="s">
        <x:v>2221</x:v>
      </x:c>
      <x:c r="P90" s="102">
        <x:v>1.25</x:v>
      </x:c>
      <x:c r="Q90" s="89">
        <x:v>0</x:v>
      </x:c>
      <x:c r="R90" s="89" t="s">
        <x:v>3595</x:v>
      </x:c>
      <x:c r="S90" s="106">
        <x:v>5.7000000000000002</x:v>
      </x:c>
      <x:c r="T90" s="110">
        <x:v>0.40000000000000002</x:v>
      </x:c>
      <x:c r="U90" s="89" t="s">
        <x:v>3169</x:v>
      </x:c>
      <x:c r="V90" s="102">
        <x:v>4.2000000000000002</x:v>
      </x:c>
      <x:c r="W90" s="102">
        <x:v>0.55000000000000004</x:v>
      </x:c>
      <x:c r="X90" s="89" t="s">
        <x:v>1796</x:v>
      </x:c>
      <x:c r="Y90" s="89">
        <x:v>0</x:v>
      </x:c>
      <x:c r="Z90" s="89" t="s">
        <x:v>1796</x:v>
      </x:c>
      <x:c r="AA90" s="106">
        <x:v>0</x:v>
      </x:c>
      <x:c r="AB90" s="98" t="s">
        <x:v>325</x:v>
      </x:c>
      <x:c r="AC90" s="98" t="s">
        <x:v>1796</x:v>
      </x:c>
      <x:c r="AD90" s="98" t="s">
        <x:v>2068</x:v>
      </x:c>
    </x:row>
    <x:row r="91" spans="1:30" ht="54" customHeight="1">
      <x:c r="A91" s="97" t="s">
        <x:v>675</x:v>
      </x:c>
      <x:c r="B91" s="89" t="s">
        <x:v>135</x:v>
      </x:c>
      <x:c r="C91" s="98" t="s">
        <x:v>1557</x:v>
      </x:c>
      <x:c r="D91" s="121"/>
      <x:c r="E91" s="98" t="s">
        <x:v>1883</x:v>
      </x:c>
      <x:c r="F91" s="98" t="s">
        <x:v>3153</x:v>
      </x:c>
      <x:c r="G91" s="97" t="s">
        <x:v>116</x:v>
      </x:c>
      <x:c r="H91" s="98" t="s">
        <x:v>861</x:v>
      </x:c>
      <x:c r="I91" s="89"/>
      <x:c r="J91" s="89" t="s">
        <x:v>3176</x:v>
      </x:c>
      <x:c r="K91" s="89" t="s">
        <x:v>135</x:v>
      </x:c>
      <x:c r="L91" s="89"/>
      <x:c r="M91" s="89" t="s">
        <x:v>400</x:v>
      </x:c>
      <x:c r="N91" s="89" t="s">
        <x:v>3565</x:v>
      </x:c>
      <x:c r="O91" s="89" t="s">
        <x:v>1796</x:v>
      </x:c>
      <x:c r="P91" s="102">
        <x:v>0</x:v>
      </x:c>
      <x:c r="Q91" s="89">
        <x:v>0</x:v>
      </x:c>
      <x:c r="R91" s="89" t="s">
        <x:v>1144</x:v>
      </x:c>
      <x:c r="S91" s="106">
        <x:v>6.4000000000000004</x:v>
      </x:c>
      <x:c r="T91" s="110">
        <x:v>0.25</x:v>
      </x:c>
      <x:c r="U91" s="89" t="s">
        <x:v>3169</x:v>
      </x:c>
      <x:c r="V91" s="102">
        <x:v>4.9000000000000004</x:v>
      </x:c>
      <x:c r="W91" s="102">
        <x:v>0.55000000000000004</x:v>
      </x:c>
      <x:c r="X91" s="89" t="s">
        <x:v>432</x:v>
      </x:c>
      <x:c r="Y91" s="89">
        <x:v>1</x:v>
      </x:c>
      <x:c r="Z91" s="89" t="s">
        <x:v>3194</x:v>
      </x:c>
      <x:c r="AA91" s="106">
        <x:v>0</x:v>
      </x:c>
      <x:c r="AB91" s="98" t="s">
        <x:v>325</x:v>
      </x:c>
      <x:c r="AC91" s="98" t="s">
        <x:v>1796</x:v>
      </x:c>
      <x:c r="AD91" s="98" t="s">
        <x:v>2060</x:v>
      </x:c>
    </x:row>
    <x:row r="92" spans="1:30" ht="54" customHeight="1">
      <x:c r="A92" s="97" t="s">
        <x:v>678</x:v>
      </x:c>
      <x:c r="B92" s="89" t="s">
        <x:v>160</x:v>
      </x:c>
      <x:c r="C92" s="98" t="s">
        <x:v>1557</x:v>
      </x:c>
      <x:c r="D92" s="121"/>
      <x:c r="E92" s="98" t="s">
        <x:v>3977</x:v>
      </x:c>
      <x:c r="F92" s="98" t="s">
        <x:v>3153</x:v>
      </x:c>
      <x:c r="G92" s="97" t="s">
        <x:v>3171</x:v>
      </x:c>
      <x:c r="H92" s="98" t="s">
        <x:v>1844</x:v>
      </x:c>
      <x:c r="I92" s="89"/>
      <x:c r="J92" s="89" t="s">
        <x:v>3176</x:v>
      </x:c>
      <x:c r="K92" s="89" t="s">
        <x:v>160</x:v>
      </x:c>
      <x:c r="L92" s="89" t="s">
        <x:v>653</x:v>
      </x:c>
      <x:c r="M92" s="89" t="s">
        <x:v>400</x:v>
      </x:c>
      <x:c r="N92" s="89" t="s">
        <x:v>3565</x:v>
      </x:c>
      <x:c r="O92" s="89" t="s">
        <x:v>2221</x:v>
      </x:c>
      <x:c r="P92" s="102">
        <x:v>0.75</x:v>
      </x:c>
      <x:c r="Q92" s="89">
        <x:v>0</x:v>
      </x:c>
      <x:c r="R92" s="89" t="s">
        <x:v>3562</x:v>
      </x:c>
      <x:c r="S92" s="106">
        <x:v>5</x:v>
      </x:c>
      <x:c r="T92" s="110">
        <x:v>0.5</x:v>
      </x:c>
      <x:c r="U92" s="89" t="s">
        <x:v>3169</x:v>
      </x:c>
      <x:c r="V92" s="102">
        <x:v>3.5</x:v>
      </x:c>
      <x:c r="W92" s="102">
        <x:v>0.55000000000000004</x:v>
      </x:c>
      <x:c r="X92" s="89" t="s">
        <x:v>1796</x:v>
      </x:c>
      <x:c r="Y92" s="89">
        <x:v>0</x:v>
      </x:c>
      <x:c r="Z92" s="89" t="s">
        <x:v>1796</x:v>
      </x:c>
      <x:c r="AA92" s="106">
        <x:v>0</x:v>
      </x:c>
      <x:c r="AB92" s="98" t="s">
        <x:v>325</x:v>
      </x:c>
      <x:c r="AC92" s="98" t="s">
        <x:v>609</x:v>
      </x:c>
      <x:c r="AD92" s="98" t="s">
        <x:v>2050</x:v>
      </x:c>
    </x:row>
    <x:row r="93" spans="1:30" ht="54" customHeight="1">
      <x:c r="A93" s="97" t="s">
        <x:v>673</x:v>
      </x:c>
      <x:c r="B93" s="89" t="s">
        <x:v>160</x:v>
      </x:c>
      <x:c r="C93" s="98" t="s">
        <x:v>1557</x:v>
      </x:c>
      <x:c r="D93" s="121"/>
      <x:c r="E93" s="98" t="s">
        <x:v>3977</x:v>
      </x:c>
      <x:c r="F93" s="98" t="s">
        <x:v>3153</x:v>
      </x:c>
      <x:c r="G93" s="97" t="s">
        <x:v>2835</x:v>
      </x:c>
      <x:c r="H93" s="98" t="s">
        <x:v>842</x:v>
      </x:c>
      <x:c r="I93" s="89"/>
      <x:c r="J93" s="89" t="s">
        <x:v>3176</x:v>
      </x:c>
      <x:c r="K93" s="89" t="s">
        <x:v>160</x:v>
      </x:c>
      <x:c r="L93" s="89" t="s">
        <x:v>644</x:v>
      </x:c>
      <x:c r="M93" s="89" t="s">
        <x:v>400</x:v>
      </x:c>
      <x:c r="N93" s="89" t="s">
        <x:v>3565</x:v>
      </x:c>
      <x:c r="O93" s="89" t="s">
        <x:v>1796</x:v>
      </x:c>
      <x:c r="P93" s="102">
        <x:v>0</x:v>
      </x:c>
      <x:c r="Q93" s="89">
        <x:v>0</x:v>
      </x:c>
      <x:c r="R93" s="89" t="s">
        <x:v>1144</x:v>
      </x:c>
      <x:c r="S93" s="106">
        <x:v>5.7000000000000002</x:v>
      </x:c>
      <x:c r="T93" s="110">
        <x:v>0.29999999999999999</x:v>
      </x:c>
      <x:c r="U93" s="89" t="s">
        <x:v>3169</x:v>
      </x:c>
      <x:c r="V93" s="102">
        <x:v>4.2000000000000002</x:v>
      </x:c>
      <x:c r="W93" s="102">
        <x:v>0.55000000000000004</x:v>
      </x:c>
      <x:c r="X93" s="89" t="s">
        <x:v>650</x:v>
      </x:c>
      <x:c r="Y93" s="89">
        <x:v>-1</x:v>
      </x:c>
      <x:c r="Z93" s="89" t="s">
        <x:v>3188</x:v>
      </x:c>
      <x:c r="AA93" s="106">
        <x:v>4</x:v>
      </x:c>
      <x:c r="AB93" s="98" t="s">
        <x:v>421</x:v>
      </x:c>
      <x:c r="AC93" s="98" t="s">
        <x:v>1796</x:v>
      </x:c>
      <x:c r="AD93" s="98" t="s">
        <x:v>2055</x:v>
      </x:c>
    </x:row>
    <x:row r="94" spans="1:30" ht="54" customHeight="1">
      <x:c r="A94" s="97" t="s">
        <x:v>676</x:v>
      </x:c>
      <x:c r="B94" s="89" t="s">
        <x:v>160</x:v>
      </x:c>
      <x:c r="C94" s="98" t="s">
        <x:v>1557</x:v>
      </x:c>
      <x:c r="D94" s="121"/>
      <x:c r="E94" s="98" t="s">
        <x:v>3977</x:v>
      </x:c>
      <x:c r="F94" s="98" t="s">
        <x:v>3153</x:v>
      </x:c>
      <x:c r="G94" s="97" t="s">
        <x:v>53</x:v>
      </x:c>
      <x:c r="H94" s="98" t="s">
        <x:v>3777</x:v>
      </x:c>
      <x:c r="I94" s="89"/>
      <x:c r="J94" s="89" t="s">
        <x:v>3176</x:v>
      </x:c>
      <x:c r="K94" s="89" t="s">
        <x:v>160</x:v>
      </x:c>
      <x:c r="L94" s="89"/>
      <x:c r="M94" s="89" t="s">
        <x:v>400</x:v>
      </x:c>
      <x:c r="N94" s="89" t="s">
        <x:v>3565</x:v>
      </x:c>
      <x:c r="O94" s="89" t="s">
        <x:v>1796</x:v>
      </x:c>
      <x:c r="P94" s="102">
        <x:v>0</x:v>
      </x:c>
      <x:c r="Q94" s="89">
        <x:v>0</x:v>
      </x:c>
      <x:c r="R94" s="89" t="s">
        <x:v>1144</x:v>
      </x:c>
      <x:c r="S94" s="106">
        <x:v>6.4000000000000004</x:v>
      </x:c>
      <x:c r="T94" s="110">
        <x:v>0.20000000000000001</x:v>
      </x:c>
      <x:c r="U94" s="89" t="s">
        <x:v>3169</x:v>
      </x:c>
      <x:c r="V94" s="102">
        <x:v>4.9000000000000004</x:v>
      </x:c>
      <x:c r="W94" s="102">
        <x:v>0.55000000000000004</x:v>
      </x:c>
      <x:c r="X94" s="89" t="s">
        <x:v>1796</x:v>
      </x:c>
      <x:c r="Y94" s="89">
        <x:v>0</x:v>
      </x:c>
      <x:c r="Z94" s="89" t="s">
        <x:v>1796</x:v>
      </x:c>
      <x:c r="AA94" s="106">
        <x:v>0</x:v>
      </x:c>
      <x:c r="AB94" s="98" t="s">
        <x:v>325</x:v>
      </x:c>
      <x:c r="AC94" s="98" t="s">
        <x:v>1796</x:v>
      </x:c>
      <x:c r="AD94" s="98" t="s">
        <x:v>2049</x:v>
      </x:c>
    </x:row>
    <x:row r="95" spans="1:30" ht="54" customHeight="1">
      <x:c r="A95" s="97" t="s">
        <x:v>729</x:v>
      </x:c>
      <x:c r="B95" s="89" t="s">
        <x:v>60</x:v>
      </x:c>
      <x:c r="C95" s="98" t="s">
        <x:v>3781</x:v>
      </x:c>
      <x:c r="D95" s="121"/>
      <x:c r="E95" s="98" t="s">
        <x:v>845</x:v>
      </x:c>
      <x:c r="F95" s="98" t="s">
        <x:v>3153</x:v>
      </x:c>
      <x:c r="G95" s="97" t="s">
        <x:v>2823</x:v>
      </x:c>
      <x:c r="H95" s="98" t="s">
        <x:v>2054</x:v>
      </x:c>
      <x:c r="I95" s="89"/>
      <x:c r="J95" s="89" t="s">
        <x:v>3176</x:v>
      </x:c>
      <x:c r="K95" s="89" t="s">
        <x:v>60</x:v>
      </x:c>
      <x:c r="L95" s="89" t="s">
        <x:v>388</x:v>
      </x:c>
      <x:c r="M95" s="89" t="s">
        <x:v>400</x:v>
      </x:c>
      <x:c r="N95" s="89" t="s">
        <x:v>3565</x:v>
      </x:c>
      <x:c r="O95" s="89" t="s">
        <x:v>2221</x:v>
      </x:c>
      <x:c r="P95" s="102">
        <x:v>0.84999999999999998</x:v>
      </x:c>
      <x:c r="Q95" s="89">
        <x:v>0</x:v>
      </x:c>
      <x:c r="R95" s="89" t="s">
        <x:v>3588</x:v>
      </x:c>
      <x:c r="S95" s="106">
        <x:v>6.5</x:v>
      </x:c>
      <x:c r="T95" s="110">
        <x:v>0.34999999999999998</x:v>
      </x:c>
      <x:c r="U95" s="89" t="s">
        <x:v>3169</x:v>
      </x:c>
      <x:c r="V95" s="102">
        <x:v>5</x:v>
      </x:c>
      <x:c r="W95" s="102">
        <x:v>0.65000000000000002</x:v>
      </x:c>
      <x:c r="X95" s="89" t="s">
        <x:v>1796</x:v>
      </x:c>
      <x:c r="Y95" s="89">
        <x:v>0</x:v>
      </x:c>
      <x:c r="Z95" s="89" t="s">
        <x:v>1796</x:v>
      </x:c>
      <x:c r="AA95" s="106">
        <x:v>0</x:v>
      </x:c>
      <x:c r="AB95" s="98" t="s">
        <x:v>325</x:v>
      </x:c>
      <x:c r="AC95" s="98" t="s">
        <x:v>609</x:v>
      </x:c>
      <x:c r="AD95" s="98" t="s">
        <x:v>2056</x:v>
      </x:c>
    </x:row>
    <x:row r="96" spans="1:30" ht="54" customHeight="1">
      <x:c r="A96" s="97" t="s">
        <x:v>727</x:v>
      </x:c>
      <x:c r="B96" s="89" t="s">
        <x:v>60</x:v>
      </x:c>
      <x:c r="C96" s="98" t="s">
        <x:v>3781</x:v>
      </x:c>
      <x:c r="D96" s="121"/>
      <x:c r="E96" s="98" t="s">
        <x:v>845</x:v>
      </x:c>
      <x:c r="F96" s="98" t="s">
        <x:v>3153</x:v>
      </x:c>
      <x:c r="G96" s="97" t="s">
        <x:v>77</x:v>
      </x:c>
      <x:c r="H96" s="98" t="s">
        <x:v>1552</x:v>
      </x:c>
      <x:c r="I96" s="89"/>
      <x:c r="J96" s="89" t="s">
        <x:v>3176</x:v>
      </x:c>
      <x:c r="K96" s="89" t="s">
        <x:v>60</x:v>
      </x:c>
      <x:c r="L96" s="89"/>
      <x:c r="M96" s="89" t="s">
        <x:v>400</x:v>
      </x:c>
      <x:c r="N96" s="89" t="s">
        <x:v>3565</x:v>
      </x:c>
      <x:c r="O96" s="89" t="s">
        <x:v>2221</x:v>
      </x:c>
      <x:c r="P96" s="102">
        <x:v>1.2</x:v>
      </x:c>
      <x:c r="Q96" s="89">
        <x:v>0</x:v>
      </x:c>
      <x:c r="R96" s="89" t="s">
        <x:v>3603</x:v>
      </x:c>
      <x:c r="S96" s="106">
        <x:v>7.2000000000000002</x:v>
      </x:c>
      <x:c r="T96" s="110">
        <x:v>0.29999999999999999</x:v>
      </x:c>
      <x:c r="U96" s="89" t="s">
        <x:v>3169</x:v>
      </x:c>
      <x:c r="V96" s="102">
        <x:v>5.7000000000000002</x:v>
      </x:c>
      <x:c r="W96" s="102">
        <x:v>0.65000000000000002</x:v>
      </x:c>
      <x:c r="X96" s="89" t="s">
        <x:v>1796</x:v>
      </x:c>
      <x:c r="Y96" s="89">
        <x:v>0</x:v>
      </x:c>
      <x:c r="Z96" s="89" t="s">
        <x:v>1796</x:v>
      </x:c>
      <x:c r="AA96" s="106">
        <x:v>0</x:v>
      </x:c>
      <x:c r="AB96" s="98" t="s">
        <x:v>325</x:v>
      </x:c>
      <x:c r="AC96" s="98" t="s">
        <x:v>1796</x:v>
      </x:c>
      <x:c r="AD96" s="98" t="s">
        <x:v>815</x:v>
      </x:c>
    </x:row>
    <x:row r="97" spans="1:30" ht="54" customHeight="1">
      <x:c r="A97" s="97" t="s">
        <x:v>662</x:v>
      </x:c>
      <x:c r="B97" s="89" t="s">
        <x:v>60</x:v>
      </x:c>
      <x:c r="C97" s="98" t="s">
        <x:v>3781</x:v>
      </x:c>
      <x:c r="D97" s="121"/>
      <x:c r="E97" s="98" t="s">
        <x:v>845</x:v>
      </x:c>
      <x:c r="F97" s="98" t="s">
        <x:v>3153</x:v>
      </x:c>
      <x:c r="G97" s="97" t="s">
        <x:v>74</x:v>
      </x:c>
      <x:c r="H97" s="98" t="s">
        <x:v>842</x:v>
      </x:c>
      <x:c r="I97" s="89"/>
      <x:c r="J97" s="89" t="s">
        <x:v>397</x:v>
      </x:c>
      <x:c r="K97" s="89" t="s">
        <x:v>60</x:v>
      </x:c>
      <x:c r="L97" s="89" t="s">
        <x:v>644</x:v>
      </x:c>
      <x:c r="M97" s="89" t="s">
        <x:v>400</x:v>
      </x:c>
      <x:c r="N97" s="89" t="s">
        <x:v>3565</x:v>
      </x:c>
      <x:c r="O97" s="89" t="s">
        <x:v>1796</x:v>
      </x:c>
      <x:c r="P97" s="102">
        <x:v>0</x:v>
      </x:c>
      <x:c r="Q97" s="89">
        <x:v>0</x:v>
      </x:c>
      <x:c r="R97" s="89" t="s">
        <x:v>1144</x:v>
      </x:c>
      <x:c r="S97" s="106">
        <x:v>7.9000000000000004</x:v>
      </x:c>
      <x:c r="T97" s="110">
        <x:v>0.20000000000000001</x:v>
      </x:c>
      <x:c r="U97" s="89" t="s">
        <x:v>3169</x:v>
      </x:c>
      <x:c r="V97" s="102">
        <x:v>6.4000000000000004</x:v>
      </x:c>
      <x:c r="W97" s="102">
        <x:v>0.65000000000000002</x:v>
      </x:c>
      <x:c r="X97" s="89" t="s">
        <x:v>650</x:v>
      </x:c>
      <x:c r="Y97" s="89">
        <x:v>-1</x:v>
      </x:c>
      <x:c r="Z97" s="89" t="s">
        <x:v>3188</x:v>
      </x:c>
      <x:c r="AA97" s="106">
        <x:v>4</x:v>
      </x:c>
      <x:c r="AB97" s="98" t="s">
        <x:v>421</x:v>
      </x:c>
      <x:c r="AC97" s="98" t="s">
        <x:v>1796</x:v>
      </x:c>
      <x:c r="AD97" s="98" t="s">
        <x:v>2041</x:v>
      </x:c>
    </x:row>
    <x:row r="98" spans="1:30" ht="54" customHeight="1">
      <x:c r="A98" s="97" t="s">
        <x:v>663</x:v>
      </x:c>
      <x:c r="B98" s="89" t="s">
        <x:v>60</x:v>
      </x:c>
      <x:c r="C98" s="98" t="s">
        <x:v>3781</x:v>
      </x:c>
      <x:c r="D98" s="121"/>
      <x:c r="E98" s="98" t="s">
        <x:v>845</x:v>
      </x:c>
      <x:c r="F98" s="98" t="s">
        <x:v>3153</x:v>
      </x:c>
      <x:c r="G98" s="97" t="s">
        <x:v>101</x:v>
      </x:c>
      <x:c r="H98" s="98" t="s">
        <x:v>3778</x:v>
      </x:c>
      <x:c r="I98" s="89"/>
      <x:c r="J98" s="89" t="s">
        <x:v>3176</x:v>
      </x:c>
      <x:c r="K98" s="89" t="s">
        <x:v>60</x:v>
      </x:c>
      <x:c r="L98" s="89"/>
      <x:c r="M98" s="89" t="s">
        <x:v>400</x:v>
      </x:c>
      <x:c r="N98" s="89" t="s">
        <x:v>3565</x:v>
      </x:c>
      <x:c r="O98" s="89" t="s">
        <x:v>1796</x:v>
      </x:c>
      <x:c r="P98" s="102">
        <x:v>0</x:v>
      </x:c>
      <x:c r="Q98" s="89">
        <x:v>0</x:v>
      </x:c>
      <x:c r="R98" s="89" t="s">
        <x:v>1144</x:v>
      </x:c>
      <x:c r="S98" s="106">
        <x:v>8.5999999999999996</x:v>
      </x:c>
      <x:c r="T98" s="110">
        <x:v>0.14999999999999999</x:v>
      </x:c>
      <x:c r="U98" s="89" t="s">
        <x:v>3169</x:v>
      </x:c>
      <x:c r="V98" s="102">
        <x:v>7.0999999999999996</x:v>
      </x:c>
      <x:c r="W98" s="102">
        <x:v>0.65000000000000002</x:v>
      </x:c>
      <x:c r="X98" s="89" t="s">
        <x:v>1796</x:v>
      </x:c>
      <x:c r="Y98" s="89">
        <x:v>0</x:v>
      </x:c>
      <x:c r="Z98" s="89" t="s">
        <x:v>1796</x:v>
      </x:c>
      <x:c r="AA98" s="106">
        <x:v>0</x:v>
      </x:c>
      <x:c r="AB98" s="98" t="s">
        <x:v>325</x:v>
      </x:c>
      <x:c r="AC98" s="98" t="s">
        <x:v>1796</x:v>
      </x:c>
      <x:c r="AD98" s="98" t="s">
        <x:v>2057</x:v>
      </x:c>
    </x:row>
    <x:row r="99" spans="1:30" ht="54" customHeight="1">
      <x:c r="A99" s="97" t="s">
        <x:v>670</x:v>
      </x:c>
      <x:c r="B99" s="89" t="s">
        <x:v>91</x:v>
      </x:c>
      <x:c r="C99" s="98" t="s">
        <x:v>3781</x:v>
      </x:c>
      <x:c r="D99" s="121"/>
      <x:c r="E99" s="98" t="s">
        <x:v>1564</x:v>
      </x:c>
      <x:c r="F99" s="98" t="s">
        <x:v>3153</x:v>
      </x:c>
      <x:c r="G99" s="97" t="s">
        <x:v>146</x:v>
      </x:c>
      <x:c r="H99" s="98" t="s">
        <x:v>842</x:v>
      </x:c>
      <x:c r="I99" s="89"/>
      <x:c r="J99" s="89" t="s">
        <x:v>3176</x:v>
      </x:c>
      <x:c r="K99" s="89" t="s">
        <x:v>91</x:v>
      </x:c>
      <x:c r="L99" s="89" t="s">
        <x:v>644</x:v>
      </x:c>
      <x:c r="M99" s="89" t="s">
        <x:v>400</x:v>
      </x:c>
      <x:c r="N99" s="89" t="s">
        <x:v>3565</x:v>
      </x:c>
      <x:c r="O99" s="89" t="s">
        <x:v>1796</x:v>
      </x:c>
      <x:c r="P99" s="102">
        <x:v>0</x:v>
      </x:c>
      <x:c r="Q99" s="89">
        <x:v>0</x:v>
      </x:c>
      <x:c r="R99" s="89" t="s">
        <x:v>1144</x:v>
      </x:c>
      <x:c r="S99" s="106">
        <x:v>7</x:v>
      </x:c>
      <x:c r="T99" s="110">
        <x:v>0.29999999999999999</x:v>
      </x:c>
      <x:c r="U99" s="89" t="s">
        <x:v>3169</x:v>
      </x:c>
      <x:c r="V99" s="102">
        <x:v>5.5</x:v>
      </x:c>
      <x:c r="W99" s="102">
        <x:v>0.75</x:v>
      </x:c>
      <x:c r="X99" s="89" t="s">
        <x:v>650</x:v>
      </x:c>
      <x:c r="Y99" s="89">
        <x:v>-1</x:v>
      </x:c>
      <x:c r="Z99" s="89" t="s">
        <x:v>3188</x:v>
      </x:c>
      <x:c r="AA99" s="106">
        <x:v>4</x:v>
      </x:c>
      <x:c r="AB99" s="98" t="s">
        <x:v>421</x:v>
      </x:c>
      <x:c r="AC99" s="98" t="s">
        <x:v>1796</x:v>
      </x:c>
      <x:c r="AD99" s="98" t="s">
        <x:v>2071</x:v>
      </x:c>
    </x:row>
    <x:row r="100" spans="1:30" ht="54" customHeight="1">
      <x:c r="A100" s="97" t="s">
        <x:v>677</x:v>
      </x:c>
      <x:c r="B100" s="89" t="s">
        <x:v>91</x:v>
      </x:c>
      <x:c r="C100" s="98" t="s">
        <x:v>3781</x:v>
      </x:c>
      <x:c r="D100" s="121"/>
      <x:c r="E100" s="98" t="s">
        <x:v>1564</x:v>
      </x:c>
      <x:c r="F100" s="98" t="s">
        <x:v>3153</x:v>
      </x:c>
      <x:c r="G100" s="97" t="s">
        <x:v>149</x:v>
      </x:c>
      <x:c r="H100" s="98" t="s">
        <x:v>2063</x:v>
      </x:c>
      <x:c r="I100" s="89"/>
      <x:c r="J100" s="89" t="s">
        <x:v>3176</x:v>
      </x:c>
      <x:c r="K100" s="89" t="s">
        <x:v>91</x:v>
      </x:c>
      <x:c r="L100" s="89"/>
      <x:c r="M100" s="89" t="s">
        <x:v>400</x:v>
      </x:c>
      <x:c r="N100" s="89" t="s">
        <x:v>3565</x:v>
      </x:c>
      <x:c r="O100" s="89" t="s">
        <x:v>1796</x:v>
      </x:c>
      <x:c r="P100" s="102">
        <x:v>0</x:v>
      </x:c>
      <x:c r="Q100" s="89">
        <x:v>0</x:v>
      </x:c>
      <x:c r="R100" s="89" t="s">
        <x:v>1144</x:v>
      </x:c>
      <x:c r="S100" s="106">
        <x:v>7.7000000000000002</x:v>
      </x:c>
      <x:c r="T100" s="110">
        <x:v>0.25</x:v>
      </x:c>
      <x:c r="U100" s="89" t="s">
        <x:v>3169</x:v>
      </x:c>
      <x:c r="V100" s="102">
        <x:v>6.2000000000000002</x:v>
      </x:c>
      <x:c r="W100" s="102">
        <x:v>0.75</x:v>
      </x:c>
      <x:c r="X100" s="89" t="s">
        <x:v>398</x:v>
      </x:c>
      <x:c r="Y100" s="89">
        <x:v>1</x:v>
      </x:c>
      <x:c r="Z100" s="89" t="s">
        <x:v>3222</x:v>
      </x:c>
      <x:c r="AA100" s="106">
        <x:v>0</x:v>
      </x:c>
      <x:c r="AB100" s="98" t="s">
        <x:v>325</x:v>
      </x:c>
      <x:c r="AC100" s="98" t="s">
        <x:v>1796</x:v>
      </x:c>
      <x:c r="AD100" s="98" t="s">
        <x:v>2061</x:v>
      </x:c>
    </x:row>
    <x:row r="101" spans="1:30" ht="54" customHeight="1">
      <x:c r="A101" s="97" t="s">
        <x:v>671</x:v>
      </x:c>
      <x:c r="B101" s="89" t="s">
        <x:v>91</x:v>
      </x:c>
      <x:c r="C101" s="98" t="s">
        <x:v>3781</x:v>
      </x:c>
      <x:c r="D101" s="121"/>
      <x:c r="E101" s="98" t="s">
        <x:v>1564</x:v>
      </x:c>
      <x:c r="F101" s="98" t="s">
        <x:v>3153</x:v>
      </x:c>
      <x:c r="G101" s="97" t="s">
        <x:v>2830</x:v>
      </x:c>
      <x:c r="H101" s="98" t="s">
        <x:v>1844</x:v>
      </x:c>
      <x:c r="I101" s="89"/>
      <x:c r="J101" s="89" t="s">
        <x:v>3176</x:v>
      </x:c>
      <x:c r="K101" s="89" t="s">
        <x:v>91</x:v>
      </x:c>
      <x:c r="L101" s="89" t="s">
        <x:v>653</x:v>
      </x:c>
      <x:c r="M101" s="89" t="s">
        <x:v>400</x:v>
      </x:c>
      <x:c r="N101" s="89" t="s">
        <x:v>3565</x:v>
      </x:c>
      <x:c r="O101" s="89" t="s">
        <x:v>2221</x:v>
      </x:c>
      <x:c r="P101" s="102">
        <x:v>0.79000000000000004</x:v>
      </x:c>
      <x:c r="Q101" s="89">
        <x:v>0</x:v>
      </x:c>
      <x:c r="R101" s="89" t="s">
        <x:v>3589</x:v>
      </x:c>
      <x:c r="S101" s="106">
        <x:v>8.4000000000000004</x:v>
      </x:c>
      <x:c r="T101" s="110">
        <x:v>0.29999999999999999</x:v>
      </x:c>
      <x:c r="U101" s="89" t="s">
        <x:v>3169</x:v>
      </x:c>
      <x:c r="V101" s="102">
        <x:v>6.9000000000000004</x:v>
      </x:c>
      <x:c r="W101" s="102">
        <x:v>0.75</x:v>
      </x:c>
      <x:c r="X101" s="89" t="s">
        <x:v>1796</x:v>
      </x:c>
      <x:c r="Y101" s="89">
        <x:v>0</x:v>
      </x:c>
      <x:c r="Z101" s="89" t="s">
        <x:v>1796</x:v>
      </x:c>
      <x:c r="AA101" s="106">
        <x:v>0</x:v>
      </x:c>
      <x:c r="AB101" s="98" t="s">
        <x:v>325</x:v>
      </x:c>
      <x:c r="AC101" s="98" t="s">
        <x:v>609</x:v>
      </x:c>
      <x:c r="AD101" s="98" t="s">
        <x:v>2066</x:v>
      </x:c>
    </x:row>
    <x:row r="102" spans="1:30" ht="54" customHeight="1">
      <x:c r="A102" s="97" t="s">
        <x:v>679</x:v>
      </x:c>
      <x:c r="B102" s="89" t="s">
        <x:v>91</x:v>
      </x:c>
      <x:c r="C102" s="98" t="s">
        <x:v>3781</x:v>
      </x:c>
      <x:c r="D102" s="121"/>
      <x:c r="E102" s="98" t="s">
        <x:v>1564</x:v>
      </x:c>
      <x:c r="F102" s="98" t="s">
        <x:v>3153</x:v>
      </x:c>
      <x:c r="G102" s="97" t="s">
        <x:v>150</x:v>
      </x:c>
      <x:c r="H102" s="98" t="s">
        <x:v>1560</x:v>
      </x:c>
      <x:c r="I102" s="89"/>
      <x:c r="J102" s="89" t="s">
        <x:v>3176</x:v>
      </x:c>
      <x:c r="K102" s="89" t="s">
        <x:v>91</x:v>
      </x:c>
      <x:c r="L102" s="89"/>
      <x:c r="M102" s="89" t="s">
        <x:v>400</x:v>
      </x:c>
      <x:c r="N102" s="89" t="s">
        <x:v>3565</x:v>
      </x:c>
      <x:c r="O102" s="89" t="s">
        <x:v>2221</x:v>
      </x:c>
      <x:c r="P102" s="102">
        <x:v>1.05</x:v>
      </x:c>
      <x:c r="Q102" s="89">
        <x:v>0</x:v>
      </x:c>
      <x:c r="R102" s="89" t="s">
        <x:v>3571</x:v>
      </x:c>
      <x:c r="S102" s="106">
        <x:v>9.0999999999999996</x:v>
      </x:c>
      <x:c r="T102" s="110">
        <x:v>0.14999999999999999</x:v>
      </x:c>
      <x:c r="U102" s="89" t="s">
        <x:v>3169</x:v>
      </x:c>
      <x:c r="V102" s="102">
        <x:v>7.5999999999999996</x:v>
      </x:c>
      <x:c r="W102" s="102">
        <x:v>0.75</x:v>
      </x:c>
      <x:c r="X102" s="89" t="s">
        <x:v>1796</x:v>
      </x:c>
      <x:c r="Y102" s="89">
        <x:v>0</x:v>
      </x:c>
      <x:c r="Z102" s="89" t="s">
        <x:v>1796</x:v>
      </x:c>
      <x:c r="AA102" s="106">
        <x:v>0</x:v>
      </x:c>
      <x:c r="AB102" s="98" t="s">
        <x:v>325</x:v>
      </x:c>
      <x:c r="AC102" s="98" t="s">
        <x:v>1796</x:v>
      </x:c>
      <x:c r="AD102" s="98" t="s">
        <x:v>1895</x:v>
      </x:c>
    </x:row>
    <x:row r="103" spans="1:30" ht="54" customHeight="1">
      <x:c r="A103" s="97" t="s">
        <x:v>674</x:v>
      </x:c>
      <x:c r="B103" s="89" t="s">
        <x:v>2828</x:v>
      </x:c>
      <x:c r="C103" s="98" t="s">
        <x:v>1828</x:v>
      </x:c>
      <x:c r="D103" s="121"/>
      <x:c r="E103" s="98" t="s">
        <x:v>1850</x:v>
      </x:c>
      <x:c r="F103" s="98" t="s">
        <x:v>3093</x:v>
      </x:c>
      <x:c r="G103" s="97" t="s">
        <x:v>159</x:v>
      </x:c>
      <x:c r="H103" s="98" t="s">
        <x:v>837</x:v>
      </x:c>
      <x:c r="I103" s="89"/>
      <x:c r="J103" s="89" t="s">
        <x:v>3176</x:v>
      </x:c>
      <x:c r="K103" s="89" t="s">
        <x:v>2828</x:v>
      </x:c>
      <x:c r="L103" s="89" t="s">
        <x:v>653</x:v>
      </x:c>
      <x:c r="M103" s="89" t="s">
        <x:v>405</x:v>
      </x:c>
      <x:c r="N103" s="89" t="s">
        <x:v>4085</x:v>
      </x:c>
      <x:c r="O103" s="89" t="s">
        <x:v>2221</x:v>
      </x:c>
      <x:c r="P103" s="102">
        <x:v>1.3200000000000001</x:v>
      </x:c>
      <x:c r="Q103" s="89">
        <x:v>0</x:v>
      </x:c>
      <x:c r="R103" s="89" t="s">
        <x:v>3600</x:v>
      </x:c>
      <x:c r="S103" s="106">
        <x:v>8</x:v>
      </x:c>
      <x:c r="T103" s="110">
        <x:v>0.29999999999999999</x:v>
      </x:c>
      <x:c r="U103" s="89" t="s">
        <x:v>3169</x:v>
      </x:c>
      <x:c r="V103" s="102">
        <x:v>6.5</x:v>
      </x:c>
      <x:c r="W103" s="102">
        <x:v>0.90000000000000002</x:v>
      </x:c>
      <x:c r="X103" s="89" t="s">
        <x:v>1796</x:v>
      </x:c>
      <x:c r="Y103" s="89">
        <x:v>0</x:v>
      </x:c>
      <x:c r="Z103" s="89" t="s">
        <x:v>1796</x:v>
      </x:c>
      <x:c r="AA103" s="106">
        <x:v>0</x:v>
      </x:c>
      <x:c r="AB103" s="98" t="s">
        <x:v>325</x:v>
      </x:c>
      <x:c r="AC103" s="98" t="s">
        <x:v>609</x:v>
      </x:c>
      <x:c r="AD103" s="98" t="s">
        <x:v>1805</x:v>
      </x:c>
    </x:row>
    <x:row r="104" spans="1:30" ht="54" customHeight="1">
      <x:c r="A104" s="97" t="s">
        <x:v>682</x:v>
      </x:c>
      <x:c r="B104" s="89" t="s">
        <x:v>2828</x:v>
      </x:c>
      <x:c r="C104" s="98" t="s">
        <x:v>1828</x:v>
      </x:c>
      <x:c r="D104" s="121"/>
      <x:c r="E104" s="98" t="s">
        <x:v>1850</x:v>
      </x:c>
      <x:c r="F104" s="98" t="s">
        <x:v>3093</x:v>
      </x:c>
      <x:c r="G104" s="97" t="s">
        <x:v>145</x:v>
      </x:c>
      <x:c r="H104" s="98" t="s">
        <x:v>2054</x:v>
      </x:c>
      <x:c r="I104" s="89"/>
      <x:c r="J104" s="89" t="s">
        <x:v>3176</x:v>
      </x:c>
      <x:c r="K104" s="89" t="s">
        <x:v>2828</x:v>
      </x:c>
      <x:c r="L104" s="89" t="s">
        <x:v>388</x:v>
      </x:c>
      <x:c r="M104" s="89" t="s">
        <x:v>405</x:v>
      </x:c>
      <x:c r="N104" s="89" t="s">
        <x:v>4085</x:v>
      </x:c>
      <x:c r="O104" s="89" t="s">
        <x:v>2221</x:v>
      </x:c>
      <x:c r="P104" s="102">
        <x:v>0.97999999999999998</x:v>
      </x:c>
      <x:c r="Q104" s="89">
        <x:v>0</x:v>
      </x:c>
      <x:c r="R104" s="89" t="s">
        <x:v>3591</x:v>
      </x:c>
      <x:c r="S104" s="106">
        <x:v>8.6999999999999993</x:v>
      </x:c>
      <x:c r="T104" s="110">
        <x:v>0.25</x:v>
      </x:c>
      <x:c r="U104" s="89" t="s">
        <x:v>3169</x:v>
      </x:c>
      <x:c r="V104" s="102">
        <x:v>7.2000000000000002</x:v>
      </x:c>
      <x:c r="W104" s="102">
        <x:v>0.90000000000000002</x:v>
      </x:c>
      <x:c r="X104" s="89" t="s">
        <x:v>1796</x:v>
      </x:c>
      <x:c r="Y104" s="89">
        <x:v>0</x:v>
      </x:c>
      <x:c r="Z104" s="89" t="s">
        <x:v>1796</x:v>
      </x:c>
      <x:c r="AA104" s="106">
        <x:v>0</x:v>
      </x:c>
      <x:c r="AB104" s="98" t="s">
        <x:v>325</x:v>
      </x:c>
      <x:c r="AC104" s="98" t="s">
        <x:v>609</x:v>
      </x:c>
      <x:c r="AD104" s="98" t="s">
        <x:v>1825</x:v>
      </x:c>
    </x:row>
    <x:row r="105" spans="1:30" ht="54" customHeight="1">
      <x:c r="A105" s="97" t="s">
        <x:v>680</x:v>
      </x:c>
      <x:c r="B105" s="89" t="s">
        <x:v>2828</x:v>
      </x:c>
      <x:c r="C105" s="98" t="s">
        <x:v>1828</x:v>
      </x:c>
      <x:c r="D105" s="121"/>
      <x:c r="E105" s="98" t="s">
        <x:v>1850</x:v>
      </x:c>
      <x:c r="F105" s="98" t="s">
        <x:v>3093</x:v>
      </x:c>
      <x:c r="G105" s="97" t="s">
        <x:v>143</x:v>
      </x:c>
      <x:c r="H105" s="98" t="s">
        <x:v>1818</x:v>
      </x:c>
      <x:c r="I105" s="89"/>
      <x:c r="J105" s="89" t="s">
        <x:v>3176</x:v>
      </x:c>
      <x:c r="K105" s="89" t="s">
        <x:v>2828</x:v>
      </x:c>
      <x:c r="L105" s="89"/>
      <x:c r="M105" s="89" t="s">
        <x:v>405</x:v>
      </x:c>
      <x:c r="N105" s="89" t="s">
        <x:v>4085</x:v>
      </x:c>
      <x:c r="O105" s="89" t="s">
        <x:v>1796</x:v>
      </x:c>
      <x:c r="P105" s="102">
        <x:v>0</x:v>
      </x:c>
      <x:c r="Q105" s="89">
        <x:v>0</x:v>
      </x:c>
      <x:c r="R105" s="89" t="s">
        <x:v>1144</x:v>
      </x:c>
      <x:c r="S105" s="106">
        <x:v>9.4000000000000004</x:v>
      </x:c>
      <x:c r="T105" s="110">
        <x:v>0.20000000000000001</x:v>
      </x:c>
      <x:c r="U105" s="89" t="s">
        <x:v>3169</x:v>
      </x:c>
      <x:c r="V105" s="102">
        <x:v>7.9000000000000004</x:v>
      </x:c>
      <x:c r="W105" s="102">
        <x:v>0.90000000000000002</x:v>
      </x:c>
      <x:c r="X105" s="89" t="s">
        <x:v>1796</x:v>
      </x:c>
      <x:c r="Y105" s="89">
        <x:v>0</x:v>
      </x:c>
      <x:c r="Z105" s="89" t="s">
        <x:v>1796</x:v>
      </x:c>
      <x:c r="AA105" s="106">
        <x:v>0</x:v>
      </x:c>
      <x:c r="AB105" s="98" t="s">
        <x:v>325</x:v>
      </x:c>
      <x:c r="AC105" s="98" t="s">
        <x:v>1796</x:v>
      </x:c>
      <x:c r="AD105" s="98" t="s">
        <x:v>822</x:v>
      </x:c>
    </x:row>
    <x:row r="106" spans="1:30" ht="54" customHeight="1">
      <x:c r="A106" s="97" t="s">
        <x:v>3497</x:v>
      </x:c>
      <x:c r="B106" s="89" t="s">
        <x:v>2828</x:v>
      </x:c>
      <x:c r="C106" s="98" t="s">
        <x:v>1828</x:v>
      </x:c>
      <x:c r="D106" s="121"/>
      <x:c r="E106" s="98" t="s">
        <x:v>1850</x:v>
      </x:c>
      <x:c r="F106" s="98" t="s">
        <x:v>3093</x:v>
      </x:c>
      <x:c r="G106" s="97" t="s">
        <x:v>2824</x:v>
      </x:c>
      <x:c r="H106" s="98" t="s">
        <x:v>3025</x:v>
      </x:c>
      <x:c r="I106" s="89"/>
      <x:c r="J106" s="89" t="s">
        <x:v>3176</x:v>
      </x:c>
      <x:c r="K106" s="89" t="s">
        <x:v>2828</x:v>
      </x:c>
      <x:c r="L106" s="89"/>
      <x:c r="M106" s="89" t="s">
        <x:v>405</x:v>
      </x:c>
      <x:c r="N106" s="89" t="s">
        <x:v>4085</x:v>
      </x:c>
      <x:c r="O106" s="89" t="s">
        <x:v>1796</x:v>
      </x:c>
      <x:c r="P106" s="102">
        <x:v>0</x:v>
      </x:c>
      <x:c r="Q106" s="89">
        <x:v>0</x:v>
      </x:c>
      <x:c r="R106" s="89" t="s">
        <x:v>1144</x:v>
      </x:c>
      <x:c r="S106" s="106">
        <x:v>10.1</x:v>
      </x:c>
      <x:c r="T106" s="110">
        <x:v>0.25</x:v>
      </x:c>
      <x:c r="U106" s="89" t="s">
        <x:v>3169</x:v>
      </x:c>
      <x:c r="V106" s="102">
        <x:v>8.5999999999999996</x:v>
      </x:c>
      <x:c r="W106" s="102">
        <x:v>0.90000000000000002</x:v>
      </x:c>
      <x:c r="X106" s="89" t="s">
        <x:v>3107</x:v>
      </x:c>
      <x:c r="Y106" s="89">
        <x:v>-40</x:v>
      </x:c>
      <x:c r="Z106" s="89" t="s">
        <x:v>3192</x:v>
      </x:c>
      <x:c r="AA106" s="106">
        <x:v>2</x:v>
      </x:c>
      <x:c r="AB106" s="98" t="s">
        <x:v>421</x:v>
      </x:c>
      <x:c r="AC106" s="98" t="s">
        <x:v>1796</x:v>
      </x:c>
      <x:c r="AD106" s="98" t="s">
        <x:v>820</x:v>
      </x:c>
    </x:row>
    <x:row r="107" spans="1:30" ht="54" customHeight="1">
      <x:c r="A107" s="97" t="s">
        <x:v>3502</x:v>
      </x:c>
      <x:c r="B107" s="89" t="s">
        <x:v>193</x:v>
      </x:c>
      <x:c r="C107" s="98" t="s">
        <x:v>3784</x:v>
      </x:c>
      <x:c r="D107" s="121"/>
      <x:c r="E107" s="98" t="s">
        <x:v>860</x:v>
      </x:c>
      <x:c r="F107" s="98" t="s">
        <x:v>3153</x:v>
      </x:c>
      <x:c r="G107" s="97" t="s">
        <x:v>3160</x:v>
      </x:c>
      <x:c r="H107" s="98" t="s">
        <x:v>3779</x:v>
      </x:c>
      <x:c r="I107" s="89"/>
      <x:c r="J107" s="89" t="s">
        <x:v>3176</x:v>
      </x:c>
      <x:c r="K107" s="89" t="s">
        <x:v>193</x:v>
      </x:c>
      <x:c r="L107" s="89"/>
      <x:c r="M107" s="89" t="s">
        <x:v>400</x:v>
      </x:c>
      <x:c r="N107" s="89" t="s">
        <x:v>3565</x:v>
      </x:c>
      <x:c r="O107" s="89" t="s">
        <x:v>1796</x:v>
      </x:c>
      <x:c r="P107" s="102">
        <x:v>0</x:v>
      </x:c>
      <x:c r="Q107" s="89">
        <x:v>0</x:v>
      </x:c>
      <x:c r="R107" s="89" t="s">
        <x:v>1144</x:v>
      </x:c>
      <x:c r="S107" s="106">
        <x:v>5</x:v>
      </x:c>
      <x:c r="T107" s="110">
        <x:v>0.40000000000000002</x:v>
      </x:c>
      <x:c r="U107" s="89" t="s">
        <x:v>3169</x:v>
      </x:c>
      <x:c r="V107" s="102">
        <x:v>3.5</x:v>
      </x:c>
      <x:c r="W107" s="102">
        <x:v>0.55000000000000004</x:v>
      </x:c>
      <x:c r="X107" s="89" t="s">
        <x:v>1796</x:v>
      </x:c>
      <x:c r="Y107" s="89">
        <x:v>0</x:v>
      </x:c>
      <x:c r="Z107" s="89" t="s">
        <x:v>1796</x:v>
      </x:c>
      <x:c r="AA107" s="106">
        <x:v>0</x:v>
      </x:c>
      <x:c r="AB107" s="98" t="s">
        <x:v>325</x:v>
      </x:c>
      <x:c r="AC107" s="98" t="s">
        <x:v>1796</x:v>
      </x:c>
      <x:c r="AD107" s="98" t="s">
        <x:v>2027</x:v>
      </x:c>
    </x:row>
    <x:row r="108" spans="1:30" ht="54" customHeight="1">
      <x:c r="A108" s="97" t="s">
        <x:v>3503</x:v>
      </x:c>
      <x:c r="B108" s="89" t="s">
        <x:v>193</x:v>
      </x:c>
      <x:c r="C108" s="98" t="s">
        <x:v>3784</x:v>
      </x:c>
      <x:c r="D108" s="121"/>
      <x:c r="E108" s="98" t="s">
        <x:v>860</x:v>
      </x:c>
      <x:c r="F108" s="98" t="s">
        <x:v>3153</x:v>
      </x:c>
      <x:c r="G108" s="97" t="s">
        <x:v>2822</x:v>
      </x:c>
      <x:c r="H108" s="98" t="s">
        <x:v>3783</x:v>
      </x:c>
      <x:c r="I108" s="89"/>
      <x:c r="J108" s="89" t="s">
        <x:v>3176</x:v>
      </x:c>
      <x:c r="K108" s="89" t="s">
        <x:v>193</x:v>
      </x:c>
      <x:c r="L108" s="89"/>
      <x:c r="M108" s="89" t="s">
        <x:v>400</x:v>
      </x:c>
      <x:c r="N108" s="89" t="s">
        <x:v>3565</x:v>
      </x:c>
      <x:c r="O108" s="89" t="s">
        <x:v>1796</x:v>
      </x:c>
      <x:c r="P108" s="102">
        <x:v>0</x:v>
      </x:c>
      <x:c r="Q108" s="89">
        <x:v>0</x:v>
      </x:c>
      <x:c r="R108" s="89" t="s">
        <x:v>1144</x:v>
      </x:c>
      <x:c r="S108" s="106">
        <x:v>5.7000000000000002</x:v>
      </x:c>
      <x:c r="T108" s="110">
        <x:v>0.29999999999999999</x:v>
      </x:c>
      <x:c r="U108" s="89" t="s">
        <x:v>3169</x:v>
      </x:c>
      <x:c r="V108" s="102">
        <x:v>4.2000000000000002</x:v>
      </x:c>
      <x:c r="W108" s="102">
        <x:v>0.55000000000000004</x:v>
      </x:c>
      <x:c r="X108" s="89" t="s">
        <x:v>1796</x:v>
      </x:c>
      <x:c r="Y108" s="89">
        <x:v>0</x:v>
      </x:c>
      <x:c r="Z108" s="89" t="s">
        <x:v>1796</x:v>
      </x:c>
      <x:c r="AA108" s="106">
        <x:v>0</x:v>
      </x:c>
      <x:c r="AB108" s="98" t="s">
        <x:v>325</x:v>
      </x:c>
      <x:c r="AC108" s="98" t="s">
        <x:v>1796</x:v>
      </x:c>
      <x:c r="AD108" s="98" t="s">
        <x:v>1809</x:v>
      </x:c>
    </x:row>
    <x:row r="109" spans="1:30" ht="54" customHeight="1">
      <x:c r="A109" s="97" t="s">
        <x:v>664</x:v>
      </x:c>
      <x:c r="B109" s="89" t="s">
        <x:v>193</x:v>
      </x:c>
      <x:c r="C109" s="98" t="s">
        <x:v>3784</x:v>
      </x:c>
      <x:c r="D109" s="121"/>
      <x:c r="E109" s="98" t="s">
        <x:v>860</x:v>
      </x:c>
      <x:c r="F109" s="98" t="s">
        <x:v>3153</x:v>
      </x:c>
      <x:c r="G109" s="97" t="s">
        <x:v>3177</x:v>
      </x:c>
      <x:c r="H109" s="98" t="s">
        <x:v>3785</x:v>
      </x:c>
      <x:c r="I109" s="89"/>
      <x:c r="J109" s="89" t="s">
        <x:v>3176</x:v>
      </x:c>
      <x:c r="K109" s="89" t="s">
        <x:v>193</x:v>
      </x:c>
      <x:c r="L109" s="89"/>
      <x:c r="M109" s="89" t="s">
        <x:v>400</x:v>
      </x:c>
      <x:c r="N109" s="89" t="s">
        <x:v>3565</x:v>
      </x:c>
      <x:c r="O109" s="89" t="s">
        <x:v>2221</x:v>
      </x:c>
      <x:c r="P109" s="102">
        <x:v>1.05</x:v>
      </x:c>
      <x:c r="Q109" s="89">
        <x:v>0</x:v>
      </x:c>
      <x:c r="R109" s="89" t="s">
        <x:v>3571</x:v>
      </x:c>
      <x:c r="S109" s="106">
        <x:v>6.4000000000000004</x:v>
      </x:c>
      <x:c r="T109" s="110">
        <x:v>0.29999999999999999</x:v>
      </x:c>
      <x:c r="U109" s="89" t="s">
        <x:v>3169</x:v>
      </x:c>
      <x:c r="V109" s="102">
        <x:v>4.9000000000000004</x:v>
      </x:c>
      <x:c r="W109" s="102">
        <x:v>0.55000000000000004</x:v>
      </x:c>
      <x:c r="X109" s="89" t="s">
        <x:v>1796</x:v>
      </x:c>
      <x:c r="Y109" s="89">
        <x:v>0</x:v>
      </x:c>
      <x:c r="Z109" s="89" t="s">
        <x:v>1796</x:v>
      </x:c>
      <x:c r="AA109" s="106">
        <x:v>0</x:v>
      </x:c>
      <x:c r="AB109" s="98" t="s">
        <x:v>325</x:v>
      </x:c>
      <x:c r="AC109" s="98" t="s">
        <x:v>1796</x:v>
      </x:c>
      <x:c r="AD109" s="98" t="s">
        <x:v>1816</x:v>
      </x:c>
    </x:row>
    <x:row r="110" spans="1:30" ht="54" customHeight="1">
      <x:c r="A110" s="97" t="s">
        <x:v>658</x:v>
      </x:c>
      <x:c r="B110" s="89" t="s">
        <x:v>174</x:v>
      </x:c>
      <x:c r="C110" s="98" t="s">
        <x:v>1817</x:v>
      </x:c>
      <x:c r="D110" s="121"/>
      <x:c r="E110" s="98" t="s">
        <x:v>955</x:v>
      </x:c>
      <x:c r="F110" s="98" t="s">
        <x:v>3153</x:v>
      </x:c>
      <x:c r="G110" s="97" t="s">
        <x:v>2827</x:v>
      </x:c>
      <x:c r="H110" s="98" t="s">
        <x:v>1560</x:v>
      </x:c>
      <x:c r="I110" s="89"/>
      <x:c r="J110" s="89" t="s">
        <x:v>3176</x:v>
      </x:c>
      <x:c r="K110" s="89" t="s">
        <x:v>174</x:v>
      </x:c>
      <x:c r="L110" s="89"/>
      <x:c r="M110" s="89" t="s">
        <x:v>400</x:v>
      </x:c>
      <x:c r="N110" s="89" t="s">
        <x:v>3565</x:v>
      </x:c>
      <x:c r="O110" s="89" t="s">
        <x:v>2221</x:v>
      </x:c>
      <x:c r="P110" s="102">
        <x:v>1</x:v>
      </x:c>
      <x:c r="Q110" s="89">
        <x:v>0</x:v>
      </x:c>
      <x:c r="R110" s="89" t="s">
        <x:v>3596</x:v>
      </x:c>
      <x:c r="S110" s="106">
        <x:v>5</x:v>
      </x:c>
      <x:c r="T110" s="110">
        <x:v>0.40000000000000002</x:v>
      </x:c>
      <x:c r="U110" s="89" t="s">
        <x:v>3169</x:v>
      </x:c>
      <x:c r="V110" s="102">
        <x:v>3.5</x:v>
      </x:c>
      <x:c r="W110" s="102">
        <x:v>0.55000000000000004</x:v>
      </x:c>
      <x:c r="X110" s="89" t="s">
        <x:v>1796</x:v>
      </x:c>
      <x:c r="Y110" s="89">
        <x:v>0</x:v>
      </x:c>
      <x:c r="Z110" s="89" t="s">
        <x:v>1796</x:v>
      </x:c>
      <x:c r="AA110" s="106">
        <x:v>0</x:v>
      </x:c>
      <x:c r="AB110" s="98" t="s">
        <x:v>325</x:v>
      </x:c>
      <x:c r="AC110" s="98" t="s">
        <x:v>1796</x:v>
      </x:c>
      <x:c r="AD110" s="98" t="s">
        <x:v>2038</x:v>
      </x:c>
    </x:row>
    <x:row r="111" spans="1:30" ht="54" customHeight="1">
      <x:c r="A111" s="97" t="s">
        <x:v>3492</x:v>
      </x:c>
      <x:c r="B111" s="89" t="s">
        <x:v>174</x:v>
      </x:c>
      <x:c r="C111" s="98" t="s">
        <x:v>1817</x:v>
      </x:c>
      <x:c r="D111" s="121"/>
      <x:c r="E111" s="98" t="s">
        <x:v>955</x:v>
      </x:c>
      <x:c r="F111" s="98" t="s">
        <x:v>3153</x:v>
      </x:c>
      <x:c r="G111" s="97" t="s">
        <x:v>189</x:v>
      </x:c>
      <x:c r="H111" s="98" t="s">
        <x:v>3959</x:v>
      </x:c>
      <x:c r="I111" s="89"/>
      <x:c r="J111" s="89" t="s">
        <x:v>3176</x:v>
      </x:c>
      <x:c r="K111" s="89" t="s">
        <x:v>174</x:v>
      </x:c>
      <x:c r="L111" s="89"/>
      <x:c r="M111" s="89" t="s">
        <x:v>400</x:v>
      </x:c>
      <x:c r="N111" s="89" t="s">
        <x:v>3565</x:v>
      </x:c>
      <x:c r="O111" s="89" t="s">
        <x:v>2221</x:v>
      </x:c>
      <x:c r="P111" s="102">
        <x:v>1.1000000000000001</x:v>
      </x:c>
      <x:c r="Q111" s="89">
        <x:v>0</x:v>
      </x:c>
      <x:c r="R111" s="89" t="s">
        <x:v>3597</x:v>
      </x:c>
      <x:c r="S111" s="106">
        <x:v>5.7000000000000002</x:v>
      </x:c>
      <x:c r="T111" s="110">
        <x:v>0.34999999999999998</x:v>
      </x:c>
      <x:c r="U111" s="89" t="s">
        <x:v>3169</x:v>
      </x:c>
      <x:c r="V111" s="102">
        <x:v>4.2000000000000002</x:v>
      </x:c>
      <x:c r="W111" s="102">
        <x:v>0.55000000000000004</x:v>
      </x:c>
      <x:c r="X111" s="89" t="s">
        <x:v>1796</x:v>
      </x:c>
      <x:c r="Y111" s="89">
        <x:v>0</x:v>
      </x:c>
      <x:c r="Z111" s="89" t="s">
        <x:v>1796</x:v>
      </x:c>
      <x:c r="AA111" s="106">
        <x:v>0</x:v>
      </x:c>
      <x:c r="AB111" s="98" t="s">
        <x:v>325</x:v>
      </x:c>
      <x:c r="AC111" s="98" t="s">
        <x:v>1796</x:v>
      </x:c>
      <x:c r="AD111" s="98" t="s">
        <x:v>3353</x:v>
      </x:c>
    </x:row>
    <x:row r="112" spans="1:30" ht="54" customHeight="1">
      <x:c r="A112" s="97" t="s">
        <x:v>3486</x:v>
      </x:c>
      <x:c r="B112" s="89" t="s">
        <x:v>174</x:v>
      </x:c>
      <x:c r="C112" s="98" t="s">
        <x:v>1817</x:v>
      </x:c>
      <x:c r="D112" s="121"/>
      <x:c r="E112" s="98" t="s">
        <x:v>955</x:v>
      </x:c>
      <x:c r="F112" s="98" t="s">
        <x:v>3153</x:v>
      </x:c>
      <x:c r="G112" s="97" t="s">
        <x:v>2826</x:v>
      </x:c>
      <x:c r="H112" s="98" t="s">
        <x:v>1812</x:v>
      </x:c>
      <x:c r="I112" s="89"/>
      <x:c r="J112" s="89" t="s">
        <x:v>3176</x:v>
      </x:c>
      <x:c r="K112" s="89" t="s">
        <x:v>174</x:v>
      </x:c>
      <x:c r="L112" s="89"/>
      <x:c r="M112" s="89" t="s">
        <x:v>400</x:v>
      </x:c>
      <x:c r="N112" s="89" t="s">
        <x:v>3565</x:v>
      </x:c>
      <x:c r="O112" s="89" t="s">
        <x:v>2221</x:v>
      </x:c>
      <x:c r="P112" s="102">
        <x:v>1</x:v>
      </x:c>
      <x:c r="Q112" s="89">
        <x:v>0</x:v>
      </x:c>
      <x:c r="R112" s="89" t="s">
        <x:v>3596</x:v>
      </x:c>
      <x:c r="S112" s="106">
        <x:v>6.4000000000000004</x:v>
      </x:c>
      <x:c r="T112" s="110">
        <x:v>0.25</x:v>
      </x:c>
      <x:c r="U112" s="89" t="s">
        <x:v>3169</x:v>
      </x:c>
      <x:c r="V112" s="102">
        <x:v>4.9000000000000004</x:v>
      </x:c>
      <x:c r="W112" s="102">
        <x:v>0.55000000000000004</x:v>
      </x:c>
      <x:c r="X112" s="89" t="s">
        <x:v>1796</x:v>
      </x:c>
      <x:c r="Y112" s="89">
        <x:v>0</x:v>
      </x:c>
      <x:c r="Z112" s="89" t="s">
        <x:v>1796</x:v>
      </x:c>
      <x:c r="AA112" s="106">
        <x:v>0</x:v>
      </x:c>
      <x:c r="AB112" s="98" t="s">
        <x:v>325</x:v>
      </x:c>
      <x:c r="AC112" s="98" t="s">
        <x:v>1796</x:v>
      </x:c>
      <x:c r="AD112" s="98" t="s">
        <x:v>3339</x:v>
      </x:c>
    </x:row>
    <x:row r="113" spans="1:30" ht="54" customHeight="1">
      <x:c r="A113" s="97" t="s">
        <x:v>3505</x:v>
      </x:c>
      <x:c r="B113" s="89" t="s">
        <x:v>2816</x:v>
      </x:c>
      <x:c r="C113" s="98" t="s">
        <x:v>3787</x:v>
      </x:c>
      <x:c r="D113" s="121"/>
      <x:c r="E113" s="98" t="s">
        <x:v>3979</x:v>
      </x:c>
      <x:c r="F113" s="98" t="s">
        <x:v>3093</x:v>
      </x:c>
      <x:c r="G113" s="97" t="s">
        <x:v>138</x:v>
      </x:c>
      <x:c r="H113" s="98" t="s">
        <x:v>1552</x:v>
      </x:c>
      <x:c r="I113" s="89"/>
      <x:c r="J113" s="89" t="s">
        <x:v>3176</x:v>
      </x:c>
      <x:c r="K113" s="89" t="s">
        <x:v>2816</x:v>
      </x:c>
      <x:c r="L113" s="89"/>
      <x:c r="M113" s="89" t="s">
        <x:v>405</x:v>
      </x:c>
      <x:c r="N113" s="89" t="s">
        <x:v>4085</x:v>
      </x:c>
      <x:c r="O113" s="89" t="s">
        <x:v>2221</x:v>
      </x:c>
      <x:c r="P113" s="102">
        <x:v>1.3799999999999999</x:v>
      </x:c>
      <x:c r="Q113" s="89">
        <x:v>0</x:v>
      </x:c>
      <x:c r="R113" s="89" t="s">
        <x:v>3572</x:v>
      </x:c>
      <x:c r="S113" s="106">
        <x:v>8</x:v>
      </x:c>
      <x:c r="T113" s="110">
        <x:v>0.25</x:v>
      </x:c>
      <x:c r="U113" s="89" t="s">
        <x:v>3169</x:v>
      </x:c>
      <x:c r="V113" s="102">
        <x:v>6.5</x:v>
      </x:c>
      <x:c r="W113" s="102">
        <x:v>0.90000000000000002</x:v>
      </x:c>
      <x:c r="X113" s="89" t="s">
        <x:v>1796</x:v>
      </x:c>
      <x:c r="Y113" s="89">
        <x:v>0</x:v>
      </x:c>
      <x:c r="Z113" s="89" t="s">
        <x:v>1796</x:v>
      </x:c>
      <x:c r="AA113" s="106">
        <x:v>0</x:v>
      </x:c>
      <x:c r="AB113" s="98" t="s">
        <x:v>325</x:v>
      </x:c>
      <x:c r="AC113" s="98" t="s">
        <x:v>1796</x:v>
      </x:c>
      <x:c r="AD113" s="98" t="s">
        <x:v>832</x:v>
      </x:c>
    </x:row>
    <x:row r="114" spans="1:30" ht="54" customHeight="1">
      <x:c r="A114" s="97" t="s">
        <x:v>3504</x:v>
      </x:c>
      <x:c r="B114" s="89" t="s">
        <x:v>2816</x:v>
      </x:c>
      <x:c r="C114" s="98" t="s">
        <x:v>3787</x:v>
      </x:c>
      <x:c r="D114" s="121"/>
      <x:c r="E114" s="98" t="s">
        <x:v>3979</x:v>
      </x:c>
      <x:c r="F114" s="98" t="s">
        <x:v>3093</x:v>
      </x:c>
      <x:c r="G114" s="97" t="s">
        <x:v>195</x:v>
      </x:c>
      <x:c r="H114" s="98" t="s">
        <x:v>810</x:v>
      </x:c>
      <x:c r="I114" s="89"/>
      <x:c r="J114" s="89" t="s">
        <x:v>3176</x:v>
      </x:c>
      <x:c r="K114" s="89" t="s">
        <x:v>2816</x:v>
      </x:c>
      <x:c r="L114" s="89"/>
      <x:c r="M114" s="89" t="s">
        <x:v>405</x:v>
      </x:c>
      <x:c r="N114" s="89" t="s">
        <x:v>4085</x:v>
      </x:c>
      <x:c r="O114" s="89" t="s">
        <x:v>2221</x:v>
      </x:c>
      <x:c r="P114" s="102">
        <x:v>1.1499999999999999</x:v>
      </x:c>
      <x:c r="Q114" s="89">
        <x:v>0</x:v>
      </x:c>
      <x:c r="R114" s="89" t="s">
        <x:v>3554</x:v>
      </x:c>
      <x:c r="S114" s="106">
        <x:v>8.6999999999999993</x:v>
      </x:c>
      <x:c r="T114" s="110">
        <x:v>0.25</x:v>
      </x:c>
      <x:c r="U114" s="89" t="s">
        <x:v>3169</x:v>
      </x:c>
      <x:c r="V114" s="102">
        <x:v>7.2000000000000002</x:v>
      </x:c>
      <x:c r="W114" s="102">
        <x:v>0.90000000000000002</x:v>
      </x:c>
      <x:c r="X114" s="89" t="s">
        <x:v>1797</x:v>
      </x:c>
      <x:c r="Y114" s="89">
        <x:v>10</x:v>
      </x:c>
      <x:c r="Z114" s="89" t="s">
        <x:v>3192</x:v>
      </x:c>
      <x:c r="AA114" s="106">
        <x:v>0</x:v>
      </x:c>
      <x:c r="AB114" s="98" t="s">
        <x:v>325</x:v>
      </x:c>
      <x:c r="AC114" s="98" t="s">
        <x:v>1796</x:v>
      </x:c>
      <x:c r="AD114" s="98" t="s">
        <x:v>1831</x:v>
      </x:c>
    </x:row>
    <x:row r="115" spans="1:30" ht="54" customHeight="1">
      <x:c r="A115" s="97" t="s">
        <x:v>3494</x:v>
      </x:c>
      <x:c r="B115" s="89" t="s">
        <x:v>2816</x:v>
      </x:c>
      <x:c r="C115" s="98" t="s">
        <x:v>3787</x:v>
      </x:c>
      <x:c r="D115" s="121"/>
      <x:c r="E115" s="98" t="s">
        <x:v>3979</x:v>
      </x:c>
      <x:c r="F115" s="98" t="s">
        <x:v>3093</x:v>
      </x:c>
      <x:c r="G115" s="97" t="s">
        <x:v>2821</x:v>
      </x:c>
      <x:c r="H115" s="98" t="s">
        <x:v>1563</x:v>
      </x:c>
      <x:c r="I115" s="89"/>
      <x:c r="J115" s="89" t="s">
        <x:v>3176</x:v>
      </x:c>
      <x:c r="K115" s="89" t="s">
        <x:v>2816</x:v>
      </x:c>
      <x:c r="L115" s="89"/>
      <x:c r="M115" s="89" t="s">
        <x:v>405</x:v>
      </x:c>
      <x:c r="N115" s="89" t="s">
        <x:v>4085</x:v>
      </x:c>
      <x:c r="O115" s="89" t="s">
        <x:v>1796</x:v>
      </x:c>
      <x:c r="P115" s="102">
        <x:v>0</x:v>
      </x:c>
      <x:c r="Q115" s="89">
        <x:v>0</x:v>
      </x:c>
      <x:c r="R115" s="89" t="s">
        <x:v>1144</x:v>
      </x:c>
      <x:c r="S115" s="106">
        <x:v>9.4000000000000004</x:v>
      </x:c>
      <x:c r="T115" s="110">
        <x:v>0.20000000000000001</x:v>
      </x:c>
      <x:c r="U115" s="89" t="s">
        <x:v>3169</x:v>
      </x:c>
      <x:c r="V115" s="102">
        <x:v>7.9000000000000004</x:v>
      </x:c>
      <x:c r="W115" s="102">
        <x:v>0.90000000000000002</x:v>
      </x:c>
      <x:c r="X115" s="89" t="s">
        <x:v>1797</x:v>
      </x:c>
      <x:c r="Y115" s="89">
        <x:v>12</x:v>
      </x:c>
      <x:c r="Z115" s="89" t="s">
        <x:v>3192</x:v>
      </x:c>
      <x:c r="AA115" s="106">
        <x:v>0</x:v>
      </x:c>
      <x:c r="AB115" s="98" t="s">
        <x:v>325</x:v>
      </x:c>
      <x:c r="AC115" s="98" t="s">
        <x:v>1796</x:v>
      </x:c>
      <x:c r="AD115" s="98" t="s">
        <x:v>1810</x:v>
      </x:c>
    </x:row>
    <x:row r="116" spans="1:30" ht="54" customHeight="1">
      <x:c r="A116" s="97" t="s">
        <x:v>3490</x:v>
      </x:c>
      <x:c r="B116" s="89" t="s">
        <x:v>2816</x:v>
      </x:c>
      <x:c r="C116" s="98" t="s">
        <x:v>3787</x:v>
      </x:c>
      <x:c r="D116" s="121"/>
      <x:c r="E116" s="98" t="s">
        <x:v>3979</x:v>
      </x:c>
      <x:c r="F116" s="98" t="s">
        <x:v>3093</x:v>
      </x:c>
      <x:c r="G116" s="97" t="s">
        <x:v>2833</x:v>
      </x:c>
      <x:c r="H116" s="98" t="s">
        <x:v>3780</x:v>
      </x:c>
      <x:c r="I116" s="89"/>
      <x:c r="J116" s="89" t="s">
        <x:v>3176</x:v>
      </x:c>
      <x:c r="K116" s="89" t="s">
        <x:v>2816</x:v>
      </x:c>
      <x:c r="L116" s="89"/>
      <x:c r="M116" s="89" t="s">
        <x:v>405</x:v>
      </x:c>
      <x:c r="N116" s="89" t="s">
        <x:v>4085</x:v>
      </x:c>
      <x:c r="O116" s="89" t="s">
        <x:v>1796</x:v>
      </x:c>
      <x:c r="P116" s="102">
        <x:v>0</x:v>
      </x:c>
      <x:c r="Q116" s="89">
        <x:v>0</x:v>
      </x:c>
      <x:c r="R116" s="89" t="s">
        <x:v>1144</x:v>
      </x:c>
      <x:c r="S116" s="106">
        <x:v>10.1</x:v>
      </x:c>
      <x:c r="T116" s="110">
        <x:v>0.29999999999999999</x:v>
      </x:c>
      <x:c r="U116" s="89" t="s">
        <x:v>3169</x:v>
      </x:c>
      <x:c r="V116" s="102">
        <x:v>8.5999999999999996</x:v>
      </x:c>
      <x:c r="W116" s="102">
        <x:v>0.90000000000000002</x:v>
      </x:c>
      <x:c r="X116" s="89" t="s">
        <x:v>1796</x:v>
      </x:c>
      <x:c r="Y116" s="89">
        <x:v>0</x:v>
      </x:c>
      <x:c r="Z116" s="89" t="s">
        <x:v>1796</x:v>
      </x:c>
      <x:c r="AA116" s="106">
        <x:v>0</x:v>
      </x:c>
      <x:c r="AB116" s="98" t="s">
        <x:v>325</x:v>
      </x:c>
      <x:c r="AC116" s="98" t="s">
        <x:v>1796</x:v>
      </x:c>
      <x:c r="AD116" s="98" t="s">
        <x:v>1826</x:v>
      </x:c>
    </x:row>
    <x:row r="117" spans="1:30" ht="54" customHeight="1">
      <x:c r="A117" s="97" t="s">
        <x:v>3496</x:v>
      </x:c>
      <x:c r="B117" s="89" t="s">
        <x:v>118</x:v>
      </x:c>
      <x:c r="C117" s="98" t="s">
        <x:v>3787</x:v>
      </x:c>
      <x:c r="D117" s="121"/>
      <x:c r="E117" s="98" t="s">
        <x:v>1804</x:v>
      </x:c>
      <x:c r="F117" s="98" t="s">
        <x:v>3153</x:v>
      </x:c>
      <x:c r="G117" s="97" t="s">
        <x:v>186</x:v>
      </x:c>
      <x:c r="H117" s="98" t="s">
        <x:v>2030</x:v>
      </x:c>
      <x:c r="I117" s="89"/>
      <x:c r="J117" s="89" t="s">
        <x:v>3176</x:v>
      </x:c>
      <x:c r="K117" s="89" t="s">
        <x:v>118</x:v>
      </x:c>
      <x:c r="L117" s="89"/>
      <x:c r="M117" s="89" t="s">
        <x:v>400</x:v>
      </x:c>
      <x:c r="N117" s="89" t="s">
        <x:v>3565</x:v>
      </x:c>
      <x:c r="O117" s="89" t="s">
        <x:v>2221</x:v>
      </x:c>
      <x:c r="P117" s="102">
        <x:v>1</x:v>
      </x:c>
      <x:c r="Q117" s="89">
        <x:v>0</x:v>
      </x:c>
      <x:c r="R117" s="89" t="s">
        <x:v>3596</x:v>
      </x:c>
      <x:c r="S117" s="106">
        <x:v>6.5</x:v>
      </x:c>
      <x:c r="T117" s="110">
        <x:v>0.29999999999999999</x:v>
      </x:c>
      <x:c r="U117" s="89" t="s">
        <x:v>3169</x:v>
      </x:c>
      <x:c r="V117" s="102">
        <x:v>5</x:v>
      </x:c>
      <x:c r="W117" s="102">
        <x:v>0.65000000000000002</x:v>
      </x:c>
      <x:c r="X117" s="89" t="s">
        <x:v>1796</x:v>
      </x:c>
      <x:c r="Y117" s="89">
        <x:v>0</x:v>
      </x:c>
      <x:c r="Z117" s="89" t="s">
        <x:v>1796</x:v>
      </x:c>
      <x:c r="AA117" s="106">
        <x:v>0</x:v>
      </x:c>
      <x:c r="AB117" s="98" t="s">
        <x:v>325</x:v>
      </x:c>
      <x:c r="AC117" s="98" t="s">
        <x:v>1796</x:v>
      </x:c>
      <x:c r="AD117" s="98" t="s">
        <x:v>812</x:v>
      </x:c>
    </x:row>
    <x:row r="118" spans="1:30" ht="54" customHeight="1">
      <x:c r="A118" s="97" t="s">
        <x:v>3499</x:v>
      </x:c>
      <x:c r="B118" s="89" t="s">
        <x:v>118</x:v>
      </x:c>
      <x:c r="C118" s="98" t="s">
        <x:v>3787</x:v>
      </x:c>
      <x:c r="D118" s="121"/>
      <x:c r="E118" s="98" t="s">
        <x:v>1804</x:v>
      </x:c>
      <x:c r="F118" s="98" t="s">
        <x:v>3153</x:v>
      </x:c>
      <x:c r="G118" s="97" t="s">
        <x:v>167</x:v>
      </x:c>
      <x:c r="H118" s="98" t="s">
        <x:v>1830</x:v>
      </x:c>
      <x:c r="I118" s="89"/>
      <x:c r="J118" s="89" t="s">
        <x:v>3176</x:v>
      </x:c>
      <x:c r="K118" s="89" t="s">
        <x:v>118</x:v>
      </x:c>
      <x:c r="L118" s="89"/>
      <x:c r="M118" s="89" t="s">
        <x:v>400</x:v>
      </x:c>
      <x:c r="N118" s="89" t="s">
        <x:v>3565</x:v>
      </x:c>
      <x:c r="O118" s="89" t="s">
        <x:v>1796</x:v>
      </x:c>
      <x:c r="P118" s="102">
        <x:v>0</x:v>
      </x:c>
      <x:c r="Q118" s="89">
        <x:v>0</x:v>
      </x:c>
      <x:c r="R118" s="89" t="s">
        <x:v>1144</x:v>
      </x:c>
      <x:c r="S118" s="106">
        <x:v>7.2000000000000002</x:v>
      </x:c>
      <x:c r="T118" s="110">
        <x:v>0.25</x:v>
      </x:c>
      <x:c r="U118" s="89" t="s">
        <x:v>3169</x:v>
      </x:c>
      <x:c r="V118" s="102">
        <x:v>5.7000000000000002</x:v>
      </x:c>
      <x:c r="W118" s="102">
        <x:v>0.65000000000000002</x:v>
      </x:c>
      <x:c r="X118" s="89" t="s">
        <x:v>1796</x:v>
      </x:c>
      <x:c r="Y118" s="89">
        <x:v>0</x:v>
      </x:c>
      <x:c r="Z118" s="89" t="s">
        <x:v>1796</x:v>
      </x:c>
      <x:c r="AA118" s="106">
        <x:v>0</x:v>
      </x:c>
      <x:c r="AB118" s="98" t="s">
        <x:v>325</x:v>
      </x:c>
      <x:c r="AC118" s="98" t="s">
        <x:v>1796</x:v>
      </x:c>
      <x:c r="AD118" s="98" t="s">
        <x:v>1823</x:v>
      </x:c>
    </x:row>
    <x:row r="119" spans="1:30" ht="54" customHeight="1">
      <x:c r="A119" s="97" t="s">
        <x:v>3500</x:v>
      </x:c>
      <x:c r="B119" s="89" t="s">
        <x:v>118</x:v>
      </x:c>
      <x:c r="C119" s="98" t="s">
        <x:v>3787</x:v>
      </x:c>
      <x:c r="D119" s="121"/>
      <x:c r="E119" s="98" t="s">
        <x:v>1804</x:v>
      </x:c>
      <x:c r="F119" s="98" t="s">
        <x:v>3153</x:v>
      </x:c>
      <x:c r="G119" s="97" t="s">
        <x:v>158</x:v>
      </x:c>
      <x:c r="H119" s="98" t="s">
        <x:v>3786</x:v>
      </x:c>
      <x:c r="I119" s="89"/>
      <x:c r="J119" s="89" t="s">
        <x:v>3176</x:v>
      </x:c>
      <x:c r="K119" s="89" t="s">
        <x:v>118</x:v>
      </x:c>
      <x:c r="L119" s="89"/>
      <x:c r="M119" s="89" t="s">
        <x:v>400</x:v>
      </x:c>
      <x:c r="N119" s="89" t="s">
        <x:v>3565</x:v>
      </x:c>
      <x:c r="O119" s="89" t="s">
        <x:v>1796</x:v>
      </x:c>
      <x:c r="P119" s="102">
        <x:v>0</x:v>
      </x:c>
      <x:c r="Q119" s="89">
        <x:v>0</x:v>
      </x:c>
      <x:c r="R119" s="89" t="s">
        <x:v>1144</x:v>
      </x:c>
      <x:c r="S119" s="106">
        <x:v>7.9000000000000004</x:v>
      </x:c>
      <x:c r="T119" s="110">
        <x:v>0.25</x:v>
      </x:c>
      <x:c r="U119" s="89" t="s">
        <x:v>3169</x:v>
      </x:c>
      <x:c r="V119" s="102">
        <x:v>6.4000000000000004</x:v>
      </x:c>
      <x:c r="W119" s="102">
        <x:v>0.65000000000000002</x:v>
      </x:c>
      <x:c r="X119" s="89" t="s">
        <x:v>1796</x:v>
      </x:c>
      <x:c r="Y119" s="89">
        <x:v>0</x:v>
      </x:c>
      <x:c r="Z119" s="89" t="s">
        <x:v>1796</x:v>
      </x:c>
      <x:c r="AA119" s="106">
        <x:v>0</x:v>
      </x:c>
      <x:c r="AB119" s="98" t="s">
        <x:v>325</x:v>
      </x:c>
      <x:c r="AC119" s="98" t="s">
        <x:v>1796</x:v>
      </x:c>
      <x:c r="AD119" s="98" t="s">
        <x:v>1829</x:v>
      </x:c>
    </x:row>
    <x:row r="120" spans="1:30" ht="54" customHeight="1">
      <x:c r="A120" s="97" t="s">
        <x:v>666</x:v>
      </x:c>
      <x:c r="B120" s="89" t="s">
        <x:v>118</x:v>
      </x:c>
      <x:c r="C120" s="98" t="s">
        <x:v>3787</x:v>
      </x:c>
      <x:c r="D120" s="121"/>
      <x:c r="E120" s="98" t="s">
        <x:v>1804</x:v>
      </x:c>
      <x:c r="F120" s="98" t="s">
        <x:v>3153</x:v>
      </x:c>
      <x:c r="G120" s="97" t="s">
        <x:v>166</x:v>
      </x:c>
      <x:c r="H120" s="98" t="s">
        <x:v>1822</x:v>
      </x:c>
      <x:c r="I120" s="89"/>
      <x:c r="J120" s="89" t="s">
        <x:v>3176</x:v>
      </x:c>
      <x:c r="K120" s="89" t="s">
        <x:v>118</x:v>
      </x:c>
      <x:c r="L120" s="89"/>
      <x:c r="M120" s="89" t="s">
        <x:v>400</x:v>
      </x:c>
      <x:c r="N120" s="89" t="s">
        <x:v>3565</x:v>
      </x:c>
      <x:c r="O120" s="89" t="s">
        <x:v>1796</x:v>
      </x:c>
      <x:c r="P120" s="102">
        <x:v>0</x:v>
      </x:c>
      <x:c r="Q120" s="89">
        <x:v>0</x:v>
      </x:c>
      <x:c r="R120" s="89" t="s">
        <x:v>1144</x:v>
      </x:c>
      <x:c r="S120" s="106">
        <x:v>8.5999999999999996</x:v>
      </x:c>
      <x:c r="T120" s="110">
        <x:v>0.20000000000000001</x:v>
      </x:c>
      <x:c r="U120" s="89" t="s">
        <x:v>3169</x:v>
      </x:c>
      <x:c r="V120" s="102">
        <x:v>7.0999999999999996</x:v>
      </x:c>
      <x:c r="W120" s="102">
        <x:v>0.65000000000000002</x:v>
      </x:c>
      <x:c r="X120" s="89" t="s">
        <x:v>1796</x:v>
      </x:c>
      <x:c r="Y120" s="89">
        <x:v>0</x:v>
      </x:c>
      <x:c r="Z120" s="89" t="s">
        <x:v>1796</x:v>
      </x:c>
      <x:c r="AA120" s="106">
        <x:v>0</x:v>
      </x:c>
      <x:c r="AB120" s="98" t="s">
        <x:v>325</x:v>
      </x:c>
      <x:c r="AC120" s="98" t="s">
        <x:v>1796</x:v>
      </x:c>
      <x:c r="AD120" s="98" t="s">
        <x:v>830</x:v>
      </x:c>
    </x:row>
    <x:row r="121" spans="1:30" ht="54" customHeight="1">
      <x:c r="A121" s="97" t="s">
        <x:v>667</x:v>
      </x:c>
      <x:c r="B121" s="89" t="s">
        <x:v>152</x:v>
      </x:c>
      <x:c r="C121" s="98" t="s">
        <x:v>3787</x:v>
      </x:c>
      <x:c r="D121" s="121"/>
      <x:c r="E121" s="98" t="s">
        <x:v>1811</x:v>
      </x:c>
      <x:c r="F121" s="98" t="s">
        <x:v>3153</x:v>
      </x:c>
      <x:c r="G121" s="97" t="s">
        <x:v>2832</x:v>
      </x:c>
      <x:c r="H121" s="98" t="s">
        <x:v>823</x:v>
      </x:c>
      <x:c r="I121" s="89"/>
      <x:c r="J121" s="89" t="s">
        <x:v>3176</x:v>
      </x:c>
      <x:c r="K121" s="89" t="s">
        <x:v>152</x:v>
      </x:c>
      <x:c r="L121" s="89"/>
      <x:c r="M121" s="89" t="s">
        <x:v>400</x:v>
      </x:c>
      <x:c r="N121" s="89" t="s">
        <x:v>3565</x:v>
      </x:c>
      <x:c r="O121" s="89" t="s">
        <x:v>1796</x:v>
      </x:c>
      <x:c r="P121" s="102">
        <x:v>0</x:v>
      </x:c>
      <x:c r="Q121" s="89">
        <x:v>0</x:v>
      </x:c>
      <x:c r="R121" s="89" t="s">
        <x:v>1144</x:v>
      </x:c>
      <x:c r="S121" s="106">
        <x:v>7</x:v>
      </x:c>
      <x:c r="T121" s="110">
        <x:v>0.25</x:v>
      </x:c>
      <x:c r="U121" s="89" t="s">
        <x:v>3169</x:v>
      </x:c>
      <x:c r="V121" s="102">
        <x:v>5.5</x:v>
      </x:c>
      <x:c r="W121" s="102">
        <x:v>0.75</x:v>
      </x:c>
      <x:c r="X121" s="89" t="s">
        <x:v>412</x:v>
      </x:c>
      <x:c r="Y121" s="89">
        <x:v>1</x:v>
      </x:c>
      <x:c r="Z121" s="89" t="s">
        <x:v>3216</x:v>
      </x:c>
      <x:c r="AA121" s="106">
        <x:v>0</x:v>
      </x:c>
      <x:c r="AB121" s="98" t="s">
        <x:v>325</x:v>
      </x:c>
      <x:c r="AC121" s="98" t="s">
        <x:v>1796</x:v>
      </x:c>
      <x:c r="AD121" s="98" t="s">
        <x:v>1821</x:v>
      </x:c>
    </x:row>
    <x:row r="122" spans="1:30" ht="54" customHeight="1">
      <x:c r="A122" s="97" t="s">
        <x:v>657</x:v>
      </x:c>
      <x:c r="B122" s="89" t="s">
        <x:v>152</x:v>
      </x:c>
      <x:c r="C122" s="98" t="s">
        <x:v>3787</x:v>
      </x:c>
      <x:c r="D122" s="121"/>
      <x:c r="E122" s="98" t="s">
        <x:v>1811</x:v>
      </x:c>
      <x:c r="F122" s="98" t="s">
        <x:v>3153</x:v>
      </x:c>
      <x:c r="G122" s="97" t="s">
        <x:v>169</x:v>
      </x:c>
      <x:c r="H122" s="98" t="s">
        <x:v>810</x:v>
      </x:c>
      <x:c r="I122" s="89"/>
      <x:c r="J122" s="89" t="s">
        <x:v>3176</x:v>
      </x:c>
      <x:c r="K122" s="89" t="s">
        <x:v>152</x:v>
      </x:c>
      <x:c r="L122" s="89"/>
      <x:c r="M122" s="89" t="s">
        <x:v>400</x:v>
      </x:c>
      <x:c r="N122" s="89" t="s">
        <x:v>3565</x:v>
      </x:c>
      <x:c r="O122" s="89" t="s">
        <x:v>1796</x:v>
      </x:c>
      <x:c r="P122" s="102">
        <x:v>0</x:v>
      </x:c>
      <x:c r="Q122" s="89">
        <x:v>0</x:v>
      </x:c>
      <x:c r="R122" s="89" t="s">
        <x:v>1144</x:v>
      </x:c>
      <x:c r="S122" s="106">
        <x:v>7.7000000000000002</x:v>
      </x:c>
      <x:c r="T122" s="110">
        <x:v>0.25</x:v>
      </x:c>
      <x:c r="U122" s="89" t="s">
        <x:v>3169</x:v>
      </x:c>
      <x:c r="V122" s="102">
        <x:v>6.2000000000000002</x:v>
      </x:c>
      <x:c r="W122" s="102">
        <x:v>0.75</x:v>
      </x:c>
      <x:c r="X122" s="89" t="s">
        <x:v>1797</x:v>
      </x:c>
      <x:c r="Y122" s="89">
        <x:v>10</x:v>
      </x:c>
      <x:c r="Z122" s="89" t="s">
        <x:v>3192</x:v>
      </x:c>
      <x:c r="AA122" s="106">
        <x:v>0</x:v>
      </x:c>
      <x:c r="AB122" s="98" t="s">
        <x:v>325</x:v>
      </x:c>
      <x:c r="AC122" s="98" t="s">
        <x:v>1796</x:v>
      </x:c>
      <x:c r="AD122" s="98" t="s">
        <x:v>1813</x:v>
      </x:c>
    </x:row>
    <x:row r="123" spans="1:30" ht="54" customHeight="1">
      <x:c r="A123" s="97" t="s">
        <x:v>3495</x:v>
      </x:c>
      <x:c r="B123" s="89" t="s">
        <x:v>152</x:v>
      </x:c>
      <x:c r="C123" s="98" t="s">
        <x:v>3787</x:v>
      </x:c>
      <x:c r="D123" s="121"/>
      <x:c r="E123" s="98" t="s">
        <x:v>1811</x:v>
      </x:c>
      <x:c r="F123" s="98" t="s">
        <x:v>3153</x:v>
      </x:c>
      <x:c r="G123" s="97" t="s">
        <x:v>181</x:v>
      </x:c>
      <x:c r="H123" s="98" t="s">
        <x:v>3959</x:v>
      </x:c>
      <x:c r="I123" s="89"/>
      <x:c r="J123" s="89" t="s">
        <x:v>3176</x:v>
      </x:c>
      <x:c r="K123" s="89" t="s">
        <x:v>152</x:v>
      </x:c>
      <x:c r="L123" s="89"/>
      <x:c r="M123" s="89" t="s">
        <x:v>400</x:v>
      </x:c>
      <x:c r="N123" s="89" t="s">
        <x:v>3565</x:v>
      </x:c>
      <x:c r="O123" s="89" t="s">
        <x:v>2221</x:v>
      </x:c>
      <x:c r="P123" s="102">
        <x:v>1.1599999999999999</x:v>
      </x:c>
      <x:c r="Q123" s="89">
        <x:v>0</x:v>
      </x:c>
      <x:c r="R123" s="89" t="s">
        <x:v>3585</x:v>
      </x:c>
      <x:c r="S123" s="106">
        <x:v>8.4000000000000004</x:v>
      </x:c>
      <x:c r="T123" s="110">
        <x:v>0.29999999999999999</x:v>
      </x:c>
      <x:c r="U123" s="89" t="s">
        <x:v>3169</x:v>
      </x:c>
      <x:c r="V123" s="102">
        <x:v>6.9000000000000004</x:v>
      </x:c>
      <x:c r="W123" s="102">
        <x:v>0.75</x:v>
      </x:c>
      <x:c r="X123" s="89" t="s">
        <x:v>1796</x:v>
      </x:c>
      <x:c r="Y123" s="89">
        <x:v>0</x:v>
      </x:c>
      <x:c r="Z123" s="89" t="s">
        <x:v>1796</x:v>
      </x:c>
      <x:c r="AA123" s="106">
        <x:v>0</x:v>
      </x:c>
      <x:c r="AB123" s="98" t="s">
        <x:v>325</x:v>
      </x:c>
      <x:c r="AC123" s="98" t="s">
        <x:v>1796</x:v>
      </x:c>
      <x:c r="AD123" s="98" t="s">
        <x:v>1806</x:v>
      </x:c>
    </x:row>
    <x:row r="124" spans="1:30" ht="54" customHeight="1">
      <x:c r="A124" s="97" t="s">
        <x:v>660</x:v>
      </x:c>
      <x:c r="B124" s="89" t="s">
        <x:v>152</x:v>
      </x:c>
      <x:c r="C124" s="98" t="s">
        <x:v>3787</x:v>
      </x:c>
      <x:c r="D124" s="121"/>
      <x:c r="E124" s="98" t="s">
        <x:v>1811</x:v>
      </x:c>
      <x:c r="F124" s="98" t="s">
        <x:v>3153</x:v>
      </x:c>
      <x:c r="G124" s="97" t="s">
        <x:v>170</x:v>
      </x:c>
      <x:c r="H124" s="98" t="s">
        <x:v>837</x:v>
      </x:c>
      <x:c r="I124" s="89"/>
      <x:c r="J124" s="89" t="s">
        <x:v>3176</x:v>
      </x:c>
      <x:c r="K124" s="89" t="s">
        <x:v>152</x:v>
      </x:c>
      <x:c r="L124" s="89" t="s">
        <x:v>653</x:v>
      </x:c>
      <x:c r="M124" s="89" t="s">
        <x:v>400</x:v>
      </x:c>
      <x:c r="N124" s="89" t="s">
        <x:v>3565</x:v>
      </x:c>
      <x:c r="O124" s="89" t="s">
        <x:v>2221</x:v>
      </x:c>
      <x:c r="P124" s="102">
        <x:v>1.21</x:v>
      </x:c>
      <x:c r="Q124" s="89">
        <x:v>0</x:v>
      </x:c>
      <x:c r="R124" s="89" t="s">
        <x:v>3587</x:v>
      </x:c>
      <x:c r="S124" s="106">
        <x:v>9.0999999999999996</x:v>
      </x:c>
      <x:c r="T124" s="110">
        <x:v>0.20000000000000001</x:v>
      </x:c>
      <x:c r="U124" s="89" t="s">
        <x:v>3169</x:v>
      </x:c>
      <x:c r="V124" s="102">
        <x:v>7.5999999999999996</x:v>
      </x:c>
      <x:c r="W124" s="102">
        <x:v>0.75</x:v>
      </x:c>
      <x:c r="X124" s="89" t="s">
        <x:v>1796</x:v>
      </x:c>
      <x:c r="Y124" s="89">
        <x:v>0</x:v>
      </x:c>
      <x:c r="Z124" s="89" t="s">
        <x:v>1796</x:v>
      </x:c>
      <x:c r="AA124" s="106">
        <x:v>0</x:v>
      </x:c>
      <x:c r="AB124" s="98" t="s">
        <x:v>325</x:v>
      </x:c>
      <x:c r="AC124" s="98" t="s">
        <x:v>609</x:v>
      </x:c>
      <x:c r="AD124" s="98" t="s">
        <x:v>2069</x:v>
      </x:c>
    </x:row>
    <x:row r="125" spans="1:30" ht="54" customHeight="1">
      <x:c r="A125" s="97" t="s">
        <x:v>3501</x:v>
      </x:c>
      <x:c r="B125" s="89" t="s">
        <x:v>171</x:v>
      </x:c>
      <x:c r="C125" s="98" t="s">
        <x:v>3795</x:v>
      </x:c>
      <x:c r="D125" s="121"/>
      <x:c r="E125" s="98" t="s">
        <x:v>849</x:v>
      </x:c>
      <x:c r="F125" s="98" t="s">
        <x:v>3153</x:v>
      </x:c>
      <x:c r="G125" s="97" t="s">
        <x:v>154</x:v>
      </x:c>
      <x:c r="H125" s="98" t="s">
        <x:v>869</x:v>
      </x:c>
      <x:c r="I125" s="89"/>
      <x:c r="J125" s="89" t="s">
        <x:v>3176</x:v>
      </x:c>
      <x:c r="K125" s="89" t="s">
        <x:v>171</x:v>
      </x:c>
      <x:c r="L125" s="89"/>
      <x:c r="M125" s="89" t="s">
        <x:v>400</x:v>
      </x:c>
      <x:c r="N125" s="89" t="s">
        <x:v>3565</x:v>
      </x:c>
      <x:c r="O125" s="89" t="s">
        <x:v>1796</x:v>
      </x:c>
      <x:c r="P125" s="102">
        <x:v>0</x:v>
      </x:c>
      <x:c r="Q125" s="89">
        <x:v>0</x:v>
      </x:c>
      <x:c r="R125" s="89" t="s">
        <x:v>1144</x:v>
      </x:c>
      <x:c r="S125" s="106">
        <x:v>5</x:v>
      </x:c>
      <x:c r="T125" s="110">
        <x:v>0.45000000000000001</x:v>
      </x:c>
      <x:c r="U125" s="89" t="s">
        <x:v>3169</x:v>
      </x:c>
      <x:c r="V125" s="102">
        <x:v>3.5</x:v>
      </x:c>
      <x:c r="W125" s="102">
        <x:v>0.55000000000000004</x:v>
      </x:c>
      <x:c r="X125" s="89" t="s">
        <x:v>3119</x:v>
      </x:c>
      <x:c r="Y125" s="89">
        <x:v>20</x:v>
      </x:c>
      <x:c r="Z125" s="89" t="s">
        <x:v>3192</x:v>
      </x:c>
      <x:c r="AA125" s="106">
        <x:v>6</x:v>
      </x:c>
      <x:c r="AB125" s="98" t="s">
        <x:v>421</x:v>
      </x:c>
      <x:c r="AC125" s="98" t="s">
        <x:v>614</x:v>
      </x:c>
      <x:c r="AD125" s="98" t="s">
        <x:v>1819</x:v>
      </x:c>
    </x:row>
    <x:row r="126" spans="1:30" ht="54" customHeight="1">
      <x:c r="A126" s="97" t="s">
        <x:v>3498</x:v>
      </x:c>
      <x:c r="B126" s="89" t="s">
        <x:v>171</x:v>
      </x:c>
      <x:c r="C126" s="98" t="s">
        <x:v>3795</x:v>
      </x:c>
      <x:c r="D126" s="121"/>
      <x:c r="E126" s="98" t="s">
        <x:v>849</x:v>
      </x:c>
      <x:c r="F126" s="98" t="s">
        <x:v>3153</x:v>
      </x:c>
      <x:c r="G126" s="97" t="s">
        <x:v>219</x:v>
      </x:c>
      <x:c r="H126" s="98" t="s">
        <x:v>1824</x:v>
      </x:c>
      <x:c r="I126" s="89"/>
      <x:c r="J126" s="89" t="s">
        <x:v>3176</x:v>
      </x:c>
      <x:c r="K126" s="89" t="s">
        <x:v>171</x:v>
      </x:c>
      <x:c r="L126" s="89" t="s">
        <x:v>448</x:v>
      </x:c>
      <x:c r="M126" s="89" t="s">
        <x:v>400</x:v>
      </x:c>
      <x:c r="N126" s="89" t="s">
        <x:v>3565</x:v>
      </x:c>
      <x:c r="O126" s="89" t="s">
        <x:v>2221</x:v>
      </x:c>
      <x:c r="P126" s="102">
        <x:v>0.80000000000000004</x:v>
      </x:c>
      <x:c r="Q126" s="89">
        <x:v>0</x:v>
      </x:c>
      <x:c r="R126" s="89" t="s">
        <x:v>3593</x:v>
      </x:c>
      <x:c r="S126" s="106">
        <x:v>5.7000000000000002</x:v>
      </x:c>
      <x:c r="T126" s="110">
        <x:v>0.29999999999999999</x:v>
      </x:c>
      <x:c r="U126" s="89" t="s">
        <x:v>3169</x:v>
      </x:c>
      <x:c r="V126" s="102">
        <x:v>4.2000000000000002</x:v>
      </x:c>
      <x:c r="W126" s="102">
        <x:v>0.55000000000000004</x:v>
      </x:c>
      <x:c r="X126" s="89" t="s">
        <x:v>1796</x:v>
      </x:c>
      <x:c r="Y126" s="89">
        <x:v>0</x:v>
      </x:c>
      <x:c r="Z126" s="89" t="s">
        <x:v>1796</x:v>
      </x:c>
      <x:c r="AA126" s="106">
        <x:v>0</x:v>
      </x:c>
      <x:c r="AB126" s="98" t="s">
        <x:v>325</x:v>
      </x:c>
      <x:c r="AC126" s="98" t="s">
        <x:v>2732</x:v>
      </x:c>
      <x:c r="AD126" s="98" t="s">
        <x:v>1800</x:v>
      </x:c>
    </x:row>
    <x:row r="127" spans="1:30" ht="54" customHeight="1">
      <x:c r="A127" s="97" t="s">
        <x:v>659</x:v>
      </x:c>
      <x:c r="B127" s="89" t="s">
        <x:v>171</x:v>
      </x:c>
      <x:c r="C127" s="98" t="s">
        <x:v>3795</x:v>
      </x:c>
      <x:c r="D127" s="121"/>
      <x:c r="E127" s="98" t="s">
        <x:v>849</x:v>
      </x:c>
      <x:c r="F127" s="98" t="s">
        <x:v>3153</x:v>
      </x:c>
      <x:c r="G127" s="97" t="s">
        <x:v>2834</x:v>
      </x:c>
      <x:c r="H127" s="98" t="s">
        <x:v>3796</x:v>
      </x:c>
      <x:c r="I127" s="89"/>
      <x:c r="J127" s="89" t="s">
        <x:v>3176</x:v>
      </x:c>
      <x:c r="K127" s="89" t="s">
        <x:v>171</x:v>
      </x:c>
      <x:c r="L127" s="89"/>
      <x:c r="M127" s="89" t="s">
        <x:v>400</x:v>
      </x:c>
      <x:c r="N127" s="89" t="s">
        <x:v>3565</x:v>
      </x:c>
      <x:c r="O127" s="89" t="s">
        <x:v>1796</x:v>
      </x:c>
      <x:c r="P127" s="102">
        <x:v>0</x:v>
      </x:c>
      <x:c r="Q127" s="89">
        <x:v>0</x:v>
      </x:c>
      <x:c r="R127" s="89" t="s">
        <x:v>1144</x:v>
      </x:c>
      <x:c r="S127" s="106">
        <x:v>6.4000000000000004</x:v>
      </x:c>
      <x:c r="T127" s="110">
        <x:v>0.25</x:v>
      </x:c>
      <x:c r="U127" s="89" t="s">
        <x:v>3169</x:v>
      </x:c>
      <x:c r="V127" s="102">
        <x:v>4.9000000000000004</x:v>
      </x:c>
      <x:c r="W127" s="102">
        <x:v>0.55000000000000004</x:v>
      </x:c>
      <x:c r="X127" s="89" t="s">
        <x:v>1796</x:v>
      </x:c>
      <x:c r="Y127" s="89">
        <x:v>0</x:v>
      </x:c>
      <x:c r="Z127" s="89" t="s">
        <x:v>1796</x:v>
      </x:c>
      <x:c r="AA127" s="106">
        <x:v>0</x:v>
      </x:c>
      <x:c r="AB127" s="98" t="s">
        <x:v>325</x:v>
      </x:c>
      <x:c r="AC127" s="98" t="s">
        <x:v>1796</x:v>
      </x:c>
      <x:c r="AD127" s="98" t="s">
        <x:v>1827</x:v>
      </x:c>
    </x:row>
    <x:row r="128" spans="1:30" ht="54" customHeight="1">
      <x:c r="A128" s="97" t="s">
        <x:v>655</x:v>
      </x:c>
      <x:c r="B128" s="89" t="s">
        <x:v>206</x:v>
      </x:c>
      <x:c r="C128" s="98" t="s">
        <x:v>3795</x:v>
      </x:c>
      <x:c r="D128" s="121"/>
      <x:c r="E128" s="98" t="s">
        <x:v>3023</x:v>
      </x:c>
      <x:c r="F128" s="98" t="s">
        <x:v>3153</x:v>
      </x:c>
      <x:c r="G128" s="97" t="s">
        <x:v>194</x:v>
      </x:c>
      <x:c r="H128" s="98" t="s">
        <x:v>826</x:v>
      </x:c>
      <x:c r="I128" s="89"/>
      <x:c r="J128" s="89" t="s">
        <x:v>3176</x:v>
      </x:c>
      <x:c r="K128" s="89" t="s">
        <x:v>206</x:v>
      </x:c>
      <x:c r="L128" s="89" t="s">
        <x:v>584</x:v>
      </x:c>
      <x:c r="M128" s="89" t="s">
        <x:v>400</x:v>
      </x:c>
      <x:c r="N128" s="89" t="s">
        <x:v>3565</x:v>
      </x:c>
      <x:c r="O128" s="89" t="s">
        <x:v>1796</x:v>
      </x:c>
      <x:c r="P128" s="102">
        <x:v>0</x:v>
      </x:c>
      <x:c r="Q128" s="89">
        <x:v>0</x:v>
      </x:c>
      <x:c r="R128" s="89" t="s">
        <x:v>1144</x:v>
      </x:c>
      <x:c r="S128" s="106">
        <x:v>5</x:v>
      </x:c>
      <x:c r="T128" s="110">
        <x:v>0.34999999999999998</x:v>
      </x:c>
      <x:c r="U128" s="89" t="s">
        <x:v>3169</x:v>
      </x:c>
      <x:c r="V128" s="102">
        <x:v>3.5</x:v>
      </x:c>
      <x:c r="W128" s="102">
        <x:v>0.55000000000000004</x:v>
      </x:c>
      <x:c r="X128" s="89" t="s">
        <x:v>440</x:v>
      </x:c>
      <x:c r="Y128" s="89">
        <x:v>1</x:v>
      </x:c>
      <x:c r="Z128" s="89" t="s">
        <x:v>3222</x:v>
      </x:c>
      <x:c r="AA128" s="106">
        <x:v>4</x:v>
      </x:c>
      <x:c r="AB128" s="98" t="s">
        <x:v>421</x:v>
      </x:c>
      <x:c r="AC128" s="98" t="s">
        <x:v>2717</x:v>
      </x:c>
      <x:c r="AD128" s="98" t="s">
        <x:v>1808</x:v>
      </x:c>
    </x:row>
    <x:row r="129" spans="1:30" ht="54" customHeight="1">
      <x:c r="A129" s="97" t="s">
        <x:v>661</x:v>
      </x:c>
      <x:c r="B129" s="89" t="s">
        <x:v>206</x:v>
      </x:c>
      <x:c r="C129" s="98" t="s">
        <x:v>3795</x:v>
      </x:c>
      <x:c r="D129" s="121"/>
      <x:c r="E129" s="98" t="s">
        <x:v>3023</x:v>
      </x:c>
      <x:c r="F129" s="98" t="s">
        <x:v>3153</x:v>
      </x:c>
      <x:c r="G129" s="97" t="s">
        <x:v>221</x:v>
      </x:c>
      <x:c r="H129" s="98" t="s">
        <x:v>823</x:v>
      </x:c>
      <x:c r="I129" s="89"/>
      <x:c r="J129" s="89" t="s">
        <x:v>3176</x:v>
      </x:c>
      <x:c r="K129" s="89" t="s">
        <x:v>206</x:v>
      </x:c>
      <x:c r="L129" s="89"/>
      <x:c r="M129" s="89" t="s">
        <x:v>400</x:v>
      </x:c>
      <x:c r="N129" s="89" t="s">
        <x:v>3565</x:v>
      </x:c>
      <x:c r="O129" s="89" t="s">
        <x:v>1796</x:v>
      </x:c>
      <x:c r="P129" s="102">
        <x:v>0</x:v>
      </x:c>
      <x:c r="Q129" s="89">
        <x:v>0</x:v>
      </x:c>
      <x:c r="R129" s="89" t="s">
        <x:v>1144</x:v>
      </x:c>
      <x:c r="S129" s="106">
        <x:v>5.7000000000000002</x:v>
      </x:c>
      <x:c r="T129" s="110">
        <x:v>0.25</x:v>
      </x:c>
      <x:c r="U129" s="89" t="s">
        <x:v>3169</x:v>
      </x:c>
      <x:c r="V129" s="102">
        <x:v>4.2000000000000002</x:v>
      </x:c>
      <x:c r="W129" s="102">
        <x:v>0.55000000000000004</x:v>
      </x:c>
      <x:c r="X129" s="89" t="s">
        <x:v>412</x:v>
      </x:c>
      <x:c r="Y129" s="89">
        <x:v>1</x:v>
      </x:c>
      <x:c r="Z129" s="89" t="s">
        <x:v>3216</x:v>
      </x:c>
      <x:c r="AA129" s="106">
        <x:v>0</x:v>
      </x:c>
      <x:c r="AB129" s="98" t="s">
        <x:v>325</x:v>
      </x:c>
      <x:c r="AC129" s="98" t="s">
        <x:v>1796</x:v>
      </x:c>
      <x:c r="AD129" s="98" t="s">
        <x:v>2062</x:v>
      </x:c>
    </x:row>
    <x:row r="130" spans="1:30" ht="54" customHeight="1">
      <x:c r="A130" s="97" t="s">
        <x:v>642</x:v>
      </x:c>
      <x:c r="B130" s="89" t="s">
        <x:v>206</x:v>
      </x:c>
      <x:c r="C130" s="98" t="s">
        <x:v>3795</x:v>
      </x:c>
      <x:c r="D130" s="121"/>
      <x:c r="E130" s="98" t="s">
        <x:v>3023</x:v>
      </x:c>
      <x:c r="F130" s="98" t="s">
        <x:v>3153</x:v>
      </x:c>
      <x:c r="G130" s="97" t="s">
        <x:v>2831</x:v>
      </x:c>
      <x:c r="H130" s="98" t="s">
        <x:v>1560</x:v>
      </x:c>
      <x:c r="I130" s="89"/>
      <x:c r="J130" s="89" t="s">
        <x:v>3176</x:v>
      </x:c>
      <x:c r="K130" s="89" t="s">
        <x:v>206</x:v>
      </x:c>
      <x:c r="L130" s="89"/>
      <x:c r="M130" s="89" t="s">
        <x:v>400</x:v>
      </x:c>
      <x:c r="N130" s="89" t="s">
        <x:v>3565</x:v>
      </x:c>
      <x:c r="O130" s="89" t="s">
        <x:v>2221</x:v>
      </x:c>
      <x:c r="P130" s="102">
        <x:v>1</x:v>
      </x:c>
      <x:c r="Q130" s="89">
        <x:v>0</x:v>
      </x:c>
      <x:c r="R130" s="89" t="s">
        <x:v>3596</x:v>
      </x:c>
      <x:c r="S130" s="106">
        <x:v>6.4000000000000004</x:v>
      </x:c>
      <x:c r="T130" s="110">
        <x:v>0.25</x:v>
      </x:c>
      <x:c r="U130" s="89" t="s">
        <x:v>3169</x:v>
      </x:c>
      <x:c r="V130" s="102">
        <x:v>4.9000000000000004</x:v>
      </x:c>
      <x:c r="W130" s="102">
        <x:v>0.55000000000000004</x:v>
      </x:c>
      <x:c r="X130" s="89" t="s">
        <x:v>1796</x:v>
      </x:c>
      <x:c r="Y130" s="89">
        <x:v>0</x:v>
      </x:c>
      <x:c r="Z130" s="89" t="s">
        <x:v>1796</x:v>
      </x:c>
      <x:c r="AA130" s="106">
        <x:v>0</x:v>
      </x:c>
      <x:c r="AB130" s="98" t="s">
        <x:v>325</x:v>
      </x:c>
      <x:c r="AC130" s="98" t="s">
        <x:v>1796</x:v>
      </x:c>
      <x:c r="AD130" s="98" t="s">
        <x:v>1820</x:v>
      </x:c>
    </x:row>
    <x:row r="131" spans="1:30" ht="54" customHeight="1">
      <x:c r="A131" s="97" t="s">
        <x:v>648</x:v>
      </x:c>
      <x:c r="B131" s="89" t="s">
        <x:v>206</x:v>
      </x:c>
      <x:c r="C131" s="98" t="s">
        <x:v>3795</x:v>
      </x:c>
      <x:c r="D131" s="121"/>
      <x:c r="E131" s="98" t="s">
        <x:v>3023</x:v>
      </x:c>
      <x:c r="F131" s="98" t="s">
        <x:v>3153</x:v>
      </x:c>
      <x:c r="G131" s="97" t="s">
        <x:v>199</x:v>
      </x:c>
      <x:c r="H131" s="98" t="s">
        <x:v>861</x:v>
      </x:c>
      <x:c r="I131" s="89"/>
      <x:c r="J131" s="89" t="s">
        <x:v>3176</x:v>
      </x:c>
      <x:c r="K131" s="89" t="s">
        <x:v>206</x:v>
      </x:c>
      <x:c r="L131" s="89"/>
      <x:c r="M131" s="89" t="s">
        <x:v>400</x:v>
      </x:c>
      <x:c r="N131" s="89" t="s">
        <x:v>3565</x:v>
      </x:c>
      <x:c r="O131" s="89" t="s">
        <x:v>1796</x:v>
      </x:c>
      <x:c r="P131" s="102">
        <x:v>0</x:v>
      </x:c>
      <x:c r="Q131" s="89">
        <x:v>0</x:v>
      </x:c>
      <x:c r="R131" s="89" t="s">
        <x:v>1144</x:v>
      </x:c>
      <x:c r="S131" s="106">
        <x:v>7.0999999999999996</x:v>
      </x:c>
      <x:c r="T131" s="110">
        <x:v>0.14999999999999999</x:v>
      </x:c>
      <x:c r="U131" s="89" t="s">
        <x:v>3169</x:v>
      </x:c>
      <x:c r="V131" s="102">
        <x:v>5.5999999999999996</x:v>
      </x:c>
      <x:c r="W131" s="102">
        <x:v>0.55000000000000004</x:v>
      </x:c>
      <x:c r="X131" s="89" t="s">
        <x:v>432</x:v>
      </x:c>
      <x:c r="Y131" s="89">
        <x:v>1</x:v>
      </x:c>
      <x:c r="Z131" s="89" t="s">
        <x:v>3194</x:v>
      </x:c>
      <x:c r="AA131" s="106">
        <x:v>0</x:v>
      </x:c>
      <x:c r="AB131" s="98" t="s">
        <x:v>325</x:v>
      </x:c>
      <x:c r="AC131" s="98" t="s">
        <x:v>1796</x:v>
      </x:c>
      <x:c r="AD131" s="98" t="s">
        <x:v>3788</x:v>
      </x:c>
    </x:row>
    <x:row r="132" spans="1:30" ht="54" customHeight="1">
      <x:c r="A132" s="97" t="s">
        <x:v>665</x:v>
      </x:c>
      <x:c r="B132" s="89" t="s">
        <x:v>197</x:v>
      </x:c>
      <x:c r="C132" s="98" t="s">
        <x:v>2052</x:v>
      </x:c>
      <x:c r="D132" s="121"/>
      <x:c r="E132" s="98" t="s">
        <x:v>1856</x:v>
      </x:c>
      <x:c r="F132" s="98" t="s">
        <x:v>3153</x:v>
      </x:c>
      <x:c r="G132" s="97" t="s">
        <x:v>207</x:v>
      </x:c>
      <x:c r="H132" s="98" t="s">
        <x:v>1857</x:v>
      </x:c>
      <x:c r="I132" s="89"/>
      <x:c r="J132" s="89" t="s">
        <x:v>3176</x:v>
      </x:c>
      <x:c r="K132" s="89" t="s">
        <x:v>197</x:v>
      </x:c>
      <x:c r="L132" s="89"/>
      <x:c r="M132" s="89" t="s">
        <x:v>400</x:v>
      </x:c>
      <x:c r="N132" s="89" t="s">
        <x:v>3565</x:v>
      </x:c>
      <x:c r="O132" s="89" t="s">
        <x:v>1796</x:v>
      </x:c>
      <x:c r="P132" s="102">
        <x:v>0</x:v>
      </x:c>
      <x:c r="Q132" s="89">
        <x:v>0</x:v>
      </x:c>
      <x:c r="R132" s="89" t="s">
        <x:v>1144</x:v>
      </x:c>
      <x:c r="S132" s="106">
        <x:v>6.5</x:v>
      </x:c>
      <x:c r="T132" s="110">
        <x:v>0.25</x:v>
      </x:c>
      <x:c r="U132" s="89" t="s">
        <x:v>3169</x:v>
      </x:c>
      <x:c r="V132" s="102">
        <x:v>5</x:v>
      </x:c>
      <x:c r="W132" s="102">
        <x:v>0.65000000000000002</x:v>
      </x:c>
      <x:c r="X132" s="89" t="s">
        <x:v>1796</x:v>
      </x:c>
      <x:c r="Y132" s="89">
        <x:v>0</x:v>
      </x:c>
      <x:c r="Z132" s="89" t="s">
        <x:v>1796</x:v>
      </x:c>
      <x:c r="AA132" s="106">
        <x:v>0</x:v>
      </x:c>
      <x:c r="AB132" s="98" t="s">
        <x:v>325</x:v>
      </x:c>
      <x:c r="AC132" s="98" t="s">
        <x:v>1796</x:v>
      </x:c>
      <x:c r="AD132" s="98" t="s">
        <x:v>1814</x:v>
      </x:c>
    </x:row>
    <x:row r="133" spans="1:30" ht="54" customHeight="1">
      <x:c r="A133" s="97" t="s">
        <x:v>656</x:v>
      </x:c>
      <x:c r="B133" s="89" t="s">
        <x:v>197</x:v>
      </x:c>
      <x:c r="C133" s="98" t="s">
        <x:v>2052</x:v>
      </x:c>
      <x:c r="D133" s="121"/>
      <x:c r="E133" s="98" t="s">
        <x:v>1856</x:v>
      </x:c>
      <x:c r="F133" s="98" t="s">
        <x:v>3153</x:v>
      </x:c>
      <x:c r="G133" s="97" t="s">
        <x:v>2851</x:v>
      </x:c>
      <x:c r="H133" s="98" t="s">
        <x:v>837</x:v>
      </x:c>
      <x:c r="I133" s="89"/>
      <x:c r="J133" s="89" t="s">
        <x:v>3176</x:v>
      </x:c>
      <x:c r="K133" s="89" t="s">
        <x:v>197</x:v>
      </x:c>
      <x:c r="L133" s="89" t="s">
        <x:v>653</x:v>
      </x:c>
      <x:c r="M133" s="89" t="s">
        <x:v>400</x:v>
      </x:c>
      <x:c r="N133" s="89" t="s">
        <x:v>3565</x:v>
      </x:c>
      <x:c r="O133" s="89" t="s">
        <x:v>2221</x:v>
      </x:c>
      <x:c r="P133" s="102">
        <x:v>1.1499999999999999</x:v>
      </x:c>
      <x:c r="Q133" s="89">
        <x:v>0</x:v>
      </x:c>
      <x:c r="R133" s="89" t="s">
        <x:v>3554</x:v>
      </x:c>
      <x:c r="S133" s="106">
        <x:v>7.2000000000000002</x:v>
      </x:c>
      <x:c r="T133" s="110">
        <x:v>0.34999999999999998</x:v>
      </x:c>
      <x:c r="U133" s="89" t="s">
        <x:v>3169</x:v>
      </x:c>
      <x:c r="V133" s="102">
        <x:v>5.7000000000000002</x:v>
      </x:c>
      <x:c r="W133" s="102">
        <x:v>0.65000000000000002</x:v>
      </x:c>
      <x:c r="X133" s="89" t="s">
        <x:v>1796</x:v>
      </x:c>
      <x:c r="Y133" s="89">
        <x:v>0</x:v>
      </x:c>
      <x:c r="Z133" s="89" t="s">
        <x:v>1796</x:v>
      </x:c>
      <x:c r="AA133" s="106">
        <x:v>0</x:v>
      </x:c>
      <x:c r="AB133" s="98" t="s">
        <x:v>325</x:v>
      </x:c>
      <x:c r="AC133" s="98" t="s">
        <x:v>609</x:v>
      </x:c>
      <x:c r="AD133" s="98" t="s">
        <x:v>1801</x:v>
      </x:c>
    </x:row>
    <x:row r="134" spans="1:30" ht="54" customHeight="1">
      <x:c r="A134" s="97" t="s">
        <x:v>647</x:v>
      </x:c>
      <x:c r="B134" s="89" t="s">
        <x:v>197</x:v>
      </x:c>
      <x:c r="C134" s="98" t="s">
        <x:v>2052</x:v>
      </x:c>
      <x:c r="D134" s="121"/>
      <x:c r="E134" s="98" t="s">
        <x:v>1856</x:v>
      </x:c>
      <x:c r="F134" s="98" t="s">
        <x:v>3153</x:v>
      </x:c>
      <x:c r="G134" s="97" t="s">
        <x:v>168</x:v>
      </x:c>
      <x:c r="H134" s="98" t="s">
        <x:v>861</x:v>
      </x:c>
      <x:c r="I134" s="89"/>
      <x:c r="J134" s="89" t="s">
        <x:v>3176</x:v>
      </x:c>
      <x:c r="K134" s="89" t="s">
        <x:v>197</x:v>
      </x:c>
      <x:c r="L134" s="89"/>
      <x:c r="M134" s="89" t="s">
        <x:v>400</x:v>
      </x:c>
      <x:c r="N134" s="89" t="s">
        <x:v>3565</x:v>
      </x:c>
      <x:c r="O134" s="89" t="s">
        <x:v>1796</x:v>
      </x:c>
      <x:c r="P134" s="102">
        <x:v>0</x:v>
      </x:c>
      <x:c r="Q134" s="89">
        <x:v>0</x:v>
      </x:c>
      <x:c r="R134" s="89" t="s">
        <x:v>1144</x:v>
      </x:c>
      <x:c r="S134" s="106">
        <x:v>7.9000000000000004</x:v>
      </x:c>
      <x:c r="T134" s="110">
        <x:v>0.20000000000000001</x:v>
      </x:c>
      <x:c r="U134" s="89" t="s">
        <x:v>3169</x:v>
      </x:c>
      <x:c r="V134" s="102">
        <x:v>6.4000000000000004</x:v>
      </x:c>
      <x:c r="W134" s="102">
        <x:v>0.65000000000000002</x:v>
      </x:c>
      <x:c r="X134" s="89" t="s">
        <x:v>432</x:v>
      </x:c>
      <x:c r="Y134" s="89">
        <x:v>1</x:v>
      </x:c>
      <x:c r="Z134" s="89" t="s">
        <x:v>3194</x:v>
      </x:c>
      <x:c r="AA134" s="106">
        <x:v>0</x:v>
      </x:c>
      <x:c r="AB134" s="98" t="s">
        <x:v>325</x:v>
      </x:c>
      <x:c r="AC134" s="98" t="s">
        <x:v>1796</x:v>
      </x:c>
      <x:c r="AD134" s="98" t="s">
        <x:v>1803</x:v>
      </x:c>
    </x:row>
    <x:row r="135" spans="1:30" ht="54" customHeight="1">
      <x:c r="A135" s="97" t="s">
        <x:v>654</x:v>
      </x:c>
      <x:c r="B135" s="89" t="s">
        <x:v>197</x:v>
      </x:c>
      <x:c r="C135" s="98" t="s">
        <x:v>2052</x:v>
      </x:c>
      <x:c r="D135" s="121"/>
      <x:c r="E135" s="98" t="s">
        <x:v>1856</x:v>
      </x:c>
      <x:c r="F135" s="98" t="s">
        <x:v>3153</x:v>
      </x:c>
      <x:c r="G135" s="97" t="s">
        <x:v>176</x:v>
      </x:c>
      <x:c r="H135" s="98" t="s">
        <x:v>1560</x:v>
      </x:c>
      <x:c r="I135" s="89"/>
      <x:c r="J135" s="89" t="s">
        <x:v>3176</x:v>
      </x:c>
      <x:c r="K135" s="89" t="s">
        <x:v>197</x:v>
      </x:c>
      <x:c r="L135" s="89"/>
      <x:c r="M135" s="89" t="s">
        <x:v>400</x:v>
      </x:c>
      <x:c r="N135" s="89" t="s">
        <x:v>3565</x:v>
      </x:c>
      <x:c r="O135" s="89" t="s">
        <x:v>2221</x:v>
      </x:c>
      <x:c r="P135" s="102">
        <x:v>1.2</x:v>
      </x:c>
      <x:c r="Q135" s="89">
        <x:v>0</x:v>
      </x:c>
      <x:c r="R135" s="89" t="s">
        <x:v>3603</x:v>
      </x:c>
      <x:c r="S135" s="106">
        <x:v>8.5999999999999996</x:v>
      </x:c>
      <x:c r="T135" s="110">
        <x:v>0.20000000000000001</x:v>
      </x:c>
      <x:c r="U135" s="89" t="s">
        <x:v>3169</x:v>
      </x:c>
      <x:c r="V135" s="102">
        <x:v>7.0999999999999996</x:v>
      </x:c>
      <x:c r="W135" s="102">
        <x:v>0.65000000000000002</x:v>
      </x:c>
      <x:c r="X135" s="89" t="s">
        <x:v>1796</x:v>
      </x:c>
      <x:c r="Y135" s="89">
        <x:v>0</x:v>
      </x:c>
      <x:c r="Z135" s="89" t="s">
        <x:v>1796</x:v>
      </x:c>
      <x:c r="AA135" s="106">
        <x:v>0</x:v>
      </x:c>
      <x:c r="AB135" s="98" t="s">
        <x:v>325</x:v>
      </x:c>
      <x:c r="AC135" s="98" t="s">
        <x:v>1796</x:v>
      </x:c>
      <x:c r="AD135" s="98" t="s">
        <x:v>1815</x:v>
      </x:c>
    </x:row>
    <x:row r="136" spans="1:30" ht="54" customHeight="1">
      <x:c r="A136" s="97" t="s">
        <x:v>684</x:v>
      </x:c>
      <x:c r="B136" s="89" t="s">
        <x:v>198</x:v>
      </x:c>
      <x:c r="C136" s="98" t="s">
        <x:v>2052</x:v>
      </x:c>
      <x:c r="D136" s="121"/>
      <x:c r="E136" s="98" t="s">
        <x:v>835</x:v>
      </x:c>
      <x:c r="F136" s="98" t="s">
        <x:v>3153</x:v>
      </x:c>
      <x:c r="G136" s="97" t="s">
        <x:v>191</x:v>
      </x:c>
      <x:c r="H136" s="98" t="s">
        <x:v>826</x:v>
      </x:c>
      <x:c r="I136" s="89"/>
      <x:c r="J136" s="89" t="s">
        <x:v>3176</x:v>
      </x:c>
      <x:c r="K136" s="89" t="s">
        <x:v>198</x:v>
      </x:c>
      <x:c r="L136" s="89" t="s">
        <x:v>584</x:v>
      </x:c>
      <x:c r="M136" s="89" t="s">
        <x:v>400</x:v>
      </x:c>
      <x:c r="N136" s="89" t="s">
        <x:v>3565</x:v>
      </x:c>
      <x:c r="O136" s="89" t="s">
        <x:v>1796</x:v>
      </x:c>
      <x:c r="P136" s="102">
        <x:v>0</x:v>
      </x:c>
      <x:c r="Q136" s="89">
        <x:v>0</x:v>
      </x:c>
      <x:c r="R136" s="89" t="s">
        <x:v>1144</x:v>
      </x:c>
      <x:c r="S136" s="106">
        <x:v>6.5</x:v>
      </x:c>
      <x:c r="T136" s="110">
        <x:v>0.25</x:v>
      </x:c>
      <x:c r="U136" s="89" t="s">
        <x:v>3169</x:v>
      </x:c>
      <x:c r="V136" s="102">
        <x:v>5</x:v>
      </x:c>
      <x:c r="W136" s="102">
        <x:v>0.65000000000000002</x:v>
      </x:c>
      <x:c r="X136" s="89" t="s">
        <x:v>440</x:v>
      </x:c>
      <x:c r="Y136" s="89">
        <x:v>1</x:v>
      </x:c>
      <x:c r="Z136" s="89" t="s">
        <x:v>3222</x:v>
      </x:c>
      <x:c r="AA136" s="106">
        <x:v>4</x:v>
      </x:c>
      <x:c r="AB136" s="98" t="s">
        <x:v>421</x:v>
      </x:c>
      <x:c r="AC136" s="98" t="s">
        <x:v>2717</x:v>
      </x:c>
      <x:c r="AD136" s="98" t="s">
        <x:v>1859</x:v>
      </x:c>
    </x:row>
    <x:row r="137" spans="1:30" ht="54" customHeight="1">
      <x:c r="A137" s="97" t="s">
        <x:v>687</x:v>
      </x:c>
      <x:c r="B137" s="89" t="s">
        <x:v>198</x:v>
      </x:c>
      <x:c r="C137" s="98" t="s">
        <x:v>2052</x:v>
      </x:c>
      <x:c r="D137" s="121"/>
      <x:c r="E137" s="98" t="s">
        <x:v>835</x:v>
      </x:c>
      <x:c r="F137" s="98" t="s">
        <x:v>3153</x:v>
      </x:c>
      <x:c r="G137" s="97" t="s">
        <x:v>218</x:v>
      </x:c>
      <x:c r="H137" s="98" t="s">
        <x:v>836</x:v>
      </x:c>
      <x:c r="I137" s="89"/>
      <x:c r="J137" s="89" t="s">
        <x:v>3176</x:v>
      </x:c>
      <x:c r="K137" s="89" t="s">
        <x:v>198</x:v>
      </x:c>
      <x:c r="L137" s="89"/>
      <x:c r="M137" s="89" t="s">
        <x:v>400</x:v>
      </x:c>
      <x:c r="N137" s="89" t="s">
        <x:v>3565</x:v>
      </x:c>
      <x:c r="O137" s="89" t="s">
        <x:v>1796</x:v>
      </x:c>
      <x:c r="P137" s="102">
        <x:v>0</x:v>
      </x:c>
      <x:c r="Q137" s="89">
        <x:v>0</x:v>
      </x:c>
      <x:c r="R137" s="89" t="s">
        <x:v>1144</x:v>
      </x:c>
      <x:c r="S137" s="106">
        <x:v>7.2000000000000002</x:v>
      </x:c>
      <x:c r="T137" s="110">
        <x:v>0.29999999999999999</x:v>
      </x:c>
      <x:c r="U137" s="89" t="s">
        <x:v>3169</x:v>
      </x:c>
      <x:c r="V137" s="102">
        <x:v>5.7000000000000002</x:v>
      </x:c>
      <x:c r="W137" s="102">
        <x:v>0.65000000000000002</x:v>
      </x:c>
      <x:c r="X137" s="89" t="s">
        <x:v>3198</x:v>
      </x:c>
      <x:c r="Y137" s="89">
        <x:v>20</x:v>
      </x:c>
      <x:c r="Z137" s="89" t="s">
        <x:v>3192</x:v>
      </x:c>
      <x:c r="AA137" s="106">
        <x:v>6</x:v>
      </x:c>
      <x:c r="AB137" s="98" t="s">
        <x:v>421</x:v>
      </x:c>
      <x:c r="AC137" s="98" t="s">
        <x:v>623</x:v>
      </x:c>
      <x:c r="AD137" s="98" t="s">
        <x:v>2033</x:v>
      </x:c>
    </x:row>
    <x:row r="138" spans="1:30" ht="54" customHeight="1">
      <x:c r="A138" s="97" t="s">
        <x:v>651</x:v>
      </x:c>
      <x:c r="B138" s="89" t="s">
        <x:v>198</x:v>
      </x:c>
      <x:c r="C138" s="98" t="s">
        <x:v>2052</x:v>
      </x:c>
      <x:c r="D138" s="121"/>
      <x:c r="E138" s="98" t="s">
        <x:v>835</x:v>
      </x:c>
      <x:c r="F138" s="98" t="s">
        <x:v>3153</x:v>
      </x:c>
      <x:c r="G138" s="97" t="s">
        <x:v>196</x:v>
      </x:c>
      <x:c r="H138" s="98" t="s">
        <x:v>869</x:v>
      </x:c>
      <x:c r="I138" s="89"/>
      <x:c r="J138" s="89" t="s">
        <x:v>3176</x:v>
      </x:c>
      <x:c r="K138" s="89" t="s">
        <x:v>198</x:v>
      </x:c>
      <x:c r="L138" s="89"/>
      <x:c r="M138" s="89" t="s">
        <x:v>400</x:v>
      </x:c>
      <x:c r="N138" s="89" t="s">
        <x:v>3565</x:v>
      </x:c>
      <x:c r="O138" s="89" t="s">
        <x:v>1796</x:v>
      </x:c>
      <x:c r="P138" s="102">
        <x:v>0</x:v>
      </x:c>
      <x:c r="Q138" s="89">
        <x:v>0</x:v>
      </x:c>
      <x:c r="R138" s="89" t="s">
        <x:v>1144</x:v>
      </x:c>
      <x:c r="S138" s="106">
        <x:v>7.9000000000000004</x:v>
      </x:c>
      <x:c r="T138" s="110">
        <x:v>0.25</x:v>
      </x:c>
      <x:c r="U138" s="89" t="s">
        <x:v>3169</x:v>
      </x:c>
      <x:c r="V138" s="102">
        <x:v>6.4000000000000004</x:v>
      </x:c>
      <x:c r="W138" s="102">
        <x:v>0.65000000000000002</x:v>
      </x:c>
      <x:c r="X138" s="89" t="s">
        <x:v>3119</x:v>
      </x:c>
      <x:c r="Y138" s="89">
        <x:v>20</x:v>
      </x:c>
      <x:c r="Z138" s="89" t="s">
        <x:v>3192</x:v>
      </x:c>
      <x:c r="AA138" s="106">
        <x:v>6</x:v>
      </x:c>
      <x:c r="AB138" s="98" t="s">
        <x:v>421</x:v>
      </x:c>
      <x:c r="AC138" s="98" t="s">
        <x:v>614</x:v>
      </x:c>
      <x:c r="AD138" s="98" t="s">
        <x:v>1835</x:v>
      </x:c>
    </x:row>
    <x:row r="139" spans="1:30" ht="54" customHeight="1">
      <x:c r="A139" s="97" t="s">
        <x:v>599</x:v>
      </x:c>
      <x:c r="B139" s="89" t="s">
        <x:v>198</x:v>
      </x:c>
      <x:c r="C139" s="98" t="s">
        <x:v>2052</x:v>
      </x:c>
      <x:c r="D139" s="121"/>
      <x:c r="E139" s="98" t="s">
        <x:v>835</x:v>
      </x:c>
      <x:c r="F139" s="98" t="s">
        <x:v>3153</x:v>
      </x:c>
      <x:c r="G139" s="97" t="s">
        <x:v>216</x:v>
      </x:c>
      <x:c r="H139" s="98" t="s">
        <x:v>3791</x:v>
      </x:c>
      <x:c r="I139" s="89"/>
      <x:c r="J139" s="89" t="s">
        <x:v>3176</x:v>
      </x:c>
      <x:c r="K139" s="89" t="s">
        <x:v>198</x:v>
      </x:c>
      <x:c r="L139" s="89"/>
      <x:c r="M139" s="89" t="s">
        <x:v>400</x:v>
      </x:c>
      <x:c r="N139" s="89" t="s">
        <x:v>3565</x:v>
      </x:c>
      <x:c r="O139" s="89" t="s">
        <x:v>1796</x:v>
      </x:c>
      <x:c r="P139" s="102">
        <x:v>0</x:v>
      </x:c>
      <x:c r="Q139" s="89">
        <x:v>0</x:v>
      </x:c>
      <x:c r="R139" s="89" t="s">
        <x:v>1144</x:v>
      </x:c>
      <x:c r="S139" s="106">
        <x:v>8.5999999999999996</x:v>
      </x:c>
      <x:c r="T139" s="110">
        <x:v>0.20000000000000001</x:v>
      </x:c>
      <x:c r="U139" s="89" t="s">
        <x:v>3169</x:v>
      </x:c>
      <x:c r="V139" s="102">
        <x:v>7.0999999999999996</x:v>
      </x:c>
      <x:c r="W139" s="102">
        <x:v>0.65000000000000002</x:v>
      </x:c>
      <x:c r="X139" s="89" t="s">
        <x:v>1796</x:v>
      </x:c>
      <x:c r="Y139" s="89">
        <x:v>0</x:v>
      </x:c>
      <x:c r="Z139" s="89" t="s">
        <x:v>1796</x:v>
      </x:c>
      <x:c r="AA139" s="106">
        <x:v>0</x:v>
      </x:c>
      <x:c r="AB139" s="98" t="s">
        <x:v>325</x:v>
      </x:c>
      <x:c r="AC139" s="98" t="s">
        <x:v>1796</x:v>
      </x:c>
      <x:c r="AD139" s="98" t="s">
        <x:v>1807</x:v>
      </x:c>
    </x:row>
    <x:row r="140" spans="1:30" ht="54" customHeight="1">
      <x:c r="A140" s="97" t="s">
        <x:v>685</x:v>
      </x:c>
      <x:c r="B140" s="89" t="s">
        <x:v>208</x:v>
      </x:c>
      <x:c r="C140" s="98" t="s">
        <x:v>2052</x:v>
      </x:c>
      <x:c r="D140" s="121"/>
      <x:c r="E140" s="98" t="s">
        <x:v>3333</x:v>
      </x:c>
      <x:c r="F140" s="98" t="s">
        <x:v>3153</x:v>
      </x:c>
      <x:c r="G140" s="97" t="s">
        <x:v>178</x:v>
      </x:c>
      <x:c r="H140" s="98" t="s">
        <x:v>888</x:v>
      </x:c>
      <x:c r="I140" s="89"/>
      <x:c r="J140" s="89" t="s">
        <x:v>3176</x:v>
      </x:c>
      <x:c r="K140" s="89" t="s">
        <x:v>208</x:v>
      </x:c>
      <x:c r="L140" s="89"/>
      <x:c r="M140" s="89" t="s">
        <x:v>400</x:v>
      </x:c>
      <x:c r="N140" s="89" t="s">
        <x:v>3565</x:v>
      </x:c>
      <x:c r="O140" s="89" t="s">
        <x:v>1796</x:v>
      </x:c>
      <x:c r="P140" s="102">
        <x:v>0</x:v>
      </x:c>
      <x:c r="Q140" s="89">
        <x:v>0</x:v>
      </x:c>
      <x:c r="R140" s="89" t="s">
        <x:v>1144</x:v>
      </x:c>
      <x:c r="S140" s="106">
        <x:v>7</x:v>
      </x:c>
      <x:c r="T140" s="110">
        <x:v>0.25</x:v>
      </x:c>
      <x:c r="U140" s="89" t="s">
        <x:v>3169</x:v>
      </x:c>
      <x:c r="V140" s="102">
        <x:v>5.5</x:v>
      </x:c>
      <x:c r="W140" s="102">
        <x:v>0.75</x:v>
      </x:c>
      <x:c r="X140" s="89" t="s">
        <x:v>426</x:v>
      </x:c>
      <x:c r="Y140" s="89">
        <x:v>1</x:v>
      </x:c>
      <x:c r="Z140" s="89" t="s">
        <x:v>3174</x:v>
      </x:c>
      <x:c r="AA140" s="106">
        <x:v>0</x:v>
      </x:c>
      <x:c r="AB140" s="98" t="s">
        <x:v>325</x:v>
      </x:c>
      <x:c r="AC140" s="98" t="s">
        <x:v>598</x:v>
      </x:c>
      <x:c r="AD140" s="98" t="s">
        <x:v>1802</x:v>
      </x:c>
    </x:row>
    <x:row r="141" spans="1:30" ht="54" customHeight="1">
      <x:c r="A141" s="97" t="s">
        <x:v>601</x:v>
      </x:c>
      <x:c r="B141" s="89" t="s">
        <x:v>208</x:v>
      </x:c>
      <x:c r="C141" s="98" t="s">
        <x:v>2052</x:v>
      </x:c>
      <x:c r="D141" s="121"/>
      <x:c r="E141" s="98" t="s">
        <x:v>3333</x:v>
      </x:c>
      <x:c r="F141" s="98" t="s">
        <x:v>3153</x:v>
      </x:c>
      <x:c r="G141" s="97" t="s">
        <x:v>205</x:v>
      </x:c>
      <x:c r="H141" s="98" t="s">
        <x:v>869</x:v>
      </x:c>
      <x:c r="I141" s="89"/>
      <x:c r="J141" s="89" t="s">
        <x:v>3176</x:v>
      </x:c>
      <x:c r="K141" s="89" t="s">
        <x:v>208</x:v>
      </x:c>
      <x:c r="L141" s="89"/>
      <x:c r="M141" s="89" t="s">
        <x:v>400</x:v>
      </x:c>
      <x:c r="N141" s="89" t="s">
        <x:v>3565</x:v>
      </x:c>
      <x:c r="O141" s="89" t="s">
        <x:v>1796</x:v>
      </x:c>
      <x:c r="P141" s="102">
        <x:v>0</x:v>
      </x:c>
      <x:c r="Q141" s="89">
        <x:v>0</x:v>
      </x:c>
      <x:c r="R141" s="89" t="s">
        <x:v>1144</x:v>
      </x:c>
      <x:c r="S141" s="106">
        <x:v>7.7000000000000002</x:v>
      </x:c>
      <x:c r="T141" s="110">
        <x:v>0.29999999999999999</x:v>
      </x:c>
      <x:c r="U141" s="89" t="s">
        <x:v>3169</x:v>
      </x:c>
      <x:c r="V141" s="102">
        <x:v>6.2000000000000002</x:v>
      </x:c>
      <x:c r="W141" s="102">
        <x:v>0.75</x:v>
      </x:c>
      <x:c r="X141" s="89" t="s">
        <x:v>3119</x:v>
      </x:c>
      <x:c r="Y141" s="89">
        <x:v>20</x:v>
      </x:c>
      <x:c r="Z141" s="89" t="s">
        <x:v>3192</x:v>
      </x:c>
      <x:c r="AA141" s="106">
        <x:v>6</x:v>
      </x:c>
      <x:c r="AB141" s="98" t="s">
        <x:v>421</x:v>
      </x:c>
      <x:c r="AC141" s="98" t="s">
        <x:v>614</x:v>
      </x:c>
      <x:c r="AD141" s="98" t="s">
        <x:v>1852</x:v>
      </x:c>
    </x:row>
    <x:row r="142" spans="1:30" ht="54" customHeight="1">
      <x:c r="A142" s="97" t="s">
        <x:v>683</x:v>
      </x:c>
      <x:c r="B142" s="89" t="s">
        <x:v>208</x:v>
      </x:c>
      <x:c r="C142" s="98" t="s">
        <x:v>2052</x:v>
      </x:c>
      <x:c r="D142" s="121"/>
      <x:c r="E142" s="98" t="s">
        <x:v>3333</x:v>
      </x:c>
      <x:c r="F142" s="98" t="s">
        <x:v>3153</x:v>
      </x:c>
      <x:c r="G142" s="97" t="s">
        <x:v>220</x:v>
      </x:c>
      <x:c r="H142" s="98" t="s">
        <x:v>2063</x:v>
      </x:c>
      <x:c r="I142" s="89"/>
      <x:c r="J142" s="89" t="s">
        <x:v>3176</x:v>
      </x:c>
      <x:c r="K142" s="89" t="s">
        <x:v>208</x:v>
      </x:c>
      <x:c r="L142" s="89"/>
      <x:c r="M142" s="89" t="s">
        <x:v>400</x:v>
      </x:c>
      <x:c r="N142" s="89" t="s">
        <x:v>3565</x:v>
      </x:c>
      <x:c r="O142" s="89" t="s">
        <x:v>1796</x:v>
      </x:c>
      <x:c r="P142" s="102">
        <x:v>0</x:v>
      </x:c>
      <x:c r="Q142" s="89">
        <x:v>0</x:v>
      </x:c>
      <x:c r="R142" s="89" t="s">
        <x:v>1144</x:v>
      </x:c>
      <x:c r="S142" s="106">
        <x:v>8.4000000000000004</x:v>
      </x:c>
      <x:c r="T142" s="110">
        <x:v>0.20000000000000001</x:v>
      </x:c>
      <x:c r="U142" s="89" t="s">
        <x:v>3169</x:v>
      </x:c>
      <x:c r="V142" s="102">
        <x:v>6.9000000000000004</x:v>
      </x:c>
      <x:c r="W142" s="102">
        <x:v>0.75</x:v>
      </x:c>
      <x:c r="X142" s="89" t="s">
        <x:v>398</x:v>
      </x:c>
      <x:c r="Y142" s="89">
        <x:v>1</x:v>
      </x:c>
      <x:c r="Z142" s="89" t="s">
        <x:v>3222</x:v>
      </x:c>
      <x:c r="AA142" s="106">
        <x:v>0</x:v>
      </x:c>
      <x:c r="AB142" s="98" t="s">
        <x:v>325</x:v>
      </x:c>
      <x:c r="AC142" s="98" t="s">
        <x:v>1796</x:v>
      </x:c>
      <x:c r="AD142" s="98" t="s">
        <x:v>1956</x:v>
      </x:c>
    </x:row>
    <x:row r="143" spans="1:30" ht="54" customHeight="1">
      <x:c r="A143" s="97" t="s">
        <x:v>686</x:v>
      </x:c>
      <x:c r="B143" s="89" t="s">
        <x:v>208</x:v>
      </x:c>
      <x:c r="C143" s="98" t="s">
        <x:v>2052</x:v>
      </x:c>
      <x:c r="D143" s="121"/>
      <x:c r="E143" s="98" t="s">
        <x:v>3333</x:v>
      </x:c>
      <x:c r="F143" s="98" t="s">
        <x:v>3153</x:v>
      </x:c>
      <x:c r="G143" s="97" t="s">
        <x:v>210</x:v>
      </x:c>
      <x:c r="H143" s="98" t="s">
        <x:v>888</x:v>
      </x:c>
      <x:c r="I143" s="89"/>
      <x:c r="J143" s="89" t="s">
        <x:v>3176</x:v>
      </x:c>
      <x:c r="K143" s="89" t="s">
        <x:v>208</x:v>
      </x:c>
      <x:c r="L143" s="89"/>
      <x:c r="M143" s="89" t="s">
        <x:v>400</x:v>
      </x:c>
      <x:c r="N143" s="89" t="s">
        <x:v>3565</x:v>
      </x:c>
      <x:c r="O143" s="89" t="s">
        <x:v>2221</x:v>
      </x:c>
      <x:c r="P143" s="102">
        <x:v>0.79000000000000004</x:v>
      </x:c>
      <x:c r="Q143" s="89">
        <x:v>0</x:v>
      </x:c>
      <x:c r="R143" s="89" t="s">
        <x:v>3589</x:v>
      </x:c>
      <x:c r="S143" s="106">
        <x:v>9.0999999999999996</x:v>
      </x:c>
      <x:c r="T143" s="110">
        <x:v>0.25</x:v>
      </x:c>
      <x:c r="U143" s="89" t="s">
        <x:v>3169</x:v>
      </x:c>
      <x:c r="V143" s="102">
        <x:v>7.5999999999999996</x:v>
      </x:c>
      <x:c r="W143" s="102">
        <x:v>0.75</x:v>
      </x:c>
      <x:c r="X143" s="89" t="s">
        <x:v>426</x:v>
      </x:c>
      <x:c r="Y143" s="89">
        <x:v>1</x:v>
      </x:c>
      <x:c r="Z143" s="89" t="s">
        <x:v>3174</x:v>
      </x:c>
      <x:c r="AA143" s="106">
        <x:v>0</x:v>
      </x:c>
      <x:c r="AB143" s="98" t="s">
        <x:v>325</x:v>
      </x:c>
      <x:c r="AC143" s="98" t="s">
        <x:v>598</x:v>
      </x:c>
      <x:c r="AD143" s="98" t="s">
        <x:v>1274</x:v>
      </x:c>
    </x:row>
    <x:row r="144" spans="1:30" ht="54" customHeight="1">
      <x:c r="A144" s="97" t="s">
        <x:v>646</x:v>
      </x:c>
      <x:c r="B144" s="89" t="s">
        <x:v>2844</x:v>
      </x:c>
      <x:c r="C144" s="98" t="s">
        <x:v>2052</x:v>
      </x:c>
      <x:c r="D144" s="121"/>
      <x:c r="E144" s="98" t="s">
        <x:v>2988</x:v>
      </x:c>
      <x:c r="F144" s="98" t="s">
        <x:v>3093</x:v>
      </x:c>
      <x:c r="G144" s="97" t="s">
        <x:v>2850</x:v>
      </x:c>
      <x:c r="H144" s="98" t="s">
        <x:v>1255</x:v>
      </x:c>
      <x:c r="I144" s="89"/>
      <x:c r="J144" s="89" t="s">
        <x:v>3176</x:v>
      </x:c>
      <x:c r="K144" s="89" t="s">
        <x:v>2844</x:v>
      </x:c>
      <x:c r="L144" s="89"/>
      <x:c r="M144" s="89" t="s">
        <x:v>405</x:v>
      </x:c>
      <x:c r="N144" s="89" t="s">
        <x:v>4085</x:v>
      </x:c>
      <x:c r="O144" s="89" t="s">
        <x:v>1796</x:v>
      </x:c>
      <x:c r="P144" s="102">
        <x:v>0</x:v>
      </x:c>
      <x:c r="Q144" s="89">
        <x:v>0</x:v>
      </x:c>
      <x:c r="R144" s="89" t="s">
        <x:v>1144</x:v>
      </x:c>
      <x:c r="S144" s="106">
        <x:v>8</x:v>
      </x:c>
      <x:c r="T144" s="110">
        <x:v>0.20000000000000001</x:v>
      </x:c>
      <x:c r="U144" s="89" t="s">
        <x:v>3169</x:v>
      </x:c>
      <x:c r="V144" s="102">
        <x:v>6.5</x:v>
      </x:c>
      <x:c r="W144" s="102">
        <x:v>0.90000000000000002</x:v>
      </x:c>
      <x:c r="X144" s="89" t="s">
        <x:v>1796</x:v>
      </x:c>
      <x:c r="Y144" s="89">
        <x:v>0</x:v>
      </x:c>
      <x:c r="Z144" s="89" t="s">
        <x:v>1796</x:v>
      </x:c>
      <x:c r="AA144" s="106">
        <x:v>0</x:v>
      </x:c>
      <x:c r="AB144" s="98" t="s">
        <x:v>325</x:v>
      </x:c>
      <x:c r="AC144" s="98" t="s">
        <x:v>1796</x:v>
      </x:c>
      <x:c r="AD144" s="98" t="s">
        <x:v>831</x:v>
      </x:c>
    </x:row>
    <x:row r="145" spans="1:30" ht="54" customHeight="1">
      <x:c r="A145" s="97" t="s">
        <x:v>731</x:v>
      </x:c>
      <x:c r="B145" s="89" t="s">
        <x:v>2844</x:v>
      </x:c>
      <x:c r="C145" s="98" t="s">
        <x:v>2052</x:v>
      </x:c>
      <x:c r="D145" s="121"/>
      <x:c r="E145" s="98" t="s">
        <x:v>2988</x:v>
      </x:c>
      <x:c r="F145" s="98" t="s">
        <x:v>3093</x:v>
      </x:c>
      <x:c r="G145" s="97" t="s">
        <x:v>196</x:v>
      </x:c>
      <x:c r="H145" s="98" t="s">
        <x:v>888</x:v>
      </x:c>
      <x:c r="I145" s="89"/>
      <x:c r="J145" s="89" t="s">
        <x:v>3176</x:v>
      </x:c>
      <x:c r="K145" s="89" t="s">
        <x:v>2844</x:v>
      </x:c>
      <x:c r="L145" s="89"/>
      <x:c r="M145" s="89" t="s">
        <x:v>405</x:v>
      </x:c>
      <x:c r="N145" s="89" t="s">
        <x:v>4085</x:v>
      </x:c>
      <x:c r="O145" s="89" t="s">
        <x:v>2221</x:v>
      </x:c>
      <x:c r="P145" s="102">
        <x:v>0.85999999999999999</x:v>
      </x:c>
      <x:c r="Q145" s="89">
        <x:v>0</x:v>
      </x:c>
      <x:c r="R145" s="89" t="s">
        <x:v>3561</x:v>
      </x:c>
      <x:c r="S145" s="106">
        <x:v>8.6999999999999993</x:v>
      </x:c>
      <x:c r="T145" s="110">
        <x:v>0.29999999999999999</x:v>
      </x:c>
      <x:c r="U145" s="89" t="s">
        <x:v>3169</x:v>
      </x:c>
      <x:c r="V145" s="102">
        <x:v>7.2000000000000002</x:v>
      </x:c>
      <x:c r="W145" s="102">
        <x:v>0.90000000000000002</x:v>
      </x:c>
      <x:c r="X145" s="89" t="s">
        <x:v>426</x:v>
      </x:c>
      <x:c r="Y145" s="89">
        <x:v>1</x:v>
      </x:c>
      <x:c r="Z145" s="89" t="s">
        <x:v>3174</x:v>
      </x:c>
      <x:c r="AA145" s="106">
        <x:v>0</x:v>
      </x:c>
      <x:c r="AB145" s="98" t="s">
        <x:v>325</x:v>
      </x:c>
      <x:c r="AC145" s="98" t="s">
        <x:v>598</x:v>
      </x:c>
      <x:c r="AD145" s="98" t="s">
        <x:v>814</x:v>
      </x:c>
    </x:row>
    <x:row r="146" spans="1:30" ht="54" customHeight="1">
      <x:c r="A146" s="97" t="s">
        <x:v>668</x:v>
      </x:c>
      <x:c r="B146" s="89" t="s">
        <x:v>2844</x:v>
      </x:c>
      <x:c r="C146" s="98" t="s">
        <x:v>2052</x:v>
      </x:c>
      <x:c r="D146" s="121"/>
      <x:c r="E146" s="98" t="s">
        <x:v>2988</x:v>
      </x:c>
      <x:c r="F146" s="98" t="s">
        <x:v>3093</x:v>
      </x:c>
      <x:c r="G146" s="97" t="s">
        <x:v>2837</x:v>
      </x:c>
      <x:c r="H146" s="98" t="s">
        <x:v>840</x:v>
      </x:c>
      <x:c r="I146" s="89"/>
      <x:c r="J146" s="89" t="s">
        <x:v>3176</x:v>
      </x:c>
      <x:c r="K146" s="89" t="s">
        <x:v>2844</x:v>
      </x:c>
      <x:c r="L146" s="89" t="s">
        <x:v>553</x:v>
      </x:c>
      <x:c r="M146" s="89" t="s">
        <x:v>405</x:v>
      </x:c>
      <x:c r="N146" s="89" t="s">
        <x:v>4085</x:v>
      </x:c>
      <x:c r="O146" s="89" t="s">
        <x:v>1796</x:v>
      </x:c>
      <x:c r="P146" s="102">
        <x:v>0</x:v>
      </x:c>
      <x:c r="Q146" s="89">
        <x:v>0</x:v>
      </x:c>
      <x:c r="R146" s="89" t="s">
        <x:v>1144</x:v>
      </x:c>
      <x:c r="S146" s="106">
        <x:v>9.4000000000000004</x:v>
      </x:c>
      <x:c r="T146" s="110">
        <x:v>0.25</x:v>
      </x:c>
      <x:c r="U146" s="89" t="s">
        <x:v>3169</x:v>
      </x:c>
      <x:c r="V146" s="102">
        <x:v>7.9000000000000004</x:v>
      </x:c>
      <x:c r="W146" s="102">
        <x:v>0.90000000000000002</x:v>
      </x:c>
      <x:c r="X146" s="89" t="s">
        <x:v>406</x:v>
      </x:c>
      <x:c r="Y146" s="89">
        <x:v>-1</x:v>
      </x:c>
      <x:c r="Z146" s="89" t="s">
        <x:v>3222</x:v>
      </x:c>
      <x:c r="AA146" s="106">
        <x:v>3</x:v>
      </x:c>
      <x:c r="AB146" s="98" t="s">
        <x:v>421</x:v>
      </x:c>
      <x:c r="AC146" s="98" t="s">
        <x:v>619</x:v>
      </x:c>
      <x:c r="AD146" s="98" t="s">
        <x:v>3342</x:v>
      </x:c>
    </x:row>
    <x:row r="147" spans="1:30" ht="54" customHeight="1">
      <x:c r="A147" s="97" t="s">
        <x:v>669</x:v>
      </x:c>
      <x:c r="B147" s="89" t="s">
        <x:v>2844</x:v>
      </x:c>
      <x:c r="C147" s="98" t="s">
        <x:v>2052</x:v>
      </x:c>
      <x:c r="D147" s="121"/>
      <x:c r="E147" s="98" t="s">
        <x:v>2988</x:v>
      </x:c>
      <x:c r="F147" s="98" t="s">
        <x:v>3093</x:v>
      </x:c>
      <x:c r="G147" s="97" t="s">
        <x:v>209</x:v>
      </x:c>
      <x:c r="H147" s="98" t="s">
        <x:v>836</x:v>
      </x:c>
      <x:c r="I147" s="89"/>
      <x:c r="J147" s="89" t="s">
        <x:v>3176</x:v>
      </x:c>
      <x:c r="K147" s="89" t="s">
        <x:v>2844</x:v>
      </x:c>
      <x:c r="L147" s="89"/>
      <x:c r="M147" s="89" t="s">
        <x:v>405</x:v>
      </x:c>
      <x:c r="N147" s="89" t="s">
        <x:v>4085</x:v>
      </x:c>
      <x:c r="O147" s="89" t="s">
        <x:v>1796</x:v>
      </x:c>
      <x:c r="P147" s="102">
        <x:v>0</x:v>
      </x:c>
      <x:c r="Q147" s="89">
        <x:v>0</x:v>
      </x:c>
      <x:c r="R147" s="89" t="s">
        <x:v>1144</x:v>
      </x:c>
      <x:c r="S147" s="106">
        <x:v>10.1</x:v>
      </x:c>
      <x:c r="T147" s="110">
        <x:v>0.25</x:v>
      </x:c>
      <x:c r="U147" s="89" t="s">
        <x:v>3169</x:v>
      </x:c>
      <x:c r="V147" s="102">
        <x:v>8.5999999999999996</x:v>
      </x:c>
      <x:c r="W147" s="102">
        <x:v>0.90000000000000002</x:v>
      </x:c>
      <x:c r="X147" s="89" t="s">
        <x:v>3198</x:v>
      </x:c>
      <x:c r="Y147" s="89">
        <x:v>20</x:v>
      </x:c>
      <x:c r="Z147" s="89" t="s">
        <x:v>3192</x:v>
      </x:c>
      <x:c r="AA147" s="106">
        <x:v>6</x:v>
      </x:c>
      <x:c r="AB147" s="98" t="s">
        <x:v>421</x:v>
      </x:c>
      <x:c r="AC147" s="98" t="s">
        <x:v>623</x:v>
      </x:c>
      <x:c r="AD147" s="98" t="s">
        <x:v>1265</x:v>
      </x:c>
    </x:row>
    <x:row r="148" spans="1:30" ht="54" customHeight="1">
      <x:c r="A148" s="97" t="s">
        <x:v>734</x:v>
      </x:c>
      <x:c r="B148" s="89" t="s">
        <x:v>237</x:v>
      </x:c>
      <x:c r="C148" s="98" t="s">
        <x:v>1565</x:v>
      </x:c>
      <x:c r="D148" s="121"/>
      <x:c r="E148" s="98" t="s">
        <x:v>3329</x:v>
      </x:c>
      <x:c r="F148" s="98" t="s">
        <x:v>3153</x:v>
      </x:c>
      <x:c r="G148" s="97" t="s">
        <x:v>2841</x:v>
      </x:c>
      <x:c r="H148" s="98" t="s">
        <x:v>2989</x:v>
      </x:c>
      <x:c r="I148" s="89"/>
      <x:c r="J148" s="89" t="s">
        <x:v>397</x:v>
      </x:c>
      <x:c r="K148" s="89" t="s">
        <x:v>237</x:v>
      </x:c>
      <x:c r="L148" s="89"/>
      <x:c r="M148" s="89" t="s">
        <x:v>400</x:v>
      </x:c>
      <x:c r="N148" s="89" t="s">
        <x:v>3565</x:v>
      </x:c>
      <x:c r="O148" s="89" t="s">
        <x:v>1796</x:v>
      </x:c>
      <x:c r="P148" s="102">
        <x:v>0</x:v>
      </x:c>
      <x:c r="Q148" s="89">
        <x:v>0</x:v>
      </x:c>
      <x:c r="R148" s="89" t="s">
        <x:v>1144</x:v>
      </x:c>
      <x:c r="S148" s="106">
        <x:v>5</x:v>
      </x:c>
      <x:c r="T148" s="110">
        <x:v>0.29999999999999999</x:v>
      </x:c>
      <x:c r="U148" s="89" t="s">
        <x:v>3169</x:v>
      </x:c>
      <x:c r="V148" s="102">
        <x:v>3.5</x:v>
      </x:c>
      <x:c r="W148" s="102">
        <x:v>0.55000000000000004</x:v>
      </x:c>
      <x:c r="X148" s="89" t="s">
        <x:v>443</x:v>
      </x:c>
      <x:c r="Y148" s="89">
        <x:v>1</x:v>
      </x:c>
      <x:c r="Z148" s="89" t="s">
        <x:v>3222</x:v>
      </x:c>
      <x:c r="AA148" s="106">
        <x:v>0</x:v>
      </x:c>
      <x:c r="AB148" s="98" t="s">
        <x:v>325</x:v>
      </x:c>
      <x:c r="AC148" s="98" t="s">
        <x:v>1796</x:v>
      </x:c>
      <x:c r="AD148" s="98" t="s">
        <x:v>1286</x:v>
      </x:c>
    </x:row>
    <x:row r="149" spans="1:30" ht="54" customHeight="1">
      <x:c r="A149" s="97" t="s">
        <x:v>681</x:v>
      </x:c>
      <x:c r="B149" s="89" t="s">
        <x:v>237</x:v>
      </x:c>
      <x:c r="C149" s="98" t="s">
        <x:v>1565</x:v>
      </x:c>
      <x:c r="D149" s="121"/>
      <x:c r="E149" s="98" t="s">
        <x:v>3329</x:v>
      </x:c>
      <x:c r="F149" s="98" t="s">
        <x:v>3153</x:v>
      </x:c>
      <x:c r="G149" s="97" t="s">
        <x:v>2839</x:v>
      </x:c>
      <x:c r="H149" s="98" t="s">
        <x:v>1249</x:v>
      </x:c>
      <x:c r="I149" s="89"/>
      <x:c r="J149" s="89" t="s">
        <x:v>3176</x:v>
      </x:c>
      <x:c r="K149" s="89" t="s">
        <x:v>237</x:v>
      </x:c>
      <x:c r="L149" s="89"/>
      <x:c r="M149" s="89" t="s">
        <x:v>400</x:v>
      </x:c>
      <x:c r="N149" s="89" t="s">
        <x:v>3565</x:v>
      </x:c>
      <x:c r="O149" s="89" t="s">
        <x:v>1796</x:v>
      </x:c>
      <x:c r="P149" s="102">
        <x:v>0</x:v>
      </x:c>
      <x:c r="Q149" s="89">
        <x:v>0</x:v>
      </x:c>
      <x:c r="R149" s="89" t="s">
        <x:v>1144</x:v>
      </x:c>
      <x:c r="S149" s="106">
        <x:v>5.7000000000000002</x:v>
      </x:c>
      <x:c r="T149" s="110">
        <x:v>0.29999999999999999</x:v>
      </x:c>
      <x:c r="U149" s="89" t="s">
        <x:v>3169</x:v>
      </x:c>
      <x:c r="V149" s="102">
        <x:v>4.2000000000000002</x:v>
      </x:c>
      <x:c r="W149" s="102">
        <x:v>0.55000000000000004</x:v>
      </x:c>
      <x:c r="X149" s="89" t="s">
        <x:v>1796</x:v>
      </x:c>
      <x:c r="Y149" s="89">
        <x:v>0</x:v>
      </x:c>
      <x:c r="Z149" s="89" t="s">
        <x:v>1796</x:v>
      </x:c>
      <x:c r="AA149" s="106">
        <x:v>0</x:v>
      </x:c>
      <x:c r="AB149" s="98" t="s">
        <x:v>325</x:v>
      </x:c>
      <x:c r="AC149" s="98" t="s">
        <x:v>1796</x:v>
      </x:c>
      <x:c r="AD149" s="98" t="s">
        <x:v>825</x:v>
      </x:c>
    </x:row>
    <x:row r="150" spans="1:30" ht="54" customHeight="1">
      <x:c r="A150" s="97" t="s">
        <x:v>736</x:v>
      </x:c>
      <x:c r="B150" s="89" t="s">
        <x:v>237</x:v>
      </x:c>
      <x:c r="C150" s="98" t="s">
        <x:v>1565</x:v>
      </x:c>
      <x:c r="D150" s="121"/>
      <x:c r="E150" s="98" t="s">
        <x:v>3329</x:v>
      </x:c>
      <x:c r="F150" s="98" t="s">
        <x:v>3153</x:v>
      </x:c>
      <x:c r="G150" s="97" t="s">
        <x:v>201</x:v>
      </x:c>
      <x:c r="H150" s="98" t="s">
        <x:v>1844</x:v>
      </x:c>
      <x:c r="I150" s="89"/>
      <x:c r="J150" s="89" t="s">
        <x:v>3176</x:v>
      </x:c>
      <x:c r="K150" s="89" t="s">
        <x:v>237</x:v>
      </x:c>
      <x:c r="L150" s="89" t="s">
        <x:v>653</x:v>
      </x:c>
      <x:c r="M150" s="89" t="s">
        <x:v>400</x:v>
      </x:c>
      <x:c r="N150" s="89" t="s">
        <x:v>3565</x:v>
      </x:c>
      <x:c r="O150" s="89" t="s">
        <x:v>2221</x:v>
      </x:c>
      <x:c r="P150" s="102">
        <x:v>0.75</x:v>
      </x:c>
      <x:c r="Q150" s="89">
        <x:v>0</x:v>
      </x:c>
      <x:c r="R150" s="89" t="s">
        <x:v>3562</x:v>
      </x:c>
      <x:c r="S150" s="106">
        <x:v>6.4000000000000004</x:v>
      </x:c>
      <x:c r="T150" s="110">
        <x:v>0.25</x:v>
      </x:c>
      <x:c r="U150" s="89" t="s">
        <x:v>3169</x:v>
      </x:c>
      <x:c r="V150" s="102">
        <x:v>4.9000000000000004</x:v>
      </x:c>
      <x:c r="W150" s="102">
        <x:v>0.55000000000000004</x:v>
      </x:c>
      <x:c r="X150" s="89" t="s">
        <x:v>1796</x:v>
      </x:c>
      <x:c r="Y150" s="89">
        <x:v>0</x:v>
      </x:c>
      <x:c r="Z150" s="89" t="s">
        <x:v>1796</x:v>
      </x:c>
      <x:c r="AA150" s="106">
        <x:v>0</x:v>
      </x:c>
      <x:c r="AB150" s="98" t="s">
        <x:v>325</x:v>
      </x:c>
      <x:c r="AC150" s="98" t="s">
        <x:v>609</x:v>
      </x:c>
      <x:c r="AD150" s="98" t="s">
        <x:v>1259</x:v>
      </x:c>
    </x:row>
    <x:row r="151" spans="1:30" ht="54" customHeight="1">
      <x:c r="A151" s="97" t="s">
        <x:v>737</x:v>
      </x:c>
      <x:c r="B151" s="89" t="s">
        <x:v>237</x:v>
      </x:c>
      <x:c r="C151" s="98" t="s">
        <x:v>1565</x:v>
      </x:c>
      <x:c r="D151" s="121"/>
      <x:c r="E151" s="98" t="s">
        <x:v>3329</x:v>
      </x:c>
      <x:c r="F151" s="98" t="s">
        <x:v>3153</x:v>
      </x:c>
      <x:c r="G151" s="97" t="s">
        <x:v>236</x:v>
      </x:c>
      <x:c r="H151" s="98" t="s">
        <x:v>2989</x:v>
      </x:c>
      <x:c r="I151" s="89"/>
      <x:c r="J151" s="89" t="s">
        <x:v>397</x:v>
      </x:c>
      <x:c r="K151" s="89" t="s">
        <x:v>237</x:v>
      </x:c>
      <x:c r="L151" s="89"/>
      <x:c r="M151" s="89" t="s">
        <x:v>400</x:v>
      </x:c>
      <x:c r="N151" s="89" t="s">
        <x:v>3565</x:v>
      </x:c>
      <x:c r="O151" s="89" t="s">
        <x:v>1796</x:v>
      </x:c>
      <x:c r="P151" s="102">
        <x:v>0</x:v>
      </x:c>
      <x:c r="Q151" s="89">
        <x:v>0</x:v>
      </x:c>
      <x:c r="R151" s="89" t="s">
        <x:v>1144</x:v>
      </x:c>
      <x:c r="S151" s="106">
        <x:v>7.0999999999999996</x:v>
      </x:c>
      <x:c r="T151" s="110">
        <x:v>0.14999999999999999</x:v>
      </x:c>
      <x:c r="U151" s="89" t="s">
        <x:v>3169</x:v>
      </x:c>
      <x:c r="V151" s="102">
        <x:v>5.5999999999999996</x:v>
      </x:c>
      <x:c r="W151" s="102">
        <x:v>0.55000000000000004</x:v>
      </x:c>
      <x:c r="X151" s="89" t="s">
        <x:v>443</x:v>
      </x:c>
      <x:c r="Y151" s="89">
        <x:v>1</x:v>
      </x:c>
      <x:c r="Z151" s="89" t="s">
        <x:v>3222</x:v>
      </x:c>
      <x:c r="AA151" s="106">
        <x:v>0</x:v>
      </x:c>
      <x:c r="AB151" s="98" t="s">
        <x:v>325</x:v>
      </x:c>
      <x:c r="AC151" s="98" t="s">
        <x:v>1796</x:v>
      </x:c>
      <x:c r="AD151" s="98" t="s">
        <x:v>1275</x:v>
      </x:c>
    </x:row>
    <x:row r="152" spans="1:30" ht="54" customHeight="1">
      <x:c r="A152" s="97" t="s">
        <x:v>735</x:v>
      </x:c>
      <x:c r="B152" s="89" t="s">
        <x:v>252</x:v>
      </x:c>
      <x:c r="C152" s="98" t="s">
        <x:v>1565</x:v>
      </x:c>
      <x:c r="D152" s="121"/>
      <x:c r="E152" s="98" t="s">
        <x:v>3026</x:v>
      </x:c>
      <x:c r="F152" s="98" t="s">
        <x:v>3153</x:v>
      </x:c>
      <x:c r="G152" s="97" t="s">
        <x:v>253</x:v>
      </x:c>
      <x:c r="H152" s="98" t="s">
        <x:v>1261</x:v>
      </x:c>
      <x:c r="I152" s="89"/>
      <x:c r="J152" s="89" t="s">
        <x:v>3176</x:v>
      </x:c>
      <x:c r="K152" s="89" t="s">
        <x:v>252</x:v>
      </x:c>
      <x:c r="L152" s="89"/>
      <x:c r="M152" s="89" t="s">
        <x:v>400</x:v>
      </x:c>
      <x:c r="N152" s="89" t="s">
        <x:v>3565</x:v>
      </x:c>
      <x:c r="O152" s="89" t="s">
        <x:v>1796</x:v>
      </x:c>
      <x:c r="P152" s="102">
        <x:v>0</x:v>
      </x:c>
      <x:c r="Q152" s="89">
        <x:v>0</x:v>
      </x:c>
      <x:c r="R152" s="89" t="s">
        <x:v>1144</x:v>
      </x:c>
      <x:c r="S152" s="106">
        <x:v>6.5</x:v>
      </x:c>
      <x:c r="T152" s="110">
        <x:v>0.29999999999999999</x:v>
      </x:c>
      <x:c r="U152" s="89" t="s">
        <x:v>3169</x:v>
      </x:c>
      <x:c r="V152" s="102">
        <x:v>5</x:v>
      </x:c>
      <x:c r="W152" s="102">
        <x:v>0.65000000000000002</x:v>
      </x:c>
      <x:c r="X152" s="89" t="s">
        <x:v>1796</x:v>
      </x:c>
      <x:c r="Y152" s="89">
        <x:v>0</x:v>
      </x:c>
      <x:c r="Z152" s="89" t="s">
        <x:v>1796</x:v>
      </x:c>
      <x:c r="AA152" s="106">
        <x:v>0</x:v>
      </x:c>
      <x:c r="AB152" s="98" t="s">
        <x:v>325</x:v>
      </x:c>
      <x:c r="AC152" s="98" t="s">
        <x:v>1796</x:v>
      </x:c>
      <x:c r="AD152" s="98" t="s">
        <x:v>1260</x:v>
      </x:c>
    </x:row>
    <x:row r="153" spans="1:30" ht="54" customHeight="1">
      <x:c r="A153" s="97" t="s">
        <x:v>733</x:v>
      </x:c>
      <x:c r="B153" s="89" t="s">
        <x:v>252</x:v>
      </x:c>
      <x:c r="C153" s="98" t="s">
        <x:v>1565</x:v>
      </x:c>
      <x:c r="D153" s="121"/>
      <x:c r="E153" s="98" t="s">
        <x:v>3026</x:v>
      </x:c>
      <x:c r="F153" s="98" t="s">
        <x:v>3153</x:v>
      </x:c>
      <x:c r="G153" s="97" t="s">
        <x:v>238</x:v>
      </x:c>
      <x:c r="H153" s="98" t="s">
        <x:v>1844</x:v>
      </x:c>
      <x:c r="I153" s="89"/>
      <x:c r="J153" s="89" t="s">
        <x:v>3176</x:v>
      </x:c>
      <x:c r="K153" s="89" t="s">
        <x:v>252</x:v>
      </x:c>
      <x:c r="L153" s="89" t="s">
        <x:v>653</x:v>
      </x:c>
      <x:c r="M153" s="89" t="s">
        <x:v>400</x:v>
      </x:c>
      <x:c r="N153" s="89" t="s">
        <x:v>3565</x:v>
      </x:c>
      <x:c r="O153" s="89" t="s">
        <x:v>2221</x:v>
      </x:c>
      <x:c r="P153" s="102">
        <x:v>0.75</x:v>
      </x:c>
      <x:c r="Q153" s="89">
        <x:v>0</x:v>
      </x:c>
      <x:c r="R153" s="89" t="s">
        <x:v>3562</x:v>
      </x:c>
      <x:c r="S153" s="106">
        <x:v>7.2000000000000002</x:v>
      </x:c>
      <x:c r="T153" s="110">
        <x:v>0.34999999999999998</x:v>
      </x:c>
      <x:c r="U153" s="89" t="s">
        <x:v>3169</x:v>
      </x:c>
      <x:c r="V153" s="102">
        <x:v>5.7000000000000002</x:v>
      </x:c>
      <x:c r="W153" s="102">
        <x:v>0.65000000000000002</x:v>
      </x:c>
      <x:c r="X153" s="89" t="s">
        <x:v>1796</x:v>
      </x:c>
      <x:c r="Y153" s="89">
        <x:v>0</x:v>
      </x:c>
      <x:c r="Z153" s="89" t="s">
        <x:v>1796</x:v>
      </x:c>
      <x:c r="AA153" s="106">
        <x:v>0</x:v>
      </x:c>
      <x:c r="AB153" s="98" t="s">
        <x:v>325</x:v>
      </x:c>
      <x:c r="AC153" s="98" t="s">
        <x:v>609</x:v>
      </x:c>
      <x:c r="AD153" s="98" t="s">
        <x:v>1285</x:v>
      </x:c>
    </x:row>
    <x:row r="154" spans="1:30" ht="54" customHeight="1">
      <x:c r="A154" s="97" t="s">
        <x:v>3488</x:v>
      </x:c>
      <x:c r="B154" s="89" t="s">
        <x:v>252</x:v>
      </x:c>
      <x:c r="C154" s="98" t="s">
        <x:v>1565</x:v>
      </x:c>
      <x:c r="D154" s="121"/>
      <x:c r="E154" s="98" t="s">
        <x:v>3026</x:v>
      </x:c>
      <x:c r="F154" s="98" t="s">
        <x:v>3153</x:v>
      </x:c>
      <x:c r="G154" s="97" t="s">
        <x:v>224</x:v>
      </x:c>
      <x:c r="H154" s="98" t="s">
        <x:v>3793</x:v>
      </x:c>
      <x:c r="I154" s="89"/>
      <x:c r="J154" s="89" t="s">
        <x:v>3176</x:v>
      </x:c>
      <x:c r="K154" s="89" t="s">
        <x:v>252</x:v>
      </x:c>
      <x:c r="L154" s="89"/>
      <x:c r="M154" s="89" t="s">
        <x:v>400</x:v>
      </x:c>
      <x:c r="N154" s="89" t="s">
        <x:v>3565</x:v>
      </x:c>
      <x:c r="O154" s="89" t="s">
        <x:v>1796</x:v>
      </x:c>
      <x:c r="P154" s="102">
        <x:v>0</x:v>
      </x:c>
      <x:c r="Q154" s="89">
        <x:v>0</x:v>
      </x:c>
      <x:c r="R154" s="89" t="s">
        <x:v>1144</x:v>
      </x:c>
      <x:c r="S154" s="106">
        <x:v>7.9000000000000004</x:v>
      </x:c>
      <x:c r="T154" s="110">
        <x:v>0.20000000000000001</x:v>
      </x:c>
      <x:c r="U154" s="89" t="s">
        <x:v>3169</x:v>
      </x:c>
      <x:c r="V154" s="102">
        <x:v>6.4000000000000004</x:v>
      </x:c>
      <x:c r="W154" s="102">
        <x:v>0.65000000000000002</x:v>
      </x:c>
      <x:c r="X154" s="89" t="s">
        <x:v>1796</x:v>
      </x:c>
      <x:c r="Y154" s="89">
        <x:v>0</x:v>
      </x:c>
      <x:c r="Z154" s="89" t="s">
        <x:v>1796</x:v>
      </x:c>
      <x:c r="AA154" s="106">
        <x:v>0</x:v>
      </x:c>
      <x:c r="AB154" s="98" t="s">
        <x:v>325</x:v>
      </x:c>
      <x:c r="AC154" s="98" t="s">
        <x:v>1796</x:v>
      </x:c>
      <x:c r="AD154" s="98" t="s">
        <x:v>1955</x:v>
      </x:c>
    </x:row>
    <x:row r="155" spans="1:30" ht="54" customHeight="1">
      <x:c r="A155" s="97" t="s">
        <x:v>3491</x:v>
      </x:c>
      <x:c r="B155" s="89" t="s">
        <x:v>252</x:v>
      </x:c>
      <x:c r="C155" s="98" t="s">
        <x:v>1565</x:v>
      </x:c>
      <x:c r="D155" s="121"/>
      <x:c r="E155" s="98" t="s">
        <x:v>3026</x:v>
      </x:c>
      <x:c r="F155" s="98" t="s">
        <x:v>3153</x:v>
      </x:c>
      <x:c r="G155" s="97" t="s">
        <x:v>232</x:v>
      </x:c>
      <x:c r="H155" s="98" t="s">
        <x:v>861</x:v>
      </x:c>
      <x:c r="I155" s="89"/>
      <x:c r="J155" s="89" t="s">
        <x:v>3176</x:v>
      </x:c>
      <x:c r="K155" s="89" t="s">
        <x:v>252</x:v>
      </x:c>
      <x:c r="L155" s="89"/>
      <x:c r="M155" s="89" t="s">
        <x:v>400</x:v>
      </x:c>
      <x:c r="N155" s="89" t="s">
        <x:v>3565</x:v>
      </x:c>
      <x:c r="O155" s="89" t="s">
        <x:v>1796</x:v>
      </x:c>
      <x:c r="P155" s="102">
        <x:v>0</x:v>
      </x:c>
      <x:c r="Q155" s="89">
        <x:v>0</x:v>
      </x:c>
      <x:c r="R155" s="89" t="s">
        <x:v>1144</x:v>
      </x:c>
      <x:c r="S155" s="106">
        <x:v>8.5999999999999996</x:v>
      </x:c>
      <x:c r="T155" s="110">
        <x:v>0.14999999999999999</x:v>
      </x:c>
      <x:c r="U155" s="89" t="s">
        <x:v>3169</x:v>
      </x:c>
      <x:c r="V155" s="102">
        <x:v>7.0999999999999996</x:v>
      </x:c>
      <x:c r="W155" s="102">
        <x:v>0.65000000000000002</x:v>
      </x:c>
      <x:c r="X155" s="89" t="s">
        <x:v>432</x:v>
      </x:c>
      <x:c r="Y155" s="89">
        <x:v>1</x:v>
      </x:c>
      <x:c r="Z155" s="89" t="s">
        <x:v>3194</x:v>
      </x:c>
      <x:c r="AA155" s="106">
        <x:v>0</x:v>
      </x:c>
      <x:c r="AB155" s="98" t="s">
        <x:v>325</x:v>
      </x:c>
      <x:c r="AC155" s="98" t="s">
        <x:v>1796</x:v>
      </x:c>
      <x:c r="AD155" s="98" t="s">
        <x:v>1246</x:v>
      </x:c>
    </x:row>
    <x:row r="156" spans="1:30" ht="54" customHeight="1">
      <x:c r="A156" s="97" t="s">
        <x:v>732</x:v>
      </x:c>
      <x:c r="B156" s="89" t="s">
        <x:v>255</x:v>
      </x:c>
      <x:c r="C156" s="98" t="s">
        <x:v>1954</x:v>
      </x:c>
      <x:c r="D156" s="121"/>
      <x:c r="E156" s="98" t="s">
        <x:v>3328</x:v>
      </x:c>
      <x:c r="F156" s="98" t="s">
        <x:v>3153</x:v>
      </x:c>
      <x:c r="G156" s="97" t="s">
        <x:v>3185</x:v>
      </x:c>
      <x:c r="H156" s="98" t="s">
        <x:v>840</x:v>
      </x:c>
      <x:c r="I156" s="89"/>
      <x:c r="J156" s="89" t="s">
        <x:v>3176</x:v>
      </x:c>
      <x:c r="K156" s="89" t="s">
        <x:v>255</x:v>
      </x:c>
      <x:c r="L156" s="89" t="s">
        <x:v>553</x:v>
      </x:c>
      <x:c r="M156" s="89" t="s">
        <x:v>400</x:v>
      </x:c>
      <x:c r="N156" s="89" t="s">
        <x:v>3565</x:v>
      </x:c>
      <x:c r="O156" s="89" t="s">
        <x:v>1796</x:v>
      </x:c>
      <x:c r="P156" s="102">
        <x:v>0</x:v>
      </x:c>
      <x:c r="Q156" s="89">
        <x:v>0</x:v>
      </x:c>
      <x:c r="R156" s="89" t="s">
        <x:v>1144</x:v>
      </x:c>
      <x:c r="S156" s="106">
        <x:v>6.5</x:v>
      </x:c>
      <x:c r="T156" s="110">
        <x:v>0.29999999999999999</x:v>
      </x:c>
      <x:c r="U156" s="89" t="s">
        <x:v>3169</x:v>
      </x:c>
      <x:c r="V156" s="102">
        <x:v>5</x:v>
      </x:c>
      <x:c r="W156" s="102">
        <x:v>0.65000000000000002</x:v>
      </x:c>
      <x:c r="X156" s="89" t="s">
        <x:v>406</x:v>
      </x:c>
      <x:c r="Y156" s="89">
        <x:v>-1</x:v>
      </x:c>
      <x:c r="Z156" s="89" t="s">
        <x:v>3222</x:v>
      </x:c>
      <x:c r="AA156" s="106">
        <x:v>3</x:v>
      </x:c>
      <x:c r="AB156" s="98" t="s">
        <x:v>421</x:v>
      </x:c>
      <x:c r="AC156" s="98" t="s">
        <x:v>619</x:v>
      </x:c>
      <x:c r="AD156" s="98" t="s">
        <x:v>1252</x:v>
      </x:c>
    </x:row>
    <x:row r="157" spans="1:30" ht="54" customHeight="1">
      <x:c r="A157" s="97" t="s">
        <x:v>3485</x:v>
      </x:c>
      <x:c r="B157" s="89" t="s">
        <x:v>255</x:v>
      </x:c>
      <x:c r="C157" s="98" t="s">
        <x:v>1954</x:v>
      </x:c>
      <x:c r="D157" s="121"/>
      <x:c r="E157" s="98" t="s">
        <x:v>3328</x:v>
      </x:c>
      <x:c r="F157" s="98" t="s">
        <x:v>3153</x:v>
      </x:c>
      <x:c r="G157" s="97" t="s">
        <x:v>2842</x:v>
      </x:c>
      <x:c r="H157" s="98" t="s">
        <x:v>840</x:v>
      </x:c>
      <x:c r="I157" s="89"/>
      <x:c r="J157" s="89" t="s">
        <x:v>3176</x:v>
      </x:c>
      <x:c r="K157" s="89" t="s">
        <x:v>255</x:v>
      </x:c>
      <x:c r="L157" s="89" t="s">
        <x:v>553</x:v>
      </x:c>
      <x:c r="M157" s="89" t="s">
        <x:v>400</x:v>
      </x:c>
      <x:c r="N157" s="89" t="s">
        <x:v>3565</x:v>
      </x:c>
      <x:c r="O157" s="89" t="s">
        <x:v>1796</x:v>
      </x:c>
      <x:c r="P157" s="102">
        <x:v>0</x:v>
      </x:c>
      <x:c r="Q157" s="89">
        <x:v>0</x:v>
      </x:c>
      <x:c r="R157" s="89" t="s">
        <x:v>1144</x:v>
      </x:c>
      <x:c r="S157" s="106">
        <x:v>7.2000000000000002</x:v>
      </x:c>
      <x:c r="T157" s="110">
        <x:v>0.25</x:v>
      </x:c>
      <x:c r="U157" s="89" t="s">
        <x:v>3169</x:v>
      </x:c>
      <x:c r="V157" s="102">
        <x:v>5.7000000000000002</x:v>
      </x:c>
      <x:c r="W157" s="102">
        <x:v>0.65000000000000002</x:v>
      </x:c>
      <x:c r="X157" s="89" t="s">
        <x:v>406</x:v>
      </x:c>
      <x:c r="Y157" s="89">
        <x:v>-1</x:v>
      </x:c>
      <x:c r="Z157" s="89" t="s">
        <x:v>3222</x:v>
      </x:c>
      <x:c r="AA157" s="106">
        <x:v>3</x:v>
      </x:c>
      <x:c r="AB157" s="98" t="s">
        <x:v>421</x:v>
      </x:c>
      <x:c r="AC157" s="98" t="s">
        <x:v>619</x:v>
      </x:c>
      <x:c r="AD157" s="98" t="s">
        <x:v>1248</x:v>
      </x:c>
    </x:row>
    <x:row r="158" spans="1:30" ht="54" customHeight="1">
      <x:c r="A158" s="97" t="s">
        <x:v>3489</x:v>
      </x:c>
      <x:c r="B158" s="89" t="s">
        <x:v>255</x:v>
      </x:c>
      <x:c r="C158" s="98" t="s">
        <x:v>1954</x:v>
      </x:c>
      <x:c r="D158" s="121"/>
      <x:c r="E158" s="98" t="s">
        <x:v>3328</x:v>
      </x:c>
      <x:c r="F158" s="98" t="s">
        <x:v>3153</x:v>
      </x:c>
      <x:c r="G158" s="97" t="s">
        <x:v>2836</x:v>
      </x:c>
      <x:c r="H158" s="98" t="s">
        <x:v>1272</x:v>
      </x:c>
      <x:c r="I158" s="89"/>
      <x:c r="J158" s="89" t="s">
        <x:v>3176</x:v>
      </x:c>
      <x:c r="K158" s="89" t="s">
        <x:v>255</x:v>
      </x:c>
      <x:c r="L158" s="89"/>
      <x:c r="M158" s="89" t="s">
        <x:v>400</x:v>
      </x:c>
      <x:c r="N158" s="89" t="s">
        <x:v>3565</x:v>
      </x:c>
      <x:c r="O158" s="89" t="s">
        <x:v>2221</x:v>
      </x:c>
      <x:c r="P158" s="102">
        <x:v>1</x:v>
      </x:c>
      <x:c r="Q158" s="89">
        <x:v>0</x:v>
      </x:c>
      <x:c r="R158" s="89" t="s">
        <x:v>3596</x:v>
      </x:c>
      <x:c r="S158" s="106">
        <x:v>7.9000000000000004</x:v>
      </x:c>
      <x:c r="T158" s="110">
        <x:v>0.29999999999999999</x:v>
      </x:c>
      <x:c r="U158" s="89" t="s">
        <x:v>3169</x:v>
      </x:c>
      <x:c r="V158" s="102">
        <x:v>6.4000000000000004</x:v>
      </x:c>
      <x:c r="W158" s="102">
        <x:v>0.65000000000000002</x:v>
      </x:c>
      <x:c r="X158" s="89" t="s">
        <x:v>1796</x:v>
      </x:c>
      <x:c r="Y158" s="89">
        <x:v>0</x:v>
      </x:c>
      <x:c r="Z158" s="89" t="s">
        <x:v>1796</x:v>
      </x:c>
      <x:c r="AA158" s="106">
        <x:v>0</x:v>
      </x:c>
      <x:c r="AB158" s="98" t="s">
        <x:v>325</x:v>
      </x:c>
      <x:c r="AC158" s="98" t="s">
        <x:v>1796</x:v>
      </x:c>
      <x:c r="AD158" s="98" t="s">
        <x:v>1269</x:v>
      </x:c>
    </x:row>
    <x:row r="159" spans="1:30" ht="54" customHeight="1">
      <x:c r="A159" s="97" t="s">
        <x:v>3493</x:v>
      </x:c>
      <x:c r="B159" s="89" t="s">
        <x:v>255</x:v>
      </x:c>
      <x:c r="C159" s="98" t="s">
        <x:v>1954</x:v>
      </x:c>
      <x:c r="D159" s="121"/>
      <x:c r="E159" s="98" t="s">
        <x:v>3328</x:v>
      </x:c>
      <x:c r="F159" s="98" t="s">
        <x:v>3153</x:v>
      </x:c>
      <x:c r="G159" s="97" t="s">
        <x:v>260</x:v>
      </x:c>
      <x:c r="H159" s="98" t="s">
        <x:v>840</x:v>
      </x:c>
      <x:c r="I159" s="89"/>
      <x:c r="J159" s="89" t="s">
        <x:v>3176</x:v>
      </x:c>
      <x:c r="K159" s="89" t="s">
        <x:v>255</x:v>
      </x:c>
      <x:c r="L159" s="89" t="s">
        <x:v>553</x:v>
      </x:c>
      <x:c r="M159" s="89" t="s">
        <x:v>400</x:v>
      </x:c>
      <x:c r="N159" s="89" t="s">
        <x:v>3565</x:v>
      </x:c>
      <x:c r="O159" s="89" t="s">
        <x:v>1796</x:v>
      </x:c>
      <x:c r="P159" s="102">
        <x:v>0</x:v>
      </x:c>
      <x:c r="Q159" s="89">
        <x:v>0</x:v>
      </x:c>
      <x:c r="R159" s="89" t="s">
        <x:v>1144</x:v>
      </x:c>
      <x:c r="S159" s="106">
        <x:v>8.5999999999999996</x:v>
      </x:c>
      <x:c r="T159" s="110">
        <x:v>0.14999999999999999</x:v>
      </x:c>
      <x:c r="U159" s="89" t="s">
        <x:v>3169</x:v>
      </x:c>
      <x:c r="V159" s="102">
        <x:v>7.0999999999999996</x:v>
      </x:c>
      <x:c r="W159" s="102">
        <x:v>0.65000000000000002</x:v>
      </x:c>
      <x:c r="X159" s="89" t="s">
        <x:v>406</x:v>
      </x:c>
      <x:c r="Y159" s="89">
        <x:v>-1</x:v>
      </x:c>
      <x:c r="Z159" s="89" t="s">
        <x:v>3222</x:v>
      </x:c>
      <x:c r="AA159" s="106">
        <x:v>3</x:v>
      </x:c>
      <x:c r="AB159" s="98" t="s">
        <x:v>421</x:v>
      </x:c>
      <x:c r="AC159" s="98" t="s">
        <x:v>619</x:v>
      </x:c>
      <x:c r="AD159" s="98" t="s">
        <x:v>1277</x:v>
      </x:c>
    </x:row>
    <x:row r="160" spans="1:30" ht="54" customHeight="1">
      <x:c r="A160" s="97" t="s">
        <x:v>3487</x:v>
      </x:c>
      <x:c r="B160" s="89" t="s">
        <x:v>2843</x:v>
      </x:c>
      <x:c r="C160" s="98" t="s">
        <x:v>1953</x:v>
      </x:c>
      <x:c r="D160" s="121"/>
      <x:c r="E160" s="98" t="s">
        <x:v>813</x:v>
      </x:c>
      <x:c r="F160" s="98" t="s">
        <x:v>3153</x:v>
      </x:c>
      <x:c r="G160" s="97" t="s">
        <x:v>239</x:v>
      </x:c>
      <x:c r="H160" s="98" t="s">
        <x:v>3790</x:v>
      </x:c>
      <x:c r="I160" s="89"/>
      <x:c r="J160" s="89" t="s">
        <x:v>3176</x:v>
      </x:c>
      <x:c r="K160" s="89" t="s">
        <x:v>2843</x:v>
      </x:c>
      <x:c r="L160" s="89"/>
      <x:c r="M160" s="89" t="s">
        <x:v>400</x:v>
      </x:c>
      <x:c r="N160" s="89" t="s">
        <x:v>3565</x:v>
      </x:c>
      <x:c r="O160" s="89" t="s">
        <x:v>1796</x:v>
      </x:c>
      <x:c r="P160" s="102">
        <x:v>0</x:v>
      </x:c>
      <x:c r="Q160" s="89">
        <x:v>0</x:v>
      </x:c>
      <x:c r="R160" s="89" t="s">
        <x:v>1144</x:v>
      </x:c>
      <x:c r="S160" s="106">
        <x:v>6.5</x:v>
      </x:c>
      <x:c r="T160" s="110">
        <x:v>0.20000000000000001</x:v>
      </x:c>
      <x:c r="U160" s="89" t="s">
        <x:v>3169</x:v>
      </x:c>
      <x:c r="V160" s="102">
        <x:v>5</x:v>
      </x:c>
      <x:c r="W160" s="102">
        <x:v>0.65000000000000002</x:v>
      </x:c>
      <x:c r="X160" s="89" t="s">
        <x:v>1796</x:v>
      </x:c>
      <x:c r="Y160" s="89">
        <x:v>0</x:v>
      </x:c>
      <x:c r="Z160" s="89" t="s">
        <x:v>1796</x:v>
      </x:c>
      <x:c r="AA160" s="106">
        <x:v>0</x:v>
      </x:c>
      <x:c r="AB160" s="98" t="s">
        <x:v>325</x:v>
      </x:c>
      <x:c r="AC160" s="98" t="s">
        <x:v>1796</x:v>
      </x:c>
      <x:c r="AD160" s="98" t="s">
        <x:v>1253</x:v>
      </x:c>
    </x:row>
    <x:row r="161" spans="1:30" ht="54" customHeight="1">
      <x:c r="A161" s="97" t="s">
        <x:v>745</x:v>
      </x:c>
      <x:c r="B161" s="89" t="s">
        <x:v>2843</x:v>
      </x:c>
      <x:c r="C161" s="98" t="s">
        <x:v>1953</x:v>
      </x:c>
      <x:c r="D161" s="121"/>
      <x:c r="E161" s="98" t="s">
        <x:v>813</x:v>
      </x:c>
      <x:c r="F161" s="98" t="s">
        <x:v>3153</x:v>
      </x:c>
      <x:c r="G161" s="97" t="s">
        <x:v>229</x:v>
      </x:c>
      <x:c r="H161" s="98" t="s">
        <x:v>842</x:v>
      </x:c>
      <x:c r="I161" s="89"/>
      <x:c r="J161" s="89" t="s">
        <x:v>3176</x:v>
      </x:c>
      <x:c r="K161" s="89" t="s">
        <x:v>2843</x:v>
      </x:c>
      <x:c r="L161" s="89" t="s">
        <x:v>644</x:v>
      </x:c>
      <x:c r="M161" s="89" t="s">
        <x:v>400</x:v>
      </x:c>
      <x:c r="N161" s="89" t="s">
        <x:v>3565</x:v>
      </x:c>
      <x:c r="O161" s="89" t="s">
        <x:v>1796</x:v>
      </x:c>
      <x:c r="P161" s="102">
        <x:v>0</x:v>
      </x:c>
      <x:c r="Q161" s="89">
        <x:v>0</x:v>
      </x:c>
      <x:c r="R161" s="89" t="s">
        <x:v>1144</x:v>
      </x:c>
      <x:c r="S161" s="106">
        <x:v>7.2000000000000002</x:v>
      </x:c>
      <x:c r="T161" s="110">
        <x:v>0.29999999999999999</x:v>
      </x:c>
      <x:c r="U161" s="89" t="s">
        <x:v>3169</x:v>
      </x:c>
      <x:c r="V161" s="102">
        <x:v>5.7000000000000002</x:v>
      </x:c>
      <x:c r="W161" s="102">
        <x:v>0.65000000000000002</x:v>
      </x:c>
      <x:c r="X161" s="89" t="s">
        <x:v>650</x:v>
      </x:c>
      <x:c r="Y161" s="89">
        <x:v>-1</x:v>
      </x:c>
      <x:c r="Z161" s="89" t="s">
        <x:v>3188</x:v>
      </x:c>
      <x:c r="AA161" s="106">
        <x:v>4</x:v>
      </x:c>
      <x:c r="AB161" s="98" t="s">
        <x:v>421</x:v>
      </x:c>
      <x:c r="AC161" s="98" t="s">
        <x:v>1796</x:v>
      </x:c>
      <x:c r="AD161" s="98" t="s">
        <x:v>821</x:v>
      </x:c>
    </x:row>
    <x:row r="162" spans="1:30" ht="54" customHeight="1">
      <x:c r="A162" s="97" t="s">
        <x:v>2869</x:v>
      </x:c>
      <x:c r="B162" s="89" t="s">
        <x:v>2843</x:v>
      </x:c>
      <x:c r="C162" s="98" t="s">
        <x:v>1953</x:v>
      </x:c>
      <x:c r="D162" s="121"/>
      <x:c r="E162" s="98" t="s">
        <x:v>813</x:v>
      </x:c>
      <x:c r="F162" s="98" t="s">
        <x:v>3153</x:v>
      </x:c>
      <x:c r="G162" s="97" t="s">
        <x:v>2840</x:v>
      </x:c>
      <x:c r="H162" s="98" t="s">
        <x:v>1844</x:v>
      </x:c>
      <x:c r="I162" s="89"/>
      <x:c r="J162" s="89" t="s">
        <x:v>3176</x:v>
      </x:c>
      <x:c r="K162" s="89" t="s">
        <x:v>2843</x:v>
      </x:c>
      <x:c r="L162" s="89" t="s">
        <x:v>653</x:v>
      </x:c>
      <x:c r="M162" s="89" t="s">
        <x:v>400</x:v>
      </x:c>
      <x:c r="N162" s="89" t="s">
        <x:v>3565</x:v>
      </x:c>
      <x:c r="O162" s="89" t="s">
        <x:v>2221</x:v>
      </x:c>
      <x:c r="P162" s="102">
        <x:v>0.75</x:v>
      </x:c>
      <x:c r="Q162" s="89">
        <x:v>0</x:v>
      </x:c>
      <x:c r="R162" s="89" t="s">
        <x:v>3562</x:v>
      </x:c>
      <x:c r="S162" s="106">
        <x:v>7.9000000000000004</x:v>
      </x:c>
      <x:c r="T162" s="110">
        <x:v>0.29999999999999999</x:v>
      </x:c>
      <x:c r="U162" s="89" t="s">
        <x:v>3169</x:v>
      </x:c>
      <x:c r="V162" s="102">
        <x:v>6.4000000000000004</x:v>
      </x:c>
      <x:c r="W162" s="102">
        <x:v>0.65000000000000002</x:v>
      </x:c>
      <x:c r="X162" s="89" t="s">
        <x:v>1796</x:v>
      </x:c>
      <x:c r="Y162" s="89">
        <x:v>0</x:v>
      </x:c>
      <x:c r="Z162" s="89" t="s">
        <x:v>1796</x:v>
      </x:c>
      <x:c r="AA162" s="106">
        <x:v>0</x:v>
      </x:c>
      <x:c r="AB162" s="98" t="s">
        <x:v>325</x:v>
      </x:c>
      <x:c r="AC162" s="98" t="s">
        <x:v>609</x:v>
      </x:c>
      <x:c r="AD162" s="98" t="s">
        <x:v>1950</x:v>
      </x:c>
    </x:row>
    <x:row r="163" spans="1:30" ht="54" customHeight="1">
      <x:c r="A163" s="97" t="s">
        <x:v>751</x:v>
      </x:c>
      <x:c r="B163" s="89" t="s">
        <x:v>2843</x:v>
      </x:c>
      <x:c r="C163" s="98" t="s">
        <x:v>1953</x:v>
      </x:c>
      <x:c r="D163" s="121"/>
      <x:c r="E163" s="98" t="s">
        <x:v>813</x:v>
      </x:c>
      <x:c r="F163" s="98" t="s">
        <x:v>3153</x:v>
      </x:c>
      <x:c r="G163" s="97" t="s">
        <x:v>2838</x:v>
      </x:c>
      <x:c r="H163" s="98" t="s">
        <x:v>1263</x:v>
      </x:c>
      <x:c r="I163" s="89"/>
      <x:c r="J163" s="89" t="s">
        <x:v>3176</x:v>
      </x:c>
      <x:c r="K163" s="89" t="s">
        <x:v>2843</x:v>
      </x:c>
      <x:c r="L163" s="89"/>
      <x:c r="M163" s="89" t="s">
        <x:v>400</x:v>
      </x:c>
      <x:c r="N163" s="89" t="s">
        <x:v>3565</x:v>
      </x:c>
      <x:c r="O163" s="89" t="s">
        <x:v>1796</x:v>
      </x:c>
      <x:c r="P163" s="102">
        <x:v>0</x:v>
      </x:c>
      <x:c r="Q163" s="89">
        <x:v>0</x:v>
      </x:c>
      <x:c r="R163" s="89" t="s">
        <x:v>1144</x:v>
      </x:c>
      <x:c r="S163" s="106">
        <x:v>8.5999999999999996</x:v>
      </x:c>
      <x:c r="T163" s="110">
        <x:v>0.20000000000000001</x:v>
      </x:c>
      <x:c r="U163" s="89" t="s">
        <x:v>3169</x:v>
      </x:c>
      <x:c r="V163" s="102">
        <x:v>7.0999999999999996</x:v>
      </x:c>
      <x:c r="W163" s="102">
        <x:v>0.65000000000000002</x:v>
      </x:c>
      <x:c r="X163" s="89" t="s">
        <x:v>1796</x:v>
      </x:c>
      <x:c r="Y163" s="89">
        <x:v>0</x:v>
      </x:c>
      <x:c r="Z163" s="89" t="s">
        <x:v>1796</x:v>
      </x:c>
      <x:c r="AA163" s="106">
        <x:v>0</x:v>
      </x:c>
      <x:c r="AB163" s="98" t="s">
        <x:v>325</x:v>
      </x:c>
      <x:c r="AC163" s="98" t="s">
        <x:v>1796</x:v>
      </x:c>
      <x:c r="AD163" s="98" t="s">
        <x:v>1273</x:v>
      </x:c>
    </x:row>
    <x:row r="164" spans="1:30" ht="54" customHeight="1">
      <x:c r="A164" s="97" t="s">
        <x:v>3484</x:v>
      </x:c>
      <x:c r="B164" s="89" t="s">
        <x:v>2849</x:v>
      </x:c>
      <x:c r="C164" s="98" t="s">
        <x:v>1953</x:v>
      </x:c>
      <x:c r="D164" s="121"/>
      <x:c r="E164" s="98" t="s">
        <x:v>829</x:v>
      </x:c>
      <x:c r="F164" s="98" t="s">
        <x:v>3153</x:v>
      </x:c>
      <x:c r="G164" s="97" t="s">
        <x:v>2867</x:v>
      </x:c>
      <x:c r="H164" s="98" t="s">
        <x:v>826</x:v>
      </x:c>
      <x:c r="I164" s="89"/>
      <x:c r="J164" s="89" t="s">
        <x:v>3176</x:v>
      </x:c>
      <x:c r="K164" s="89" t="s">
        <x:v>2849</x:v>
      </x:c>
      <x:c r="L164" s="89" t="s">
        <x:v>584</x:v>
      </x:c>
      <x:c r="M164" s="89" t="s">
        <x:v>400</x:v>
      </x:c>
      <x:c r="N164" s="89" t="s">
        <x:v>3565</x:v>
      </x:c>
      <x:c r="O164" s="89" t="s">
        <x:v>1796</x:v>
      </x:c>
      <x:c r="P164" s="102">
        <x:v>0</x:v>
      </x:c>
      <x:c r="Q164" s="89">
        <x:v>0</x:v>
      </x:c>
      <x:c r="R164" s="89" t="s">
        <x:v>1144</x:v>
      </x:c>
      <x:c r="S164" s="106">
        <x:v>7</x:v>
      </x:c>
      <x:c r="T164" s="110">
        <x:v>0.25</x:v>
      </x:c>
      <x:c r="U164" s="89" t="s">
        <x:v>3169</x:v>
      </x:c>
      <x:c r="V164" s="102">
        <x:v>5.5</x:v>
      </x:c>
      <x:c r="W164" s="102">
        <x:v>0.75</x:v>
      </x:c>
      <x:c r="X164" s="89" t="s">
        <x:v>440</x:v>
      </x:c>
      <x:c r="Y164" s="89">
        <x:v>1</x:v>
      </x:c>
      <x:c r="Z164" s="89" t="s">
        <x:v>3222</x:v>
      </x:c>
      <x:c r="AA164" s="106">
        <x:v>4</x:v>
      </x:c>
      <x:c r="AB164" s="98" t="s">
        <x:v>421</x:v>
      </x:c>
      <x:c r="AC164" s="98" t="s">
        <x:v>2717</x:v>
      </x:c>
      <x:c r="AD164" s="98" t="s">
        <x:v>1957</x:v>
      </x:c>
    </x:row>
    <x:row r="165" spans="1:30" ht="54" customHeight="1">
      <x:c r="A165" s="97" t="s">
        <x:v>747</x:v>
      </x:c>
      <x:c r="B165" s="89" t="s">
        <x:v>2849</x:v>
      </x:c>
      <x:c r="C165" s="98" t="s">
        <x:v>1953</x:v>
      </x:c>
      <x:c r="D165" s="121"/>
      <x:c r="E165" s="98" t="s">
        <x:v>829</x:v>
      </x:c>
      <x:c r="F165" s="98" t="s">
        <x:v>3153</x:v>
      </x:c>
      <x:c r="G165" s="97" t="s">
        <x:v>217</x:v>
      </x:c>
      <x:c r="H165" s="98" t="s">
        <x:v>823</x:v>
      </x:c>
      <x:c r="I165" s="89"/>
      <x:c r="J165" s="89" t="s">
        <x:v>3176</x:v>
      </x:c>
      <x:c r="K165" s="89" t="s">
        <x:v>2849</x:v>
      </x:c>
      <x:c r="L165" s="89"/>
      <x:c r="M165" s="89" t="s">
        <x:v>400</x:v>
      </x:c>
      <x:c r="N165" s="89" t="s">
        <x:v>3565</x:v>
      </x:c>
      <x:c r="O165" s="89" t="s">
        <x:v>1796</x:v>
      </x:c>
      <x:c r="P165" s="102">
        <x:v>0</x:v>
      </x:c>
      <x:c r="Q165" s="89">
        <x:v>0</x:v>
      </x:c>
      <x:c r="R165" s="89" t="s">
        <x:v>1144</x:v>
      </x:c>
      <x:c r="S165" s="106">
        <x:v>7.7000000000000002</x:v>
      </x:c>
      <x:c r="T165" s="110">
        <x:v>0.25</x:v>
      </x:c>
      <x:c r="U165" s="89" t="s">
        <x:v>3169</x:v>
      </x:c>
      <x:c r="V165" s="102">
        <x:v>6.2000000000000002</x:v>
      </x:c>
      <x:c r="W165" s="102">
        <x:v>0.75</x:v>
      </x:c>
      <x:c r="X165" s="89" t="s">
        <x:v>412</x:v>
      </x:c>
      <x:c r="Y165" s="89">
        <x:v>1</x:v>
      </x:c>
      <x:c r="Z165" s="89" t="s">
        <x:v>3216</x:v>
      </x:c>
      <x:c r="AA165" s="106">
        <x:v>0</x:v>
      </x:c>
      <x:c r="AB165" s="98" t="s">
        <x:v>325</x:v>
      </x:c>
      <x:c r="AC165" s="98" t="s">
        <x:v>1796</x:v>
      </x:c>
      <x:c r="AD165" s="98" t="s">
        <x:v>1952</x:v>
      </x:c>
    </x:row>
    <x:row r="166" spans="1:30" ht="54" customHeight="1">
      <x:c r="A166" s="97" t="s">
        <x:v>739</x:v>
      </x:c>
      <x:c r="B166" s="89" t="s">
        <x:v>2849</x:v>
      </x:c>
      <x:c r="C166" s="98" t="s">
        <x:v>1953</x:v>
      </x:c>
      <x:c r="D166" s="121"/>
      <x:c r="E166" s="98" t="s">
        <x:v>829</x:v>
      </x:c>
      <x:c r="F166" s="98" t="s">
        <x:v>3153</x:v>
      </x:c>
      <x:c r="G166" s="97" t="s">
        <x:v>222</x:v>
      </x:c>
      <x:c r="H166" s="98" t="s">
        <x:v>884</x:v>
      </x:c>
      <x:c r="I166" s="89"/>
      <x:c r="J166" s="89" t="s">
        <x:v>3176</x:v>
      </x:c>
      <x:c r="K166" s="89" t="s">
        <x:v>2849</x:v>
      </x:c>
      <x:c r="L166" s="89" t="s">
        <x:v>390</x:v>
      </x:c>
      <x:c r="M166" s="89" t="s">
        <x:v>400</x:v>
      </x:c>
      <x:c r="N166" s="89" t="s">
        <x:v>3565</x:v>
      </x:c>
      <x:c r="O166" s="89" t="s">
        <x:v>2221</x:v>
      </x:c>
      <x:c r="P166" s="102">
        <x:v>0.46999999999999997</x:v>
      </x:c>
      <x:c r="Q166" s="89">
        <x:v>0</x:v>
      </x:c>
      <x:c r="R166" s="89" t="s">
        <x:v>3582</x:v>
      </x:c>
      <x:c r="S166" s="106">
        <x:v>8.4000000000000004</x:v>
      </x:c>
      <x:c r="T166" s="110">
        <x:v>0.29999999999999999</x:v>
      </x:c>
      <x:c r="U166" s="89" t="s">
        <x:v>3169</x:v>
      </x:c>
      <x:c r="V166" s="102">
        <x:v>6.9000000000000004</x:v>
      </x:c>
      <x:c r="W166" s="102">
        <x:v>0.75</x:v>
      </x:c>
      <x:c r="X166" s="89" t="s">
        <x:v>1796</x:v>
      </x:c>
      <x:c r="Y166" s="89">
        <x:v>0</x:v>
      </x:c>
      <x:c r="Z166" s="89" t="s">
        <x:v>1796</x:v>
      </x:c>
      <x:c r="AA166" s="106">
        <x:v>0</x:v>
      </x:c>
      <x:c r="AB166" s="98" t="s">
        <x:v>325</x:v>
      </x:c>
      <x:c r="AC166" s="98" t="s">
        <x:v>2717</x:v>
      </x:c>
      <x:c r="AD166" s="98" t="s">
        <x:v>1256</x:v>
      </x:c>
    </x:row>
    <x:row r="167" spans="1:30" ht="54" customHeight="1">
      <x:c r="A167" s="97" t="s">
        <x:v>741</x:v>
      </x:c>
      <x:c r="B167" s="89" t="s">
        <x:v>2849</x:v>
      </x:c>
      <x:c r="C167" s="98" t="s">
        <x:v>1953</x:v>
      </x:c>
      <x:c r="D167" s="121"/>
      <x:c r="E167" s="98" t="s">
        <x:v>829</x:v>
      </x:c>
      <x:c r="F167" s="98" t="s">
        <x:v>3153</x:v>
      </x:c>
      <x:c r="G167" s="97" t="s">
        <x:v>235</x:v>
      </x:c>
      <x:c r="H167" s="98" t="s">
        <x:v>861</x:v>
      </x:c>
      <x:c r="I167" s="89"/>
      <x:c r="J167" s="89" t="s">
        <x:v>3176</x:v>
      </x:c>
      <x:c r="K167" s="89" t="s">
        <x:v>2849</x:v>
      </x:c>
      <x:c r="L167" s="89"/>
      <x:c r="M167" s="89" t="s">
        <x:v>400</x:v>
      </x:c>
      <x:c r="N167" s="89" t="s">
        <x:v>3565</x:v>
      </x:c>
      <x:c r="O167" s="89" t="s">
        <x:v>1796</x:v>
      </x:c>
      <x:c r="P167" s="102">
        <x:v>0</x:v>
      </x:c>
      <x:c r="Q167" s="89">
        <x:v>0</x:v>
      </x:c>
      <x:c r="R167" s="89" t="s">
        <x:v>1144</x:v>
      </x:c>
      <x:c r="S167" s="106">
        <x:v>9.0999999999999996</x:v>
      </x:c>
      <x:c r="T167" s="110">
        <x:v>0.20000000000000001</x:v>
      </x:c>
      <x:c r="U167" s="89" t="s">
        <x:v>3169</x:v>
      </x:c>
      <x:c r="V167" s="102">
        <x:v>7.5999999999999996</x:v>
      </x:c>
      <x:c r="W167" s="102">
        <x:v>0.75</x:v>
      </x:c>
      <x:c r="X167" s="89" t="s">
        <x:v>432</x:v>
      </x:c>
      <x:c r="Y167" s="89">
        <x:v>1</x:v>
      </x:c>
      <x:c r="Z167" s="89" t="s">
        <x:v>3194</x:v>
      </x:c>
      <x:c r="AA167" s="106">
        <x:v>0</x:v>
      </x:c>
      <x:c r="AB167" s="98" t="s">
        <x:v>325</x:v>
      </x:c>
      <x:c r="AC167" s="98" t="s">
        <x:v>1796</x:v>
      </x:c>
      <x:c r="AD167" s="98" t="s">
        <x:v>1276</x:v>
      </x:c>
    </x:row>
    <x:row r="168" spans="1:30" ht="54" customHeight="1">
      <x:c r="A168" s="97" t="s">
        <x:v>742</x:v>
      </x:c>
      <x:c r="B168" s="89" t="s">
        <x:v>2846</x:v>
      </x:c>
      <x:c r="C168" s="98" t="s">
        <x:v>1254</x:v>
      </x:c>
      <x:c r="D168" s="121"/>
      <x:c r="E168" s="98" t="s">
        <x:v>847</x:v>
      </x:c>
      <x:c r="F168" s="98" t="s">
        <x:v>3153</x:v>
      </x:c>
      <x:c r="G168" s="97" t="s">
        <x:v>2859</x:v>
      </x:c>
      <x:c r="H168" s="98" t="s">
        <x:v>3789</x:v>
      </x:c>
      <x:c r="I168" s="89"/>
      <x:c r="J168" s="89" t="s">
        <x:v>3176</x:v>
      </x:c>
      <x:c r="K168" s="89" t="s">
        <x:v>2846</x:v>
      </x:c>
      <x:c r="L168" s="89"/>
      <x:c r="M168" s="89" t="s">
        <x:v>400</x:v>
      </x:c>
      <x:c r="N168" s="89" t="s">
        <x:v>3565</x:v>
      </x:c>
      <x:c r="O168" s="89" t="s">
        <x:v>1796</x:v>
      </x:c>
      <x:c r="P168" s="102">
        <x:v>0</x:v>
      </x:c>
      <x:c r="Q168" s="89">
        <x:v>0</x:v>
      </x:c>
      <x:c r="R168" s="89" t="s">
        <x:v>1144</x:v>
      </x:c>
      <x:c r="S168" s="106">
        <x:v>7</x:v>
      </x:c>
      <x:c r="T168" s="110">
        <x:v>0.29999999999999999</x:v>
      </x:c>
      <x:c r="U168" s="89" t="s">
        <x:v>3169</x:v>
      </x:c>
      <x:c r="V168" s="102">
        <x:v>5.5</x:v>
      </x:c>
      <x:c r="W168" s="102">
        <x:v>0.75</x:v>
      </x:c>
      <x:c r="X168" s="89" t="s">
        <x:v>1796</x:v>
      </x:c>
      <x:c r="Y168" s="89">
        <x:v>0</x:v>
      </x:c>
      <x:c r="Z168" s="89" t="s">
        <x:v>1796</x:v>
      </x:c>
      <x:c r="AA168" s="106">
        <x:v>0</x:v>
      </x:c>
      <x:c r="AB168" s="98" t="s">
        <x:v>325</x:v>
      </x:c>
      <x:c r="AC168" s="98" t="s">
        <x:v>1796</x:v>
      </x:c>
      <x:c r="AD168" s="98" t="s">
        <x:v>1283</x:v>
      </x:c>
    </x:row>
    <x:row r="169" spans="1:30" ht="54" customHeight="1">
      <x:c r="A169" s="97" t="s">
        <x:v>754</x:v>
      </x:c>
      <x:c r="B169" s="89" t="s">
        <x:v>2846</x:v>
      </x:c>
      <x:c r="C169" s="98" t="s">
        <x:v>1254</x:v>
      </x:c>
      <x:c r="D169" s="121"/>
      <x:c r="E169" s="98" t="s">
        <x:v>847</x:v>
      </x:c>
      <x:c r="F169" s="98" t="s">
        <x:v>3153</x:v>
      </x:c>
      <x:c r="G169" s="97" t="s">
        <x:v>200</x:v>
      </x:c>
      <x:c r="H169" s="98" t="s">
        <x:v>842</x:v>
      </x:c>
      <x:c r="I169" s="89"/>
      <x:c r="J169" s="89" t="s">
        <x:v>3176</x:v>
      </x:c>
      <x:c r="K169" s="89" t="s">
        <x:v>2846</x:v>
      </x:c>
      <x:c r="L169" s="89" t="s">
        <x:v>644</x:v>
      </x:c>
      <x:c r="M169" s="89" t="s">
        <x:v>400</x:v>
      </x:c>
      <x:c r="N169" s="89" t="s">
        <x:v>3565</x:v>
      </x:c>
      <x:c r="O169" s="89" t="s">
        <x:v>1796</x:v>
      </x:c>
      <x:c r="P169" s="102">
        <x:v>0</x:v>
      </x:c>
      <x:c r="Q169" s="89">
        <x:v>0</x:v>
      </x:c>
      <x:c r="R169" s="89" t="s">
        <x:v>1144</x:v>
      </x:c>
      <x:c r="S169" s="106">
        <x:v>7.7000000000000002</x:v>
      </x:c>
      <x:c r="T169" s="110">
        <x:v>0.25</x:v>
      </x:c>
      <x:c r="U169" s="89" t="s">
        <x:v>3169</x:v>
      </x:c>
      <x:c r="V169" s="102">
        <x:v>6.2000000000000002</x:v>
      </x:c>
      <x:c r="W169" s="102">
        <x:v>0.75</x:v>
      </x:c>
      <x:c r="X169" s="89" t="s">
        <x:v>650</x:v>
      </x:c>
      <x:c r="Y169" s="89">
        <x:v>-1</x:v>
      </x:c>
      <x:c r="Z169" s="89" t="s">
        <x:v>3188</x:v>
      </x:c>
      <x:c r="AA169" s="106">
        <x:v>4</x:v>
      </x:c>
      <x:c r="AB169" s="98" t="s">
        <x:v>421</x:v>
      </x:c>
      <x:c r="AC169" s="98" t="s">
        <x:v>1796</x:v>
      </x:c>
      <x:c r="AD169" s="98" t="s">
        <x:v>1264</x:v>
      </x:c>
    </x:row>
    <x:row r="170" spans="1:30" ht="54" customHeight="1">
      <x:c r="A170" s="97" t="s">
        <x:v>738</x:v>
      </x:c>
      <x:c r="B170" s="89" t="s">
        <x:v>2846</x:v>
      </x:c>
      <x:c r="C170" s="98" t="s">
        <x:v>1254</x:v>
      </x:c>
      <x:c r="D170" s="121"/>
      <x:c r="E170" s="98" t="s">
        <x:v>847</x:v>
      </x:c>
      <x:c r="F170" s="98" t="s">
        <x:v>3153</x:v>
      </x:c>
      <x:c r="G170" s="97" t="s">
        <x:v>227</x:v>
      </x:c>
      <x:c r="H170" s="98" t="s">
        <x:v>3792</x:v>
      </x:c>
      <x:c r="I170" s="89"/>
      <x:c r="J170" s="89" t="s">
        <x:v>3176</x:v>
      </x:c>
      <x:c r="K170" s="89" t="s">
        <x:v>2846</x:v>
      </x:c>
      <x:c r="L170" s="89"/>
      <x:c r="M170" s="89" t="s">
        <x:v>400</x:v>
      </x:c>
      <x:c r="N170" s="89" t="s">
        <x:v>3565</x:v>
      </x:c>
      <x:c r="O170" s="89" t="s">
        <x:v>1796</x:v>
      </x:c>
      <x:c r="P170" s="102">
        <x:v>0</x:v>
      </x:c>
      <x:c r="Q170" s="89">
        <x:v>0</x:v>
      </x:c>
      <x:c r="R170" s="89" t="s">
        <x:v>1144</x:v>
      </x:c>
      <x:c r="S170" s="106">
        <x:v>8.4000000000000004</x:v>
      </x:c>
      <x:c r="T170" s="110">
        <x:v>0.25</x:v>
      </x:c>
      <x:c r="U170" s="89" t="s">
        <x:v>3169</x:v>
      </x:c>
      <x:c r="V170" s="102">
        <x:v>6.9000000000000004</x:v>
      </x:c>
      <x:c r="W170" s="102">
        <x:v>0.75</x:v>
      </x:c>
      <x:c r="X170" s="89" t="s">
        <x:v>1796</x:v>
      </x:c>
      <x:c r="Y170" s="89">
        <x:v>0</x:v>
      </x:c>
      <x:c r="Z170" s="89" t="s">
        <x:v>1796</x:v>
      </x:c>
      <x:c r="AA170" s="106">
        <x:v>0</x:v>
      </x:c>
      <x:c r="AB170" s="98" t="s">
        <x:v>325</x:v>
      </x:c>
      <x:c r="AC170" s="98" t="s">
        <x:v>1796</x:v>
      </x:c>
      <x:c r="AD170" s="98" t="s">
        <x:v>1958</x:v>
      </x:c>
    </x:row>
    <x:row r="171" spans="1:30" ht="54" customHeight="1">
      <x:c r="A171" s="97" t="s">
        <x:v>746</x:v>
      </x:c>
      <x:c r="B171" s="89" t="s">
        <x:v>2846</x:v>
      </x:c>
      <x:c r="C171" s="98" t="s">
        <x:v>1254</x:v>
      </x:c>
      <x:c r="D171" s="121"/>
      <x:c r="E171" s="98" t="s">
        <x:v>847</x:v>
      </x:c>
      <x:c r="F171" s="98" t="s">
        <x:v>3153</x:v>
      </x:c>
      <x:c r="G171" s="97" t="s">
        <x:v>225</x:v>
      </x:c>
      <x:c r="H171" s="98" t="s">
        <x:v>837</x:v>
      </x:c>
      <x:c r="I171" s="89"/>
      <x:c r="J171" s="89" t="s">
        <x:v>3176</x:v>
      </x:c>
      <x:c r="K171" s="89" t="s">
        <x:v>2846</x:v>
      </x:c>
      <x:c r="L171" s="89" t="s">
        <x:v>653</x:v>
      </x:c>
      <x:c r="M171" s="89" t="s">
        <x:v>400</x:v>
      </x:c>
      <x:c r="N171" s="89" t="s">
        <x:v>3565</x:v>
      </x:c>
      <x:c r="O171" s="89" t="s">
        <x:v>2221</x:v>
      </x:c>
      <x:c r="P171" s="102">
        <x:v>1.21</x:v>
      </x:c>
      <x:c r="Q171" s="89">
        <x:v>0</x:v>
      </x:c>
      <x:c r="R171" s="89" t="s">
        <x:v>3587</x:v>
      </x:c>
      <x:c r="S171" s="106">
        <x:v>9.0999999999999996</x:v>
      </x:c>
      <x:c r="T171" s="110">
        <x:v>0.20000000000000001</x:v>
      </x:c>
      <x:c r="U171" s="89" t="s">
        <x:v>3169</x:v>
      </x:c>
      <x:c r="V171" s="102">
        <x:v>7.5999999999999996</x:v>
      </x:c>
      <x:c r="W171" s="102">
        <x:v>0.75</x:v>
      </x:c>
      <x:c r="X171" s="89" t="s">
        <x:v>1796</x:v>
      </x:c>
      <x:c r="Y171" s="89">
        <x:v>0</x:v>
      </x:c>
      <x:c r="Z171" s="89" t="s">
        <x:v>1796</x:v>
      </x:c>
      <x:c r="AA171" s="106">
        <x:v>0</x:v>
      </x:c>
      <x:c r="AB171" s="98" t="s">
        <x:v>325</x:v>
      </x:c>
      <x:c r="AC171" s="98" t="s">
        <x:v>609</x:v>
      </x:c>
      <x:c r="AD171" s="98" t="s">
        <x:v>1846</x:v>
      </x:c>
    </x:row>
    <x:row r="172" spans="1:30" ht="54" customHeight="1">
      <x:c r="A172" s="97" t="s">
        <x:v>748</x:v>
      </x:c>
      <x:c r="B172" s="89" t="s">
        <x:v>2862</x:v>
      </x:c>
      <x:c r="C172" s="98" t="s">
        <x:v>1879</x:v>
      </x:c>
      <x:c r="D172" s="121"/>
      <x:c r="E172" s="98" t="s">
        <x:v>1284</x:v>
      </x:c>
      <x:c r="F172" s="98" t="s">
        <x:v>3093</x:v>
      </x:c>
      <x:c r="G172" s="97" t="s">
        <x:v>2865</x:v>
      </x:c>
      <x:c r="H172" s="98" t="s">
        <x:v>1563</x:v>
      </x:c>
      <x:c r="I172" s="89"/>
      <x:c r="J172" s="89" t="s">
        <x:v>3176</x:v>
      </x:c>
      <x:c r="K172" s="89" t="s">
        <x:v>2862</x:v>
      </x:c>
      <x:c r="L172" s="89"/>
      <x:c r="M172" s="89" t="s">
        <x:v>405</x:v>
      </x:c>
      <x:c r="N172" s="89" t="s">
        <x:v>4085</x:v>
      </x:c>
      <x:c r="O172" s="89" t="s">
        <x:v>1796</x:v>
      </x:c>
      <x:c r="P172" s="102">
        <x:v>0</x:v>
      </x:c>
      <x:c r="Q172" s="89">
        <x:v>0</x:v>
      </x:c>
      <x:c r="R172" s="89" t="s">
        <x:v>1144</x:v>
      </x:c>
      <x:c r="S172" s="106">
        <x:v>8</x:v>
      </x:c>
      <x:c r="T172" s="110">
        <x:v>0.25</x:v>
      </x:c>
      <x:c r="U172" s="89" t="s">
        <x:v>3169</x:v>
      </x:c>
      <x:c r="V172" s="102">
        <x:v>6.5</x:v>
      </x:c>
      <x:c r="W172" s="102">
        <x:v>0.90000000000000002</x:v>
      </x:c>
      <x:c r="X172" s="89" t="s">
        <x:v>1797</x:v>
      </x:c>
      <x:c r="Y172" s="89">
        <x:v>12</x:v>
      </x:c>
      <x:c r="Z172" s="89" t="s">
        <x:v>3192</x:v>
      </x:c>
      <x:c r="AA172" s="106">
        <x:v>0</x:v>
      </x:c>
      <x:c r="AB172" s="98" t="s">
        <x:v>325</x:v>
      </x:c>
      <x:c r="AC172" s="98" t="s">
        <x:v>1796</x:v>
      </x:c>
      <x:c r="AD172" s="98" t="s">
        <x:v>1287</x:v>
      </x:c>
    </x:row>
    <x:row r="173" spans="1:30" ht="54" customHeight="1">
      <x:c r="A173" s="97" t="s">
        <x:v>740</x:v>
      </x:c>
      <x:c r="B173" s="89" t="s">
        <x:v>2862</x:v>
      </x:c>
      <x:c r="C173" s="98" t="s">
        <x:v>1879</x:v>
      </x:c>
      <x:c r="D173" s="121"/>
      <x:c r="E173" s="98" t="s">
        <x:v>1284</x:v>
      </x:c>
      <x:c r="F173" s="98" t="s">
        <x:v>3093</x:v>
      </x:c>
      <x:c r="G173" s="97" t="s">
        <x:v>2855</x:v>
      </x:c>
      <x:c r="H173" s="98" t="s">
        <x:v>840</x:v>
      </x:c>
      <x:c r="I173" s="89"/>
      <x:c r="J173" s="89" t="s">
        <x:v>3176</x:v>
      </x:c>
      <x:c r="K173" s="89" t="s">
        <x:v>2862</x:v>
      </x:c>
      <x:c r="L173" s="89" t="s">
        <x:v>553</x:v>
      </x:c>
      <x:c r="M173" s="89" t="s">
        <x:v>405</x:v>
      </x:c>
      <x:c r="N173" s="89" t="s">
        <x:v>4085</x:v>
      </x:c>
      <x:c r="O173" s="89" t="s">
        <x:v>1796</x:v>
      </x:c>
      <x:c r="P173" s="102">
        <x:v>0</x:v>
      </x:c>
      <x:c r="Q173" s="89">
        <x:v>0</x:v>
      </x:c>
      <x:c r="R173" s="89" t="s">
        <x:v>1144</x:v>
      </x:c>
      <x:c r="S173" s="106">
        <x:v>8.6999999999999993</x:v>
      </x:c>
      <x:c r="T173" s="110">
        <x:v>0.25</x:v>
      </x:c>
      <x:c r="U173" s="89" t="s">
        <x:v>3169</x:v>
      </x:c>
      <x:c r="V173" s="102">
        <x:v>7.2000000000000002</x:v>
      </x:c>
      <x:c r="W173" s="102">
        <x:v>0.90000000000000002</x:v>
      </x:c>
      <x:c r="X173" s="89" t="s">
        <x:v>406</x:v>
      </x:c>
      <x:c r="Y173" s="89">
        <x:v>-1</x:v>
      </x:c>
      <x:c r="Z173" s="89" t="s">
        <x:v>3222</x:v>
      </x:c>
      <x:c r="AA173" s="106">
        <x:v>3</x:v>
      </x:c>
      <x:c r="AB173" s="98" t="s">
        <x:v>421</x:v>
      </x:c>
      <x:c r="AC173" s="98" t="s">
        <x:v>619</x:v>
      </x:c>
      <x:c r="AD173" s="98" t="s">
        <x:v>3345</x:v>
      </x:c>
    </x:row>
    <x:row r="174" spans="1:30" ht="54" customHeight="1">
      <x:c r="A174" s="97" t="s">
        <x:v>744</x:v>
      </x:c>
      <x:c r="B174" s="89" t="s">
        <x:v>2862</x:v>
      </x:c>
      <x:c r="C174" s="98" t="s">
        <x:v>1879</x:v>
      </x:c>
      <x:c r="D174" s="121"/>
      <x:c r="E174" s="98" t="s">
        <x:v>1284</x:v>
      </x:c>
      <x:c r="F174" s="98" t="s">
        <x:v>3093</x:v>
      </x:c>
      <x:c r="G174" s="97" t="s">
        <x:v>2852</x:v>
      </x:c>
      <x:c r="H174" s="98" t="s">
        <x:v>884</x:v>
      </x:c>
      <x:c r="I174" s="89"/>
      <x:c r="J174" s="89" t="s">
        <x:v>3176</x:v>
      </x:c>
      <x:c r="K174" s="89" t="s">
        <x:v>2862</x:v>
      </x:c>
      <x:c r="L174" s="89" t="s">
        <x:v>643</x:v>
      </x:c>
      <x:c r="M174" s="89" t="s">
        <x:v>405</x:v>
      </x:c>
      <x:c r="N174" s="89" t="s">
        <x:v>4085</x:v>
      </x:c>
      <x:c r="O174" s="89" t="s">
        <x:v>2221</x:v>
      </x:c>
      <x:c r="P174" s="102">
        <x:v>0.52000000000000002</x:v>
      </x:c>
      <x:c r="Q174" s="89">
        <x:v>0</x:v>
      </x:c>
      <x:c r="R174" s="89" t="s">
        <x:v>3604</x:v>
      </x:c>
      <x:c r="S174" s="106">
        <x:v>9.4000000000000004</x:v>
      </x:c>
      <x:c r="T174" s="110">
        <x:v>0.25</x:v>
      </x:c>
      <x:c r="U174" s="89" t="s">
        <x:v>3169</x:v>
      </x:c>
      <x:c r="V174" s="102">
        <x:v>7.9000000000000004</x:v>
      </x:c>
      <x:c r="W174" s="102">
        <x:v>0.90000000000000002</x:v>
      </x:c>
      <x:c r="X174" s="89" t="s">
        <x:v>1796</x:v>
      </x:c>
      <x:c r="Y174" s="89">
        <x:v>0</x:v>
      </x:c>
      <x:c r="Z174" s="89" t="s">
        <x:v>1796</x:v>
      </x:c>
      <x:c r="AA174" s="106">
        <x:v>0</x:v>
      </x:c>
      <x:c r="AB174" s="98" t="s">
        <x:v>325</x:v>
      </x:c>
      <x:c r="AC174" s="98" t="s">
        <x:v>1796</x:v>
      </x:c>
      <x:c r="AD174" s="98" t="s">
        <x:v>1279</x:v>
      </x:c>
    </x:row>
    <x:row r="175" spans="1:30" ht="54" customHeight="1">
      <x:c r="A175" s="97" t="s">
        <x:v>749</x:v>
      </x:c>
      <x:c r="B175" s="89" t="s">
        <x:v>2862</x:v>
      </x:c>
      <x:c r="C175" s="98" t="s">
        <x:v>1879</x:v>
      </x:c>
      <x:c r="D175" s="121"/>
      <x:c r="E175" s="98" t="s">
        <x:v>1284</x:v>
      </x:c>
      <x:c r="F175" s="98" t="s">
        <x:v>3093</x:v>
      </x:c>
      <x:c r="G175" s="97" t="s">
        <x:v>256</x:v>
      </x:c>
      <x:c r="H175" s="98" t="s">
        <x:v>840</x:v>
      </x:c>
      <x:c r="I175" s="89"/>
      <x:c r="J175" s="89" t="s">
        <x:v>3176</x:v>
      </x:c>
      <x:c r="K175" s="89" t="s">
        <x:v>2862</x:v>
      </x:c>
      <x:c r="L175" s="89" t="s">
        <x:v>553</x:v>
      </x:c>
      <x:c r="M175" s="89" t="s">
        <x:v>405</x:v>
      </x:c>
      <x:c r="N175" s="89" t="s">
        <x:v>4085</x:v>
      </x:c>
      <x:c r="O175" s="89" t="s">
        <x:v>1796</x:v>
      </x:c>
      <x:c r="P175" s="102">
        <x:v>0</x:v>
      </x:c>
      <x:c r="Q175" s="89">
        <x:v>0</x:v>
      </x:c>
      <x:c r="R175" s="89" t="s">
        <x:v>1144</x:v>
      </x:c>
      <x:c r="S175" s="106">
        <x:v>10.1</x:v>
      </x:c>
      <x:c r="T175" s="110">
        <x:v>0.25</x:v>
      </x:c>
      <x:c r="U175" s="89" t="s">
        <x:v>3169</x:v>
      </x:c>
      <x:c r="V175" s="102">
        <x:v>8.5999999999999996</x:v>
      </x:c>
      <x:c r="W175" s="102">
        <x:v>0.90000000000000002</x:v>
      </x:c>
      <x:c r="X175" s="89" t="s">
        <x:v>406</x:v>
      </x:c>
      <x:c r="Y175" s="89">
        <x:v>-1</x:v>
      </x:c>
      <x:c r="Z175" s="89" t="s">
        <x:v>3222</x:v>
      </x:c>
      <x:c r="AA175" s="106">
        <x:v>3</x:v>
      </x:c>
      <x:c r="AB175" s="98" t="s">
        <x:v>421</x:v>
      </x:c>
      <x:c r="AC175" s="98" t="s">
        <x:v>619</x:v>
      </x:c>
      <x:c r="AD175" s="98" t="s">
        <x:v>1268</x:v>
      </x:c>
    </x:row>
    <x:row r="176" spans="1:30" ht="54" customHeight="1">
      <x:c r="A176" s="97" t="s">
        <x:v>758</x:v>
      </x:c>
      <x:c r="B176" s="89" t="s">
        <x:v>2856</x:v>
      </x:c>
      <x:c r="C176" s="98" t="s">
        <x:v>3797</x:v>
      </x:c>
      <x:c r="D176" s="121"/>
      <x:c r="E176" s="98" t="s">
        <x:v>1330</x:v>
      </x:c>
      <x:c r="F176" s="98" t="s">
        <x:v>3093</x:v>
      </x:c>
      <x:c r="G176" s="97" t="s">
        <x:v>2864</x:v>
      </x:c>
      <x:c r="H176" s="98" t="s">
        <x:v>1882</x:v>
      </x:c>
      <x:c r="I176" s="89"/>
      <x:c r="J176" s="89" t="s">
        <x:v>3176</x:v>
      </x:c>
      <x:c r="K176" s="89" t="s">
        <x:v>2856</x:v>
      </x:c>
      <x:c r="L176" s="89"/>
      <x:c r="M176" s="89" t="s">
        <x:v>405</x:v>
      </x:c>
      <x:c r="N176" s="89" t="s">
        <x:v>4085</x:v>
      </x:c>
      <x:c r="O176" s="89" t="s">
        <x:v>1796</x:v>
      </x:c>
      <x:c r="P176" s="102">
        <x:v>0</x:v>
      </x:c>
      <x:c r="Q176" s="89">
        <x:v>0</x:v>
      </x:c>
      <x:c r="R176" s="89" t="s">
        <x:v>1144</x:v>
      </x:c>
      <x:c r="S176" s="106">
        <x:v>8</x:v>
      </x:c>
      <x:c r="T176" s="110">
        <x:v>0.25</x:v>
      </x:c>
      <x:c r="U176" s="89" t="s">
        <x:v>3169</x:v>
      </x:c>
      <x:c r="V176" s="102">
        <x:v>6.5</x:v>
      </x:c>
      <x:c r="W176" s="102">
        <x:v>0.90000000000000002</x:v>
      </x:c>
      <x:c r="X176" s="89" t="s">
        <x:v>1796</x:v>
      </x:c>
      <x:c r="Y176" s="89">
        <x:v>0</x:v>
      </x:c>
      <x:c r="Z176" s="89" t="s">
        <x:v>1796</x:v>
      </x:c>
      <x:c r="AA176" s="106">
        <x:v>0</x:v>
      </x:c>
      <x:c r="AB176" s="98" t="s">
        <x:v>325</x:v>
      </x:c>
      <x:c r="AC176" s="98" t="s">
        <x:v>1796</x:v>
      </x:c>
      <x:c r="AD176" s="98" t="s">
        <x:v>865</x:v>
      </x:c>
    </x:row>
    <x:row r="177" spans="1:30" ht="54" customHeight="1">
      <x:c r="A177" s="97" t="s">
        <x:v>752</x:v>
      </x:c>
      <x:c r="B177" s="89" t="s">
        <x:v>2856</x:v>
      </x:c>
      <x:c r="C177" s="98" t="s">
        <x:v>3797</x:v>
      </x:c>
      <x:c r="D177" s="121"/>
      <x:c r="E177" s="98" t="s">
        <x:v>1330</x:v>
      </x:c>
      <x:c r="F177" s="98" t="s">
        <x:v>3093</x:v>
      </x:c>
      <x:c r="G177" s="97" t="s">
        <x:v>259</x:v>
      </x:c>
      <x:c r="H177" s="98" t="s">
        <x:v>1873</x:v>
      </x:c>
      <x:c r="I177" s="89"/>
      <x:c r="J177" s="89" t="s">
        <x:v>3176</x:v>
      </x:c>
      <x:c r="K177" s="89" t="s">
        <x:v>2856</x:v>
      </x:c>
      <x:c r="L177" s="89"/>
      <x:c r="M177" s="89" t="s">
        <x:v>405</x:v>
      </x:c>
      <x:c r="N177" s="89" t="s">
        <x:v>4085</x:v>
      </x:c>
      <x:c r="O177" s="89" t="s">
        <x:v>1796</x:v>
      </x:c>
      <x:c r="P177" s="102">
        <x:v>0</x:v>
      </x:c>
      <x:c r="Q177" s="89">
        <x:v>0</x:v>
      </x:c>
      <x:c r="R177" s="89" t="s">
        <x:v>1144</x:v>
      </x:c>
      <x:c r="S177" s="106">
        <x:v>8.6999999999999993</x:v>
      </x:c>
      <x:c r="T177" s="110">
        <x:v>0.20000000000000001</x:v>
      </x:c>
      <x:c r="U177" s="89" t="s">
        <x:v>3169</x:v>
      </x:c>
      <x:c r="V177" s="102">
        <x:v>7.2000000000000002</x:v>
      </x:c>
      <x:c r="W177" s="102">
        <x:v>0.90000000000000002</x:v>
      </x:c>
      <x:c r="X177" s="89" t="s">
        <x:v>1796</x:v>
      </x:c>
      <x:c r="Y177" s="89">
        <x:v>0</x:v>
      </x:c>
      <x:c r="Z177" s="89" t="s">
        <x:v>1796</x:v>
      </x:c>
      <x:c r="AA177" s="106">
        <x:v>0</x:v>
      </x:c>
      <x:c r="AB177" s="98" t="s">
        <x:v>325</x:v>
      </x:c>
      <x:c r="AC177" s="98" t="s">
        <x:v>1796</x:v>
      </x:c>
      <x:c r="AD177" s="98" t="s">
        <x:v>3336</x:v>
      </x:c>
    </x:row>
    <x:row r="178" spans="1:30" ht="54" customHeight="1">
      <x:c r="A178" s="97" t="s">
        <x:v>774</x:v>
      </x:c>
      <x:c r="B178" s="89" t="s">
        <x:v>2856</x:v>
      </x:c>
      <x:c r="C178" s="98" t="s">
        <x:v>3797</x:v>
      </x:c>
      <x:c r="D178" s="121"/>
      <x:c r="E178" s="98" t="s">
        <x:v>1330</x:v>
      </x:c>
      <x:c r="F178" s="98" t="s">
        <x:v>3093</x:v>
      </x:c>
      <x:c r="G178" s="97" t="s">
        <x:v>2863</x:v>
      </x:c>
      <x:c r="H178" s="98" t="s">
        <x:v>884</x:v>
      </x:c>
      <x:c r="I178" s="89"/>
      <x:c r="J178" s="89" t="s">
        <x:v>3176</x:v>
      </x:c>
      <x:c r="K178" s="89" t="s">
        <x:v>2856</x:v>
      </x:c>
      <x:c r="L178" s="89" t="s">
        <x:v>643</x:v>
      </x:c>
      <x:c r="M178" s="89" t="s">
        <x:v>405</x:v>
      </x:c>
      <x:c r="N178" s="89" t="s">
        <x:v>4085</x:v>
      </x:c>
      <x:c r="O178" s="89" t="s">
        <x:v>2221</x:v>
      </x:c>
      <x:c r="P178" s="102">
        <x:v>0.52000000000000002</x:v>
      </x:c>
      <x:c r="Q178" s="89">
        <x:v>0</x:v>
      </x:c>
      <x:c r="R178" s="89" t="s">
        <x:v>3604</x:v>
      </x:c>
      <x:c r="S178" s="106">
        <x:v>9.4000000000000004</x:v>
      </x:c>
      <x:c r="T178" s="110">
        <x:v>0.25</x:v>
      </x:c>
      <x:c r="U178" s="89" t="s">
        <x:v>3169</x:v>
      </x:c>
      <x:c r="V178" s="102">
        <x:v>7.9000000000000004</x:v>
      </x:c>
      <x:c r="W178" s="102">
        <x:v>0.90000000000000002</x:v>
      </x:c>
      <x:c r="X178" s="89" t="s">
        <x:v>1796</x:v>
      </x:c>
      <x:c r="Y178" s="89">
        <x:v>0</x:v>
      </x:c>
      <x:c r="Z178" s="89" t="s">
        <x:v>1796</x:v>
      </x:c>
      <x:c r="AA178" s="106">
        <x:v>0</x:v>
      </x:c>
      <x:c r="AB178" s="98" t="s">
        <x:v>325</x:v>
      </x:c>
      <x:c r="AC178" s="98" t="s">
        <x:v>1796</x:v>
      </x:c>
      <x:c r="AD178" s="98" t="s">
        <x:v>1279</x:v>
      </x:c>
    </x:row>
    <x:row r="179" spans="1:30" ht="54" customHeight="1">
      <x:c r="A179" s="97" t="s">
        <x:v>757</x:v>
      </x:c>
      <x:c r="B179" s="89" t="s">
        <x:v>2856</x:v>
      </x:c>
      <x:c r="C179" s="98" t="s">
        <x:v>3797</x:v>
      </x:c>
      <x:c r="D179" s="121"/>
      <x:c r="E179" s="98" t="s">
        <x:v>1330</x:v>
      </x:c>
      <x:c r="F179" s="98" t="s">
        <x:v>3093</x:v>
      </x:c>
      <x:c r="G179" s="97" t="s">
        <x:v>257</x:v>
      </x:c>
      <x:c r="H179" s="98" t="s">
        <x:v>1889</x:v>
      </x:c>
      <x:c r="I179" s="89"/>
      <x:c r="J179" s="89" t="s">
        <x:v>3176</x:v>
      </x:c>
      <x:c r="K179" s="89" t="s">
        <x:v>2856</x:v>
      </x:c>
      <x:c r="L179" s="89"/>
      <x:c r="M179" s="89" t="s">
        <x:v>405</x:v>
      </x:c>
      <x:c r="N179" s="89" t="s">
        <x:v>4085</x:v>
      </x:c>
      <x:c r="O179" s="89" t="s">
        <x:v>1796</x:v>
      </x:c>
      <x:c r="P179" s="102">
        <x:v>0</x:v>
      </x:c>
      <x:c r="Q179" s="89">
        <x:v>0</x:v>
      </x:c>
      <x:c r="R179" s="89" t="s">
        <x:v>1144</x:v>
      </x:c>
      <x:c r="S179" s="106">
        <x:v>10.1</x:v>
      </x:c>
      <x:c r="T179" s="110">
        <x:v>0.29999999999999999</x:v>
      </x:c>
      <x:c r="U179" s="89" t="s">
        <x:v>3169</x:v>
      </x:c>
      <x:c r="V179" s="102">
        <x:v>8.5999999999999996</x:v>
      </x:c>
      <x:c r="W179" s="102">
        <x:v>0.90000000000000002</x:v>
      </x:c>
      <x:c r="X179" s="89" t="s">
        <x:v>1796</x:v>
      </x:c>
      <x:c r="Y179" s="89">
        <x:v>0</x:v>
      </x:c>
      <x:c r="Z179" s="89" t="s">
        <x:v>1796</x:v>
      </x:c>
      <x:c r="AA179" s="106">
        <x:v>0</x:v>
      </x:c>
      <x:c r="AB179" s="98" t="s">
        <x:v>325</x:v>
      </x:c>
      <x:c r="AC179" s="98" t="s">
        <x:v>1796</x:v>
      </x:c>
      <x:c r="AD179" s="98" t="s">
        <x:v>2088</x:v>
      </x:c>
    </x:row>
    <x:row r="180" spans="1:30" ht="54" customHeight="1">
      <x:c r="A180" s="97" t="s">
        <x:v>755</x:v>
      </x:c>
      <x:c r="B180" s="89" t="s">
        <x:v>2847</x:v>
      </x:c>
      <x:c r="C180" s="98" t="s">
        <x:v>1280</x:v>
      </x:c>
      <x:c r="D180" s="121"/>
      <x:c r="E180" s="98" t="s">
        <x:v>2998</x:v>
      </x:c>
      <x:c r="F180" s="98" t="s">
        <x:v>3153</x:v>
      </x:c>
      <x:c r="G180" s="97" t="s">
        <x:v>251</x:v>
      </x:c>
      <x:c r="H180" s="98" t="s">
        <x:v>826</x:v>
      </x:c>
      <x:c r="I180" s="89"/>
      <x:c r="J180" s="89" t="s">
        <x:v>3176</x:v>
      </x:c>
      <x:c r="K180" s="89" t="s">
        <x:v>2847</x:v>
      </x:c>
      <x:c r="L180" s="89" t="s">
        <x:v>584</x:v>
      </x:c>
      <x:c r="M180" s="89" t="s">
        <x:v>400</x:v>
      </x:c>
      <x:c r="N180" s="89" t="s">
        <x:v>3565</x:v>
      </x:c>
      <x:c r="O180" s="89" t="s">
        <x:v>1796</x:v>
      </x:c>
      <x:c r="P180" s="102">
        <x:v>0</x:v>
      </x:c>
      <x:c r="Q180" s="89">
        <x:v>0</x:v>
      </x:c>
      <x:c r="R180" s="89" t="s">
        <x:v>1144</x:v>
      </x:c>
      <x:c r="S180" s="106">
        <x:v>6.5</x:v>
      </x:c>
      <x:c r="T180" s="110">
        <x:v>0.29999999999999999</x:v>
      </x:c>
      <x:c r="U180" s="89" t="s">
        <x:v>3169</x:v>
      </x:c>
      <x:c r="V180" s="102">
        <x:v>5</x:v>
      </x:c>
      <x:c r="W180" s="102">
        <x:v>0.65000000000000002</x:v>
      </x:c>
      <x:c r="X180" s="89" t="s">
        <x:v>440</x:v>
      </x:c>
      <x:c r="Y180" s="89">
        <x:v>1</x:v>
      </x:c>
      <x:c r="Z180" s="89" t="s">
        <x:v>3222</x:v>
      </x:c>
      <x:c r="AA180" s="106">
        <x:v>4</x:v>
      </x:c>
      <x:c r="AB180" s="98" t="s">
        <x:v>421</x:v>
      </x:c>
      <x:c r="AC180" s="98" t="s">
        <x:v>2717</x:v>
      </x:c>
      <x:c r="AD180" s="98" t="s">
        <x:v>1832</x:v>
      </x:c>
    </x:row>
    <x:row r="181" spans="1:30" ht="54" customHeight="1">
      <x:c r="A181" s="97" t="s">
        <x:v>759</x:v>
      </x:c>
      <x:c r="B181" s="89" t="s">
        <x:v>2847</x:v>
      </x:c>
      <x:c r="C181" s="98" t="s">
        <x:v>1280</x:v>
      </x:c>
      <x:c r="D181" s="121"/>
      <x:c r="E181" s="98" t="s">
        <x:v>2998</x:v>
      </x:c>
      <x:c r="F181" s="98" t="s">
        <x:v>3153</x:v>
      </x:c>
      <x:c r="G181" s="97" t="s">
        <x:v>2847</x:v>
      </x:c>
      <x:c r="H181" s="98" t="s">
        <x:v>842</x:v>
      </x:c>
      <x:c r="I181" s="89"/>
      <x:c r="J181" s="89" t="s">
        <x:v>3176</x:v>
      </x:c>
      <x:c r="K181" s="89" t="s">
        <x:v>2847</x:v>
      </x:c>
      <x:c r="L181" s="89" t="s">
        <x:v>644</x:v>
      </x:c>
      <x:c r="M181" s="89" t="s">
        <x:v>400</x:v>
      </x:c>
      <x:c r="N181" s="89" t="s">
        <x:v>3565</x:v>
      </x:c>
      <x:c r="O181" s="89" t="s">
        <x:v>1796</x:v>
      </x:c>
      <x:c r="P181" s="102">
        <x:v>0</x:v>
      </x:c>
      <x:c r="Q181" s="89">
        <x:v>0</x:v>
      </x:c>
      <x:c r="R181" s="89" t="s">
        <x:v>1144</x:v>
      </x:c>
      <x:c r="S181" s="106">
        <x:v>7.2000000000000002</x:v>
      </x:c>
      <x:c r="T181" s="110">
        <x:v>0.25</x:v>
      </x:c>
      <x:c r="U181" s="89" t="s">
        <x:v>3169</x:v>
      </x:c>
      <x:c r="V181" s="102">
        <x:v>5.7000000000000002</x:v>
      </x:c>
      <x:c r="W181" s="102">
        <x:v>0.65000000000000002</x:v>
      </x:c>
      <x:c r="X181" s="89" t="s">
        <x:v>650</x:v>
      </x:c>
      <x:c r="Y181" s="89">
        <x:v>-1</x:v>
      </x:c>
      <x:c r="Z181" s="89" t="s">
        <x:v>3188</x:v>
      </x:c>
      <x:c r="AA181" s="106">
        <x:v>4</x:v>
      </x:c>
      <x:c r="AB181" s="98" t="s">
        <x:v>421</x:v>
      </x:c>
      <x:c r="AC181" s="98" t="s">
        <x:v>1796</x:v>
      </x:c>
      <x:c r="AD181" s="98" t="s">
        <x:v>1894</x:v>
      </x:c>
    </x:row>
    <x:row r="182" spans="1:30" ht="54" customHeight="1">
      <x:c r="A182" s="97" t="s">
        <x:v>760</x:v>
      </x:c>
      <x:c r="B182" s="89" t="s">
        <x:v>2847</x:v>
      </x:c>
      <x:c r="C182" s="98" t="s">
        <x:v>1280</x:v>
      </x:c>
      <x:c r="D182" s="121"/>
      <x:c r="E182" s="98" t="s">
        <x:v>2998</x:v>
      </x:c>
      <x:c r="F182" s="98" t="s">
        <x:v>3153</x:v>
      </x:c>
      <x:c r="G182" s="97" t="s">
        <x:v>280</x:v>
      </x:c>
      <x:c r="H182" s="98" t="s">
        <x:v>3798</x:v>
      </x:c>
      <x:c r="I182" s="89"/>
      <x:c r="J182" s="89" t="s">
        <x:v>3176</x:v>
      </x:c>
      <x:c r="K182" s="89" t="s">
        <x:v>2847</x:v>
      </x:c>
      <x:c r="L182" s="89"/>
      <x:c r="M182" s="89" t="s">
        <x:v>400</x:v>
      </x:c>
      <x:c r="N182" s="89" t="s">
        <x:v>3565</x:v>
      </x:c>
      <x:c r="O182" s="89" t="s">
        <x:v>2221</x:v>
      </x:c>
      <x:c r="P182" s="102">
        <x:v>0.94999999999999996</x:v>
      </x:c>
      <x:c r="Q182" s="89">
        <x:v>0</x:v>
      </x:c>
      <x:c r="R182" s="89" t="s">
        <x:v>3590</x:v>
      </x:c>
      <x:c r="S182" s="106">
        <x:v>7.9000000000000004</x:v>
      </x:c>
      <x:c r="T182" s="110">
        <x:v>0.25</x:v>
      </x:c>
      <x:c r="U182" s="89" t="s">
        <x:v>3169</x:v>
      </x:c>
      <x:c r="V182" s="102">
        <x:v>6.4000000000000004</x:v>
      </x:c>
      <x:c r="W182" s="102">
        <x:v>0.65000000000000002</x:v>
      </x:c>
      <x:c r="X182" s="89" t="s">
        <x:v>1796</x:v>
      </x:c>
      <x:c r="Y182" s="89">
        <x:v>0</x:v>
      </x:c>
      <x:c r="Z182" s="89" t="s">
        <x:v>1796</x:v>
      </x:c>
      <x:c r="AA182" s="106">
        <x:v>0</x:v>
      </x:c>
      <x:c r="AB182" s="98" t="s">
        <x:v>325</x:v>
      </x:c>
      <x:c r="AC182" s="98" t="s">
        <x:v>1796</x:v>
      </x:c>
      <x:c r="AD182" s="98" t="s">
        <x:v>1281</x:v>
      </x:c>
    </x:row>
    <x:row r="183" spans="1:30" ht="54" customHeight="1">
      <x:c r="A183" s="97" t="s">
        <x:v>756</x:v>
      </x:c>
      <x:c r="B183" s="89" t="s">
        <x:v>2847</x:v>
      </x:c>
      <x:c r="C183" s="98" t="s">
        <x:v>1280</x:v>
      </x:c>
      <x:c r="D183" s="121"/>
      <x:c r="E183" s="98" t="s">
        <x:v>2998</x:v>
      </x:c>
      <x:c r="F183" s="98" t="s">
        <x:v>3153</x:v>
      </x:c>
      <x:c r="G183" s="97" t="s">
        <x:v>279</x:v>
      </x:c>
      <x:c r="H183" s="98" t="s">
        <x:v>3025</x:v>
      </x:c>
      <x:c r="I183" s="89"/>
      <x:c r="J183" s="89" t="s">
        <x:v>3176</x:v>
      </x:c>
      <x:c r="K183" s="89" t="s">
        <x:v>2847</x:v>
      </x:c>
      <x:c r="L183" s="89"/>
      <x:c r="M183" s="89" t="s">
        <x:v>400</x:v>
      </x:c>
      <x:c r="N183" s="89" t="s">
        <x:v>3565</x:v>
      </x:c>
      <x:c r="O183" s="89" t="s">
        <x:v>1796</x:v>
      </x:c>
      <x:c r="P183" s="102">
        <x:v>0</x:v>
      </x:c>
      <x:c r="Q183" s="89">
        <x:v>0</x:v>
      </x:c>
      <x:c r="R183" s="89" t="s">
        <x:v>1144</x:v>
      </x:c>
      <x:c r="S183" s="106">
        <x:v>8.5999999999999996</x:v>
      </x:c>
      <x:c r="T183" s="110">
        <x:v>0.20000000000000001</x:v>
      </x:c>
      <x:c r="U183" s="89" t="s">
        <x:v>3169</x:v>
      </x:c>
      <x:c r="V183" s="102">
        <x:v>7.0999999999999996</x:v>
      </x:c>
      <x:c r="W183" s="102">
        <x:v>0.65000000000000002</x:v>
      </x:c>
      <x:c r="X183" s="89" t="s">
        <x:v>3107</x:v>
      </x:c>
      <x:c r="Y183" s="89">
        <x:v>-40</x:v>
      </x:c>
      <x:c r="Z183" s="89" t="s">
        <x:v>3192</x:v>
      </x:c>
      <x:c r="AA183" s="106">
        <x:v>2</x:v>
      </x:c>
      <x:c r="AB183" s="98" t="s">
        <x:v>421</x:v>
      </x:c>
      <x:c r="AC183" s="98" t="s">
        <x:v>1796</x:v>
      </x:c>
      <x:c r="AD183" s="98" t="s">
        <x:v>3357</x:v>
      </x:c>
    </x:row>
    <x:row r="184" spans="1:30" ht="54" customHeight="1">
      <x:c r="A184" s="97" t="s">
        <x:v>750</x:v>
      </x:c>
      <x:c r="B184" s="89" t="s">
        <x:v>2861</x:v>
      </x:c>
      <x:c r="C184" s="98" t="s">
        <x:v>3810</x:v>
      </x:c>
      <x:c r="D184" s="121"/>
      <x:c r="E184" s="98" t="s">
        <x:v>1337</x:v>
      </x:c>
      <x:c r="F184" s="98" t="s">
        <x:v>3153</x:v>
      </x:c>
      <x:c r="G184" s="97" t="s">
        <x:v>278</x:v>
      </x:c>
      <x:c r="H184" s="98" t="s">
        <x:v>826</x:v>
      </x:c>
      <x:c r="I184" s="89"/>
      <x:c r="J184" s="89" t="s">
        <x:v>3176</x:v>
      </x:c>
      <x:c r="K184" s="89" t="s">
        <x:v>2861</x:v>
      </x:c>
      <x:c r="L184" s="89" t="s">
        <x:v>585</x:v>
      </x:c>
      <x:c r="M184" s="89" t="s">
        <x:v>400</x:v>
      </x:c>
      <x:c r="N184" s="89" t="s">
        <x:v>3565</x:v>
      </x:c>
      <x:c r="O184" s="89" t="s">
        <x:v>1796</x:v>
      </x:c>
      <x:c r="P184" s="102">
        <x:v>0</x:v>
      </x:c>
      <x:c r="Q184" s="89">
        <x:v>0</x:v>
      </x:c>
      <x:c r="R184" s="89" t="s">
        <x:v>1144</x:v>
      </x:c>
      <x:c r="S184" s="106">
        <x:v>6.5</x:v>
      </x:c>
      <x:c r="T184" s="110">
        <x:v>0.29999999999999999</x:v>
      </x:c>
      <x:c r="U184" s="89" t="s">
        <x:v>3169</x:v>
      </x:c>
      <x:c r="V184" s="102">
        <x:v>5</x:v>
      </x:c>
      <x:c r="W184" s="102">
        <x:v>0.65000000000000002</x:v>
      </x:c>
      <x:c r="X184" s="89" t="s">
        <x:v>440</x:v>
      </x:c>
      <x:c r="Y184" s="89">
        <x:v>1</x:v>
      </x:c>
      <x:c r="Z184" s="89" t="s">
        <x:v>3222</x:v>
      </x:c>
      <x:c r="AA184" s="106">
        <x:v>4</x:v>
      </x:c>
      <x:c r="AB184" s="98" t="s">
        <x:v>421</x:v>
      </x:c>
      <x:c r="AC184" s="98" t="s">
        <x:v>652</x:v>
      </x:c>
      <x:c r="AD184" s="98" t="s">
        <x:v>1881</x:v>
      </x:c>
    </x:row>
    <x:row r="185" spans="1:30" ht="54" customHeight="1">
      <x:c r="A185" s="97" t="s">
        <x:v>761</x:v>
      </x:c>
      <x:c r="B185" s="89" t="s">
        <x:v>2861</x:v>
      </x:c>
      <x:c r="C185" s="98" t="s">
        <x:v>3810</x:v>
      </x:c>
      <x:c r="D185" s="121"/>
      <x:c r="E185" s="98" t="s">
        <x:v>1337</x:v>
      </x:c>
      <x:c r="F185" s="98" t="s">
        <x:v>3153</x:v>
      </x:c>
      <x:c r="G185" s="97" t="s">
        <x:v>2854</x:v>
      </x:c>
      <x:c r="H185" s="98" t="s">
        <x:v>1886</x:v>
      </x:c>
      <x:c r="I185" s="89"/>
      <x:c r="J185" s="89" t="s">
        <x:v>3176</x:v>
      </x:c>
      <x:c r="K185" s="89" t="s">
        <x:v>2861</x:v>
      </x:c>
      <x:c r="L185" s="89"/>
      <x:c r="M185" s="89" t="s">
        <x:v>400</x:v>
      </x:c>
      <x:c r="N185" s="89" t="s">
        <x:v>3565</x:v>
      </x:c>
      <x:c r="O185" s="89" t="s">
        <x:v>1796</x:v>
      </x:c>
      <x:c r="P185" s="102">
        <x:v>0</x:v>
      </x:c>
      <x:c r="Q185" s="89">
        <x:v>0</x:v>
      </x:c>
      <x:c r="R185" s="89" t="s">
        <x:v>1144</x:v>
      </x:c>
      <x:c r="S185" s="106">
        <x:v>7.2000000000000002</x:v>
      </x:c>
      <x:c r="T185" s="110">
        <x:v>0.29999999999999999</x:v>
      </x:c>
      <x:c r="U185" s="89" t="s">
        <x:v>3169</x:v>
      </x:c>
      <x:c r="V185" s="102">
        <x:v>5.7000000000000002</x:v>
      </x:c>
      <x:c r="W185" s="102">
        <x:v>0.65000000000000002</x:v>
      </x:c>
      <x:c r="X185" s="89" t="s">
        <x:v>1796</x:v>
      </x:c>
      <x:c r="Y185" s="89">
        <x:v>0</x:v>
      </x:c>
      <x:c r="Z185" s="89" t="s">
        <x:v>1796</x:v>
      </x:c>
      <x:c r="AA185" s="106">
        <x:v>0</x:v>
      </x:c>
      <x:c r="AB185" s="98" t="s">
        <x:v>325</x:v>
      </x:c>
      <x:c r="AC185" s="98" t="s">
        <x:v>1796</x:v>
      </x:c>
      <x:c r="AD185" s="98" t="s">
        <x:v>2087</x:v>
      </x:c>
    </x:row>
    <x:row r="186" spans="1:30" ht="54" customHeight="1">
      <x:c r="A186" s="97" t="s">
        <x:v>762</x:v>
      </x:c>
      <x:c r="B186" s="89" t="s">
        <x:v>2861</x:v>
      </x:c>
      <x:c r="C186" s="98" t="s">
        <x:v>3810</x:v>
      </x:c>
      <x:c r="D186" s="121"/>
      <x:c r="E186" s="98" t="s">
        <x:v>1337</x:v>
      </x:c>
      <x:c r="F186" s="98" t="s">
        <x:v>3153</x:v>
      </x:c>
      <x:c r="G186" s="97" t="s">
        <x:v>283</x:v>
      </x:c>
      <x:c r="H186" s="98" t="s">
        <x:v>884</x:v>
      </x:c>
      <x:c r="I186" s="89"/>
      <x:c r="J186" s="89" t="s">
        <x:v>3176</x:v>
      </x:c>
      <x:c r="K186" s="89" t="s">
        <x:v>2861</x:v>
      </x:c>
      <x:c r="L186" s="89" t="s">
        <x:v>643</x:v>
      </x:c>
      <x:c r="M186" s="89" t="s">
        <x:v>400</x:v>
      </x:c>
      <x:c r="N186" s="89" t="s">
        <x:v>3565</x:v>
      </x:c>
      <x:c r="O186" s="89" t="s">
        <x:v>2221</x:v>
      </x:c>
      <x:c r="P186" s="102">
        <x:v>0.45000000000000001</x:v>
      </x:c>
      <x:c r="Q186" s="89">
        <x:v>0</x:v>
      </x:c>
      <x:c r="R186" s="89" t="s">
        <x:v>3601</x:v>
      </x:c>
      <x:c r="S186" s="106">
        <x:v>7.9000000000000004</x:v>
      </x:c>
      <x:c r="T186" s="110">
        <x:v>0.25</x:v>
      </x:c>
      <x:c r="U186" s="89" t="s">
        <x:v>3169</x:v>
      </x:c>
      <x:c r="V186" s="102">
        <x:v>6.4000000000000004</x:v>
      </x:c>
      <x:c r="W186" s="102">
        <x:v>0.65000000000000002</x:v>
      </x:c>
      <x:c r="X186" s="89" t="s">
        <x:v>1796</x:v>
      </x:c>
      <x:c r="Y186" s="89">
        <x:v>0</x:v>
      </x:c>
      <x:c r="Z186" s="89" t="s">
        <x:v>1796</x:v>
      </x:c>
      <x:c r="AA186" s="106">
        <x:v>0</x:v>
      </x:c>
      <x:c r="AB186" s="98" t="s">
        <x:v>325</x:v>
      </x:c>
      <x:c r="AC186" s="98" t="s">
        <x:v>1796</x:v>
      </x:c>
      <x:c r="AD186" s="98" t="s">
        <x:v>1278</x:v>
      </x:c>
    </x:row>
    <x:row r="187" spans="1:30" ht="54" customHeight="1">
      <x:c r="A187" s="97" t="s">
        <x:v>766</x:v>
      </x:c>
      <x:c r="B187" s="89" t="s">
        <x:v>2861</x:v>
      </x:c>
      <x:c r="C187" s="98" t="s">
        <x:v>3810</x:v>
      </x:c>
      <x:c r="D187" s="121"/>
      <x:c r="E187" s="98" t="s">
        <x:v>1337</x:v>
      </x:c>
      <x:c r="F187" s="98" t="s">
        <x:v>3153</x:v>
      </x:c>
      <x:c r="G187" s="97" t="s">
        <x:v>2858</x:v>
      </x:c>
      <x:c r="H187" s="98" t="s">
        <x:v>861</x:v>
      </x:c>
      <x:c r="I187" s="89"/>
      <x:c r="J187" s="89" t="s">
        <x:v>3176</x:v>
      </x:c>
      <x:c r="K187" s="89" t="s">
        <x:v>2861</x:v>
      </x:c>
      <x:c r="L187" s="89"/>
      <x:c r="M187" s="89" t="s">
        <x:v>400</x:v>
      </x:c>
      <x:c r="N187" s="89" t="s">
        <x:v>3565</x:v>
      </x:c>
      <x:c r="O187" s="89" t="s">
        <x:v>1796</x:v>
      </x:c>
      <x:c r="P187" s="102">
        <x:v>0</x:v>
      </x:c>
      <x:c r="Q187" s="89">
        <x:v>0</x:v>
      </x:c>
      <x:c r="R187" s="89" t="s">
        <x:v>1144</x:v>
      </x:c>
      <x:c r="S187" s="106">
        <x:v>8.5999999999999996</x:v>
      </x:c>
      <x:c r="T187" s="110">
        <x:v>0.14999999999999999</x:v>
      </x:c>
      <x:c r="U187" s="89" t="s">
        <x:v>3169</x:v>
      </x:c>
      <x:c r="V187" s="102">
        <x:v>7.0999999999999996</x:v>
      </x:c>
      <x:c r="W187" s="102">
        <x:v>0.65000000000000002</x:v>
      </x:c>
      <x:c r="X187" s="89" t="s">
        <x:v>432</x:v>
      </x:c>
      <x:c r="Y187" s="89">
        <x:v>1</x:v>
      </x:c>
      <x:c r="Z187" s="89" t="s">
        <x:v>3194</x:v>
      </x:c>
      <x:c r="AA187" s="106">
        <x:v>0</x:v>
      </x:c>
      <x:c r="AB187" s="98" t="s">
        <x:v>325</x:v>
      </x:c>
      <x:c r="AC187" s="98" t="s">
        <x:v>1796</x:v>
      </x:c>
      <x:c r="AD187" s="98" t="s">
        <x:v>3788</x:v>
      </x:c>
    </x:row>
    <x:row r="188" spans="1:30" ht="54" customHeight="1">
      <x:c r="A188" s="97" t="s">
        <x:v>765</x:v>
      </x:c>
      <x:c r="B188" s="89" t="s">
        <x:v>281</x:v>
      </x:c>
      <x:c r="C188" s="98" t="s">
        <x:v>3811</x:v>
      </x:c>
      <x:c r="D188" s="121"/>
      <x:c r="E188" s="98" t="s">
        <x:v>1849</x:v>
      </x:c>
      <x:c r="F188" s="98" t="s">
        <x:v>3153</x:v>
      </x:c>
      <x:c r="G188" s="97" t="s">
        <x:v>2853</x:v>
      </x:c>
      <x:c r="H188" s="98" t="s">
        <x:v>1267</x:v>
      </x:c>
      <x:c r="I188" s="89"/>
      <x:c r="J188" s="89" t="s">
        <x:v>3176</x:v>
      </x:c>
      <x:c r="K188" s="89" t="s">
        <x:v>281</x:v>
      </x:c>
      <x:c r="L188" s="89" t="s">
        <x:v>583</x:v>
      </x:c>
      <x:c r="M188" s="89" t="s">
        <x:v>400</x:v>
      </x:c>
      <x:c r="N188" s="89" t="s">
        <x:v>3565</x:v>
      </x:c>
      <x:c r="O188" s="89" t="s">
        <x:v>1796</x:v>
      </x:c>
      <x:c r="P188" s="102">
        <x:v>0</x:v>
      </x:c>
      <x:c r="Q188" s="89">
        <x:v>0</x:v>
      </x:c>
      <x:c r="R188" s="89" t="s">
        <x:v>1144</x:v>
      </x:c>
      <x:c r="S188" s="106">
        <x:v>6.5</x:v>
      </x:c>
      <x:c r="T188" s="110">
        <x:v>0.29999999999999999</x:v>
      </x:c>
      <x:c r="U188" s="89" t="s">
        <x:v>3169</x:v>
      </x:c>
      <x:c r="V188" s="102">
        <x:v>5</x:v>
      </x:c>
      <x:c r="W188" s="102">
        <x:v>0.65000000000000002</x:v>
      </x:c>
      <x:c r="X188" s="89" t="s">
        <x:v>230</x:v>
      </x:c>
      <x:c r="Y188" s="89">
        <x:v>70</x:v>
      </x:c>
      <x:c r="Z188" s="89" t="s">
        <x:v>3192</x:v>
      </x:c>
      <x:c r="AA188" s="106">
        <x:v>5</x:v>
      </x:c>
      <x:c r="AB188" s="98" t="s">
        <x:v>421</x:v>
      </x:c>
      <x:c r="AC188" s="98" t="s">
        <x:v>610</x:v>
      </x:c>
      <x:c r="AD188" s="98" t="s">
        <x:v>1258</x:v>
      </x:c>
    </x:row>
    <x:row r="189" spans="1:30" ht="54" customHeight="1">
      <x:c r="A189" s="97" t="s">
        <x:v>743</x:v>
      </x:c>
      <x:c r="B189" s="89" t="s">
        <x:v>281</x:v>
      </x:c>
      <x:c r="C189" s="98" t="s">
        <x:v>3811</x:v>
      </x:c>
      <x:c r="D189" s="121"/>
      <x:c r="E189" s="98" t="s">
        <x:v>1849</x:v>
      </x:c>
      <x:c r="F189" s="98" t="s">
        <x:v>3153</x:v>
      </x:c>
      <x:c r="G189" s="97" t="s">
        <x:v>2857</x:v>
      </x:c>
      <x:c r="H189" s="98" t="s">
        <x:v>1267</x:v>
      </x:c>
      <x:c r="I189" s="89"/>
      <x:c r="J189" s="89" t="s">
        <x:v>3176</x:v>
      </x:c>
      <x:c r="K189" s="89" t="s">
        <x:v>281</x:v>
      </x:c>
      <x:c r="L189" s="89" t="s">
        <x:v>583</x:v>
      </x:c>
      <x:c r="M189" s="89" t="s">
        <x:v>400</x:v>
      </x:c>
      <x:c r="N189" s="89" t="s">
        <x:v>3565</x:v>
      </x:c>
      <x:c r="O189" s="89" t="s">
        <x:v>1796</x:v>
      </x:c>
      <x:c r="P189" s="102">
        <x:v>0</x:v>
      </x:c>
      <x:c r="Q189" s="89">
        <x:v>0</x:v>
      </x:c>
      <x:c r="R189" s="89" t="s">
        <x:v>1144</x:v>
      </x:c>
      <x:c r="S189" s="106">
        <x:v>7.2000000000000002</x:v>
      </x:c>
      <x:c r="T189" s="110">
        <x:v>0.25</x:v>
      </x:c>
      <x:c r="U189" s="89" t="s">
        <x:v>3169</x:v>
      </x:c>
      <x:c r="V189" s="102">
        <x:v>5.7000000000000002</x:v>
      </x:c>
      <x:c r="W189" s="102">
        <x:v>0.65000000000000002</x:v>
      </x:c>
      <x:c r="X189" s="89" t="s">
        <x:v>230</x:v>
      </x:c>
      <x:c r="Y189" s="89">
        <x:v>70</x:v>
      </x:c>
      <x:c r="Z189" s="89" t="s">
        <x:v>3192</x:v>
      </x:c>
      <x:c r="AA189" s="106">
        <x:v>5</x:v>
      </x:c>
      <x:c r="AB189" s="98" t="s">
        <x:v>421</x:v>
      </x:c>
      <x:c r="AC189" s="98" t="s">
        <x:v>610</x:v>
      </x:c>
      <x:c r="AD189" s="98" t="s">
        <x:v>866</x:v>
      </x:c>
    </x:row>
    <x:row r="190" spans="1:30" ht="54" customHeight="1">
      <x:c r="A190" s="97" t="s">
        <x:v>772</x:v>
      </x:c>
      <x:c r="B190" s="89" t="s">
        <x:v>281</x:v>
      </x:c>
      <x:c r="C190" s="98" t="s">
        <x:v>3811</x:v>
      </x:c>
      <x:c r="D190" s="121"/>
      <x:c r="E190" s="98" t="s">
        <x:v>1849</x:v>
      </x:c>
      <x:c r="F190" s="98" t="s">
        <x:v>3153</x:v>
      </x:c>
      <x:c r="G190" s="97" t="s">
        <x:v>289</x:v>
      </x:c>
      <x:c r="H190" s="98" t="s">
        <x:v>884</x:v>
      </x:c>
      <x:c r="I190" s="89"/>
      <x:c r="J190" s="89" t="s">
        <x:v>3176</x:v>
      </x:c>
      <x:c r="K190" s="89" t="s">
        <x:v>281</x:v>
      </x:c>
      <x:c r="L190" s="89" t="s">
        <x:v>645</x:v>
      </x:c>
      <x:c r="M190" s="89" t="s">
        <x:v>400</x:v>
      </x:c>
      <x:c r="N190" s="89" t="s">
        <x:v>3565</x:v>
      </x:c>
      <x:c r="O190" s="89" t="s">
        <x:v>2221</x:v>
      </x:c>
      <x:c r="P190" s="102">
        <x:v>0.45000000000000001</x:v>
      </x:c>
      <x:c r="Q190" s="89">
        <x:v>0</x:v>
      </x:c>
      <x:c r="R190" s="89" t="s">
        <x:v>3601</x:v>
      </x:c>
      <x:c r="S190" s="106">
        <x:v>7.9000000000000004</x:v>
      </x:c>
      <x:c r="T190" s="110">
        <x:v>0.25</x:v>
      </x:c>
      <x:c r="U190" s="89" t="s">
        <x:v>3169</x:v>
      </x:c>
      <x:c r="V190" s="102">
        <x:v>6.4000000000000004</x:v>
      </x:c>
      <x:c r="W190" s="102">
        <x:v>0.65000000000000002</x:v>
      </x:c>
      <x:c r="X190" s="89" t="s">
        <x:v>1796</x:v>
      </x:c>
      <x:c r="Y190" s="89">
        <x:v>0</x:v>
      </x:c>
      <x:c r="Z190" s="89" t="s">
        <x:v>1796</x:v>
      </x:c>
      <x:c r="AA190" s="106">
        <x:v>0</x:v>
      </x:c>
      <x:c r="AB190" s="98" t="s">
        <x:v>325</x:v>
      </x:c>
      <x:c r="AC190" s="98" t="s">
        <x:v>2717</x:v>
      </x:c>
      <x:c r="AD190" s="98" t="s">
        <x:v>1251</x:v>
      </x:c>
    </x:row>
    <x:row r="191" spans="1:30" ht="54" customHeight="1">
      <x:c r="A191" s="97" t="s">
        <x:v>767</x:v>
      </x:c>
      <x:c r="B191" s="89" t="s">
        <x:v>281</x:v>
      </x:c>
      <x:c r="C191" s="98" t="s">
        <x:v>3811</x:v>
      </x:c>
      <x:c r="D191" s="121"/>
      <x:c r="E191" s="98" t="s">
        <x:v>1849</x:v>
      </x:c>
      <x:c r="F191" s="98" t="s">
        <x:v>3153</x:v>
      </x:c>
      <x:c r="G191" s="97" t="s">
        <x:v>242</x:v>
      </x:c>
      <x:c r="H191" s="98" t="s">
        <x:v>3794</x:v>
      </x:c>
      <x:c r="I191" s="89"/>
      <x:c r="J191" s="89" t="s">
        <x:v>3176</x:v>
      </x:c>
      <x:c r="K191" s="89" t="s">
        <x:v>281</x:v>
      </x:c>
      <x:c r="L191" s="89"/>
      <x:c r="M191" s="89" t="s">
        <x:v>400</x:v>
      </x:c>
      <x:c r="N191" s="89" t="s">
        <x:v>3565</x:v>
      </x:c>
      <x:c r="O191" s="89" t="s">
        <x:v>1796</x:v>
      </x:c>
      <x:c r="P191" s="102">
        <x:v>0</x:v>
      </x:c>
      <x:c r="Q191" s="89">
        <x:v>0</x:v>
      </x:c>
      <x:c r="R191" s="89" t="s">
        <x:v>1144</x:v>
      </x:c>
      <x:c r="S191" s="106">
        <x:v>8.5999999999999996</x:v>
      </x:c>
      <x:c r="T191" s="110">
        <x:v>0.20000000000000001</x:v>
      </x:c>
      <x:c r="U191" s="89" t="s">
        <x:v>3169</x:v>
      </x:c>
      <x:c r="V191" s="102">
        <x:v>7.0999999999999996</x:v>
      </x:c>
      <x:c r="W191" s="102">
        <x:v>0.65000000000000002</x:v>
      </x:c>
      <x:c r="X191" s="89" t="s">
        <x:v>1796</x:v>
      </x:c>
      <x:c r="Y191" s="89">
        <x:v>0</x:v>
      </x:c>
      <x:c r="Z191" s="89" t="s">
        <x:v>1796</x:v>
      </x:c>
      <x:c r="AA191" s="106">
        <x:v>0</x:v>
      </x:c>
      <x:c r="AB191" s="98" t="s">
        <x:v>325</x:v>
      </x:c>
      <x:c r="AC191" s="98" t="s">
        <x:v>1796</x:v>
      </x:c>
      <x:c r="AD191" s="98" t="s">
        <x:v>1838</x:v>
      </x:c>
    </x:row>
    <x:row r="192" spans="1:30" ht="54" customHeight="1">
      <x:c r="A192" s="97" t="s">
        <x:v>753</x:v>
      </x:c>
      <x:c r="B192" s="89" t="s">
        <x:v>293</x:v>
      </x:c>
      <x:c r="C192" s="98" t="s">
        <x:v>3811</x:v>
      </x:c>
      <x:c r="D192" s="121"/>
      <x:c r="E192" s="98" t="s">
        <x:v>1090</x:v>
      </x:c>
      <x:c r="F192" s="98" t="s">
        <x:v>3153</x:v>
      </x:c>
      <x:c r="G192" s="97" t="s">
        <x:v>290</x:v>
      </x:c>
      <x:c r="H192" s="98" t="s">
        <x:v>3330</x:v>
      </x:c>
      <x:c r="I192" s="89"/>
      <x:c r="J192" s="89" t="s">
        <x:v>3176</x:v>
      </x:c>
      <x:c r="K192" s="89" t="s">
        <x:v>293</x:v>
      </x:c>
      <x:c r="L192" s="89" t="s">
        <x:v>3205</x:v>
      </x:c>
      <x:c r="M192" s="89" t="s">
        <x:v>400</x:v>
      </x:c>
      <x:c r="N192" s="89" t="s">
        <x:v>3565</x:v>
      </x:c>
      <x:c r="O192" s="89" t="s">
        <x:v>1796</x:v>
      </x:c>
      <x:c r="P192" s="102">
        <x:v>0</x:v>
      </x:c>
      <x:c r="Q192" s="89">
        <x:v>0</x:v>
      </x:c>
      <x:c r="R192" s="89" t="s">
        <x:v>1144</x:v>
      </x:c>
      <x:c r="S192" s="106">
        <x:v>6.5</x:v>
      </x:c>
      <x:c r="T192" s="110">
        <x:v>0.29999999999999999</x:v>
      </x:c>
      <x:c r="U192" s="89" t="s">
        <x:v>3169</x:v>
      </x:c>
      <x:c r="V192" s="102">
        <x:v>5</x:v>
      </x:c>
      <x:c r="W192" s="102">
        <x:v>0.65000000000000002</x:v>
      </x:c>
      <x:c r="X192" s="89" t="s">
        <x:v>297</x:v>
      </x:c>
      <x:c r="Y192" s="89">
        <x:v>-100</x:v>
      </x:c>
      <x:c r="Z192" s="89" t="s">
        <x:v>3192</x:v>
      </x:c>
      <x:c r="AA192" s="106">
        <x:v>1.5</x:v>
      </x:c>
      <x:c r="AB192" s="98" t="s">
        <x:v>421</x:v>
      </x:c>
      <x:c r="AC192" s="98" t="s">
        <x:v>626</x:v>
      </x:c>
      <x:c r="AD192" s="98" t="s">
        <x:v>1266</x:v>
      </x:c>
    </x:row>
    <x:row r="193" spans="1:30" ht="54" customHeight="1">
      <x:c r="A193" s="97" t="s">
        <x:v>787</x:v>
      </x:c>
      <x:c r="B193" s="89" t="s">
        <x:v>293</x:v>
      </x:c>
      <x:c r="C193" s="98" t="s">
        <x:v>3811</x:v>
      </x:c>
      <x:c r="D193" s="121"/>
      <x:c r="E193" s="98" t="s">
        <x:v>1090</x:v>
      </x:c>
      <x:c r="F193" s="98" t="s">
        <x:v>3153</x:v>
      </x:c>
      <x:c r="G193" s="97" t="s">
        <x:v>233</x:v>
      </x:c>
      <x:c r="H193" s="98" t="s">
        <x:v>1282</x:v>
      </x:c>
      <x:c r="I193" s="89"/>
      <x:c r="J193" s="89" t="s">
        <x:v>3176</x:v>
      </x:c>
      <x:c r="K193" s="89" t="s">
        <x:v>293</x:v>
      </x:c>
      <x:c r="L193" s="89"/>
      <x:c r="M193" s="89" t="s">
        <x:v>400</x:v>
      </x:c>
      <x:c r="N193" s="89" t="s">
        <x:v>3565</x:v>
      </x:c>
      <x:c r="O193" s="89" t="s">
        <x:v>1796</x:v>
      </x:c>
      <x:c r="P193" s="102">
        <x:v>0</x:v>
      </x:c>
      <x:c r="Q193" s="89">
        <x:v>0</x:v>
      </x:c>
      <x:c r="R193" s="89" t="s">
        <x:v>1144</x:v>
      </x:c>
      <x:c r="S193" s="106">
        <x:v>7.2000000000000002</x:v>
      </x:c>
      <x:c r="T193" s="110">
        <x:v>0.29999999999999999</x:v>
      </x:c>
      <x:c r="U193" s="89" t="s">
        <x:v>3169</x:v>
      </x:c>
      <x:c r="V193" s="102">
        <x:v>5.7000000000000002</x:v>
      </x:c>
      <x:c r="W193" s="102">
        <x:v>0.65000000000000002</x:v>
      </x:c>
      <x:c r="X193" s="89" t="s">
        <x:v>1796</x:v>
      </x:c>
      <x:c r="Y193" s="89">
        <x:v>0</x:v>
      </x:c>
      <x:c r="Z193" s="89" t="s">
        <x:v>1796</x:v>
      </x:c>
      <x:c r="AA193" s="106">
        <x:v>0</x:v>
      </x:c>
      <x:c r="AB193" s="98" t="s">
        <x:v>325</x:v>
      </x:c>
      <x:c r="AC193" s="98" t="s">
        <x:v>1796</x:v>
      </x:c>
      <x:c r="AD193" s="98" t="s">
        <x:v>1884</x:v>
      </x:c>
    </x:row>
    <x:row r="194" spans="1:30" ht="54" customHeight="1">
      <x:c r="A194" s="97" t="s">
        <x:v>786</x:v>
      </x:c>
      <x:c r="B194" s="89" t="s">
        <x:v>293</x:v>
      </x:c>
      <x:c r="C194" s="98" t="s">
        <x:v>3811</x:v>
      </x:c>
      <x:c r="D194" s="121"/>
      <x:c r="E194" s="98" t="s">
        <x:v>1090</x:v>
      </x:c>
      <x:c r="F194" s="98" t="s">
        <x:v>3153</x:v>
      </x:c>
      <x:c r="G194" s="97" t="s">
        <x:v>272</x:v>
      </x:c>
      <x:c r="H194" s="98" t="s">
        <x:v>842</x:v>
      </x:c>
      <x:c r="I194" s="89"/>
      <x:c r="J194" s="89" t="s">
        <x:v>3176</x:v>
      </x:c>
      <x:c r="K194" s="89" t="s">
        <x:v>293</x:v>
      </x:c>
      <x:c r="L194" s="89" t="s">
        <x:v>644</x:v>
      </x:c>
      <x:c r="M194" s="89" t="s">
        <x:v>400</x:v>
      </x:c>
      <x:c r="N194" s="89" t="s">
        <x:v>3565</x:v>
      </x:c>
      <x:c r="O194" s="89" t="s">
        <x:v>1796</x:v>
      </x:c>
      <x:c r="P194" s="102">
        <x:v>0</x:v>
      </x:c>
      <x:c r="Q194" s="89">
        <x:v>0</x:v>
      </x:c>
      <x:c r="R194" s="89" t="s">
        <x:v>1144</x:v>
      </x:c>
      <x:c r="S194" s="106">
        <x:v>7.9000000000000004</x:v>
      </x:c>
      <x:c r="T194" s="110">
        <x:v>0.20000000000000001</x:v>
      </x:c>
      <x:c r="U194" s="89" t="s">
        <x:v>3169</x:v>
      </x:c>
      <x:c r="V194" s="102">
        <x:v>6.4000000000000004</x:v>
      </x:c>
      <x:c r="W194" s="102">
        <x:v>0.65000000000000002</x:v>
      </x:c>
      <x:c r="X194" s="89" t="s">
        <x:v>650</x:v>
      </x:c>
      <x:c r="Y194" s="89">
        <x:v>-1</x:v>
      </x:c>
      <x:c r="Z194" s="89" t="s">
        <x:v>3188</x:v>
      </x:c>
      <x:c r="AA194" s="106">
        <x:v>4</x:v>
      </x:c>
      <x:c r="AB194" s="98" t="s">
        <x:v>421</x:v>
      </x:c>
      <x:c r="AC194" s="98" t="s">
        <x:v>1796</x:v>
      </x:c>
      <x:c r="AD194" s="98" t="s">
        <x:v>1863</x:v>
      </x:c>
    </x:row>
    <x:row r="195" spans="1:30" ht="54" customHeight="1">
      <x:c r="A195" s="97" t="s">
        <x:v>769</x:v>
      </x:c>
      <x:c r="B195" s="89" t="s">
        <x:v>293</x:v>
      </x:c>
      <x:c r="C195" s="98" t="s">
        <x:v>3811</x:v>
      </x:c>
      <x:c r="D195" s="121"/>
      <x:c r="E195" s="98" t="s">
        <x:v>1090</x:v>
      </x:c>
      <x:c r="F195" s="98" t="s">
        <x:v>3153</x:v>
      </x:c>
      <x:c r="G195" s="97" t="s">
        <x:v>231</x:v>
      </x:c>
      <x:c r="H195" s="98" t="s">
        <x:v>1560</x:v>
      </x:c>
      <x:c r="I195" s="89"/>
      <x:c r="J195" s="89" t="s">
        <x:v>3176</x:v>
      </x:c>
      <x:c r="K195" s="89" t="s">
        <x:v>293</x:v>
      </x:c>
      <x:c r="L195" s="89"/>
      <x:c r="M195" s="89" t="s">
        <x:v>400</x:v>
      </x:c>
      <x:c r="N195" s="89" t="s">
        <x:v>3565</x:v>
      </x:c>
      <x:c r="O195" s="89" t="s">
        <x:v>2221</x:v>
      </x:c>
      <x:c r="P195" s="102">
        <x:v>1</x:v>
      </x:c>
      <x:c r="Q195" s="89">
        <x:v>0</x:v>
      </x:c>
      <x:c r="R195" s="89" t="s">
        <x:v>3596</x:v>
      </x:c>
      <x:c r="S195" s="106">
        <x:v>8.5999999999999996</x:v>
      </x:c>
      <x:c r="T195" s="110">
        <x:v>0.20000000000000001</x:v>
      </x:c>
      <x:c r="U195" s="89" t="s">
        <x:v>3169</x:v>
      </x:c>
      <x:c r="V195" s="102">
        <x:v>7.0999999999999996</x:v>
      </x:c>
      <x:c r="W195" s="102">
        <x:v>0.65000000000000002</x:v>
      </x:c>
      <x:c r="X195" s="89" t="s">
        <x:v>1796</x:v>
      </x:c>
      <x:c r="Y195" s="89">
        <x:v>0</x:v>
      </x:c>
      <x:c r="Z195" s="89" t="s">
        <x:v>1796</x:v>
      </x:c>
      <x:c r="AA195" s="106">
        <x:v>0</x:v>
      </x:c>
      <x:c r="AB195" s="98" t="s">
        <x:v>325</x:v>
      </x:c>
      <x:c r="AC195" s="98" t="s">
        <x:v>1796</x:v>
      </x:c>
      <x:c r="AD195" s="98" t="s">
        <x:v>1860</x:v>
      </x:c>
    </x:row>
    <x:row r="196" spans="1:30" ht="54" customHeight="1">
      <x:c r="A196" s="97" t="s">
        <x:v>770</x:v>
      </x:c>
      <x:c r="B196" s="89" t="s">
        <x:v>2860</x:v>
      </x:c>
      <x:c r="C196" s="98" t="s">
        <x:v>3811</x:v>
      </x:c>
      <x:c r="D196" s="121"/>
      <x:c r="E196" s="98" t="s">
        <x:v>891</x:v>
      </x:c>
      <x:c r="F196" s="98" t="s">
        <x:v>3153</x:v>
      </x:c>
      <x:c r="G196" s="97" t="s">
        <x:v>3166</x:v>
      </x:c>
      <x:c r="H196" s="98" t="s">
        <x:v>837</x:v>
      </x:c>
      <x:c r="I196" s="89"/>
      <x:c r="J196" s="89" t="s">
        <x:v>3176</x:v>
      </x:c>
      <x:c r="K196" s="89" t="s">
        <x:v>2860</x:v>
      </x:c>
      <x:c r="L196" s="89" t="s">
        <x:v>653</x:v>
      </x:c>
      <x:c r="M196" s="89" t="s">
        <x:v>400</x:v>
      </x:c>
      <x:c r="N196" s="89" t="s">
        <x:v>3565</x:v>
      </x:c>
      <x:c r="O196" s="89" t="s">
        <x:v>2221</x:v>
      </x:c>
      <x:c r="P196" s="102">
        <x:v>1.1499999999999999</x:v>
      </x:c>
      <x:c r="Q196" s="89">
        <x:v>0</x:v>
      </x:c>
      <x:c r="R196" s="89" t="s">
        <x:v>3554</x:v>
      </x:c>
      <x:c r="S196" s="106">
        <x:v>6.5</x:v>
      </x:c>
      <x:c r="T196" s="110">
        <x:v>0.34999999999999998</x:v>
      </x:c>
      <x:c r="U196" s="89" t="s">
        <x:v>3169</x:v>
      </x:c>
      <x:c r="V196" s="102">
        <x:v>5</x:v>
      </x:c>
      <x:c r="W196" s="102">
        <x:v>0.65000000000000002</x:v>
      </x:c>
      <x:c r="X196" s="89" t="s">
        <x:v>1796</x:v>
      </x:c>
      <x:c r="Y196" s="89">
        <x:v>0</x:v>
      </x:c>
      <x:c r="Z196" s="89" t="s">
        <x:v>1796</x:v>
      </x:c>
      <x:c r="AA196" s="106">
        <x:v>0</x:v>
      </x:c>
      <x:c r="AB196" s="98" t="s">
        <x:v>325</x:v>
      </x:c>
      <x:c r="AC196" s="98" t="s">
        <x:v>609</x:v>
      </x:c>
      <x:c r="AD196" s="98" t="s">
        <x:v>1867</x:v>
      </x:c>
    </x:row>
    <x:row r="197" spans="1:30" ht="54" customHeight="1">
      <x:c r="A197" s="97" t="s">
        <x:v>788</x:v>
      </x:c>
      <x:c r="B197" s="89" t="s">
        <x:v>2860</x:v>
      </x:c>
      <x:c r="C197" s="98" t="s">
        <x:v>3811</x:v>
      </x:c>
      <x:c r="D197" s="121"/>
      <x:c r="E197" s="98" t="s">
        <x:v>891</x:v>
      </x:c>
      <x:c r="F197" s="98" t="s">
        <x:v>3153</x:v>
      </x:c>
      <x:c r="G197" s="97" t="s">
        <x:v>2868</x:v>
      </x:c>
      <x:c r="H197" s="98" t="s">
        <x:v>3803</x:v>
      </x:c>
      <x:c r="I197" s="89"/>
      <x:c r="J197" s="89" t="s">
        <x:v>3176</x:v>
      </x:c>
      <x:c r="K197" s="89" t="s">
        <x:v>2860</x:v>
      </x:c>
      <x:c r="L197" s="89"/>
      <x:c r="M197" s="89" t="s">
        <x:v>400</x:v>
      </x:c>
      <x:c r="N197" s="89" t="s">
        <x:v>3565</x:v>
      </x:c>
      <x:c r="O197" s="89" t="s">
        <x:v>1796</x:v>
      </x:c>
      <x:c r="P197" s="102">
        <x:v>0</x:v>
      </x:c>
      <x:c r="Q197" s="89">
        <x:v>0</x:v>
      </x:c>
      <x:c r="R197" s="89" t="s">
        <x:v>1144</x:v>
      </x:c>
      <x:c r="S197" s="106">
        <x:v>7.2000000000000002</x:v>
      </x:c>
      <x:c r="T197" s="110">
        <x:v>0.25</x:v>
      </x:c>
      <x:c r="U197" s="89" t="s">
        <x:v>3169</x:v>
      </x:c>
      <x:c r="V197" s="102">
        <x:v>5.7000000000000002</x:v>
      </x:c>
      <x:c r="W197" s="102">
        <x:v>0.65000000000000002</x:v>
      </x:c>
      <x:c r="X197" s="89" t="s">
        <x:v>1796</x:v>
      </x:c>
      <x:c r="Y197" s="89">
        <x:v>0</x:v>
      </x:c>
      <x:c r="Z197" s="89" t="s">
        <x:v>1796</x:v>
      </x:c>
      <x:c r="AA197" s="106">
        <x:v>0</x:v>
      </x:c>
      <x:c r="AB197" s="98" t="s">
        <x:v>325</x:v>
      </x:c>
      <x:c r="AC197" s="98" t="s">
        <x:v>1796</x:v>
      </x:c>
      <x:c r="AD197" s="98" t="s">
        <x:v>1890</x:v>
      </x:c>
    </x:row>
    <x:row r="198" spans="1:30" ht="54" customHeight="1">
      <x:c r="A198" s="97" t="s">
        <x:v>768</x:v>
      </x:c>
      <x:c r="B198" s="89" t="s">
        <x:v>2860</x:v>
      </x:c>
      <x:c r="C198" s="98" t="s">
        <x:v>3811</x:v>
      </x:c>
      <x:c r="D198" s="121"/>
      <x:c r="E198" s="98" t="s">
        <x:v>891</x:v>
      </x:c>
      <x:c r="F198" s="98" t="s">
        <x:v>3153</x:v>
      </x:c>
      <x:c r="G198" s="97" t="s">
        <x:v>268</x:v>
      </x:c>
      <x:c r="H198" s="98" t="s">
        <x:v>884</x:v>
      </x:c>
      <x:c r="I198" s="89"/>
      <x:c r="J198" s="89" t="s">
        <x:v>3176</x:v>
      </x:c>
      <x:c r="K198" s="89" t="s">
        <x:v>2860</x:v>
      </x:c>
      <x:c r="L198" s="89" t="s">
        <x:v>649</x:v>
      </x:c>
      <x:c r="M198" s="89" t="s">
        <x:v>400</x:v>
      </x:c>
      <x:c r="N198" s="89" t="s">
        <x:v>3565</x:v>
      </x:c>
      <x:c r="O198" s="89" t="s">
        <x:v>2221</x:v>
      </x:c>
      <x:c r="P198" s="102">
        <x:v>0.45000000000000001</x:v>
      </x:c>
      <x:c r="Q198" s="89">
        <x:v>0</x:v>
      </x:c>
      <x:c r="R198" s="89" t="s">
        <x:v>3601</x:v>
      </x:c>
      <x:c r="S198" s="106">
        <x:v>7.9000000000000004</x:v>
      </x:c>
      <x:c r="T198" s="110">
        <x:v>0.25</x:v>
      </x:c>
      <x:c r="U198" s="89" t="s">
        <x:v>3169</x:v>
      </x:c>
      <x:c r="V198" s="102">
        <x:v>6.4000000000000004</x:v>
      </x:c>
      <x:c r="W198" s="102">
        <x:v>0.65000000000000002</x:v>
      </x:c>
      <x:c r="X198" s="89" t="s">
        <x:v>1796</x:v>
      </x:c>
      <x:c r="Y198" s="89">
        <x:v>0</x:v>
      </x:c>
      <x:c r="Z198" s="89" t="s">
        <x:v>1796</x:v>
      </x:c>
      <x:c r="AA198" s="106">
        <x:v>0</x:v>
      </x:c>
      <x:c r="AB198" s="98" t="s">
        <x:v>325</x:v>
      </x:c>
      <x:c r="AC198" s="98" t="s">
        <x:v>1796</x:v>
      </x:c>
      <x:c r="AD198" s="98" t="s">
        <x:v>1840</x:v>
      </x:c>
    </x:row>
    <x:row r="199" spans="1:30" ht="54" customHeight="1">
      <x:c r="A199" s="97" t="s">
        <x:v>789</x:v>
      </x:c>
      <x:c r="B199" s="89" t="s">
        <x:v>2860</x:v>
      </x:c>
      <x:c r="C199" s="98" t="s">
        <x:v>3811</x:v>
      </x:c>
      <x:c r="D199" s="121"/>
      <x:c r="E199" s="98" t="s">
        <x:v>891</x:v>
      </x:c>
      <x:c r="F199" s="98" t="s">
        <x:v>3153</x:v>
      </x:c>
      <x:c r="G199" s="97" t="s">
        <x:v>244</x:v>
      </x:c>
      <x:c r="H199" s="98" t="s">
        <x:v>3814</x:v>
      </x:c>
      <x:c r="I199" s="89"/>
      <x:c r="J199" s="89" t="s">
        <x:v>3176</x:v>
      </x:c>
      <x:c r="K199" s="89" t="s">
        <x:v>2860</x:v>
      </x:c>
      <x:c r="L199" s="89"/>
      <x:c r="M199" s="89" t="s">
        <x:v>400</x:v>
      </x:c>
      <x:c r="N199" s="89" t="s">
        <x:v>3565</x:v>
      </x:c>
      <x:c r="O199" s="89" t="s">
        <x:v>1796</x:v>
      </x:c>
      <x:c r="P199" s="102">
        <x:v>0</x:v>
      </x:c>
      <x:c r="Q199" s="89">
        <x:v>0</x:v>
      </x:c>
      <x:c r="R199" s="89" t="s">
        <x:v>1144</x:v>
      </x:c>
      <x:c r="S199" s="106">
        <x:v>8.5999999999999996</x:v>
      </x:c>
      <x:c r="T199" s="110">
        <x:v>0.14999999999999999</x:v>
      </x:c>
      <x:c r="U199" s="89" t="s">
        <x:v>3169</x:v>
      </x:c>
      <x:c r="V199" s="102">
        <x:v>7.0999999999999996</x:v>
      </x:c>
      <x:c r="W199" s="102">
        <x:v>0.65000000000000002</x:v>
      </x:c>
      <x:c r="X199" s="89" t="s">
        <x:v>1796</x:v>
      </x:c>
      <x:c r="Y199" s="89">
        <x:v>0</x:v>
      </x:c>
      <x:c r="Z199" s="89" t="s">
        <x:v>1796</x:v>
      </x:c>
      <x:c r="AA199" s="106">
        <x:v>0</x:v>
      </x:c>
      <x:c r="AB199" s="98" t="s">
        <x:v>325</x:v>
      </x:c>
      <x:c r="AC199" s="98" t="s">
        <x:v>1796</x:v>
      </x:c>
      <x:c r="AD199" s="98" t="s">
        <x:v>1854</x:v>
      </x:c>
    </x:row>
    <x:row r="200" spans="1:30" ht="54" customHeight="1">
      <x:c r="A200" s="97" t="s">
        <x:v>783</x:v>
      </x:c>
      <x:c r="B200" s="89" t="s">
        <x:v>2765</x:v>
      </x:c>
      <x:c r="C200" s="98" t="s">
        <x:v>1842</x:v>
      </x:c>
      <x:c r="D200" s="121"/>
      <x:c r="E200" s="98" t="s">
        <x:v>1051</x:v>
      </x:c>
      <x:c r="F200" s="98" t="s">
        <x:v>3153</x:v>
      </x:c>
      <x:c r="G200" s="97" t="s">
        <x:v>2758</x:v>
      </x:c>
      <x:c r="H200" s="98" t="s">
        <x:v>3801</x:v>
      </x:c>
      <x:c r="I200" s="89"/>
      <x:c r="J200" s="89" t="s">
        <x:v>3176</x:v>
      </x:c>
      <x:c r="K200" s="89" t="s">
        <x:v>2765</x:v>
      </x:c>
      <x:c r="L200" s="89"/>
      <x:c r="M200" s="89" t="s">
        <x:v>400</x:v>
      </x:c>
      <x:c r="N200" s="89" t="s">
        <x:v>3565</x:v>
      </x:c>
      <x:c r="O200" s="89" t="s">
        <x:v>1796</x:v>
      </x:c>
      <x:c r="P200" s="102">
        <x:v>0</x:v>
      </x:c>
      <x:c r="Q200" s="89">
        <x:v>0</x:v>
      </x:c>
      <x:c r="R200" s="89" t="s">
        <x:v>1144</x:v>
      </x:c>
      <x:c r="S200" s="106">
        <x:v>7</x:v>
      </x:c>
      <x:c r="T200" s="110">
        <x:v>0.25</x:v>
      </x:c>
      <x:c r="U200" s="89" t="s">
        <x:v>3169</x:v>
      </x:c>
      <x:c r="V200" s="102">
        <x:v>5.5</x:v>
      </x:c>
      <x:c r="W200" s="102">
        <x:v>0.75</x:v>
      </x:c>
      <x:c r="X200" s="89" t="s">
        <x:v>1796</x:v>
      </x:c>
      <x:c r="Y200" s="89">
        <x:v>0</x:v>
      </x:c>
      <x:c r="Z200" s="89" t="s">
        <x:v>1796</x:v>
      </x:c>
      <x:c r="AA200" s="106">
        <x:v>0</x:v>
      </x:c>
      <x:c r="AB200" s="98" t="s">
        <x:v>325</x:v>
      </x:c>
      <x:c r="AC200" s="98" t="s">
        <x:v>1796</x:v>
      </x:c>
      <x:c r="AD200" s="98" t="s">
        <x:v>1880</x:v>
      </x:c>
    </x:row>
    <x:row r="201" spans="1:30" ht="54" customHeight="1">
      <x:c r="A201" s="97" t="s">
        <x:v>779</x:v>
      </x:c>
      <x:c r="B201" s="89" t="s">
        <x:v>2765</x:v>
      </x:c>
      <x:c r="C201" s="98" t="s">
        <x:v>1842</x:v>
      </x:c>
      <x:c r="D201" s="121"/>
      <x:c r="E201" s="98" t="s">
        <x:v>1051</x:v>
      </x:c>
      <x:c r="F201" s="98" t="s">
        <x:v>3153</x:v>
      </x:c>
      <x:c r="G201" s="97" t="s">
        <x:v>2769</x:v>
      </x:c>
      <x:c r="H201" s="98" t="s">
        <x:v>869</x:v>
      </x:c>
      <x:c r="I201" s="89"/>
      <x:c r="J201" s="89" t="s">
        <x:v>3176</x:v>
      </x:c>
      <x:c r="K201" s="89" t="s">
        <x:v>2765</x:v>
      </x:c>
      <x:c r="L201" s="89"/>
      <x:c r="M201" s="89" t="s">
        <x:v>400</x:v>
      </x:c>
      <x:c r="N201" s="89" t="s">
        <x:v>3565</x:v>
      </x:c>
      <x:c r="O201" s="89" t="s">
        <x:v>1796</x:v>
      </x:c>
      <x:c r="P201" s="102">
        <x:v>0</x:v>
      </x:c>
      <x:c r="Q201" s="89">
        <x:v>0</x:v>
      </x:c>
      <x:c r="R201" s="89" t="s">
        <x:v>1144</x:v>
      </x:c>
      <x:c r="S201" s="106">
        <x:v>7.7000000000000002</x:v>
      </x:c>
      <x:c r="T201" s="110">
        <x:v>0.29999999999999999</x:v>
      </x:c>
      <x:c r="U201" s="89" t="s">
        <x:v>3169</x:v>
      </x:c>
      <x:c r="V201" s="102">
        <x:v>6.2000000000000002</x:v>
      </x:c>
      <x:c r="W201" s="102">
        <x:v>0.75</x:v>
      </x:c>
      <x:c r="X201" s="89" t="s">
        <x:v>3119</x:v>
      </x:c>
      <x:c r="Y201" s="89">
        <x:v>20</x:v>
      </x:c>
      <x:c r="Z201" s="89" t="s">
        <x:v>3192</x:v>
      </x:c>
      <x:c r="AA201" s="106">
        <x:v>6</x:v>
      </x:c>
      <x:c r="AB201" s="98" t="s">
        <x:v>421</x:v>
      </x:c>
      <x:c r="AC201" s="98" t="s">
        <x:v>614</x:v>
      </x:c>
      <x:c r="AD201" s="98" t="s">
        <x:v>1250</x:v>
      </x:c>
    </x:row>
    <x:row r="202" spans="1:30" ht="54" customHeight="1">
      <x:c r="A202" s="97" t="s">
        <x:v>763</x:v>
      </x:c>
      <x:c r="B202" s="89" t="s">
        <x:v>2765</x:v>
      </x:c>
      <x:c r="C202" s="98" t="s">
        <x:v>1842</x:v>
      </x:c>
      <x:c r="D202" s="121"/>
      <x:c r="E202" s="98" t="s">
        <x:v>1051</x:v>
      </x:c>
      <x:c r="F202" s="98" t="s">
        <x:v>3153</x:v>
      </x:c>
      <x:c r="G202" s="97" t="s">
        <x:v>286</x:v>
      </x:c>
      <x:c r="H202" s="98" t="s">
        <x:v>837</x:v>
      </x:c>
      <x:c r="I202" s="89"/>
      <x:c r="J202" s="89" t="s">
        <x:v>3176</x:v>
      </x:c>
      <x:c r="K202" s="89" t="s">
        <x:v>2765</x:v>
      </x:c>
      <x:c r="L202" s="89" t="s">
        <x:v>653</x:v>
      </x:c>
      <x:c r="M202" s="89" t="s">
        <x:v>400</x:v>
      </x:c>
      <x:c r="N202" s="89" t="s">
        <x:v>3565</x:v>
      </x:c>
      <x:c r="O202" s="89" t="s">
        <x:v>2221</x:v>
      </x:c>
      <x:c r="P202" s="102">
        <x:v>1.21</x:v>
      </x:c>
      <x:c r="Q202" s="89">
        <x:v>0</x:v>
      </x:c>
      <x:c r="R202" s="89" t="s">
        <x:v>3587</x:v>
      </x:c>
      <x:c r="S202" s="106">
        <x:v>8.4000000000000004</x:v>
      </x:c>
      <x:c r="T202" s="110">
        <x:v>0.25</x:v>
      </x:c>
      <x:c r="U202" s="89" t="s">
        <x:v>3169</x:v>
      </x:c>
      <x:c r="V202" s="102">
        <x:v>6.9000000000000004</x:v>
      </x:c>
      <x:c r="W202" s="102">
        <x:v>0.75</x:v>
      </x:c>
      <x:c r="X202" s="89" t="s">
        <x:v>1796</x:v>
      </x:c>
      <x:c r="Y202" s="89">
        <x:v>0</x:v>
      </x:c>
      <x:c r="Z202" s="89" t="s">
        <x:v>1796</x:v>
      </x:c>
      <x:c r="AA202" s="106">
        <x:v>0</x:v>
      </x:c>
      <x:c r="AB202" s="98" t="s">
        <x:v>325</x:v>
      </x:c>
      <x:c r="AC202" s="98" t="s">
        <x:v>609</x:v>
      </x:c>
      <x:c r="AD202" s="98" t="s">
        <x:v>1919</x:v>
      </x:c>
    </x:row>
    <x:row r="203" spans="1:30" ht="54" customHeight="1">
      <x:c r="A203" s="97" t="s">
        <x:v>777</x:v>
      </x:c>
      <x:c r="B203" s="89" t="s">
        <x:v>2765</x:v>
      </x:c>
      <x:c r="C203" s="98" t="s">
        <x:v>1842</x:v>
      </x:c>
      <x:c r="D203" s="121"/>
      <x:c r="E203" s="98" t="s">
        <x:v>1051</x:v>
      </x:c>
      <x:c r="F203" s="98" t="s">
        <x:v>3153</x:v>
      </x:c>
      <x:c r="G203" s="97" t="s">
        <x:v>262</x:v>
      </x:c>
      <x:c r="H203" s="98" t="s">
        <x:v>826</x:v>
      </x:c>
      <x:c r="I203" s="89"/>
      <x:c r="J203" s="89" t="s">
        <x:v>3176</x:v>
      </x:c>
      <x:c r="K203" s="89" t="s">
        <x:v>2765</x:v>
      </x:c>
      <x:c r="L203" s="89" t="s">
        <x:v>584</x:v>
      </x:c>
      <x:c r="M203" s="89" t="s">
        <x:v>400</x:v>
      </x:c>
      <x:c r="N203" s="89" t="s">
        <x:v>3565</x:v>
      </x:c>
      <x:c r="O203" s="89" t="s">
        <x:v>1796</x:v>
      </x:c>
      <x:c r="P203" s="102">
        <x:v>0</x:v>
      </x:c>
      <x:c r="Q203" s="89">
        <x:v>0</x:v>
      </x:c>
      <x:c r="R203" s="89" t="s">
        <x:v>1144</x:v>
      </x:c>
      <x:c r="S203" s="106">
        <x:v>9.0999999999999996</x:v>
      </x:c>
      <x:c r="T203" s="110">
        <x:v>0.20000000000000001</x:v>
      </x:c>
      <x:c r="U203" s="89" t="s">
        <x:v>3169</x:v>
      </x:c>
      <x:c r="V203" s="102">
        <x:v>7.5999999999999996</x:v>
      </x:c>
      <x:c r="W203" s="102">
        <x:v>0.75</x:v>
      </x:c>
      <x:c r="X203" s="89" t="s">
        <x:v>440</x:v>
      </x:c>
      <x:c r="Y203" s="89">
        <x:v>1</x:v>
      </x:c>
      <x:c r="Z203" s="89" t="s">
        <x:v>3222</x:v>
      </x:c>
      <x:c r="AA203" s="106">
        <x:v>4</x:v>
      </x:c>
      <x:c r="AB203" s="98" t="s">
        <x:v>421</x:v>
      </x:c>
      <x:c r="AC203" s="98" t="s">
        <x:v>2717</x:v>
      </x:c>
      <x:c r="AD203" s="98" t="s">
        <x:v>3352</x:v>
      </x:c>
    </x:row>
    <x:row r="204" spans="1:30" ht="54" customHeight="1">
      <x:c r="A204" s="97" t="s">
        <x:v>773</x:v>
      </x:c>
      <x:c r="B204" s="89" t="s">
        <x:v>2757</x:v>
      </x:c>
      <x:c r="C204" s="98" t="s">
        <x:v>3808</x:v>
      </x:c>
      <x:c r="D204" s="121"/>
      <x:c r="E204" s="98" t="s">
        <x:v>1312</x:v>
      </x:c>
      <x:c r="F204" s="98" t="s">
        <x:v>3153</x:v>
      </x:c>
      <x:c r="G204" s="97" t="s">
        <x:v>266</x:v>
      </x:c>
      <x:c r="H204" s="98" t="s">
        <x:v>826</x:v>
      </x:c>
      <x:c r="I204" s="89"/>
      <x:c r="J204" s="89" t="s">
        <x:v>3176</x:v>
      </x:c>
      <x:c r="K204" s="89" t="s">
        <x:v>2757</x:v>
      </x:c>
      <x:c r="L204" s="89" t="s">
        <x:v>584</x:v>
      </x:c>
      <x:c r="M204" s="89" t="s">
        <x:v>400</x:v>
      </x:c>
      <x:c r="N204" s="89" t="s">
        <x:v>3565</x:v>
      </x:c>
      <x:c r="O204" s="89" t="s">
        <x:v>1796</x:v>
      </x:c>
      <x:c r="P204" s="102">
        <x:v>0</x:v>
      </x:c>
      <x:c r="Q204" s="89">
        <x:v>0</x:v>
      </x:c>
      <x:c r="R204" s="89" t="s">
        <x:v>1144</x:v>
      </x:c>
      <x:c r="S204" s="106">
        <x:v>7</x:v>
      </x:c>
      <x:c r="T204" s="110">
        <x:v>0.25</x:v>
      </x:c>
      <x:c r="U204" s="89" t="s">
        <x:v>3169</x:v>
      </x:c>
      <x:c r="V204" s="102">
        <x:v>5.5</x:v>
      </x:c>
      <x:c r="W204" s="102">
        <x:v>0.75</x:v>
      </x:c>
      <x:c r="X204" s="89" t="s">
        <x:v>440</x:v>
      </x:c>
      <x:c r="Y204" s="89">
        <x:v>1</x:v>
      </x:c>
      <x:c r="Z204" s="89" t="s">
        <x:v>3222</x:v>
      </x:c>
      <x:c r="AA204" s="106">
        <x:v>4</x:v>
      </x:c>
      <x:c r="AB204" s="98" t="s">
        <x:v>421</x:v>
      </x:c>
      <x:c r="AC204" s="98" t="s">
        <x:v>2717</x:v>
      </x:c>
      <x:c r="AD204" s="98" t="s">
        <x:v>852</x:v>
      </x:c>
    </x:row>
    <x:row r="205" spans="1:30" ht="54" customHeight="1">
      <x:c r="A205" s="97" t="s">
        <x:v>775</x:v>
      </x:c>
      <x:c r="B205" s="89" t="s">
        <x:v>2757</x:v>
      </x:c>
      <x:c r="C205" s="98" t="s">
        <x:v>3808</x:v>
      </x:c>
      <x:c r="D205" s="121"/>
      <x:c r="E205" s="98" t="s">
        <x:v>1312</x:v>
      </x:c>
      <x:c r="F205" s="98" t="s">
        <x:v>3153</x:v>
      </x:c>
      <x:c r="G205" s="97" t="s">
        <x:v>2767</x:v>
      </x:c>
      <x:c r="H205" s="98" t="s">
        <x:v>3805</x:v>
      </x:c>
      <x:c r="I205" s="89"/>
      <x:c r="J205" s="89" t="s">
        <x:v>3176</x:v>
      </x:c>
      <x:c r="K205" s="89" t="s">
        <x:v>2757</x:v>
      </x:c>
      <x:c r="L205" s="89"/>
      <x:c r="M205" s="89" t="s">
        <x:v>400</x:v>
      </x:c>
      <x:c r="N205" s="89" t="s">
        <x:v>3565</x:v>
      </x:c>
      <x:c r="O205" s="89" t="s">
        <x:v>1796</x:v>
      </x:c>
      <x:c r="P205" s="102">
        <x:v>0</x:v>
      </x:c>
      <x:c r="Q205" s="89">
        <x:v>0</x:v>
      </x:c>
      <x:c r="R205" s="89" t="s">
        <x:v>1144</x:v>
      </x:c>
      <x:c r="S205" s="106">
        <x:v>7.7000000000000002</x:v>
      </x:c>
      <x:c r="T205" s="110">
        <x:v>0.29999999999999999</x:v>
      </x:c>
      <x:c r="U205" s="89" t="s">
        <x:v>3169</x:v>
      </x:c>
      <x:c r="V205" s="102">
        <x:v>6.2000000000000002</x:v>
      </x:c>
      <x:c r="W205" s="102">
        <x:v>0.75</x:v>
      </x:c>
      <x:c r="X205" s="89" t="s">
        <x:v>1796</x:v>
      </x:c>
      <x:c r="Y205" s="89">
        <x:v>0</x:v>
      </x:c>
      <x:c r="Z205" s="89" t="s">
        <x:v>1796</x:v>
      </x:c>
      <x:c r="AA205" s="106">
        <x:v>0</x:v>
      </x:c>
      <x:c r="AB205" s="98" t="s">
        <x:v>325</x:v>
      </x:c>
      <x:c r="AC205" s="98" t="s">
        <x:v>1796</x:v>
      </x:c>
      <x:c r="AD205" s="98" t="s">
        <x:v>1271</x:v>
      </x:c>
    </x:row>
    <x:row r="206" spans="1:30" ht="54" customHeight="1">
      <x:c r="A206" s="97" t="s">
        <x:v>771</x:v>
      </x:c>
      <x:c r="B206" s="89" t="s">
        <x:v>2757</x:v>
      </x:c>
      <x:c r="C206" s="98" t="s">
        <x:v>3808</x:v>
      </x:c>
      <x:c r="D206" s="121"/>
      <x:c r="E206" s="98" t="s">
        <x:v>1312</x:v>
      </x:c>
      <x:c r="F206" s="98" t="s">
        <x:v>3153</x:v>
      </x:c>
      <x:c r="G206" s="97" t="s">
        <x:v>2766</x:v>
      </x:c>
      <x:c r="H206" s="98" t="s">
        <x:v>1844</x:v>
      </x:c>
      <x:c r="I206" s="89"/>
      <x:c r="J206" s="89" t="s">
        <x:v>3176</x:v>
      </x:c>
      <x:c r="K206" s="89" t="s">
        <x:v>2757</x:v>
      </x:c>
      <x:c r="L206" s="89" t="s">
        <x:v>653</x:v>
      </x:c>
      <x:c r="M206" s="89" t="s">
        <x:v>400</x:v>
      </x:c>
      <x:c r="N206" s="89" t="s">
        <x:v>3565</x:v>
      </x:c>
      <x:c r="O206" s="89" t="s">
        <x:v>2221</x:v>
      </x:c>
      <x:c r="P206" s="102">
        <x:v>0.79000000000000004</x:v>
      </x:c>
      <x:c r="Q206" s="89">
        <x:v>0</x:v>
      </x:c>
      <x:c r="R206" s="89" t="s">
        <x:v>3589</x:v>
      </x:c>
      <x:c r="S206" s="106">
        <x:v>8.4000000000000004</x:v>
      </x:c>
      <x:c r="T206" s="110">
        <x:v>0.25</x:v>
      </x:c>
      <x:c r="U206" s="89" t="s">
        <x:v>3169</x:v>
      </x:c>
      <x:c r="V206" s="102">
        <x:v>6.9000000000000004</x:v>
      </x:c>
      <x:c r="W206" s="102">
        <x:v>0.75</x:v>
      </x:c>
      <x:c r="X206" s="89" t="s">
        <x:v>1796</x:v>
      </x:c>
      <x:c r="Y206" s="89">
        <x:v>0</x:v>
      </x:c>
      <x:c r="Z206" s="89" t="s">
        <x:v>1796</x:v>
      </x:c>
      <x:c r="AA206" s="106">
        <x:v>0</x:v>
      </x:c>
      <x:c r="AB206" s="98" t="s">
        <x:v>325</x:v>
      </x:c>
      <x:c r="AC206" s="98" t="s">
        <x:v>609</x:v>
      </x:c>
      <x:c r="AD206" s="98" t="s">
        <x:v>3355</x:v>
      </x:c>
    </x:row>
    <x:row r="207" spans="1:30" ht="54" customHeight="1">
      <x:c r="A207" s="97" t="s">
        <x:v>782</x:v>
      </x:c>
      <x:c r="B207" s="89" t="s">
        <x:v>2757</x:v>
      </x:c>
      <x:c r="C207" s="98" t="s">
        <x:v>3808</x:v>
      </x:c>
      <x:c r="D207" s="121"/>
      <x:c r="E207" s="98" t="s">
        <x:v>1312</x:v>
      </x:c>
      <x:c r="F207" s="98" t="s">
        <x:v>3153</x:v>
      </x:c>
      <x:c r="G207" s="97" t="s">
        <x:v>271</x:v>
      </x:c>
      <x:c r="H207" s="98" t="s">
        <x:v>2063</x:v>
      </x:c>
      <x:c r="I207" s="89"/>
      <x:c r="J207" s="89" t="s">
        <x:v>3176</x:v>
      </x:c>
      <x:c r="K207" s="89" t="s">
        <x:v>2757</x:v>
      </x:c>
      <x:c r="L207" s="89"/>
      <x:c r="M207" s="89" t="s">
        <x:v>400</x:v>
      </x:c>
      <x:c r="N207" s="89" t="s">
        <x:v>3565</x:v>
      </x:c>
      <x:c r="O207" s="89" t="s">
        <x:v>1796</x:v>
      </x:c>
      <x:c r="P207" s="102">
        <x:v>0</x:v>
      </x:c>
      <x:c r="Q207" s="89">
        <x:v>0</x:v>
      </x:c>
      <x:c r="R207" s="89" t="s">
        <x:v>1144</x:v>
      </x:c>
      <x:c r="S207" s="106">
        <x:v>9.0999999999999996</x:v>
      </x:c>
      <x:c r="T207" s="110">
        <x:v>0.20000000000000001</x:v>
      </x:c>
      <x:c r="U207" s="89" t="s">
        <x:v>3169</x:v>
      </x:c>
      <x:c r="V207" s="102">
        <x:v>7.5999999999999996</x:v>
      </x:c>
      <x:c r="W207" s="102">
        <x:v>0.75</x:v>
      </x:c>
      <x:c r="X207" s="89" t="s">
        <x:v>398</x:v>
      </x:c>
      <x:c r="Y207" s="89">
        <x:v>1</x:v>
      </x:c>
      <x:c r="Z207" s="89" t="s">
        <x:v>3222</x:v>
      </x:c>
      <x:c r="AA207" s="106">
        <x:v>0</x:v>
      </x:c>
      <x:c r="AB207" s="98" t="s">
        <x:v>325</x:v>
      </x:c>
      <x:c r="AC207" s="98" t="s">
        <x:v>1796</x:v>
      </x:c>
      <x:c r="AD207" s="98" t="s">
        <x:v>1918</x:v>
      </x:c>
    </x:row>
    <x:row r="208" spans="1:30" ht="54" customHeight="1">
      <x:c r="A208" s="97" t="s">
        <x:v>790</x:v>
      </x:c>
      <x:c r="B208" s="89" t="s">
        <x:v>254</x:v>
      </x:c>
      <x:c r="C208" s="98" t="s">
        <x:v>3806</x:v>
      </x:c>
      <x:c r="D208" s="121"/>
      <x:c r="E208" s="98" t="s">
        <x:v>1891</x:v>
      </x:c>
      <x:c r="F208" s="98" t="s">
        <x:v>3093</x:v>
      </x:c>
      <x:c r="G208" s="97" t="s">
        <x:v>291</x:v>
      </x:c>
      <x:c r="H208" s="98" t="s">
        <x:v>842</x:v>
      </x:c>
      <x:c r="I208" s="89"/>
      <x:c r="J208" s="89" t="s">
        <x:v>3176</x:v>
      </x:c>
      <x:c r="K208" s="89" t="s">
        <x:v>254</x:v>
      </x:c>
      <x:c r="L208" s="89" t="s">
        <x:v>644</x:v>
      </x:c>
      <x:c r="M208" s="89" t="s">
        <x:v>405</x:v>
      </x:c>
      <x:c r="N208" s="89" t="s">
        <x:v>4085</x:v>
      </x:c>
      <x:c r="O208" s="89" t="s">
        <x:v>1796</x:v>
      </x:c>
      <x:c r="P208" s="102">
        <x:v>0</x:v>
      </x:c>
      <x:c r="Q208" s="89">
        <x:v>0</x:v>
      </x:c>
      <x:c r="R208" s="89" t="s">
        <x:v>1144</x:v>
      </x:c>
      <x:c r="S208" s="106">
        <x:v>8</x:v>
      </x:c>
      <x:c r="T208" s="110">
        <x:v>0.25</x:v>
      </x:c>
      <x:c r="U208" s="89" t="s">
        <x:v>3169</x:v>
      </x:c>
      <x:c r="V208" s="102">
        <x:v>6.5</x:v>
      </x:c>
      <x:c r="W208" s="102">
        <x:v>0.90000000000000002</x:v>
      </x:c>
      <x:c r="X208" s="89" t="s">
        <x:v>650</x:v>
      </x:c>
      <x:c r="Y208" s="89">
        <x:v>-1</x:v>
      </x:c>
      <x:c r="Z208" s="89" t="s">
        <x:v>3188</x:v>
      </x:c>
      <x:c r="AA208" s="106">
        <x:v>4</x:v>
      </x:c>
      <x:c r="AB208" s="98" t="s">
        <x:v>421</x:v>
      </x:c>
      <x:c r="AC208" s="98" t="s">
        <x:v>1796</x:v>
      </x:c>
      <x:c r="AD208" s="98" t="s">
        <x:v>1911</x:v>
      </x:c>
    </x:row>
    <x:row r="209" spans="1:30" ht="54" customHeight="1">
      <x:c r="A209" s="97" t="s">
        <x:v>764</x:v>
      </x:c>
      <x:c r="B209" s="89" t="s">
        <x:v>254</x:v>
      </x:c>
      <x:c r="C209" s="98" t="s">
        <x:v>3806</x:v>
      </x:c>
      <x:c r="D209" s="121"/>
      <x:c r="E209" s="98" t="s">
        <x:v>1891</x:v>
      </x:c>
      <x:c r="F209" s="98" t="s">
        <x:v>3093</x:v>
      </x:c>
      <x:c r="G209" s="97" t="s">
        <x:v>263</x:v>
      </x:c>
      <x:c r="H209" s="98" t="s">
        <x:v>2090</x:v>
      </x:c>
      <x:c r="I209" s="89"/>
      <x:c r="J209" s="89" t="s">
        <x:v>3176</x:v>
      </x:c>
      <x:c r="K209" s="89" t="s">
        <x:v>254</x:v>
      </x:c>
      <x:c r="L209" s="89" t="s">
        <x:v>558</x:v>
      </x:c>
      <x:c r="M209" s="89" t="s">
        <x:v>405</x:v>
      </x:c>
      <x:c r="N209" s="89" t="s">
        <x:v>4085</x:v>
      </x:c>
      <x:c r="O209" s="89" t="s">
        <x:v>1796</x:v>
      </x:c>
      <x:c r="P209" s="102">
        <x:v>0</x:v>
      </x:c>
      <x:c r="Q209" s="89">
        <x:v>0</x:v>
      </x:c>
      <x:c r="R209" s="89" t="s">
        <x:v>1144</x:v>
      </x:c>
      <x:c r="S209" s="106">
        <x:v>8.6999999999999993</x:v>
      </x:c>
      <x:c r="T209" s="110">
        <x:v>0.25</x:v>
      </x:c>
      <x:c r="U209" s="89" t="s">
        <x:v>3169</x:v>
      </x:c>
      <x:c r="V209" s="102">
        <x:v>7.2000000000000002</x:v>
      </x:c>
      <x:c r="W209" s="102">
        <x:v>0.90000000000000002</x:v>
      </x:c>
      <x:c r="X209" s="89" t="s">
        <x:v>420</x:v>
      </x:c>
      <x:c r="Y209" s="89">
        <x:v>-200</x:v>
      </x:c>
      <x:c r="Z209" s="89" t="s">
        <x:v>3192</x:v>
      </x:c>
      <x:c r="AA209" s="106">
        <x:v>4</x:v>
      </x:c>
      <x:c r="AB209" s="98" t="s">
        <x:v>421</x:v>
      </x:c>
      <x:c r="AC209" s="98" t="s">
        <x:v>630</x:v>
      </x:c>
      <x:c r="AD209" s="98" t="s">
        <x:v>1262</x:v>
      </x:c>
    </x:row>
    <x:row r="210" spans="1:30" ht="54" customHeight="1">
      <x:c r="A210" s="97" t="s">
        <x:v>798</x:v>
      </x:c>
      <x:c r="B210" s="89" t="s">
        <x:v>254</x:v>
      </x:c>
      <x:c r="C210" s="98" t="s">
        <x:v>3806</x:v>
      </x:c>
      <x:c r="D210" s="121"/>
      <x:c r="E210" s="98" t="s">
        <x:v>1891</x:v>
      </x:c>
      <x:c r="F210" s="98" t="s">
        <x:v>3093</x:v>
      </x:c>
      <x:c r="G210" s="97" t="s">
        <x:v>2763</x:v>
      </x:c>
      <x:c r="H210" s="98" t="s">
        <x:v>1563</x:v>
      </x:c>
      <x:c r="I210" s="89"/>
      <x:c r="J210" s="89" t="s">
        <x:v>3176</x:v>
      </x:c>
      <x:c r="K210" s="89" t="s">
        <x:v>254</x:v>
      </x:c>
      <x:c r="L210" s="89"/>
      <x:c r="M210" s="89" t="s">
        <x:v>405</x:v>
      </x:c>
      <x:c r="N210" s="89" t="s">
        <x:v>4085</x:v>
      </x:c>
      <x:c r="O210" s="89" t="s">
        <x:v>1796</x:v>
      </x:c>
      <x:c r="P210" s="102">
        <x:v>0</x:v>
      </x:c>
      <x:c r="Q210" s="89">
        <x:v>0</x:v>
      </x:c>
      <x:c r="R210" s="89" t="s">
        <x:v>1144</x:v>
      </x:c>
      <x:c r="S210" s="106">
        <x:v>9.4000000000000004</x:v>
      </x:c>
      <x:c r="T210" s="110">
        <x:v>0.25</x:v>
      </x:c>
      <x:c r="U210" s="89" t="s">
        <x:v>3169</x:v>
      </x:c>
      <x:c r="V210" s="102">
        <x:v>7.9000000000000004</x:v>
      </x:c>
      <x:c r="W210" s="102">
        <x:v>0.90000000000000002</x:v>
      </x:c>
      <x:c r="X210" s="89" t="s">
        <x:v>1797</x:v>
      </x:c>
      <x:c r="Y210" s="89">
        <x:v>12</x:v>
      </x:c>
      <x:c r="Z210" s="89" t="s">
        <x:v>3192</x:v>
      </x:c>
      <x:c r="AA210" s="106">
        <x:v>0</x:v>
      </x:c>
      <x:c r="AB210" s="98" t="s">
        <x:v>325</x:v>
      </x:c>
      <x:c r="AC210" s="98" t="s">
        <x:v>1796</x:v>
      </x:c>
      <x:c r="AD210" s="98" t="s">
        <x:v>859</x:v>
      </x:c>
    </x:row>
    <x:row r="211" spans="1:30" ht="54" customHeight="1">
      <x:c r="A211" s="97" t="s">
        <x:v>785</x:v>
      </x:c>
      <x:c r="B211" s="89" t="s">
        <x:v>254</x:v>
      </x:c>
      <x:c r="C211" s="98" t="s">
        <x:v>3806</x:v>
      </x:c>
      <x:c r="D211" s="121"/>
      <x:c r="E211" s="98" t="s">
        <x:v>1891</x:v>
      </x:c>
      <x:c r="F211" s="98" t="s">
        <x:v>3093</x:v>
      </x:c>
      <x:c r="G211" s="97" t="s">
        <x:v>267</x:v>
      </x:c>
      <x:c r="H211" s="98" t="s">
        <x:v>3807</x:v>
      </x:c>
      <x:c r="I211" s="89"/>
      <x:c r="J211" s="89" t="s">
        <x:v>3176</x:v>
      </x:c>
      <x:c r="K211" s="89" t="s">
        <x:v>254</x:v>
      </x:c>
      <x:c r="L211" s="89"/>
      <x:c r="M211" s="89" t="s">
        <x:v>405</x:v>
      </x:c>
      <x:c r="N211" s="89" t="s">
        <x:v>4085</x:v>
      </x:c>
      <x:c r="O211" s="89" t="s">
        <x:v>2221</x:v>
      </x:c>
      <x:c r="P211" s="102">
        <x:v>1.1499999999999999</x:v>
      </x:c>
      <x:c r="Q211" s="89">
        <x:v>0</x:v>
      </x:c>
      <x:c r="R211" s="89" t="s">
        <x:v>3554</x:v>
      </x:c>
      <x:c r="S211" s="106">
        <x:v>10.1</x:v>
      </x:c>
      <x:c r="T211" s="110">
        <x:v>0.25</x:v>
      </x:c>
      <x:c r="U211" s="89" t="s">
        <x:v>3169</x:v>
      </x:c>
      <x:c r="V211" s="102">
        <x:v>8.5999999999999996</x:v>
      </x:c>
      <x:c r="W211" s="102">
        <x:v>0.90000000000000002</x:v>
      </x:c>
      <x:c r="X211" s="89" t="s">
        <x:v>1796</x:v>
      </x:c>
      <x:c r="Y211" s="89">
        <x:v>0</x:v>
      </x:c>
      <x:c r="Z211" s="89" t="s">
        <x:v>1796</x:v>
      </x:c>
      <x:c r="AA211" s="106">
        <x:v>0</x:v>
      </x:c>
      <x:c r="AB211" s="98" t="s">
        <x:v>325</x:v>
      </x:c>
      <x:c r="AC211" s="98" t="s">
        <x:v>1796</x:v>
      </x:c>
      <x:c r="AD211" s="98" t="s">
        <x:v>1257</x:v>
      </x:c>
    </x:row>
    <x:row r="212" spans="1:30" ht="54" customHeight="1">
      <x:c r="A212" s="97" t="s">
        <x:v>781</x:v>
      </x:c>
      <x:c r="B212" s="89" t="s">
        <x:v>2759</x:v>
      </x:c>
      <x:c r="C212" s="98" t="s">
        <x:v>3804</x:v>
      </x:c>
      <x:c r="D212" s="121"/>
      <x:c r="E212" s="98" t="s">
        <x:v>1532</x:v>
      </x:c>
      <x:c r="F212" s="98" t="s">
        <x:v>3093</x:v>
      </x:c>
      <x:c r="G212" s="97" t="s">
        <x:v>2780</x:v>
      </x:c>
      <x:c r="H212" s="98" t="s">
        <x:v>3341</x:v>
      </x:c>
      <x:c r="I212" s="89"/>
      <x:c r="J212" s="89" t="s">
        <x:v>3176</x:v>
      </x:c>
      <x:c r="K212" s="89" t="s">
        <x:v>2759</x:v>
      </x:c>
      <x:c r="L212" s="89" t="s">
        <x:v>357</x:v>
      </x:c>
      <x:c r="M212" s="89" t="s">
        <x:v>405</x:v>
      </x:c>
      <x:c r="N212" s="89" t="s">
        <x:v>4085</x:v>
      </x:c>
      <x:c r="O212" s="89" t="s">
        <x:v>1796</x:v>
      </x:c>
      <x:c r="P212" s="102">
        <x:v>0</x:v>
      </x:c>
      <x:c r="Q212" s="89">
        <x:v>0</x:v>
      </x:c>
      <x:c r="R212" s="89" t="s">
        <x:v>1144</x:v>
      </x:c>
      <x:c r="S212" s="106">
        <x:v>8</x:v>
      </x:c>
      <x:c r="T212" s="110">
        <x:v>0.25</x:v>
      </x:c>
      <x:c r="U212" s="89" t="s">
        <x:v>3169</x:v>
      </x:c>
      <x:c r="V212" s="102">
        <x:v>6.5</x:v>
      </x:c>
      <x:c r="W212" s="102">
        <x:v>0.90000000000000002</x:v>
      </x:c>
      <x:c r="X212" s="89" t="s">
        <x:v>422</x:v>
      </x:c>
      <x:c r="Y212" s="89">
        <x:v>1</x:v>
      </x:c>
      <x:c r="Z212" s="89" t="s">
        <x:v>3214</x:v>
      </x:c>
      <x:c r="AA212" s="106">
        <x:v>0</x:v>
      </x:c>
      <x:c r="AB212" s="98" t="s">
        <x:v>325</x:v>
      </x:c>
      <x:c r="AC212" s="98" t="s">
        <x:v>593</x:v>
      </x:c>
      <x:c r="AD212" s="98" t="s">
        <x:v>1270</x:v>
      </x:c>
    </x:row>
    <x:row r="213" spans="1:30" ht="54" customHeight="1">
      <x:c r="A213" s="97" t="s">
        <x:v>792</x:v>
      </x:c>
      <x:c r="B213" s="89" t="s">
        <x:v>2759</x:v>
      </x:c>
      <x:c r="C213" s="98" t="s">
        <x:v>3804</x:v>
      </x:c>
      <x:c r="D213" s="121"/>
      <x:c r="E213" s="98" t="s">
        <x:v>1532</x:v>
      </x:c>
      <x:c r="F213" s="98" t="s">
        <x:v>3093</x:v>
      </x:c>
      <x:c r="G213" s="97" t="s">
        <x:v>2776</x:v>
      </x:c>
      <x:c r="H213" s="98" t="s">
        <x:v>897</x:v>
      </x:c>
      <x:c r="I213" s="89"/>
      <x:c r="J213" s="89" t="s">
        <x:v>3176</x:v>
      </x:c>
      <x:c r="K213" s="89" t="s">
        <x:v>2759</x:v>
      </x:c>
      <x:c r="L213" s="89" t="s">
        <x:v>585</x:v>
      </x:c>
      <x:c r="M213" s="89" t="s">
        <x:v>405</x:v>
      </x:c>
      <x:c r="N213" s="89" t="s">
        <x:v>4085</x:v>
      </x:c>
      <x:c r="O213" s="89" t="s">
        <x:v>1796</x:v>
      </x:c>
      <x:c r="P213" s="102">
        <x:v>0</x:v>
      </x:c>
      <x:c r="Q213" s="89">
        <x:v>0</x:v>
      </x:c>
      <x:c r="R213" s="89" t="s">
        <x:v>1144</x:v>
      </x:c>
      <x:c r="S213" s="106">
        <x:v>8.6999999999999993</x:v>
      </x:c>
      <x:c r="T213" s="110">
        <x:v>0.25</x:v>
      </x:c>
      <x:c r="U213" s="89" t="s">
        <x:v>3169</x:v>
      </x:c>
      <x:c r="V213" s="102">
        <x:v>7.2000000000000002</x:v>
      </x:c>
      <x:c r="W213" s="102">
        <x:v>0.90000000000000002</x:v>
      </x:c>
      <x:c r="X213" s="89" t="s">
        <x:v>440</x:v>
      </x:c>
      <x:c r="Y213" s="89">
        <x:v>2</x:v>
      </x:c>
      <x:c r="Z213" s="89" t="s">
        <x:v>3222</x:v>
      </x:c>
      <x:c r="AA213" s="106">
        <x:v>5</x:v>
      </x:c>
      <x:c r="AB213" s="98" t="s">
        <x:v>421</x:v>
      </x:c>
      <x:c r="AC213" s="98" t="s">
        <x:v>652</x:v>
      </x:c>
      <x:c r="AD213" s="98" t="s">
        <x:v>2089</x:v>
      </x:c>
    </x:row>
    <x:row r="214" spans="1:30" ht="54" customHeight="1">
      <x:c r="A214" s="97" t="s">
        <x:v>796</x:v>
      </x:c>
      <x:c r="B214" s="89" t="s">
        <x:v>2759</x:v>
      </x:c>
      <x:c r="C214" s="98" t="s">
        <x:v>3804</x:v>
      </x:c>
      <x:c r="D214" s="121"/>
      <x:c r="E214" s="98" t="s">
        <x:v>1532</x:v>
      </x:c>
      <x:c r="F214" s="98" t="s">
        <x:v>3093</x:v>
      </x:c>
      <x:c r="G214" s="97" t="s">
        <x:v>288</x:v>
      </x:c>
      <x:c r="H214" s="98" t="s">
        <x:v>3798</x:v>
      </x:c>
      <x:c r="I214" s="89"/>
      <x:c r="J214" s="89" t="s">
        <x:v>3176</x:v>
      </x:c>
      <x:c r="K214" s="89" t="s">
        <x:v>2759</x:v>
      </x:c>
      <x:c r="L214" s="89"/>
      <x:c r="M214" s="89" t="s">
        <x:v>405</x:v>
      </x:c>
      <x:c r="N214" s="89" t="s">
        <x:v>4085</x:v>
      </x:c>
      <x:c r="O214" s="89" t="s">
        <x:v>2221</x:v>
      </x:c>
      <x:c r="P214" s="102">
        <x:v>1.0900000000000001</x:v>
      </x:c>
      <x:c r="Q214" s="89">
        <x:v>0</x:v>
      </x:c>
      <x:c r="R214" s="89" t="s">
        <x:v>3602</x:v>
      </x:c>
      <x:c r="S214" s="106">
        <x:v>9.4000000000000004</x:v>
      </x:c>
      <x:c r="T214" s="110">
        <x:v>0.25</x:v>
      </x:c>
      <x:c r="U214" s="89" t="s">
        <x:v>3169</x:v>
      </x:c>
      <x:c r="V214" s="102">
        <x:v>7.9000000000000004</x:v>
      </x:c>
      <x:c r="W214" s="102">
        <x:v>0.90000000000000002</x:v>
      </x:c>
      <x:c r="X214" s="89" t="s">
        <x:v>1796</x:v>
      </x:c>
      <x:c r="Y214" s="89">
        <x:v>0</x:v>
      </x:c>
      <x:c r="Z214" s="89" t="s">
        <x:v>1796</x:v>
      </x:c>
      <x:c r="AA214" s="106">
        <x:v>0</x:v>
      </x:c>
      <x:c r="AB214" s="98" t="s">
        <x:v>325</x:v>
      </x:c>
      <x:c r="AC214" s="98" t="s">
        <x:v>1796</x:v>
      </x:c>
      <x:c r="AD214" s="98" t="s">
        <x:v>1247</x:v>
      </x:c>
    </x:row>
    <x:row r="215" spans="1:30" ht="54" customHeight="1">
      <x:c r="A215" s="97" t="s">
        <x:v>780</x:v>
      </x:c>
      <x:c r="B215" s="89" t="s">
        <x:v>2759</x:v>
      </x:c>
      <x:c r="C215" s="98" t="s">
        <x:v>3804</x:v>
      </x:c>
      <x:c r="D215" s="121"/>
      <x:c r="E215" s="98" t="s">
        <x:v>1532</x:v>
      </x:c>
      <x:c r="F215" s="98" t="s">
        <x:v>3093</x:v>
      </x:c>
      <x:c r="G215" s="97" t="s">
        <x:v>2764</x:v>
      </x:c>
      <x:c r="H215" s="98" t="s">
        <x:v>3025</x:v>
      </x:c>
      <x:c r="I215" s="89"/>
      <x:c r="J215" s="89" t="s">
        <x:v>3176</x:v>
      </x:c>
      <x:c r="K215" s="89" t="s">
        <x:v>2759</x:v>
      </x:c>
      <x:c r="L215" s="89"/>
      <x:c r="M215" s="89" t="s">
        <x:v>405</x:v>
      </x:c>
      <x:c r="N215" s="89" t="s">
        <x:v>4085</x:v>
      </x:c>
      <x:c r="O215" s="89" t="s">
        <x:v>1796</x:v>
      </x:c>
      <x:c r="P215" s="102">
        <x:v>0</x:v>
      </x:c>
      <x:c r="Q215" s="89">
        <x:v>0</x:v>
      </x:c>
      <x:c r="R215" s="89" t="s">
        <x:v>1144</x:v>
      </x:c>
      <x:c r="S215" s="106">
        <x:v>10.1</x:v>
      </x:c>
      <x:c r="T215" s="110">
        <x:v>0.25</x:v>
      </x:c>
      <x:c r="U215" s="89" t="s">
        <x:v>3169</x:v>
      </x:c>
      <x:c r="V215" s="102">
        <x:v>8.5999999999999996</x:v>
      </x:c>
      <x:c r="W215" s="102">
        <x:v>0.90000000000000002</x:v>
      </x:c>
      <x:c r="X215" s="89" t="s">
        <x:v>3107</x:v>
      </x:c>
      <x:c r="Y215" s="89">
        <x:v>-40</x:v>
      </x:c>
      <x:c r="Z215" s="89" t="s">
        <x:v>3192</x:v>
      </x:c>
      <x:c r="AA215" s="106">
        <x:v>2</x:v>
      </x:c>
      <x:c r="AB215" s="98" t="s">
        <x:v>421</x:v>
      </x:c>
      <x:c r="AC215" s="98" t="s">
        <x:v>1796</x:v>
      </x:c>
      <x:c r="AD215" s="98" t="s">
        <x:v>855</x:v>
      </x:c>
    </x:row>
  </x:sheetData>
  <x:mergeCells count="10">
    <x:mergeCell ref="A1:AD1"/>
    <x:mergeCell ref="A2:AD2"/>
    <x:mergeCell ref="A3:F3"/>
    <x:mergeCell ref="G3:L3"/>
    <x:mergeCell ref="M3:N3"/>
    <x:mergeCell ref="O3:R3"/>
    <x:mergeCell ref="S3:T3"/>
    <x:mergeCell ref="U3:W3"/>
    <x:mergeCell ref="X3:AA3"/>
    <x:mergeCell ref="AB3:AD3"/>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dimension ref="A1:X312"/>
  <x:sheetViews>
    <x:sheetView topLeftCell="A49" zoomScaleNormal="100" zoomScaleSheetLayoutView="100" workbookViewId="0">
      <x:selection activeCell="C9" activeCellId="0" sqref="C9:C9"/>
    </x:sheetView>
  </x:sheetViews>
  <x:sheetFormatPr defaultColWidth="8.875" defaultRowHeight="11.30000000000000071054"/>
  <x:cols>
    <x:col min="1" max="1" width="6.5" style="122" customWidth="1"/>
    <x:col min="2" max="2" width="17.875" style="122" customWidth="1"/>
    <x:col min="3" max="3" width="19.375" style="122" customWidth="1"/>
    <x:col min="4" max="4" width="16" style="122" customWidth="1"/>
    <x:col min="5" max="5" width="10.625" style="122" customWidth="1"/>
    <x:col min="6" max="7" width="5" style="122" customWidth="1"/>
    <x:col min="8" max="8" width="15" style="122" customWidth="1"/>
    <x:col min="9" max="9" width="8.75" style="122" customWidth="1"/>
    <x:col min="10" max="10" width="8.625" style="122" customWidth="1"/>
    <x:col min="11" max="11" width="5" style="122" customWidth="1"/>
    <x:col min="12" max="12" width="15" style="122" customWidth="1"/>
    <x:col min="13" max="14" width="8.625" style="122" customWidth="1"/>
    <x:col min="15" max="15" width="13.25" style="122" customWidth="1"/>
    <x:col min="16" max="16" width="6.5" style="122" customWidth="1"/>
    <x:col min="17" max="17" width="13.25" style="122" customWidth="1"/>
    <x:col min="18" max="18" width="6.5" style="122" customWidth="1"/>
    <x:col min="19" max="19" width="13.25" style="122" customWidth="1"/>
    <x:col min="20" max="20" width="6.5" style="122" customWidth="1"/>
    <x:col min="21" max="21" width="13.25" style="122" customWidth="1"/>
    <x:col min="22" max="22" width="6.5" style="122" customWidth="1"/>
    <x:col min="23" max="23" width="10.375" style="122" customWidth="1"/>
    <x:col min="24" max="24" width="42" style="122" customWidth="1"/>
    <x:col min="25" max="16384" width="8.875" style="122"/>
  </x:cols>
  <x:sheetData>
    <x:row r="1" spans="2:24" ht="18.39999999999999857891" customHeight="1">
      <x:c r="B1" s="123" t="s">
        <x:v>68</x:v>
      </x:c>
      <x:c r="C1" s="123" t="s">
        <x:v>3144</x:v>
      </x:c>
      <x:c r="E1" s="185" t="s">
        <x:v>582</x:v>
      </x:c>
      <x:c r="F1" s="185"/>
      <x:c r="G1" s="185"/>
      <x:c r="H1" s="185"/>
      <x:c r="I1" s="185"/>
      <x:c r="J1" s="185"/>
      <x:c r="K1" s="185"/>
      <x:c r="L1" s="185"/>
      <x:c r="M1" s="124"/>
      <x:c r="N1" s="124"/>
      <x:c r="O1" s="124"/>
      <x:c r="P1" s="124"/>
      <x:c r="Q1" s="124"/>
      <x:c r="R1" s="124"/>
      <x:c r="S1" s="124"/>
      <x:c r="T1" s="124"/>
      <x:c r="U1" s="124"/>
      <x:c r="V1" s="124"/>
      <x:c r="W1" s="124"/>
      <x:c r="X1" s="124"/>
    </x:row>
    <x:row r="2" spans="2:24" ht="18.39999999999999857891" customHeight="1">
      <x:c r="B2" s="122" t="s">
        <x:v>2682</x:v>
      </x:c>
      <x:c r="C2" s="122">
        <x:v>306</x:v>
      </x:c>
      <x:c r="E2" s="185" t="s">
        <x:v>2152</x:v>
      </x:c>
      <x:c r="F2" s="185"/>
      <x:c r="G2" s="185"/>
      <x:c r="H2" s="185"/>
      <x:c r="I2" s="185"/>
      <x:c r="J2" s="185"/>
      <x:c r="K2" s="185"/>
      <x:c r="L2" s="185"/>
      <x:c r="M2" s="124"/>
      <x:c r="N2" s="124"/>
      <x:c r="O2" s="124"/>
      <x:c r="P2" s="124"/>
      <x:c r="Q2" s="124"/>
      <x:c r="R2" s="124"/>
      <x:c r="S2" s="124"/>
      <x:c r="T2" s="124"/>
      <x:c r="U2" s="124"/>
      <x:c r="V2" s="124"/>
      <x:c r="W2" s="124"/>
      <x:c r="X2" s="124"/>
    </x:row>
    <x:row r="3" spans="2:24" ht="18.39999999999999857891" customHeight="1">
      <x:c r="B3" s="122" t="s">
        <x:v>2469</x:v>
      </x:c>
      <x:c r="C3" s="122">
        <x:f>COUNTIF(C7:C312,"&lt;&gt;")</x:f>
        <x:v>43</x:v>
      </x:c>
      <x:c r="E3" s="185"/>
      <x:c r="F3" s="185"/>
      <x:c r="G3" s="185"/>
      <x:c r="H3" s="185"/>
      <x:c r="I3" s="185"/>
      <x:c r="J3" s="185"/>
      <x:c r="K3" s="185"/>
      <x:c r="L3" s="185"/>
      <x:c r="M3" s="124"/>
      <x:c r="N3" s="124"/>
      <x:c r="O3" s="124"/>
      <x:c r="P3" s="124"/>
      <x:c r="Q3" s="124"/>
      <x:c r="R3" s="124"/>
      <x:c r="S3" s="124"/>
      <x:c r="T3" s="124"/>
      <x:c r="U3" s="124"/>
      <x:c r="V3" s="124"/>
      <x:c r="W3" s="124"/>
      <x:c r="X3" s="124"/>
    </x:row>
    <x:row r="4" spans="2:24" ht="18.39999999999999857891" customHeight="1">
      <x:c r="B4" s="122" t="s">
        <x:v>2420</x:v>
      </x:c>
      <x:c r="C4" s="122">
        <x:f>C2-C3</x:f>
        <x:v>263</x:v>
      </x:c>
      <x:c r="E4" s="185"/>
      <x:c r="F4" s="185"/>
      <x:c r="G4" s="185"/>
      <x:c r="H4" s="185"/>
      <x:c r="I4" s="185"/>
      <x:c r="J4" s="185"/>
      <x:c r="K4" s="185"/>
      <x:c r="L4" s="185"/>
      <x:c r="M4" s="124"/>
      <x:c r="N4" s="124"/>
      <x:c r="O4" s="124"/>
      <x:c r="P4" s="124"/>
      <x:c r="Q4" s="124"/>
      <x:c r="R4" s="124"/>
      <x:c r="S4" s="124"/>
      <x:c r="T4" s="124"/>
      <x:c r="U4" s="124"/>
      <x:c r="V4" s="124"/>
      <x:c r="W4" s="124"/>
      <x:c r="X4" s="124"/>
    </x:row>
    <x:row r="5" spans="2:24" ht="18.39999999999999857891" customHeight="1">
      <x:c r="B5" s="122" t="s">
        <x:v>2688</x:v>
      </x:c>
      <x:c r="C5" s="122">
        <x:f>C2-COUNT(A7:A312)</x:f>
        <x:v>0</x:v>
      </x:c>
      <x:c r="E5" s="185"/>
      <x:c r="F5" s="185"/>
      <x:c r="G5" s="185"/>
      <x:c r="H5" s="185"/>
      <x:c r="I5" s="185"/>
      <x:c r="J5" s="185"/>
      <x:c r="K5" s="185"/>
      <x:c r="L5" s="185"/>
      <x:c r="M5" s="124"/>
      <x:c r="N5" s="124"/>
      <x:c r="O5" s="124"/>
      <x:c r="P5" s="124"/>
      <x:c r="Q5" s="124"/>
      <x:c r="R5" s="124"/>
      <x:c r="S5" s="124"/>
      <x:c r="T5" s="124"/>
      <x:c r="U5" s="124"/>
      <x:c r="V5" s="124"/>
      <x:c r="W5" s="124"/>
      <x:c r="X5" s="124"/>
    </x:row>
    <x:row r="6" spans="1:24" s="129" customFormat="1" ht="44.10000000000000142109" customHeight="1">
      <x:c r="A6" s="186" t="s">
        <x:v>4387</x:v>
      </x:c>
      <x:c r="B6" s="186"/>
      <x:c r="C6" s="129" t="s">
        <x:v>577</x:v>
      </x:c>
      <x:c r="D6" s="129" t="s">
        <x:v>560</x:v>
      </x:c>
      <x:c r="E6" s="129" t="s">
        <x:v>41</x:v>
      </x:c>
      <x:c r="F6" s="129" t="s">
        <x:v>1787</x:v>
      </x:c>
      <x:c r="G6" s="129" t="s">
        <x:v>3119</x:v>
      </x:c>
      <x:c r="H6" s="129" t="s">
        <x:v>2392</x:v>
      </x:c>
      <x:c r="I6" s="129" t="s">
        <x:v>534</x:v>
      </x:c>
      <x:c r="J6" s="129" t="s">
        <x:v>1130</x:v>
      </x:c>
      <x:c r="K6" s="129" t="s">
        <x:v>3107</x:v>
      </x:c>
      <x:c r="L6" s="129" t="s">
        <x:v>2390</x:v>
      </x:c>
      <x:c r="M6" s="129" t="s">
        <x:v>516</x:v>
      </x:c>
      <x:c r="N6" s="129" t="s">
        <x:v>1134</x:v>
      </x:c>
      <x:c r="O6" s="129" t="s">
        <x:v>3134</x:v>
      </x:c>
      <x:c r="P6" s="129" t="s">
        <x:v>522</x:v>
      </x:c>
      <x:c r="Q6" s="129" t="s">
        <x:v>3132</x:v>
      </x:c>
      <x:c r="R6" s="129" t="s">
        <x:v>546</x:v>
      </x:c>
      <x:c r="S6" s="129" t="s">
        <x:v>3162</x:v>
      </x:c>
      <x:c r="T6" s="129" t="s">
        <x:v>549</x:v>
      </x:c>
      <x:c r="U6" s="129" t="s">
        <x:v>3091</x:v>
      </x:c>
      <x:c r="V6" s="129" t="s">
        <x:v>531</x:v>
      </x:c>
      <x:c r="W6" s="130" t="s">
        <x:v>1119</x:v>
      </x:c>
      <x:c r="X6" s="129" t="s">
        <x:v>1799</x:v>
      </x:c>
    </x:row>
    <x:row r="7" spans="1:24" ht="24" customHeight="1">
      <x:c r="A7" s="125">
        <x:v>1</x:v>
      </x:c>
      <x:c r="B7" s="126"/>
      <x:c r="C7" s="126"/>
      <x:c r="D7" s="127"/>
      <x:c r="E7" s="126"/>
      <x:c r="F7" s="125"/>
      <x:c r="G7" s="125"/>
      <x:c r="H7" s="125"/>
      <x:c r="I7" s="125"/>
      <x:c r="J7" s="125" t="str">
        <x:f>IF(C7="","",G7+I7)</x:f>
        <x:v/>
      </x:c>
      <x:c r="K7" s="125"/>
      <x:c r="L7" s="125"/>
      <x:c r="M7" s="125"/>
      <x:c r="N7" s="125" t="str">
        <x:f>IF(C7="","",K7+M7)</x:f>
        <x:v/>
      </x:c>
      <x:c r="O7" s="126"/>
      <x:c r="P7" s="128"/>
      <x:c r="Q7" s="128"/>
      <x:c r="R7" s="128"/>
      <x:c r="S7" s="128"/>
      <x:c r="T7" s="128"/>
      <x:c r="U7" s="128"/>
      <x:c r="V7" s="128"/>
      <x:c r="W7" s="124"/>
      <x:c r="X7" s="128"/>
    </x:row>
    <x:row r="8" spans="1:24" ht="24" customHeight="1">
      <x:c r="A8" s="125">
        <x:v>2</x:v>
      </x:c>
      <x:c r="B8" s="126"/>
      <x:c r="C8" s="126"/>
      <x:c r="D8" s="127"/>
      <x:c r="E8" s="126"/>
      <x:c r="F8" s="125"/>
      <x:c r="G8" s="125"/>
      <x:c r="H8" s="125"/>
      <x:c r="I8" s="125"/>
      <x:c r="K8" s="125"/>
      <x:c r="L8" s="125"/>
      <x:c r="M8" s="125"/>
      <x:c r="O8" s="126"/>
      <x:c r="P8" s="128"/>
      <x:c r="Q8" s="128"/>
      <x:c r="R8" s="128"/>
      <x:c r="S8" s="128"/>
      <x:c r="T8" s="128"/>
      <x:c r="U8" s="128"/>
      <x:c r="V8" s="128"/>
      <x:c r="W8" s="124"/>
      <x:c r="X8" s="128"/>
    </x:row>
    <x:row r="9" spans="1:24" ht="24" customHeight="1">
      <x:c r="A9" s="125">
        <x:v>3</x:v>
      </x:c>
      <x:c r="B9" s="126"/>
      <x:c r="C9" s="126"/>
      <x:c r="D9" s="127"/>
      <x:c r="E9" s="126"/>
      <x:c r="F9" s="125"/>
      <x:c r="G9" s="125"/>
      <x:c r="H9" s="125"/>
      <x:c r="I9" s="125"/>
      <x:c r="K9" s="125"/>
      <x:c r="L9" s="125"/>
      <x:c r="M9" s="125"/>
      <x:c r="O9" s="126"/>
      <x:c r="P9" s="128"/>
      <x:c r="Q9" s="128"/>
      <x:c r="R9" s="128"/>
      <x:c r="S9" s="128"/>
      <x:c r="T9" s="128"/>
      <x:c r="U9" s="128"/>
      <x:c r="V9" s="128"/>
      <x:c r="W9" s="124"/>
      <x:c r="X9" s="128"/>
    </x:row>
    <x:row r="10" spans="1:24" ht="24" customHeight="1">
      <x:c r="A10" s="125">
        <x:v>4</x:v>
      </x:c>
      <x:c r="B10" s="126"/>
      <x:c r="C10" s="126"/>
      <x:c r="D10" s="127"/>
      <x:c r="E10" s="126"/>
      <x:c r="F10" s="125"/>
      <x:c r="G10" s="125"/>
      <x:c r="H10" s="125"/>
      <x:c r="I10" s="125"/>
      <x:c r="K10" s="125"/>
      <x:c r="L10" s="125"/>
      <x:c r="M10" s="125"/>
      <x:c r="O10" s="126"/>
      <x:c r="P10" s="128"/>
      <x:c r="Q10" s="128"/>
      <x:c r="R10" s="128"/>
      <x:c r="S10" s="128"/>
      <x:c r="T10" s="128"/>
      <x:c r="U10" s="128"/>
      <x:c r="V10" s="128"/>
      <x:c r="W10" s="124"/>
      <x:c r="X10" s="128"/>
    </x:row>
    <x:row r="11" spans="1:24" ht="24" customHeight="1">
      <x:c r="A11" s="125">
        <x:v>5</x:v>
      </x:c>
      <x:c r="B11" s="126"/>
      <x:c r="C11" s="126"/>
      <x:c r="D11" s="127"/>
      <x:c r="E11" s="126"/>
      <x:c r="F11" s="125"/>
      <x:c r="G11" s="125"/>
      <x:c r="H11" s="125"/>
      <x:c r="I11" s="125"/>
      <x:c r="K11" s="125"/>
      <x:c r="L11" s="125"/>
      <x:c r="M11" s="125"/>
      <x:c r="O11" s="126"/>
      <x:c r="P11" s="128"/>
      <x:c r="Q11" s="128"/>
      <x:c r="R11" s="128"/>
      <x:c r="S11" s="128"/>
      <x:c r="T11" s="128"/>
      <x:c r="U11" s="128"/>
      <x:c r="V11" s="128"/>
      <x:c r="W11" s="124"/>
      <x:c r="X11" s="128"/>
    </x:row>
    <x:row r="12" spans="1:24" ht="24" customHeight="1">
      <x:c r="A12" s="125">
        <x:v>6</x:v>
      </x:c>
      <x:c r="B12" s="126"/>
      <x:c r="C12" s="126"/>
      <x:c r="D12" s="127"/>
      <x:c r="E12" s="126"/>
      <x:c r="F12" s="125"/>
      <x:c r="G12" s="125"/>
      <x:c r="H12" s="125"/>
      <x:c r="I12" s="125"/>
      <x:c r="K12" s="125"/>
      <x:c r="L12" s="125"/>
      <x:c r="M12" s="125"/>
      <x:c r="O12" s="126"/>
      <x:c r="P12" s="128"/>
      <x:c r="Q12" s="128"/>
      <x:c r="R12" s="128"/>
      <x:c r="S12" s="128"/>
      <x:c r="T12" s="128"/>
      <x:c r="U12" s="128"/>
      <x:c r="V12" s="128"/>
      <x:c r="W12" s="124"/>
      <x:c r="X12" s="128"/>
    </x:row>
    <x:row r="13" spans="1:24" ht="24" customHeight="1">
      <x:c r="A13" s="125">
        <x:v>7</x:v>
      </x:c>
      <x:c r="B13" s="126"/>
      <x:c r="C13" s="126"/>
      <x:c r="D13" s="127"/>
      <x:c r="E13" s="126"/>
      <x:c r="F13" s="125"/>
      <x:c r="G13" s="125"/>
      <x:c r="H13" s="125"/>
      <x:c r="I13" s="125"/>
      <x:c r="K13" s="125"/>
      <x:c r="L13" s="125"/>
      <x:c r="M13" s="125"/>
      <x:c r="O13" s="126"/>
      <x:c r="P13" s="128"/>
      <x:c r="Q13" s="128"/>
      <x:c r="R13" s="128"/>
      <x:c r="S13" s="128"/>
      <x:c r="T13" s="128"/>
      <x:c r="U13" s="128"/>
      <x:c r="V13" s="128"/>
      <x:c r="W13" s="124"/>
      <x:c r="X13" s="128"/>
    </x:row>
    <x:row r="14" spans="1:24" ht="24" customHeight="1">
      <x:c r="A14" s="125">
        <x:v>8</x:v>
      </x:c>
      <x:c r="B14" s="126"/>
      <x:c r="C14" s="126"/>
      <x:c r="D14" s="127"/>
      <x:c r="E14" s="126"/>
      <x:c r="F14" s="125"/>
      <x:c r="G14" s="125"/>
      <x:c r="H14" s="125"/>
      <x:c r="I14" s="125"/>
      <x:c r="K14" s="125"/>
      <x:c r="L14" s="125"/>
      <x:c r="M14" s="125"/>
      <x:c r="O14" s="126"/>
      <x:c r="P14" s="128"/>
      <x:c r="Q14" s="128"/>
      <x:c r="R14" s="128"/>
      <x:c r="S14" s="128"/>
      <x:c r="T14" s="128"/>
      <x:c r="U14" s="128"/>
      <x:c r="V14" s="128"/>
      <x:c r="W14" s="124"/>
      <x:c r="X14" s="128"/>
    </x:row>
    <x:row r="15" spans="1:24" ht="24" customHeight="1">
      <x:c r="A15" s="125">
        <x:v>9</x:v>
      </x:c>
      <x:c r="B15" s="126"/>
      <x:c r="C15" s="126"/>
      <x:c r="D15" s="127"/>
      <x:c r="E15" s="126"/>
      <x:c r="F15" s="125"/>
      <x:c r="G15" s="125"/>
      <x:c r="H15" s="125"/>
      <x:c r="I15" s="125"/>
      <x:c r="K15" s="125"/>
      <x:c r="L15" s="125"/>
      <x:c r="M15" s="125"/>
      <x:c r="O15" s="126"/>
      <x:c r="P15" s="128"/>
      <x:c r="Q15" s="128"/>
      <x:c r="R15" s="128"/>
      <x:c r="S15" s="128"/>
      <x:c r="T15" s="128"/>
      <x:c r="U15" s="128"/>
      <x:c r="V15" s="128"/>
      <x:c r="W15" s="124"/>
      <x:c r="X15" s="128"/>
    </x:row>
    <x:row r="16" spans="1:24" ht="24" customHeight="1">
      <x:c r="A16" s="125">
        <x:v>10</x:v>
      </x:c>
      <x:c r="B16" s="126"/>
      <x:c r="C16" s="126"/>
      <x:c r="D16" s="127"/>
      <x:c r="E16" s="126"/>
      <x:c r="F16" s="125"/>
      <x:c r="G16" s="125"/>
      <x:c r="H16" s="125"/>
      <x:c r="I16" s="125"/>
      <x:c r="K16" s="125"/>
      <x:c r="L16" s="125"/>
      <x:c r="M16" s="125"/>
      <x:c r="O16" s="126"/>
      <x:c r="P16" s="128"/>
      <x:c r="Q16" s="128"/>
      <x:c r="R16" s="128"/>
      <x:c r="S16" s="128"/>
      <x:c r="T16" s="128"/>
      <x:c r="U16" s="128"/>
      <x:c r="V16" s="128"/>
      <x:c r="W16" s="124"/>
      <x:c r="X16" s="128"/>
    </x:row>
    <x:row r="17" spans="1:24" ht="24" customHeight="1">
      <x:c r="A17" s="125">
        <x:v>11</x:v>
      </x:c>
      <x:c r="B17" s="126"/>
      <x:c r="C17" s="126"/>
      <x:c r="D17" s="127"/>
      <x:c r="E17" s="126"/>
      <x:c r="F17" s="125"/>
      <x:c r="G17" s="125"/>
      <x:c r="H17" s="125"/>
      <x:c r="I17" s="125"/>
      <x:c r="K17" s="125"/>
      <x:c r="L17" s="125"/>
      <x:c r="M17" s="125"/>
      <x:c r="O17" s="126"/>
      <x:c r="P17" s="128"/>
      <x:c r="Q17" s="128"/>
      <x:c r="R17" s="128"/>
      <x:c r="S17" s="128"/>
      <x:c r="T17" s="128"/>
      <x:c r="U17" s="128"/>
      <x:c r="V17" s="128"/>
      <x:c r="W17" s="124"/>
      <x:c r="X17" s="128"/>
    </x:row>
    <x:row r="18" spans="1:24" ht="24" customHeight="1">
      <x:c r="A18" s="125">
        <x:v>12</x:v>
      </x:c>
      <x:c r="B18" s="126"/>
      <x:c r="C18" s="126"/>
      <x:c r="D18" s="127"/>
      <x:c r="E18" s="126"/>
      <x:c r="F18" s="125"/>
      <x:c r="G18" s="125"/>
      <x:c r="H18" s="125"/>
      <x:c r="I18" s="125"/>
      <x:c r="K18" s="125"/>
      <x:c r="L18" s="125"/>
      <x:c r="M18" s="125"/>
      <x:c r="O18" s="126"/>
      <x:c r="P18" s="128"/>
      <x:c r="Q18" s="128"/>
      <x:c r="R18" s="128"/>
      <x:c r="S18" s="128"/>
      <x:c r="T18" s="128"/>
      <x:c r="U18" s="128"/>
      <x:c r="V18" s="128"/>
      <x:c r="W18" s="124"/>
      <x:c r="X18" s="128"/>
    </x:row>
    <x:row r="19" spans="1:24" ht="24" customHeight="1">
      <x:c r="A19" s="125">
        <x:v>13</x:v>
      </x:c>
      <x:c r="B19" s="126"/>
      <x:c r="C19" s="126"/>
      <x:c r="D19" s="127"/>
      <x:c r="E19" s="126"/>
      <x:c r="F19" s="125"/>
      <x:c r="G19" s="125"/>
      <x:c r="H19" s="125"/>
      <x:c r="I19" s="125"/>
      <x:c r="K19" s="125"/>
      <x:c r="L19" s="125"/>
      <x:c r="M19" s="125"/>
      <x:c r="O19" s="126"/>
      <x:c r="P19" s="128"/>
      <x:c r="Q19" s="128"/>
      <x:c r="R19" s="128"/>
      <x:c r="S19" s="128"/>
      <x:c r="T19" s="128"/>
      <x:c r="U19" s="128"/>
      <x:c r="V19" s="128"/>
      <x:c r="W19" s="124"/>
      <x:c r="X19" s="128"/>
    </x:row>
    <x:row r="20" spans="1:24" ht="24" customHeight="1">
      <x:c r="A20" s="125">
        <x:v>14</x:v>
      </x:c>
      <x:c r="B20" s="126"/>
      <x:c r="C20" s="126"/>
      <x:c r="D20" s="127"/>
      <x:c r="E20" s="126"/>
      <x:c r="F20" s="125"/>
      <x:c r="G20" s="125"/>
      <x:c r="H20" s="125"/>
      <x:c r="I20" s="125"/>
      <x:c r="K20" s="125"/>
      <x:c r="L20" s="125"/>
      <x:c r="M20" s="125"/>
      <x:c r="O20" s="126"/>
      <x:c r="P20" s="128"/>
      <x:c r="Q20" s="128"/>
      <x:c r="R20" s="128"/>
      <x:c r="S20" s="128"/>
      <x:c r="T20" s="128"/>
      <x:c r="U20" s="128"/>
      <x:c r="V20" s="128"/>
      <x:c r="W20" s="124"/>
      <x:c r="X20" s="128"/>
    </x:row>
    <x:row r="21" spans="1:24" ht="24" customHeight="1">
      <x:c r="A21" s="125">
        <x:v>15</x:v>
      </x:c>
      <x:c r="B21" s="126"/>
      <x:c r="C21" s="126"/>
      <x:c r="D21" s="127"/>
      <x:c r="E21" s="126"/>
      <x:c r="F21" s="125"/>
      <x:c r="G21" s="125"/>
      <x:c r="H21" s="125"/>
      <x:c r="I21" s="125"/>
      <x:c r="K21" s="125"/>
      <x:c r="L21" s="125"/>
      <x:c r="M21" s="125"/>
      <x:c r="O21" s="126"/>
      <x:c r="P21" s="128"/>
      <x:c r="Q21" s="128"/>
      <x:c r="R21" s="128"/>
      <x:c r="S21" s="128"/>
      <x:c r="T21" s="128"/>
      <x:c r="U21" s="128"/>
      <x:c r="V21" s="128"/>
      <x:c r="W21" s="124"/>
      <x:c r="X21" s="128"/>
    </x:row>
    <x:row r="22" spans="1:24" ht="24" customHeight="1">
      <x:c r="A22" s="125">
        <x:v>16</x:v>
      </x:c>
      <x:c r="B22" s="126"/>
      <x:c r="C22" s="126"/>
      <x:c r="D22" s="127"/>
      <x:c r="E22" s="126"/>
      <x:c r="F22" s="125"/>
      <x:c r="G22" s="125"/>
      <x:c r="H22" s="125"/>
      <x:c r="I22" s="125"/>
      <x:c r="K22" s="125"/>
      <x:c r="L22" s="125"/>
      <x:c r="M22" s="125"/>
      <x:c r="O22" s="126"/>
      <x:c r="P22" s="128"/>
      <x:c r="Q22" s="128"/>
      <x:c r="R22" s="128"/>
      <x:c r="S22" s="128"/>
      <x:c r="T22" s="128"/>
      <x:c r="U22" s="128"/>
      <x:c r="V22" s="128"/>
      <x:c r="W22" s="124"/>
      <x:c r="X22" s="128"/>
    </x:row>
    <x:row r="23" spans="1:24" ht="24" customHeight="1">
      <x:c r="A23" s="125">
        <x:v>17</x:v>
      </x:c>
      <x:c r="B23" s="126"/>
      <x:c r="C23" s="126"/>
      <x:c r="D23" s="127"/>
      <x:c r="E23" s="126"/>
      <x:c r="F23" s="125"/>
      <x:c r="G23" s="125"/>
      <x:c r="H23" s="125"/>
      <x:c r="I23" s="125"/>
      <x:c r="K23" s="125"/>
      <x:c r="L23" s="125"/>
      <x:c r="M23" s="125"/>
      <x:c r="O23" s="126"/>
      <x:c r="P23" s="128"/>
      <x:c r="Q23" s="128"/>
      <x:c r="R23" s="128"/>
      <x:c r="S23" s="128"/>
      <x:c r="T23" s="128"/>
      <x:c r="U23" s="128"/>
      <x:c r="V23" s="128"/>
      <x:c r="W23" s="124"/>
      <x:c r="X23" s="128"/>
    </x:row>
    <x:row r="24" spans="1:24" ht="24" customHeight="1">
      <x:c r="A24" s="125">
        <x:v>18</x:v>
      </x:c>
      <x:c r="B24" s="126"/>
      <x:c r="C24" s="126"/>
      <x:c r="D24" s="127"/>
      <x:c r="E24" s="126"/>
      <x:c r="F24" s="125"/>
      <x:c r="G24" s="125"/>
      <x:c r="H24" s="125"/>
      <x:c r="I24" s="125"/>
      <x:c r="K24" s="125"/>
      <x:c r="L24" s="125"/>
      <x:c r="M24" s="125"/>
      <x:c r="O24" s="126"/>
      <x:c r="P24" s="128"/>
      <x:c r="Q24" s="128"/>
      <x:c r="R24" s="128"/>
      <x:c r="S24" s="128"/>
      <x:c r="T24" s="128"/>
      <x:c r="U24" s="128"/>
      <x:c r="V24" s="128"/>
      <x:c r="W24" s="124"/>
      <x:c r="X24" s="128"/>
    </x:row>
    <x:row r="25" spans="1:24" ht="24" customHeight="1">
      <x:c r="A25" s="125">
        <x:v>19</x:v>
      </x:c>
      <x:c r="B25" s="126"/>
      <x:c r="C25" s="126"/>
      <x:c r="D25" s="127"/>
      <x:c r="E25" s="126"/>
      <x:c r="F25" s="125"/>
      <x:c r="G25" s="125"/>
      <x:c r="H25" s="125"/>
      <x:c r="I25" s="125"/>
      <x:c r="K25" s="125"/>
      <x:c r="L25" s="125"/>
      <x:c r="M25" s="125"/>
      <x:c r="O25" s="126"/>
      <x:c r="P25" s="128"/>
      <x:c r="Q25" s="128"/>
      <x:c r="R25" s="128"/>
      <x:c r="S25" s="128"/>
      <x:c r="T25" s="128"/>
      <x:c r="U25" s="128"/>
      <x:c r="V25" s="128"/>
      <x:c r="W25" s="124"/>
      <x:c r="X25" s="128"/>
    </x:row>
    <x:row r="26" spans="1:24" ht="24" customHeight="1">
      <x:c r="A26" s="125">
        <x:v>20</x:v>
      </x:c>
      <x:c r="B26" s="126"/>
      <x:c r="C26" s="126"/>
      <x:c r="D26" s="127"/>
      <x:c r="E26" s="126"/>
      <x:c r="F26" s="125"/>
      <x:c r="G26" s="125"/>
      <x:c r="H26" s="125"/>
      <x:c r="I26" s="125"/>
      <x:c r="K26" s="125"/>
      <x:c r="L26" s="125"/>
      <x:c r="M26" s="125"/>
      <x:c r="O26" s="126"/>
      <x:c r="P26" s="128"/>
      <x:c r="Q26" s="128"/>
      <x:c r="R26" s="128"/>
      <x:c r="S26" s="128"/>
      <x:c r="T26" s="128"/>
      <x:c r="U26" s="128"/>
      <x:c r="V26" s="128"/>
      <x:c r="W26" s="124"/>
      <x:c r="X26" s="128"/>
    </x:row>
    <x:row r="27" spans="1:24" ht="24" customHeight="1">
      <x:c r="A27" s="125">
        <x:v>21</x:v>
      </x:c>
      <x:c r="B27" s="126"/>
      <x:c r="C27" s="126"/>
      <x:c r="D27" s="127"/>
      <x:c r="E27" s="126"/>
      <x:c r="F27" s="125"/>
      <x:c r="G27" s="125"/>
      <x:c r="H27" s="125"/>
      <x:c r="I27" s="125"/>
      <x:c r="K27" s="125"/>
      <x:c r="L27" s="125"/>
      <x:c r="M27" s="125"/>
      <x:c r="O27" s="126"/>
      <x:c r="P27" s="128"/>
      <x:c r="Q27" s="128"/>
      <x:c r="R27" s="128"/>
      <x:c r="S27" s="128"/>
      <x:c r="T27" s="128"/>
      <x:c r="U27" s="128"/>
      <x:c r="V27" s="128"/>
      <x:c r="W27" s="124"/>
      <x:c r="X27" s="128"/>
    </x:row>
    <x:row r="28" spans="1:24" ht="24" customHeight="1">
      <x:c r="A28" s="125">
        <x:v>22</x:v>
      </x:c>
      <x:c r="B28" s="126"/>
      <x:c r="C28" s="126"/>
      <x:c r="D28" s="127"/>
      <x:c r="E28" s="126"/>
      <x:c r="F28" s="125"/>
      <x:c r="G28" s="125"/>
      <x:c r="H28" s="125"/>
      <x:c r="I28" s="125"/>
      <x:c r="K28" s="125"/>
      <x:c r="L28" s="125"/>
      <x:c r="M28" s="125"/>
      <x:c r="O28" s="126"/>
      <x:c r="P28" s="128"/>
      <x:c r="Q28" s="128"/>
      <x:c r="R28" s="128"/>
      <x:c r="S28" s="128"/>
      <x:c r="T28" s="128"/>
      <x:c r="U28" s="128"/>
      <x:c r="V28" s="128"/>
      <x:c r="W28" s="124"/>
      <x:c r="X28" s="128"/>
    </x:row>
    <x:row r="29" spans="1:24" ht="24" customHeight="1">
      <x:c r="A29" s="125">
        <x:v>23</x:v>
      </x:c>
      <x:c r="B29" s="126"/>
      <x:c r="C29" s="126"/>
      <x:c r="D29" s="127"/>
      <x:c r="E29" s="126"/>
      <x:c r="F29" s="125"/>
      <x:c r="G29" s="125"/>
      <x:c r="H29" s="125"/>
      <x:c r="I29" s="125"/>
      <x:c r="K29" s="125"/>
      <x:c r="L29" s="125"/>
      <x:c r="M29" s="125"/>
      <x:c r="O29" s="126"/>
      <x:c r="P29" s="128"/>
      <x:c r="Q29" s="128"/>
      <x:c r="R29" s="128"/>
      <x:c r="S29" s="128"/>
      <x:c r="T29" s="128"/>
      <x:c r="U29" s="128"/>
      <x:c r="V29" s="128"/>
      <x:c r="W29" s="124"/>
      <x:c r="X29" s="128"/>
    </x:row>
    <x:row r="30" spans="1:24" ht="24" customHeight="1">
      <x:c r="A30" s="125">
        <x:v>24</x:v>
      </x:c>
      <x:c r="B30" s="126"/>
      <x:c r="C30" s="126"/>
      <x:c r="D30" s="127"/>
      <x:c r="E30" s="126"/>
      <x:c r="F30" s="125"/>
      <x:c r="G30" s="125"/>
      <x:c r="H30" s="125"/>
      <x:c r="I30" s="125"/>
      <x:c r="K30" s="125"/>
      <x:c r="L30" s="125"/>
      <x:c r="M30" s="125"/>
      <x:c r="O30" s="126"/>
      <x:c r="P30" s="128"/>
      <x:c r="Q30" s="128"/>
      <x:c r="R30" s="128"/>
      <x:c r="S30" s="128"/>
      <x:c r="T30" s="128"/>
      <x:c r="U30" s="128"/>
      <x:c r="V30" s="128"/>
      <x:c r="W30" s="124"/>
      <x:c r="X30" s="128"/>
    </x:row>
    <x:row r="31" spans="1:24" ht="24" customHeight="1">
      <x:c r="A31" s="125">
        <x:v>25</x:v>
      </x:c>
      <x:c r="B31" s="126"/>
      <x:c r="C31" s="126"/>
      <x:c r="D31" s="127"/>
      <x:c r="E31" s="126"/>
      <x:c r="F31" s="125"/>
      <x:c r="G31" s="125"/>
      <x:c r="H31" s="125"/>
      <x:c r="I31" s="125"/>
      <x:c r="K31" s="125"/>
      <x:c r="L31" s="125"/>
      <x:c r="M31" s="125"/>
      <x:c r="O31" s="126"/>
      <x:c r="P31" s="128"/>
      <x:c r="Q31" s="128"/>
      <x:c r="R31" s="128"/>
      <x:c r="S31" s="128"/>
      <x:c r="T31" s="128"/>
      <x:c r="U31" s="128"/>
      <x:c r="V31" s="128"/>
      <x:c r="W31" s="124"/>
      <x:c r="X31" s="128"/>
    </x:row>
    <x:row r="32" spans="1:24" ht="24" customHeight="1">
      <x:c r="A32" s="125">
        <x:v>26</x:v>
      </x:c>
      <x:c r="B32" s="126"/>
      <x:c r="C32" s="126"/>
      <x:c r="D32" s="127"/>
      <x:c r="E32" s="126"/>
      <x:c r="F32" s="125"/>
      <x:c r="G32" s="125"/>
      <x:c r="H32" s="125"/>
      <x:c r="I32" s="125"/>
      <x:c r="K32" s="125"/>
      <x:c r="L32" s="125"/>
      <x:c r="M32" s="125"/>
      <x:c r="O32" s="126"/>
      <x:c r="P32" s="128"/>
      <x:c r="Q32" s="128"/>
      <x:c r="R32" s="128"/>
      <x:c r="S32" s="128"/>
      <x:c r="T32" s="128"/>
      <x:c r="U32" s="128"/>
      <x:c r="V32" s="128"/>
      <x:c r="W32" s="124"/>
      <x:c r="X32" s="128"/>
    </x:row>
    <x:row r="33" spans="1:24" ht="24" customHeight="1">
      <x:c r="A33" s="125">
        <x:v>27</x:v>
      </x:c>
      <x:c r="B33" s="126"/>
      <x:c r="C33" s="126"/>
      <x:c r="D33" s="127"/>
      <x:c r="E33" s="126"/>
      <x:c r="F33" s="125"/>
      <x:c r="G33" s="125"/>
      <x:c r="H33" s="125"/>
      <x:c r="I33" s="125"/>
      <x:c r="K33" s="125"/>
      <x:c r="L33" s="125"/>
      <x:c r="M33" s="125"/>
      <x:c r="O33" s="126"/>
      <x:c r="P33" s="128"/>
      <x:c r="Q33" s="128"/>
      <x:c r="R33" s="128"/>
      <x:c r="S33" s="128"/>
      <x:c r="T33" s="128"/>
      <x:c r="U33" s="128"/>
      <x:c r="V33" s="128"/>
      <x:c r="W33" s="124"/>
      <x:c r="X33" s="128"/>
    </x:row>
    <x:row r="34" spans="1:24" ht="24" customHeight="1">
      <x:c r="A34" s="125">
        <x:v>28</x:v>
      </x:c>
      <x:c r="B34" s="126"/>
      <x:c r="C34" s="126"/>
      <x:c r="D34" s="127"/>
      <x:c r="E34" s="126"/>
      <x:c r="F34" s="125"/>
      <x:c r="G34" s="125"/>
      <x:c r="H34" s="125"/>
      <x:c r="I34" s="125"/>
      <x:c r="K34" s="125"/>
      <x:c r="L34" s="125"/>
      <x:c r="M34" s="125"/>
      <x:c r="O34" s="126"/>
      <x:c r="P34" s="128"/>
      <x:c r="Q34" s="128"/>
      <x:c r="R34" s="128"/>
      <x:c r="S34" s="128"/>
      <x:c r="T34" s="128"/>
      <x:c r="U34" s="128"/>
      <x:c r="V34" s="128"/>
      <x:c r="W34" s="124"/>
      <x:c r="X34" s="128"/>
    </x:row>
    <x:row r="35" spans="1:24" ht="24" customHeight="1">
      <x:c r="A35" s="125">
        <x:v>29</x:v>
      </x:c>
      <x:c r="B35" s="126"/>
      <x:c r="C35" s="126"/>
      <x:c r="D35" s="127"/>
      <x:c r="E35" s="126"/>
      <x:c r="F35" s="125"/>
      <x:c r="G35" s="125"/>
      <x:c r="H35" s="125"/>
      <x:c r="I35" s="125"/>
      <x:c r="K35" s="125"/>
      <x:c r="L35" s="125"/>
      <x:c r="M35" s="125"/>
      <x:c r="O35" s="126"/>
      <x:c r="P35" s="128"/>
      <x:c r="Q35" s="128"/>
      <x:c r="R35" s="128"/>
      <x:c r="S35" s="128"/>
      <x:c r="T35" s="128"/>
      <x:c r="U35" s="128"/>
      <x:c r="V35" s="128"/>
      <x:c r="W35" s="124"/>
      <x:c r="X35" s="128"/>
    </x:row>
    <x:row r="36" spans="1:24" ht="24" customHeight="1">
      <x:c r="A36" s="125">
        <x:v>30</x:v>
      </x:c>
      <x:c r="B36" s="126"/>
      <x:c r="C36" s="126"/>
      <x:c r="D36" s="127"/>
      <x:c r="E36" s="126"/>
      <x:c r="F36" s="125"/>
      <x:c r="G36" s="125"/>
      <x:c r="H36" s="125"/>
      <x:c r="I36" s="125"/>
      <x:c r="K36" s="125"/>
      <x:c r="L36" s="125"/>
      <x:c r="M36" s="125"/>
      <x:c r="O36" s="126"/>
      <x:c r="P36" s="128"/>
      <x:c r="Q36" s="128"/>
      <x:c r="R36" s="128"/>
      <x:c r="S36" s="128"/>
      <x:c r="T36" s="128"/>
      <x:c r="U36" s="128"/>
      <x:c r="V36" s="128"/>
      <x:c r="W36" s="124"/>
      <x:c r="X36" s="128"/>
    </x:row>
    <x:row r="37" spans="1:24" ht="24" customHeight="1">
      <x:c r="A37" s="125">
        <x:v>31</x:v>
      </x:c>
      <x:c r="B37" s="126"/>
      <x:c r="C37" s="126"/>
      <x:c r="D37" s="127"/>
      <x:c r="E37" s="126"/>
      <x:c r="F37" s="125"/>
      <x:c r="G37" s="125"/>
      <x:c r="H37" s="125"/>
      <x:c r="I37" s="125"/>
      <x:c r="K37" s="125"/>
      <x:c r="L37" s="125"/>
      <x:c r="M37" s="125"/>
      <x:c r="O37" s="126"/>
      <x:c r="P37" s="128"/>
      <x:c r="Q37" s="128"/>
      <x:c r="R37" s="128"/>
      <x:c r="S37" s="128"/>
      <x:c r="T37" s="128"/>
      <x:c r="U37" s="128"/>
      <x:c r="V37" s="128"/>
      <x:c r="W37" s="124"/>
      <x:c r="X37" s="128"/>
    </x:row>
    <x:row r="38" spans="1:24" ht="24" customHeight="1">
      <x:c r="A38" s="125">
        <x:v>32</x:v>
      </x:c>
      <x:c r="B38" s="126"/>
      <x:c r="C38" s="126"/>
      <x:c r="D38" s="127"/>
      <x:c r="E38" s="126"/>
      <x:c r="F38" s="125"/>
      <x:c r="G38" s="125"/>
      <x:c r="H38" s="125"/>
      <x:c r="I38" s="125"/>
      <x:c r="K38" s="125"/>
      <x:c r="L38" s="125"/>
      <x:c r="M38" s="125"/>
      <x:c r="O38" s="126"/>
      <x:c r="P38" s="128"/>
      <x:c r="Q38" s="128"/>
      <x:c r="R38" s="128"/>
      <x:c r="S38" s="128"/>
      <x:c r="T38" s="128"/>
      <x:c r="U38" s="128"/>
      <x:c r="V38" s="128"/>
      <x:c r="W38" s="124"/>
      <x:c r="X38" s="128"/>
    </x:row>
    <x:row r="39" spans="1:24" ht="24" customHeight="1">
      <x:c r="A39" s="125">
        <x:v>33</x:v>
      </x:c>
      <x:c r="B39" s="126"/>
      <x:c r="C39" s="126"/>
      <x:c r="D39" s="127"/>
      <x:c r="E39" s="126"/>
      <x:c r="F39" s="125"/>
      <x:c r="G39" s="125"/>
      <x:c r="H39" s="125"/>
      <x:c r="I39" s="125"/>
      <x:c r="K39" s="125"/>
      <x:c r="L39" s="125"/>
      <x:c r="M39" s="125"/>
      <x:c r="O39" s="126"/>
      <x:c r="P39" s="128"/>
      <x:c r="Q39" s="128"/>
      <x:c r="R39" s="128"/>
      <x:c r="S39" s="128"/>
      <x:c r="T39" s="128"/>
      <x:c r="U39" s="128"/>
      <x:c r="V39" s="128"/>
      <x:c r="W39" s="124"/>
      <x:c r="X39" s="128"/>
    </x:row>
    <x:row r="40" spans="1:24" ht="24" customHeight="1">
      <x:c r="A40" s="125">
        <x:v>34</x:v>
      </x:c>
      <x:c r="B40" s="126"/>
      <x:c r="C40" s="126"/>
      <x:c r="D40" s="127"/>
      <x:c r="E40" s="126"/>
      <x:c r="F40" s="125"/>
      <x:c r="G40" s="125"/>
      <x:c r="H40" s="125"/>
      <x:c r="I40" s="125"/>
      <x:c r="K40" s="125"/>
      <x:c r="L40" s="125"/>
      <x:c r="M40" s="125"/>
      <x:c r="O40" s="126"/>
      <x:c r="P40" s="128"/>
      <x:c r="Q40" s="128"/>
      <x:c r="R40" s="128"/>
      <x:c r="S40" s="128"/>
      <x:c r="T40" s="128"/>
      <x:c r="U40" s="128"/>
      <x:c r="V40" s="128"/>
      <x:c r="W40" s="124"/>
      <x:c r="X40" s="128"/>
    </x:row>
    <x:row r="41" spans="1:24" ht="24" customHeight="1">
      <x:c r="A41" s="125">
        <x:v>35</x:v>
      </x:c>
      <x:c r="B41" s="126"/>
      <x:c r="C41" s="126"/>
      <x:c r="D41" s="127"/>
      <x:c r="E41" s="126"/>
      <x:c r="F41" s="125"/>
      <x:c r="G41" s="125"/>
      <x:c r="H41" s="125"/>
      <x:c r="I41" s="125"/>
      <x:c r="K41" s="125"/>
      <x:c r="L41" s="125"/>
      <x:c r="M41" s="125"/>
      <x:c r="O41" s="126"/>
      <x:c r="P41" s="128"/>
      <x:c r="Q41" s="128"/>
      <x:c r="R41" s="128"/>
      <x:c r="S41" s="128"/>
      <x:c r="T41" s="128"/>
      <x:c r="U41" s="128"/>
      <x:c r="V41" s="128"/>
      <x:c r="W41" s="124"/>
      <x:c r="X41" s="128"/>
    </x:row>
    <x:row r="42" spans="1:24" ht="24" customHeight="1">
      <x:c r="A42" s="125">
        <x:v>36</x:v>
      </x:c>
      <x:c r="B42" s="126"/>
      <x:c r="C42" s="126"/>
      <x:c r="D42" s="127"/>
      <x:c r="E42" s="126"/>
      <x:c r="F42" s="125"/>
      <x:c r="G42" s="125"/>
      <x:c r="H42" s="125"/>
      <x:c r="I42" s="125"/>
      <x:c r="K42" s="125"/>
      <x:c r="L42" s="125"/>
      <x:c r="M42" s="125"/>
      <x:c r="O42" s="126"/>
      <x:c r="P42" s="128"/>
      <x:c r="Q42" s="128"/>
      <x:c r="R42" s="128"/>
      <x:c r="S42" s="128"/>
      <x:c r="T42" s="128"/>
      <x:c r="U42" s="128"/>
      <x:c r="V42" s="128"/>
      <x:c r="W42" s="124"/>
      <x:c r="X42" s="128"/>
    </x:row>
    <x:row r="43" spans="1:24" ht="24" customHeight="1">
      <x:c r="A43" s="125">
        <x:v>37</x:v>
      </x:c>
      <x:c r="B43" s="126"/>
      <x:c r="C43" s="126"/>
      <x:c r="D43" s="127"/>
      <x:c r="E43" s="126"/>
      <x:c r="F43" s="125"/>
      <x:c r="G43" s="125"/>
      <x:c r="H43" s="125"/>
      <x:c r="I43" s="125"/>
      <x:c r="K43" s="125"/>
      <x:c r="L43" s="125"/>
      <x:c r="M43" s="125"/>
      <x:c r="O43" s="126"/>
      <x:c r="P43" s="128"/>
      <x:c r="Q43" s="128"/>
      <x:c r="R43" s="128"/>
      <x:c r="S43" s="128"/>
      <x:c r="T43" s="128"/>
      <x:c r="U43" s="128"/>
      <x:c r="V43" s="128"/>
      <x:c r="W43" s="124"/>
      <x:c r="X43" s="128"/>
    </x:row>
    <x:row r="44" spans="1:24" ht="24" customHeight="1">
      <x:c r="A44" s="125">
        <x:v>38</x:v>
      </x:c>
      <x:c r="B44" s="126"/>
      <x:c r="C44" s="126"/>
      <x:c r="D44" s="127"/>
      <x:c r="E44" s="126"/>
      <x:c r="F44" s="125"/>
      <x:c r="G44" s="125"/>
      <x:c r="H44" s="125"/>
      <x:c r="I44" s="125"/>
      <x:c r="K44" s="125"/>
      <x:c r="L44" s="125"/>
      <x:c r="M44" s="125"/>
      <x:c r="O44" s="126"/>
      <x:c r="P44" s="128"/>
      <x:c r="Q44" s="128"/>
      <x:c r="R44" s="128"/>
      <x:c r="S44" s="128"/>
      <x:c r="T44" s="128"/>
      <x:c r="U44" s="128"/>
      <x:c r="V44" s="128"/>
      <x:c r="W44" s="124"/>
      <x:c r="X44" s="128"/>
    </x:row>
    <x:row r="45" spans="1:24" ht="24" customHeight="1">
      <x:c r="A45" s="125">
        <x:v>39</x:v>
      </x:c>
      <x:c r="B45" s="126"/>
      <x:c r="C45" s="126"/>
      <x:c r="D45" s="127"/>
      <x:c r="E45" s="126"/>
      <x:c r="F45" s="125"/>
      <x:c r="G45" s="125"/>
      <x:c r="H45" s="125"/>
      <x:c r="I45" s="125"/>
      <x:c r="K45" s="125"/>
      <x:c r="L45" s="125"/>
      <x:c r="M45" s="125"/>
      <x:c r="O45" s="126"/>
      <x:c r="P45" s="128"/>
      <x:c r="Q45" s="128"/>
      <x:c r="R45" s="128"/>
      <x:c r="S45" s="128"/>
      <x:c r="T45" s="128"/>
      <x:c r="U45" s="128"/>
      <x:c r="V45" s="128"/>
      <x:c r="W45" s="124"/>
      <x:c r="X45" s="128"/>
    </x:row>
    <x:row r="46" spans="1:24" ht="24" customHeight="1">
      <x:c r="A46" s="125">
        <x:v>40</x:v>
      </x:c>
      <x:c r="B46" s="126"/>
      <x:c r="C46" s="126"/>
      <x:c r="D46" s="127"/>
      <x:c r="E46" s="126"/>
      <x:c r="F46" s="125"/>
      <x:c r="G46" s="125"/>
      <x:c r="H46" s="125"/>
      <x:c r="I46" s="125"/>
      <x:c r="K46" s="125"/>
      <x:c r="L46" s="125"/>
      <x:c r="M46" s="125"/>
      <x:c r="O46" s="126"/>
      <x:c r="P46" s="128"/>
      <x:c r="Q46" s="128"/>
      <x:c r="R46" s="128"/>
      <x:c r="S46" s="128"/>
      <x:c r="T46" s="128"/>
      <x:c r="U46" s="128"/>
      <x:c r="V46" s="128"/>
      <x:c r="W46" s="124"/>
      <x:c r="X46" s="128"/>
    </x:row>
    <x:row r="47" spans="1:24" ht="24" customHeight="1">
      <x:c r="A47" s="125">
        <x:v>41</x:v>
      </x:c>
      <x:c r="B47" s="126"/>
      <x:c r="C47" s="126"/>
      <x:c r="D47" s="127"/>
      <x:c r="E47" s="126"/>
      <x:c r="F47" s="125"/>
      <x:c r="G47" s="125"/>
      <x:c r="H47" s="125"/>
      <x:c r="I47" s="125"/>
      <x:c r="K47" s="125"/>
      <x:c r="L47" s="125"/>
      <x:c r="M47" s="125"/>
      <x:c r="O47" s="126"/>
      <x:c r="P47" s="128"/>
      <x:c r="Q47" s="128"/>
      <x:c r="R47" s="128"/>
      <x:c r="S47" s="128"/>
      <x:c r="T47" s="128"/>
      <x:c r="U47" s="128"/>
      <x:c r="V47" s="128"/>
      <x:c r="W47" s="124"/>
      <x:c r="X47" s="128"/>
    </x:row>
    <x:row r="48" spans="1:24" ht="24" customHeight="1">
      <x:c r="A48" s="125">
        <x:v>42</x:v>
      </x:c>
      <x:c r="B48" s="126"/>
      <x:c r="C48" s="126"/>
      <x:c r="D48" s="127"/>
      <x:c r="E48" s="126"/>
      <x:c r="F48" s="125"/>
      <x:c r="G48" s="125"/>
      <x:c r="H48" s="125"/>
      <x:c r="I48" s="125"/>
      <x:c r="K48" s="125"/>
      <x:c r="L48" s="125"/>
      <x:c r="M48" s="125"/>
      <x:c r="O48" s="126"/>
      <x:c r="P48" s="128"/>
      <x:c r="Q48" s="128"/>
      <x:c r="R48" s="128"/>
      <x:c r="S48" s="128"/>
      <x:c r="T48" s="128"/>
      <x:c r="U48" s="128"/>
      <x:c r="V48" s="128"/>
      <x:c r="W48" s="124"/>
      <x:c r="X48" s="128"/>
    </x:row>
    <x:row r="49" spans="1:24" ht="24" customHeight="1">
      <x:c r="A49" s="125">
        <x:v>43</x:v>
      </x:c>
      <x:c r="B49" s="126"/>
      <x:c r="C49" s="126"/>
      <x:c r="D49" s="127"/>
      <x:c r="E49" s="126"/>
      <x:c r="F49" s="125"/>
      <x:c r="G49" s="125"/>
      <x:c r="H49" s="125"/>
      <x:c r="I49" s="125"/>
      <x:c r="K49" s="125"/>
      <x:c r="L49" s="125"/>
      <x:c r="M49" s="125"/>
      <x:c r="O49" s="126"/>
      <x:c r="P49" s="128"/>
      <x:c r="Q49" s="128"/>
      <x:c r="R49" s="128"/>
      <x:c r="S49" s="128"/>
      <x:c r="T49" s="128"/>
      <x:c r="U49" s="128"/>
      <x:c r="V49" s="128"/>
      <x:c r="W49" s="124"/>
      <x:c r="X49" s="128"/>
    </x:row>
    <x:row r="50" spans="1:24" ht="24" customHeight="1">
      <x:c r="A50" s="125">
        <x:v>44</x:v>
      </x:c>
      <x:c r="B50" s="126"/>
      <x:c r="C50" s="126"/>
      <x:c r="D50" s="127"/>
      <x:c r="E50" s="126"/>
      <x:c r="F50" s="125"/>
      <x:c r="G50" s="125"/>
      <x:c r="H50" s="125"/>
      <x:c r="I50" s="125"/>
      <x:c r="K50" s="125"/>
      <x:c r="L50" s="125"/>
      <x:c r="M50" s="125"/>
      <x:c r="O50" s="126"/>
      <x:c r="P50" s="128"/>
      <x:c r="Q50" s="128"/>
      <x:c r="R50" s="128"/>
      <x:c r="S50" s="128"/>
      <x:c r="T50" s="128"/>
      <x:c r="U50" s="128"/>
      <x:c r="V50" s="128"/>
      <x:c r="W50" s="124"/>
      <x:c r="X50" s="128"/>
    </x:row>
    <x:row r="51" spans="1:24" ht="24" customHeight="1">
      <x:c r="A51" s="125">
        <x:v>45</x:v>
      </x:c>
      <x:c r="B51" s="126"/>
      <x:c r="C51" s="126"/>
      <x:c r="D51" s="127"/>
      <x:c r="E51" s="126"/>
      <x:c r="F51" s="125"/>
      <x:c r="G51" s="125"/>
      <x:c r="H51" s="125"/>
      <x:c r="I51" s="125"/>
      <x:c r="K51" s="125"/>
      <x:c r="L51" s="125"/>
      <x:c r="M51" s="125"/>
      <x:c r="O51" s="126"/>
      <x:c r="P51" s="128"/>
      <x:c r="Q51" s="128"/>
      <x:c r="R51" s="128"/>
      <x:c r="S51" s="128"/>
      <x:c r="T51" s="128"/>
      <x:c r="U51" s="128"/>
      <x:c r="V51" s="128"/>
      <x:c r="W51" s="124"/>
      <x:c r="X51" s="128"/>
    </x:row>
    <x:row r="52" spans="1:24" ht="24" customHeight="1">
      <x:c r="A52" s="125">
        <x:v>46</x:v>
      </x:c>
      <x:c r="B52" s="126"/>
      <x:c r="C52" s="126"/>
      <x:c r="D52" s="127"/>
      <x:c r="E52" s="126"/>
      <x:c r="F52" s="125"/>
      <x:c r="G52" s="125"/>
      <x:c r="H52" s="125"/>
      <x:c r="I52" s="125"/>
      <x:c r="K52" s="125"/>
      <x:c r="L52" s="125"/>
      <x:c r="M52" s="125"/>
      <x:c r="O52" s="126"/>
      <x:c r="P52" s="128"/>
      <x:c r="Q52" s="128"/>
      <x:c r="R52" s="128"/>
      <x:c r="S52" s="128"/>
      <x:c r="T52" s="128"/>
      <x:c r="U52" s="128"/>
      <x:c r="V52" s="128"/>
      <x:c r="W52" s="124"/>
      <x:c r="X52" s="128"/>
    </x:row>
    <x:row r="53" spans="1:24" ht="24" customHeight="1">
      <x:c r="A53" s="125">
        <x:v>47</x:v>
      </x:c>
      <x:c r="B53" s="126"/>
      <x:c r="C53" s="126"/>
      <x:c r="D53" s="127"/>
      <x:c r="E53" s="126"/>
      <x:c r="F53" s="125"/>
      <x:c r="G53" s="125"/>
      <x:c r="H53" s="125"/>
      <x:c r="I53" s="125"/>
      <x:c r="K53" s="125"/>
      <x:c r="L53" s="125"/>
      <x:c r="M53" s="125"/>
      <x:c r="O53" s="126"/>
      <x:c r="P53" s="128"/>
      <x:c r="Q53" s="128"/>
      <x:c r="R53" s="128"/>
      <x:c r="S53" s="128"/>
      <x:c r="T53" s="128"/>
      <x:c r="U53" s="128"/>
      <x:c r="V53" s="128"/>
      <x:c r="W53" s="124"/>
      <x:c r="X53" s="128"/>
    </x:row>
    <x:row r="54" spans="1:24" ht="24" customHeight="1">
      <x:c r="A54" s="125">
        <x:v>48</x:v>
      </x:c>
      <x:c r="B54" s="126"/>
      <x:c r="C54" s="126"/>
      <x:c r="D54" s="127"/>
      <x:c r="E54" s="126"/>
      <x:c r="F54" s="125"/>
      <x:c r="G54" s="125"/>
      <x:c r="H54" s="125"/>
      <x:c r="I54" s="125"/>
      <x:c r="K54" s="125"/>
      <x:c r="L54" s="125"/>
      <x:c r="M54" s="125"/>
      <x:c r="O54" s="126"/>
      <x:c r="P54" s="128"/>
      <x:c r="Q54" s="128"/>
      <x:c r="R54" s="128"/>
      <x:c r="S54" s="128"/>
      <x:c r="T54" s="128"/>
      <x:c r="U54" s="128"/>
      <x:c r="V54" s="128"/>
      <x:c r="W54" s="124"/>
      <x:c r="X54" s="128"/>
    </x:row>
    <x:row r="55" spans="1:24" ht="24" customHeight="1">
      <x:c r="A55" s="125">
        <x:v>49</x:v>
      </x:c>
      <x:c r="B55" s="126"/>
      <x:c r="C55" s="126"/>
      <x:c r="D55" s="127"/>
      <x:c r="E55" s="126"/>
      <x:c r="F55" s="125"/>
      <x:c r="G55" s="125"/>
      <x:c r="H55" s="125"/>
      <x:c r="I55" s="125"/>
      <x:c r="K55" s="125"/>
      <x:c r="L55" s="125"/>
      <x:c r="M55" s="125"/>
      <x:c r="O55" s="126"/>
      <x:c r="P55" s="128"/>
      <x:c r="Q55" s="128"/>
      <x:c r="R55" s="128"/>
      <x:c r="S55" s="128"/>
      <x:c r="T55" s="128"/>
      <x:c r="U55" s="128"/>
      <x:c r="V55" s="128"/>
      <x:c r="W55" s="124"/>
      <x:c r="X55" s="128"/>
    </x:row>
    <x:row r="56" spans="1:24" ht="24" customHeight="1">
      <x:c r="A56" s="125">
        <x:v>50</x:v>
      </x:c>
      <x:c r="B56" s="126"/>
      <x:c r="C56" s="126"/>
      <x:c r="D56" s="127"/>
      <x:c r="E56" s="126"/>
      <x:c r="F56" s="125"/>
      <x:c r="G56" s="125"/>
      <x:c r="H56" s="125"/>
      <x:c r="I56" s="125"/>
      <x:c r="K56" s="125"/>
      <x:c r="L56" s="125"/>
      <x:c r="M56" s="125"/>
      <x:c r="O56" s="126"/>
      <x:c r="P56" s="128"/>
      <x:c r="Q56" s="128"/>
      <x:c r="R56" s="128"/>
      <x:c r="S56" s="128"/>
      <x:c r="T56" s="128"/>
      <x:c r="U56" s="128"/>
      <x:c r="V56" s="128"/>
      <x:c r="W56" s="124"/>
      <x:c r="X56" s="128"/>
    </x:row>
    <x:row r="57" spans="1:24" ht="24" customHeight="1">
      <x:c r="A57" s="125">
        <x:v>51</x:v>
      </x:c>
      <x:c r="B57" s="126"/>
      <x:c r="C57" s="126"/>
      <x:c r="D57" s="127"/>
      <x:c r="E57" s="126"/>
      <x:c r="F57" s="125"/>
      <x:c r="G57" s="125"/>
      <x:c r="H57" s="125"/>
      <x:c r="I57" s="125"/>
      <x:c r="K57" s="125"/>
      <x:c r="L57" s="125"/>
      <x:c r="M57" s="125"/>
      <x:c r="O57" s="126"/>
      <x:c r="P57" s="128"/>
      <x:c r="Q57" s="128"/>
      <x:c r="R57" s="128"/>
      <x:c r="S57" s="128"/>
      <x:c r="T57" s="128"/>
      <x:c r="U57" s="128"/>
      <x:c r="V57" s="128"/>
      <x:c r="W57" s="124"/>
      <x:c r="X57" s="128"/>
    </x:row>
    <x:row r="58" spans="1:24" ht="24" customHeight="1">
      <x:c r="A58" s="125">
        <x:v>52</x:v>
      </x:c>
      <x:c r="B58" s="126"/>
      <x:c r="C58" s="126"/>
      <x:c r="D58" s="127"/>
      <x:c r="E58" s="126"/>
      <x:c r="F58" s="125"/>
      <x:c r="G58" s="125"/>
      <x:c r="H58" s="125"/>
      <x:c r="I58" s="125"/>
      <x:c r="K58" s="125"/>
      <x:c r="L58" s="125"/>
      <x:c r="M58" s="125"/>
      <x:c r="O58" s="126"/>
      <x:c r="P58" s="128"/>
      <x:c r="Q58" s="128"/>
      <x:c r="R58" s="128"/>
      <x:c r="S58" s="128"/>
      <x:c r="T58" s="128"/>
      <x:c r="U58" s="128"/>
      <x:c r="V58" s="128"/>
      <x:c r="W58" s="124"/>
      <x:c r="X58" s="128"/>
    </x:row>
    <x:row r="59" spans="1:24" ht="24" customHeight="1">
      <x:c r="A59" s="125">
        <x:v>53</x:v>
      </x:c>
      <x:c r="B59" s="126"/>
      <x:c r="C59" s="126"/>
      <x:c r="D59" s="127"/>
      <x:c r="E59" s="126"/>
      <x:c r="F59" s="125"/>
      <x:c r="G59" s="125"/>
      <x:c r="H59" s="125"/>
      <x:c r="I59" s="125"/>
      <x:c r="K59" s="125"/>
      <x:c r="L59" s="125"/>
      <x:c r="M59" s="125"/>
      <x:c r="O59" s="126"/>
      <x:c r="P59" s="128"/>
      <x:c r="Q59" s="128"/>
      <x:c r="R59" s="128"/>
      <x:c r="S59" s="128"/>
      <x:c r="T59" s="128"/>
      <x:c r="U59" s="128"/>
      <x:c r="V59" s="128"/>
      <x:c r="W59" s="124"/>
      <x:c r="X59" s="128"/>
    </x:row>
    <x:row r="60" spans="1:24" ht="24" customHeight="1">
      <x:c r="A60" s="125">
        <x:v>54</x:v>
      </x:c>
      <x:c r="B60" s="126"/>
      <x:c r="C60" s="126"/>
      <x:c r="D60" s="127"/>
      <x:c r="E60" s="126"/>
      <x:c r="F60" s="125"/>
      <x:c r="G60" s="125"/>
      <x:c r="H60" s="125"/>
      <x:c r="I60" s="125"/>
      <x:c r="K60" s="125"/>
      <x:c r="L60" s="125"/>
      <x:c r="M60" s="125"/>
      <x:c r="O60" s="126"/>
      <x:c r="P60" s="128"/>
      <x:c r="Q60" s="128"/>
      <x:c r="R60" s="128"/>
      <x:c r="S60" s="128"/>
      <x:c r="T60" s="128"/>
      <x:c r="U60" s="128"/>
      <x:c r="V60" s="128"/>
      <x:c r="W60" s="124"/>
      <x:c r="X60" s="128"/>
    </x:row>
    <x:row r="61" spans="1:24" ht="24" customHeight="1">
      <x:c r="A61" s="125">
        <x:v>55</x:v>
      </x:c>
      <x:c r="B61" s="126"/>
      <x:c r="C61" s="126"/>
      <x:c r="D61" s="127"/>
      <x:c r="E61" s="126"/>
      <x:c r="F61" s="125"/>
      <x:c r="G61" s="125"/>
      <x:c r="H61" s="125"/>
      <x:c r="I61" s="125"/>
      <x:c r="K61" s="125"/>
      <x:c r="L61" s="125"/>
      <x:c r="M61" s="125"/>
      <x:c r="O61" s="126"/>
      <x:c r="P61" s="128"/>
      <x:c r="Q61" s="128"/>
      <x:c r="R61" s="128"/>
      <x:c r="S61" s="128"/>
      <x:c r="T61" s="128"/>
      <x:c r="U61" s="128"/>
      <x:c r="V61" s="128"/>
      <x:c r="W61" s="124"/>
      <x:c r="X61" s="128"/>
    </x:row>
    <x:row r="62" spans="1:24" ht="24" customHeight="1">
      <x:c r="A62" s="125">
        <x:v>56</x:v>
      </x:c>
      <x:c r="B62" s="126"/>
      <x:c r="C62" s="126"/>
      <x:c r="D62" s="127"/>
      <x:c r="E62" s="126"/>
      <x:c r="F62" s="125"/>
      <x:c r="G62" s="125"/>
      <x:c r="H62" s="125"/>
      <x:c r="I62" s="125"/>
      <x:c r="K62" s="125"/>
      <x:c r="L62" s="125"/>
      <x:c r="M62" s="125"/>
      <x:c r="O62" s="126"/>
      <x:c r="P62" s="128"/>
      <x:c r="Q62" s="128"/>
      <x:c r="R62" s="128"/>
      <x:c r="S62" s="128"/>
      <x:c r="T62" s="128"/>
      <x:c r="U62" s="128"/>
      <x:c r="V62" s="128"/>
      <x:c r="W62" s="124"/>
      <x:c r="X62" s="128"/>
    </x:row>
    <x:row r="63" spans="1:24" ht="24" customHeight="1">
      <x:c r="A63" s="125">
        <x:v>57</x:v>
      </x:c>
      <x:c r="B63" s="126"/>
      <x:c r="C63" s="126"/>
      <x:c r="D63" s="127"/>
      <x:c r="E63" s="126"/>
      <x:c r="F63" s="125"/>
      <x:c r="G63" s="125"/>
      <x:c r="H63" s="125"/>
      <x:c r="I63" s="125"/>
      <x:c r="K63" s="125"/>
      <x:c r="L63" s="125"/>
      <x:c r="M63" s="125"/>
      <x:c r="O63" s="126"/>
      <x:c r="P63" s="128"/>
      <x:c r="Q63" s="128"/>
      <x:c r="R63" s="128"/>
      <x:c r="S63" s="128"/>
      <x:c r="T63" s="128"/>
      <x:c r="U63" s="128"/>
      <x:c r="V63" s="128"/>
      <x:c r="W63" s="124"/>
      <x:c r="X63" s="128"/>
    </x:row>
    <x:row r="64" spans="1:24" ht="24" customHeight="1">
      <x:c r="A64" s="125">
        <x:v>58</x:v>
      </x:c>
      <x:c r="B64" s="126"/>
      <x:c r="C64" s="126"/>
      <x:c r="D64" s="127"/>
      <x:c r="E64" s="126"/>
      <x:c r="F64" s="125"/>
      <x:c r="G64" s="125"/>
      <x:c r="H64" s="125"/>
      <x:c r="I64" s="125"/>
      <x:c r="K64" s="125"/>
      <x:c r="L64" s="125"/>
      <x:c r="M64" s="125"/>
      <x:c r="O64" s="126"/>
      <x:c r="P64" s="128"/>
      <x:c r="Q64" s="128"/>
      <x:c r="R64" s="128"/>
      <x:c r="S64" s="128"/>
      <x:c r="T64" s="128"/>
      <x:c r="U64" s="128"/>
      <x:c r="V64" s="128"/>
      <x:c r="W64" s="124"/>
      <x:c r="X64" s="128"/>
    </x:row>
    <x:row r="65" spans="1:24" ht="24" customHeight="1">
      <x:c r="A65" s="125">
        <x:v>59</x:v>
      </x:c>
      <x:c r="B65" s="126"/>
      <x:c r="C65" s="126"/>
      <x:c r="D65" s="127"/>
      <x:c r="E65" s="126"/>
      <x:c r="F65" s="125"/>
      <x:c r="G65" s="125"/>
      <x:c r="H65" s="125"/>
      <x:c r="I65" s="125"/>
      <x:c r="K65" s="125"/>
      <x:c r="L65" s="125"/>
      <x:c r="M65" s="125"/>
      <x:c r="O65" s="126"/>
      <x:c r="P65" s="128"/>
      <x:c r="Q65" s="128"/>
      <x:c r="R65" s="128"/>
      <x:c r="S65" s="128"/>
      <x:c r="T65" s="128"/>
      <x:c r="U65" s="128"/>
      <x:c r="V65" s="128"/>
      <x:c r="W65" s="124"/>
      <x:c r="X65" s="128"/>
    </x:row>
    <x:row r="66" spans="1:24" ht="24" customHeight="1">
      <x:c r="A66" s="125">
        <x:v>60</x:v>
      </x:c>
      <x:c r="B66" s="126"/>
      <x:c r="C66" s="126"/>
      <x:c r="D66" s="127"/>
      <x:c r="E66" s="126"/>
      <x:c r="F66" s="125"/>
      <x:c r="G66" s="125"/>
      <x:c r="H66" s="125"/>
      <x:c r="I66" s="125"/>
      <x:c r="K66" s="125"/>
      <x:c r="L66" s="125"/>
      <x:c r="M66" s="125"/>
      <x:c r="O66" s="126"/>
      <x:c r="P66" s="128"/>
      <x:c r="Q66" s="128"/>
      <x:c r="R66" s="128"/>
      <x:c r="S66" s="128"/>
      <x:c r="T66" s="128"/>
      <x:c r="U66" s="128"/>
      <x:c r="V66" s="128"/>
      <x:c r="W66" s="124"/>
      <x:c r="X66" s="128"/>
    </x:row>
    <x:row r="67" spans="1:24" ht="24" customHeight="1">
      <x:c r="A67" s="125">
        <x:v>61</x:v>
      </x:c>
      <x:c r="B67" s="126"/>
      <x:c r="C67" s="126"/>
      <x:c r="D67" s="127"/>
      <x:c r="E67" s="126"/>
      <x:c r="F67" s="125"/>
      <x:c r="G67" s="125"/>
      <x:c r="H67" s="125"/>
      <x:c r="I67" s="125"/>
      <x:c r="K67" s="125"/>
      <x:c r="L67" s="125"/>
      <x:c r="M67" s="125"/>
      <x:c r="O67" s="126"/>
      <x:c r="P67" s="128"/>
      <x:c r="Q67" s="128"/>
      <x:c r="R67" s="128"/>
      <x:c r="S67" s="128"/>
      <x:c r="T67" s="128"/>
      <x:c r="U67" s="128"/>
      <x:c r="V67" s="128"/>
      <x:c r="W67" s="124"/>
      <x:c r="X67" s="128"/>
    </x:row>
    <x:row r="68" spans="1:24" ht="24" customHeight="1">
      <x:c r="A68" s="125">
        <x:v>62</x:v>
      </x:c>
      <x:c r="B68" s="126"/>
      <x:c r="C68" s="126"/>
      <x:c r="D68" s="127"/>
      <x:c r="E68" s="126"/>
      <x:c r="F68" s="125"/>
      <x:c r="G68" s="125"/>
      <x:c r="H68" s="125"/>
      <x:c r="I68" s="125"/>
      <x:c r="K68" s="125"/>
      <x:c r="L68" s="125"/>
      <x:c r="M68" s="125"/>
      <x:c r="O68" s="126"/>
      <x:c r="P68" s="128"/>
      <x:c r="Q68" s="128"/>
      <x:c r="R68" s="128"/>
      <x:c r="S68" s="128"/>
      <x:c r="T68" s="128"/>
      <x:c r="U68" s="128"/>
      <x:c r="V68" s="128"/>
      <x:c r="W68" s="124"/>
      <x:c r="X68" s="128"/>
    </x:row>
    <x:row r="69" spans="1:24" ht="24" customHeight="1">
      <x:c r="A69" s="125">
        <x:v>63</x:v>
      </x:c>
      <x:c r="B69" s="126"/>
      <x:c r="C69" s="126"/>
      <x:c r="D69" s="127"/>
      <x:c r="E69" s="126"/>
      <x:c r="F69" s="125"/>
      <x:c r="G69" s="125"/>
      <x:c r="H69" s="125"/>
      <x:c r="I69" s="125"/>
      <x:c r="K69" s="125"/>
      <x:c r="L69" s="125"/>
      <x:c r="M69" s="125"/>
      <x:c r="O69" s="126"/>
      <x:c r="P69" s="128"/>
      <x:c r="Q69" s="128"/>
      <x:c r="R69" s="128"/>
      <x:c r="S69" s="128"/>
      <x:c r="T69" s="128"/>
      <x:c r="U69" s="128"/>
      <x:c r="V69" s="128"/>
      <x:c r="W69" s="124"/>
      <x:c r="X69" s="128"/>
    </x:row>
    <x:row r="70" spans="1:24" ht="24" customHeight="1">
      <x:c r="A70" s="125">
        <x:v>64</x:v>
      </x:c>
      <x:c r="B70" s="126"/>
      <x:c r="C70" s="126"/>
      <x:c r="D70" s="127"/>
      <x:c r="E70" s="126"/>
      <x:c r="F70" s="125"/>
      <x:c r="G70" s="125"/>
      <x:c r="H70" s="125"/>
      <x:c r="I70" s="125"/>
      <x:c r="K70" s="125"/>
      <x:c r="L70" s="125"/>
      <x:c r="M70" s="125"/>
      <x:c r="O70" s="126"/>
      <x:c r="P70" s="128"/>
      <x:c r="Q70" s="128"/>
      <x:c r="R70" s="128"/>
      <x:c r="S70" s="128"/>
      <x:c r="T70" s="128"/>
      <x:c r="U70" s="128"/>
      <x:c r="V70" s="128"/>
      <x:c r="W70" s="124"/>
      <x:c r="X70" s="128"/>
    </x:row>
    <x:row r="71" spans="1:24" ht="24" customHeight="1">
      <x:c r="A71" s="125">
        <x:v>65</x:v>
      </x:c>
      <x:c r="B71" s="126"/>
      <x:c r="C71" s="126"/>
      <x:c r="D71" s="127"/>
      <x:c r="E71" s="126"/>
      <x:c r="F71" s="125"/>
      <x:c r="G71" s="125"/>
      <x:c r="H71" s="125"/>
      <x:c r="I71" s="125"/>
      <x:c r="J71" s="125" t="str">
        <x:f>IF(C71="","",G71+I71)</x:f>
        <x:v/>
      </x:c>
      <x:c r="K71" s="125"/>
      <x:c r="L71" s="125"/>
      <x:c r="M71" s="125"/>
      <x:c r="N71" s="125" t="str">
        <x:f>IF(C71="","",K71+M71)</x:f>
        <x:v/>
      </x:c>
      <x:c r="O71" s="126"/>
      <x:c r="P71" s="128"/>
      <x:c r="Q71" s="128"/>
      <x:c r="R71" s="128"/>
      <x:c r="S71" s="128"/>
      <x:c r="T71" s="128"/>
      <x:c r="U71" s="128"/>
      <x:c r="V71" s="128"/>
      <x:c r="W71" s="124"/>
      <x:c r="X71" s="128"/>
    </x:row>
    <x:row r="72" spans="1:24" ht="24" customHeight="1">
      <x:c r="A72" s="125">
        <x:v>66</x:v>
      </x:c>
      <x:c r="B72" s="126"/>
      <x:c r="C72" s="126"/>
      <x:c r="D72" s="127"/>
      <x:c r="E72" s="126"/>
      <x:c r="F72" s="125"/>
      <x:c r="G72" s="125"/>
      <x:c r="H72" s="125"/>
      <x:c r="I72" s="125"/>
      <x:c r="K72" s="125"/>
      <x:c r="L72" s="125"/>
      <x:c r="M72" s="125"/>
      <x:c r="O72" s="126"/>
      <x:c r="P72" s="128"/>
      <x:c r="Q72" s="128"/>
      <x:c r="R72" s="128"/>
      <x:c r="S72" s="128"/>
      <x:c r="T72" s="128"/>
      <x:c r="U72" s="128"/>
      <x:c r="V72" s="128"/>
      <x:c r="W72" s="124"/>
      <x:c r="X72" s="128"/>
    </x:row>
    <x:row r="73" spans="1:24" ht="24" customHeight="1">
      <x:c r="A73" s="125">
        <x:v>67</x:v>
      </x:c>
      <x:c r="B73" s="126"/>
      <x:c r="C73" s="126"/>
      <x:c r="D73" s="127"/>
      <x:c r="E73" s="126"/>
      <x:c r="F73" s="125"/>
      <x:c r="G73" s="125"/>
      <x:c r="H73" s="125"/>
      <x:c r="I73" s="125"/>
      <x:c r="K73" s="125"/>
      <x:c r="L73" s="125"/>
      <x:c r="M73" s="125"/>
      <x:c r="O73" s="126"/>
      <x:c r="P73" s="128"/>
      <x:c r="Q73" s="128"/>
      <x:c r="R73" s="128"/>
      <x:c r="S73" s="128"/>
      <x:c r="T73" s="128"/>
      <x:c r="U73" s="128"/>
      <x:c r="V73" s="128"/>
      <x:c r="W73" s="124"/>
      <x:c r="X73" s="128"/>
    </x:row>
    <x:row r="74" spans="1:24" ht="24" customHeight="1">
      <x:c r="A74" s="125">
        <x:v>68</x:v>
      </x:c>
      <x:c r="B74" s="126"/>
      <x:c r="C74" s="126"/>
      <x:c r="D74" s="127"/>
      <x:c r="E74" s="126"/>
      <x:c r="F74" s="125"/>
      <x:c r="G74" s="125"/>
      <x:c r="H74" s="125"/>
      <x:c r="I74" s="125"/>
      <x:c r="K74" s="125"/>
      <x:c r="L74" s="125"/>
      <x:c r="M74" s="125"/>
      <x:c r="O74" s="126"/>
      <x:c r="P74" s="128"/>
      <x:c r="Q74" s="128"/>
      <x:c r="R74" s="128"/>
      <x:c r="S74" s="128"/>
      <x:c r="T74" s="128"/>
      <x:c r="U74" s="128"/>
      <x:c r="V74" s="128"/>
      <x:c r="W74" s="124"/>
      <x:c r="X74" s="128"/>
    </x:row>
    <x:row r="75" spans="1:24" ht="24" customHeight="1">
      <x:c r="A75" s="125">
        <x:v>69</x:v>
      </x:c>
      <x:c r="B75" s="126"/>
      <x:c r="C75" s="126"/>
      <x:c r="D75" s="127"/>
      <x:c r="E75" s="126"/>
      <x:c r="F75" s="125"/>
      <x:c r="G75" s="125"/>
      <x:c r="H75" s="125"/>
      <x:c r="I75" s="125"/>
      <x:c r="K75" s="125"/>
      <x:c r="L75" s="125"/>
      <x:c r="M75" s="125"/>
      <x:c r="O75" s="126"/>
      <x:c r="P75" s="128"/>
      <x:c r="Q75" s="128"/>
      <x:c r="R75" s="128"/>
      <x:c r="S75" s="128"/>
      <x:c r="T75" s="128"/>
      <x:c r="U75" s="128"/>
      <x:c r="V75" s="128"/>
      <x:c r="W75" s="124"/>
      <x:c r="X75" s="128"/>
    </x:row>
    <x:row r="76" spans="1:24" ht="24" customHeight="1">
      <x:c r="A76" s="125">
        <x:v>70</x:v>
      </x:c>
      <x:c r="B76" s="126"/>
      <x:c r="C76" s="126"/>
      <x:c r="D76" s="127"/>
      <x:c r="E76" s="126"/>
      <x:c r="F76" s="125"/>
      <x:c r="G76" s="125"/>
      <x:c r="H76" s="125"/>
      <x:c r="I76" s="125"/>
      <x:c r="K76" s="125"/>
      <x:c r="L76" s="125"/>
      <x:c r="M76" s="125"/>
      <x:c r="O76" s="126"/>
      <x:c r="P76" s="128"/>
      <x:c r="Q76" s="128"/>
      <x:c r="R76" s="128"/>
      <x:c r="S76" s="128"/>
      <x:c r="T76" s="128"/>
      <x:c r="U76" s="128"/>
      <x:c r="V76" s="128"/>
      <x:c r="W76" s="124"/>
      <x:c r="X76" s="128"/>
    </x:row>
    <x:row r="77" spans="1:24" ht="24" customHeight="1">
      <x:c r="A77" s="125">
        <x:v>71</x:v>
      </x:c>
      <x:c r="B77" s="126"/>
      <x:c r="C77" s="126"/>
      <x:c r="D77" s="127"/>
      <x:c r="E77" s="126"/>
      <x:c r="F77" s="125"/>
      <x:c r="G77" s="125"/>
      <x:c r="H77" s="125"/>
      <x:c r="I77" s="125"/>
      <x:c r="K77" s="125"/>
      <x:c r="L77" s="125"/>
      <x:c r="M77" s="125"/>
      <x:c r="O77" s="126"/>
      <x:c r="P77" s="128"/>
      <x:c r="Q77" s="128"/>
      <x:c r="R77" s="128"/>
      <x:c r="S77" s="128"/>
      <x:c r="T77" s="128"/>
      <x:c r="U77" s="128"/>
      <x:c r="V77" s="128"/>
      <x:c r="W77" s="124"/>
      <x:c r="X77" s="128"/>
    </x:row>
    <x:row r="78" spans="1:24" ht="24" customHeight="1">
      <x:c r="A78" s="125">
        <x:v>72</x:v>
      </x:c>
      <x:c r="B78" s="126"/>
      <x:c r="C78" s="126"/>
      <x:c r="D78" s="127"/>
      <x:c r="E78" s="126"/>
      <x:c r="F78" s="125"/>
      <x:c r="G78" s="125"/>
      <x:c r="H78" s="125"/>
      <x:c r="I78" s="125"/>
      <x:c r="K78" s="125"/>
      <x:c r="L78" s="125"/>
      <x:c r="M78" s="125"/>
      <x:c r="O78" s="126"/>
      <x:c r="P78" s="128"/>
      <x:c r="Q78" s="128"/>
      <x:c r="R78" s="128"/>
      <x:c r="S78" s="128"/>
      <x:c r="T78" s="128"/>
      <x:c r="U78" s="128"/>
      <x:c r="V78" s="128"/>
      <x:c r="W78" s="124"/>
      <x:c r="X78" s="128"/>
    </x:row>
    <x:row r="79" spans="1:24" ht="24" customHeight="1">
      <x:c r="A79" s="125">
        <x:v>73</x:v>
      </x:c>
      <x:c r="B79" s="126"/>
      <x:c r="C79" s="126"/>
      <x:c r="D79" s="127"/>
      <x:c r="E79" s="126"/>
      <x:c r="F79" s="125"/>
      <x:c r="G79" s="125"/>
      <x:c r="H79" s="125"/>
      <x:c r="I79" s="125"/>
      <x:c r="K79" s="125"/>
      <x:c r="L79" s="125"/>
      <x:c r="M79" s="125"/>
      <x:c r="O79" s="126"/>
      <x:c r="P79" s="128"/>
      <x:c r="Q79" s="128"/>
      <x:c r="R79" s="128"/>
      <x:c r="S79" s="128"/>
      <x:c r="T79" s="128"/>
      <x:c r="U79" s="128"/>
      <x:c r="V79" s="128"/>
      <x:c r="W79" s="124"/>
      <x:c r="X79" s="128"/>
    </x:row>
    <x:row r="80" spans="1:24" ht="62.10000000000000142109" customHeight="1">
      <x:c r="A80" s="125">
        <x:v>74</x:v>
      </x:c>
      <x:c r="B80" s="126" t="s">
        <x:v>567</x:v>
      </x:c>
      <x:c r="C80" s="126" t="s">
        <x:v>110</x:v>
      </x:c>
      <x:c r="D80" s="127"/>
      <x:c r="E80" s="126" t="s">
        <x:v>92</x:v>
      </x:c>
      <x:c r="F80" s="125">
        <x:v>30</x:v>
      </x:c>
      <x:c r="G80" s="125">
        <x:v>4</x:v>
      </x:c>
      <x:c r="H80" s="125" t="s">
        <x:v>81</x:v>
      </x:c>
      <x:c r="I80" s="125">
        <x:v>1</x:v>
      </x:c>
      <x:c r="J80" s="125">
        <x:v>5</x:v>
      </x:c>
      <x:c r="K80" s="125">
        <x:v>0</x:v>
      </x:c>
      <x:c r="L80" s="125" t="s">
        <x:v>104</x:v>
      </x:c>
      <x:c r="M80" s="125">
        <x:v>0</x:v>
      </x:c>
      <x:c r="N80" s="125">
        <x:v>0</x:v>
      </x:c>
      <x:c r="O80" s="126" t="s">
        <x:v>93</x:v>
      </x:c>
      <x:c r="P80" s="128">
        <x:v>70</x:v>
      </x:c>
      <x:c r="Q80" s="128" t="s">
        <x:v>80</x:v>
      </x:c>
      <x:c r="R80" s="128">
        <x:v>30</x:v>
      </x:c>
      <x:c r="S80" s="128"/>
      <x:c r="T80" s="128">
        <x:v>0</x:v>
      </x:c>
      <x:c r="U80" s="128"/>
      <x:c r="V80" s="128">
        <x:v>0</x:v>
      </x:c>
      <x:c r="W80" s="124" t="s">
        <x:v>3184</x:v>
      </x:c>
      <x:c r="X80" s="128" t="s">
        <x:v>2188</x:v>
      </x:c>
    </x:row>
    <x:row r="81" spans="1:24" ht="24" customHeight="1">
      <x:c r="A81" s="125">
        <x:v>75</x:v>
      </x:c>
      <x:c r="B81" s="126"/>
      <x:c r="C81" s="126"/>
      <x:c r="D81" s="127"/>
      <x:c r="E81" s="126"/>
      <x:c r="F81" s="125"/>
      <x:c r="G81" s="125"/>
      <x:c r="H81" s="125"/>
      <x:c r="I81" s="125"/>
      <x:c r="K81" s="125"/>
      <x:c r="L81" s="125"/>
      <x:c r="M81" s="125"/>
      <x:c r="O81" s="126"/>
      <x:c r="P81" s="128"/>
      <x:c r="Q81" s="128"/>
      <x:c r="R81" s="128"/>
      <x:c r="S81" s="128"/>
      <x:c r="T81" s="128"/>
      <x:c r="U81" s="128"/>
      <x:c r="V81" s="128"/>
      <x:c r="W81" s="124"/>
      <x:c r="X81" s="128"/>
    </x:row>
    <x:row r="82" spans="1:24" ht="24" customHeight="1">
      <x:c r="A82" s="125">
        <x:v>76</x:v>
      </x:c>
      <x:c r="B82" s="126"/>
      <x:c r="C82" s="126"/>
      <x:c r="D82" s="127"/>
      <x:c r="E82" s="126"/>
      <x:c r="F82" s="125"/>
      <x:c r="G82" s="125"/>
      <x:c r="H82" s="125"/>
      <x:c r="I82" s="125"/>
      <x:c r="K82" s="125"/>
      <x:c r="L82" s="125"/>
      <x:c r="M82" s="125"/>
      <x:c r="O82" s="126"/>
      <x:c r="P82" s="128"/>
      <x:c r="Q82" s="128"/>
      <x:c r="R82" s="128"/>
      <x:c r="S82" s="128"/>
      <x:c r="T82" s="128"/>
      <x:c r="U82" s="128"/>
      <x:c r="V82" s="128"/>
      <x:c r="W82" s="124"/>
      <x:c r="X82" s="128"/>
    </x:row>
    <x:row r="83" spans="1:24" ht="24" customHeight="1">
      <x:c r="A83" s="125">
        <x:v>77</x:v>
      </x:c>
      <x:c r="B83" s="126"/>
      <x:c r="C83" s="126"/>
      <x:c r="D83" s="127"/>
      <x:c r="E83" s="126"/>
      <x:c r="F83" s="125"/>
      <x:c r="G83" s="125"/>
      <x:c r="H83" s="125"/>
      <x:c r="I83" s="125"/>
      <x:c r="K83" s="125"/>
      <x:c r="L83" s="125"/>
      <x:c r="M83" s="125"/>
      <x:c r="O83" s="126"/>
      <x:c r="P83" s="128"/>
      <x:c r="Q83" s="128"/>
      <x:c r="R83" s="128"/>
      <x:c r="S83" s="128"/>
      <x:c r="T83" s="128"/>
      <x:c r="U83" s="128"/>
      <x:c r="V83" s="128"/>
      <x:c r="W83" s="124"/>
      <x:c r="X83" s="128"/>
    </x:row>
    <x:row r="84" spans="1:24" ht="62.10000000000000142109" customHeight="1">
      <x:c r="A84" s="125">
        <x:v>78</x:v>
      </x:c>
      <x:c r="B84" s="126" t="s">
        <x:v>567</x:v>
      </x:c>
      <x:c r="C84" s="126" t="s">
        <x:v>88</x:v>
      </x:c>
      <x:c r="D84" s="127"/>
      <x:c r="E84" s="126" t="s">
        <x:v>92</x:v>
      </x:c>
      <x:c r="F84" s="125">
        <x:v>60</x:v>
      </x:c>
      <x:c r="G84" s="125">
        <x:v>7</x:v>
      </x:c>
      <x:c r="H84" s="125" t="s">
        <x:v>78</x:v>
      </x:c>
      <x:c r="I84" s="125">
        <x:v>1</x:v>
      </x:c>
      <x:c r="J84" s="125">
        <x:v>8</x:v>
      </x:c>
      <x:c r="K84" s="125">
        <x:v>2</x:v>
      </x:c>
      <x:c r="L84" s="125" t="s">
        <x:v>73</x:v>
      </x:c>
      <x:c r="M84" s="125">
        <x:v>1</x:v>
      </x:c>
      <x:c r="N84" s="125">
        <x:v>3</x:v>
      </x:c>
      <x:c r="O84" s="126" t="s">
        <x:v>2804</x:v>
      </x:c>
      <x:c r="P84" s="128">
        <x:v>45</x:v>
      </x:c>
      <x:c r="Q84" s="128" t="s">
        <x:v>119</x:v>
      </x:c>
      <x:c r="R84" s="128">
        <x:v>35</x:v>
      </x:c>
      <x:c r="S84" s="128" t="s">
        <x:v>3190</x:v>
      </x:c>
      <x:c r="T84" s="128">
        <x:v>20</x:v>
      </x:c>
      <x:c r="U84" s="128"/>
      <x:c r="V84" s="128">
        <x:v>0</x:v>
      </x:c>
      <x:c r="W84" s="124" t="s">
        <x:v>1781</x:v>
      </x:c>
      <x:c r="X84" s="128" t="s">
        <x:v>1377</x:v>
      </x:c>
    </x:row>
    <x:row r="85" spans="1:24" ht="24" customHeight="1">
      <x:c r="A85" s="125">
        <x:v>79</x:v>
      </x:c>
      <x:c r="B85" s="126"/>
      <x:c r="C85" s="126"/>
      <x:c r="D85" s="127"/>
      <x:c r="E85" s="126"/>
      <x:c r="F85" s="125"/>
      <x:c r="G85" s="125"/>
      <x:c r="H85" s="125"/>
      <x:c r="I85" s="125"/>
      <x:c r="K85" s="125"/>
      <x:c r="L85" s="125"/>
      <x:c r="M85" s="125"/>
      <x:c r="O85" s="126"/>
      <x:c r="P85" s="128"/>
      <x:c r="Q85" s="128"/>
      <x:c r="R85" s="128"/>
      <x:c r="S85" s="128"/>
      <x:c r="T85" s="128"/>
      <x:c r="U85" s="128"/>
      <x:c r="V85" s="128"/>
      <x:c r="W85" s="124"/>
      <x:c r="X85" s="128"/>
    </x:row>
    <x:row r="86" spans="1:24" ht="24" customHeight="1">
      <x:c r="A86" s="125">
        <x:v>80</x:v>
      </x:c>
      <x:c r="B86" s="126"/>
      <x:c r="C86" s="126"/>
      <x:c r="D86" s="127"/>
      <x:c r="E86" s="126"/>
      <x:c r="F86" s="125"/>
      <x:c r="G86" s="125"/>
      <x:c r="H86" s="125"/>
      <x:c r="I86" s="125"/>
      <x:c r="K86" s="125"/>
      <x:c r="L86" s="125"/>
      <x:c r="M86" s="125"/>
      <x:c r="O86" s="126"/>
      <x:c r="P86" s="128"/>
      <x:c r="Q86" s="128"/>
      <x:c r="R86" s="128"/>
      <x:c r="S86" s="128"/>
      <x:c r="T86" s="128"/>
      <x:c r="U86" s="128"/>
      <x:c r="V86" s="128"/>
      <x:c r="W86" s="124"/>
      <x:c r="X86" s="128"/>
    </x:row>
    <x:row r="87" spans="1:24" ht="24" customHeight="1">
      <x:c r="A87" s="125">
        <x:v>81</x:v>
      </x:c>
      <x:c r="B87" s="126"/>
      <x:c r="C87" s="126"/>
      <x:c r="D87" s="127"/>
      <x:c r="E87" s="126"/>
      <x:c r="F87" s="125"/>
      <x:c r="G87" s="125"/>
      <x:c r="H87" s="125"/>
      <x:c r="I87" s="125"/>
      <x:c r="K87" s="125"/>
      <x:c r="L87" s="125"/>
      <x:c r="M87" s="125"/>
      <x:c r="O87" s="126"/>
      <x:c r="P87" s="128"/>
      <x:c r="Q87" s="128"/>
      <x:c r="R87" s="128"/>
      <x:c r="S87" s="128"/>
      <x:c r="T87" s="128"/>
      <x:c r="U87" s="128"/>
      <x:c r="V87" s="128"/>
      <x:c r="W87" s="124"/>
      <x:c r="X87" s="128"/>
    </x:row>
    <x:row r="88" spans="1:24" ht="24" customHeight="1">
      <x:c r="A88" s="125">
        <x:v>82</x:v>
      </x:c>
      <x:c r="B88" s="126"/>
      <x:c r="C88" s="126"/>
      <x:c r="D88" s="127"/>
      <x:c r="E88" s="126"/>
      <x:c r="F88" s="125"/>
      <x:c r="G88" s="125"/>
      <x:c r="H88" s="125"/>
      <x:c r="I88" s="125"/>
      <x:c r="K88" s="125"/>
      <x:c r="L88" s="125"/>
      <x:c r="M88" s="125"/>
      <x:c r="O88" s="126"/>
      <x:c r="P88" s="128"/>
      <x:c r="Q88" s="128"/>
      <x:c r="R88" s="128"/>
      <x:c r="S88" s="128"/>
      <x:c r="T88" s="128"/>
      <x:c r="U88" s="128"/>
      <x:c r="V88" s="128"/>
      <x:c r="W88" s="124"/>
      <x:c r="X88" s="128"/>
    </x:row>
    <x:row r="89" spans="1:24" ht="62.10000000000000142109" customHeight="1">
      <x:c r="A89" s="125">
        <x:v>83</x:v>
      </x:c>
      <x:c r="B89" s="126" t="s">
        <x:v>1790</x:v>
      </x:c>
      <x:c r="C89" s="126" t="s">
        <x:v>3189</x:v>
      </x:c>
      <x:c r="D89" s="127"/>
      <x:c r="E89" s="126" t="s">
        <x:v>92</x:v>
      </x:c>
      <x:c r="F89" s="125">
        <x:v>45</x:v>
      </x:c>
      <x:c r="G89" s="125">
        <x:v>5</x:v>
      </x:c>
      <x:c r="H89" s="125" t="s">
        <x:v>97</x:v>
      </x:c>
      <x:c r="I89" s="125">
        <x:v>1</x:v>
      </x:c>
      <x:c r="J89" s="125">
        <x:v>6</x:v>
      </x:c>
      <x:c r="K89" s="125">
        <x:v>1</x:v>
      </x:c>
      <x:c r="L89" s="125" t="s">
        <x:v>2820</x:v>
      </x:c>
      <x:c r="M89" s="125">
        <x:v>1</x:v>
      </x:c>
      <x:c r="N89" s="125">
        <x:v>2</x:v>
      </x:c>
      <x:c r="O89" s="126" t="s">
        <x:v>3187</x:v>
      </x:c>
      <x:c r="P89" s="128">
        <x:v>60</x:v>
      </x:c>
      <x:c r="Q89" s="128" t="s">
        <x:v>95</x:v>
      </x:c>
      <x:c r="R89" s="128">
        <x:v>40</x:v>
      </x:c>
      <x:c r="S89" s="128"/>
      <x:c r="T89" s="128">
        <x:v>0</x:v>
      </x:c>
      <x:c r="U89" s="128"/>
      <x:c r="V89" s="128">
        <x:v>0</x:v>
      </x:c>
      <x:c r="W89" s="124" t="s">
        <x:v>3184</x:v>
      </x:c>
      <x:c r="X89" s="128" t="s">
        <x:v>1300</x:v>
      </x:c>
    </x:row>
    <x:row r="90" spans="1:24" ht="62.10000000000000142109" customHeight="1">
      <x:c r="A90" s="125">
        <x:v>84</x:v>
      </x:c>
      <x:c r="B90" s="126" t="s">
        <x:v>3219</x:v>
      </x:c>
      <x:c r="C90" s="126" t="s">
        <x:v>86</x:v>
      </x:c>
      <x:c r="D90" s="127"/>
      <x:c r="E90" s="126" t="s">
        <x:v>92</x:v>
      </x:c>
      <x:c r="F90" s="125">
        <x:v>35</x:v>
      </x:c>
      <x:c r="G90" s="125">
        <x:v>4</x:v>
      </x:c>
      <x:c r="H90" s="125" t="s">
        <x:v>98</x:v>
      </x:c>
      <x:c r="I90" s="125">
        <x:v>1</x:v>
      </x:c>
      <x:c r="J90" s="125">
        <x:v>5</x:v>
      </x:c>
      <x:c r="K90" s="125">
        <x:v>0</x:v>
      </x:c>
      <x:c r="L90" s="125" t="s">
        <x:v>87</x:v>
      </x:c>
      <x:c r="M90" s="125">
        <x:v>0</x:v>
      </x:c>
      <x:c r="N90" s="125">
        <x:v>0</x:v>
      </x:c>
      <x:c r="O90" s="126" t="s">
        <x:v>96</x:v>
      </x:c>
      <x:c r="P90" s="128">
        <x:v>45</x:v>
      </x:c>
      <x:c r="Q90" s="128" t="s">
        <x:v>2814</x:v>
      </x:c>
      <x:c r="R90" s="128">
        <x:v>35</x:v>
      </x:c>
      <x:c r="S90" s="128" t="s">
        <x:v>132</x:v>
      </x:c>
      <x:c r="T90" s="128">
        <x:v>20</x:v>
      </x:c>
      <x:c r="U90" s="128"/>
      <x:c r="V90" s="128">
        <x:v>0</x:v>
      </x:c>
      <x:c r="W90" s="124" t="s">
        <x:v>1783</x:v>
      </x:c>
      <x:c r="X90" s="128" t="s">
        <x:v>1380</x:v>
      </x:c>
    </x:row>
    <x:row r="91" spans="1:24" ht="62.10000000000000142109" customHeight="1">
      <x:c r="A91" s="125">
        <x:v>85</x:v>
      </x:c>
      <x:c r="B91" s="126" t="s">
        <x:v>3219</x:v>
      </x:c>
      <x:c r="C91" s="126" t="s">
        <x:v>126</x:v>
      </x:c>
      <x:c r="D91" s="127"/>
      <x:c r="E91" s="126" t="s">
        <x:v>92</x:v>
      </x:c>
      <x:c r="F91" s="125">
        <x:v>55</x:v>
      </x:c>
      <x:c r="G91" s="125">
        <x:v>6</x:v>
      </x:c>
      <x:c r="H91" s="125" t="s">
        <x:v>122</x:v>
      </x:c>
      <x:c r="I91" s="125">
        <x:v>1</x:v>
      </x:c>
      <x:c r="J91" s="125">
        <x:v>7</x:v>
      </x:c>
      <x:c r="K91" s="125">
        <x:v>2</x:v>
      </x:c>
      <x:c r="L91" s="125" t="s">
        <x:v>141</x:v>
      </x:c>
      <x:c r="M91" s="125">
        <x:v>0</x:v>
      </x:c>
      <x:c r="N91" s="125">
        <x:v>2</x:v>
      </x:c>
      <x:c r="O91" s="126" t="s">
        <x:v>108</x:v>
      </x:c>
      <x:c r="P91" s="128">
        <x:v>55</x:v>
      </x:c>
      <x:c r="Q91" s="128" t="s">
        <x:v>129</x:v>
      </x:c>
      <x:c r="R91" s="128">
        <x:v>30</x:v>
      </x:c>
      <x:c r="S91" s="128" t="s">
        <x:v>147</x:v>
      </x:c>
      <x:c r="T91" s="128">
        <x:v>15</x:v>
      </x:c>
      <x:c r="U91" s="128"/>
      <x:c r="V91" s="128">
        <x:v>0</x:v>
      </x:c>
      <x:c r="W91" s="124" t="s">
        <x:v>1783</x:v>
      </x:c>
      <x:c r="X91" s="128" t="s">
        <x:v>2963</x:v>
      </x:c>
    </x:row>
    <x:row r="92" spans="1:24" ht="24" customHeight="1">
      <x:c r="A92" s="125">
        <x:v>86</x:v>
      </x:c>
      <x:c r="B92" s="126"/>
      <x:c r="C92" s="126"/>
      <x:c r="D92" s="127"/>
      <x:c r="E92" s="126"/>
      <x:c r="F92" s="125"/>
      <x:c r="G92" s="125"/>
      <x:c r="H92" s="125"/>
      <x:c r="I92" s="125"/>
      <x:c r="K92" s="125"/>
      <x:c r="L92" s="125"/>
      <x:c r="M92" s="125"/>
      <x:c r="O92" s="126"/>
      <x:c r="P92" s="128"/>
      <x:c r="Q92" s="128"/>
      <x:c r="R92" s="128"/>
      <x:c r="S92" s="128"/>
      <x:c r="T92" s="128"/>
      <x:c r="U92" s="128"/>
      <x:c r="V92" s="128"/>
      <x:c r="W92" s="124"/>
      <x:c r="X92" s="128"/>
    </x:row>
    <x:row r="93" spans="1:24" ht="24" customHeight="1">
      <x:c r="A93" s="125">
        <x:v>87</x:v>
      </x:c>
      <x:c r="B93" s="126"/>
      <x:c r="C93" s="126"/>
      <x:c r="D93" s="127"/>
      <x:c r="E93" s="126"/>
      <x:c r="F93" s="125"/>
      <x:c r="G93" s="125"/>
      <x:c r="H93" s="125"/>
      <x:c r="I93" s="125"/>
      <x:c r="K93" s="125"/>
      <x:c r="L93" s="125"/>
      <x:c r="M93" s="125"/>
      <x:c r="O93" s="126"/>
      <x:c r="P93" s="128"/>
      <x:c r="Q93" s="128"/>
      <x:c r="R93" s="128"/>
      <x:c r="S93" s="128"/>
      <x:c r="T93" s="128"/>
      <x:c r="U93" s="128"/>
      <x:c r="V93" s="128"/>
      <x:c r="W93" s="124"/>
      <x:c r="X93" s="128"/>
    </x:row>
    <x:row r="94" spans="1:24" ht="24" customHeight="1">
      <x:c r="A94" s="125">
        <x:v>88</x:v>
      </x:c>
      <x:c r="B94" s="126"/>
      <x:c r="C94" s="126"/>
      <x:c r="D94" s="127"/>
      <x:c r="E94" s="126"/>
      <x:c r="F94" s="125"/>
      <x:c r="G94" s="125"/>
      <x:c r="H94" s="125"/>
      <x:c r="I94" s="125"/>
      <x:c r="K94" s="125"/>
      <x:c r="L94" s="125"/>
      <x:c r="M94" s="125"/>
      <x:c r="O94" s="126"/>
      <x:c r="P94" s="128"/>
      <x:c r="Q94" s="128"/>
      <x:c r="R94" s="128"/>
      <x:c r="S94" s="128"/>
      <x:c r="T94" s="128"/>
      <x:c r="U94" s="128"/>
      <x:c r="V94" s="128"/>
      <x:c r="W94" s="124"/>
      <x:c r="X94" s="128"/>
    </x:row>
    <x:row r="95" spans="1:24" ht="24" customHeight="1">
      <x:c r="A95" s="125">
        <x:v>89</x:v>
      </x:c>
      <x:c r="B95" s="126"/>
      <x:c r="C95" s="126"/>
      <x:c r="D95" s="127"/>
      <x:c r="E95" s="126"/>
      <x:c r="F95" s="125"/>
      <x:c r="G95" s="125"/>
      <x:c r="H95" s="125"/>
      <x:c r="I95" s="125"/>
      <x:c r="K95" s="125"/>
      <x:c r="L95" s="125"/>
      <x:c r="M95" s="125"/>
      <x:c r="O95" s="126"/>
      <x:c r="P95" s="128"/>
      <x:c r="Q95" s="128"/>
      <x:c r="R95" s="128"/>
      <x:c r="S95" s="128"/>
      <x:c r="T95" s="128"/>
      <x:c r="U95" s="128"/>
      <x:c r="V95" s="128"/>
      <x:c r="W95" s="124"/>
      <x:c r="X95" s="128"/>
    </x:row>
    <x:row r="96" spans="1:24" ht="24" customHeight="1">
      <x:c r="A96" s="125">
        <x:v>90</x:v>
      </x:c>
      <x:c r="B96" s="126"/>
      <x:c r="C96" s="126"/>
      <x:c r="D96" s="127"/>
      <x:c r="E96" s="126"/>
      <x:c r="F96" s="125"/>
      <x:c r="G96" s="125"/>
      <x:c r="H96" s="125"/>
      <x:c r="I96" s="125"/>
      <x:c r="K96" s="125"/>
      <x:c r="L96" s="125"/>
      <x:c r="M96" s="125"/>
      <x:c r="O96" s="126"/>
      <x:c r="P96" s="128"/>
      <x:c r="Q96" s="128"/>
      <x:c r="R96" s="128"/>
      <x:c r="S96" s="128"/>
      <x:c r="T96" s="128"/>
      <x:c r="U96" s="128"/>
      <x:c r="V96" s="128"/>
      <x:c r="W96" s="124"/>
      <x:c r="X96" s="128"/>
    </x:row>
    <x:row r="97" spans="1:24" ht="24" customHeight="1">
      <x:c r="A97" s="125">
        <x:v>91</x:v>
      </x:c>
      <x:c r="B97" s="126"/>
      <x:c r="C97" s="126"/>
      <x:c r="D97" s="127"/>
      <x:c r="E97" s="126"/>
      <x:c r="F97" s="125"/>
      <x:c r="G97" s="125"/>
      <x:c r="H97" s="125"/>
      <x:c r="I97" s="125"/>
      <x:c r="K97" s="125"/>
      <x:c r="L97" s="125"/>
      <x:c r="M97" s="125"/>
      <x:c r="O97" s="126"/>
      <x:c r="P97" s="128"/>
      <x:c r="Q97" s="128"/>
      <x:c r="R97" s="128"/>
      <x:c r="S97" s="128"/>
      <x:c r="T97" s="128"/>
      <x:c r="U97" s="128"/>
      <x:c r="V97" s="128"/>
      <x:c r="W97" s="124"/>
      <x:c r="X97" s="128"/>
    </x:row>
    <x:row r="98" spans="1:24" ht="24" customHeight="1">
      <x:c r="A98" s="125">
        <x:v>92</x:v>
      </x:c>
      <x:c r="B98" s="126"/>
      <x:c r="C98" s="126"/>
      <x:c r="D98" s="127"/>
      <x:c r="E98" s="126"/>
      <x:c r="F98" s="125"/>
      <x:c r="G98" s="125"/>
      <x:c r="H98" s="125"/>
      <x:c r="I98" s="125"/>
      <x:c r="K98" s="125"/>
      <x:c r="L98" s="125"/>
      <x:c r="M98" s="125"/>
      <x:c r="O98" s="126"/>
      <x:c r="P98" s="128"/>
      <x:c r="Q98" s="128"/>
      <x:c r="R98" s="128"/>
      <x:c r="S98" s="128"/>
      <x:c r="T98" s="128"/>
      <x:c r="U98" s="128"/>
      <x:c r="V98" s="128"/>
      <x:c r="W98" s="124"/>
      <x:c r="X98" s="128"/>
    </x:row>
    <x:row r="99" spans="1:24" ht="24" customHeight="1">
      <x:c r="A99" s="125">
        <x:v>93</x:v>
      </x:c>
      <x:c r="B99" s="126"/>
      <x:c r="C99" s="126"/>
      <x:c r="D99" s="127"/>
      <x:c r="E99" s="126"/>
      <x:c r="F99" s="125"/>
      <x:c r="G99" s="125"/>
      <x:c r="H99" s="125"/>
      <x:c r="I99" s="125"/>
      <x:c r="K99" s="125"/>
      <x:c r="L99" s="125"/>
      <x:c r="M99" s="125"/>
      <x:c r="O99" s="126"/>
      <x:c r="P99" s="128"/>
      <x:c r="Q99" s="128"/>
      <x:c r="R99" s="128"/>
      <x:c r="S99" s="128"/>
      <x:c r="T99" s="128"/>
      <x:c r="U99" s="128"/>
      <x:c r="V99" s="128"/>
      <x:c r="W99" s="124"/>
      <x:c r="X99" s="128"/>
    </x:row>
    <x:row r="100" spans="1:24" ht="24" customHeight="1">
      <x:c r="A100" s="125">
        <x:v>94</x:v>
      </x:c>
      <x:c r="B100" s="126"/>
      <x:c r="C100" s="126"/>
      <x:c r="D100" s="127"/>
      <x:c r="E100" s="126"/>
      <x:c r="F100" s="125"/>
      <x:c r="G100" s="125"/>
      <x:c r="H100" s="125"/>
      <x:c r="I100" s="125"/>
      <x:c r="K100" s="125"/>
      <x:c r="L100" s="125"/>
      <x:c r="M100" s="125"/>
      <x:c r="O100" s="126"/>
      <x:c r="P100" s="128"/>
      <x:c r="Q100" s="128"/>
      <x:c r="R100" s="128"/>
      <x:c r="S100" s="128"/>
      <x:c r="T100" s="128"/>
      <x:c r="U100" s="128"/>
      <x:c r="V100" s="128"/>
      <x:c r="W100" s="124"/>
      <x:c r="X100" s="128"/>
    </x:row>
    <x:row r="101" spans="1:24" ht="24" customHeight="1">
      <x:c r="A101" s="125">
        <x:v>95</x:v>
      </x:c>
      <x:c r="B101" s="126"/>
      <x:c r="C101" s="126"/>
      <x:c r="D101" s="127"/>
      <x:c r="E101" s="126"/>
      <x:c r="F101" s="125"/>
      <x:c r="G101" s="125"/>
      <x:c r="H101" s="125"/>
      <x:c r="I101" s="125"/>
      <x:c r="K101" s="125"/>
      <x:c r="L101" s="125"/>
      <x:c r="M101" s="125"/>
      <x:c r="O101" s="126"/>
      <x:c r="P101" s="128"/>
      <x:c r="Q101" s="128"/>
      <x:c r="R101" s="128"/>
      <x:c r="S101" s="128"/>
      <x:c r="T101" s="128"/>
      <x:c r="U101" s="128"/>
      <x:c r="V101" s="128"/>
      <x:c r="W101" s="124"/>
      <x:c r="X101" s="128"/>
    </x:row>
    <x:row r="102" spans="1:24" ht="24" customHeight="1">
      <x:c r="A102" s="125">
        <x:v>96</x:v>
      </x:c>
      <x:c r="B102" s="126"/>
      <x:c r="C102" s="126"/>
      <x:c r="D102" s="127"/>
      <x:c r="E102" s="126"/>
      <x:c r="F102" s="125"/>
      <x:c r="G102" s="125"/>
      <x:c r="H102" s="125"/>
      <x:c r="I102" s="125"/>
      <x:c r="K102" s="125"/>
      <x:c r="L102" s="125"/>
      <x:c r="M102" s="125"/>
      <x:c r="O102" s="126"/>
      <x:c r="P102" s="128"/>
      <x:c r="Q102" s="128"/>
      <x:c r="R102" s="128"/>
      <x:c r="S102" s="128"/>
      <x:c r="T102" s="128"/>
      <x:c r="U102" s="128"/>
      <x:c r="V102" s="128"/>
      <x:c r="W102" s="124"/>
      <x:c r="X102" s="128"/>
    </x:row>
    <x:row r="103" spans="1:24" ht="62.10000000000000142109" customHeight="1">
      <x:c r="A103" s="125">
        <x:v>97</x:v>
      </x:c>
      <x:c r="B103" s="126" t="s">
        <x:v>1790</x:v>
      </x:c>
      <x:c r="C103" s="126" t="s">
        <x:v>130</x:v>
      </x:c>
      <x:c r="D103" s="127"/>
      <x:c r="E103" s="126" t="s">
        <x:v>1124</x:v>
      </x:c>
      <x:c r="F103" s="125">
        <x:v>80</x:v>
      </x:c>
      <x:c r="G103" s="125">
        <x:v>10</x:v>
      </x:c>
      <x:c r="H103" s="125" t="s">
        <x:v>151</x:v>
      </x:c>
      <x:c r="I103" s="125">
        <x:v>2</x:v>
      </x:c>
      <x:c r="J103" s="125">
        <x:v>12</x:v>
      </x:c>
      <x:c r="K103" s="125">
        <x:v>4</x:v>
      </x:c>
      <x:c r="L103" s="125" t="s">
        <x:v>148</x:v>
      </x:c>
      <x:c r="M103" s="125">
        <x:v>1</x:v>
      </x:c>
      <x:c r="N103" s="125">
        <x:v>5</x:v>
      </x:c>
      <x:c r="O103" s="126" t="s">
        <x:v>156</x:v>
      </x:c>
      <x:c r="P103" s="128">
        <x:v>45</x:v>
      </x:c>
      <x:c r="Q103" s="128" t="s">
        <x:v>161</x:v>
      </x:c>
      <x:c r="R103" s="128">
        <x:v>35</x:v>
      </x:c>
      <x:c r="S103" s="128" t="s">
        <x:v>105</x:v>
      </x:c>
      <x:c r="T103" s="128">
        <x:v>20</x:v>
      </x:c>
      <x:c r="U103" s="128"/>
      <x:c r="V103" s="128">
        <x:v>0</x:v>
      </x:c>
      <x:c r="W103" s="124" t="s">
        <x:v>1783</x:v>
      </x:c>
      <x:c r="X103" s="128" t="s">
        <x:v>1375</x:v>
      </x:c>
    </x:row>
    <x:row r="104" spans="1:24" ht="62.10000000000000142109" customHeight="1">
      <x:c r="A104" s="125">
        <x:v>98</x:v>
      </x:c>
      <x:c r="B104" s="126" t="s">
        <x:v>1790</x:v>
      </x:c>
      <x:c r="C104" s="126" t="s">
        <x:v>162</x:v>
      </x:c>
      <x:c r="D104" s="127"/>
      <x:c r="E104" s="126" t="s">
        <x:v>1124</x:v>
      </x:c>
      <x:c r="F104" s="125">
        <x:v>110</x:v>
      </x:c>
      <x:c r="G104" s="125">
        <x:v>12</x:v>
      </x:c>
      <x:c r="H104" s="125" t="s">
        <x:v>123</x:v>
      </x:c>
      <x:c r="I104" s="125">
        <x:v>2</x:v>
      </x:c>
      <x:c r="J104" s="125">
        <x:v>14</x:v>
      </x:c>
      <x:c r="K104" s="125">
        <x:v>6</x:v>
      </x:c>
      <x:c r="L104" s="125" t="s">
        <x:v>107</x:v>
      </x:c>
      <x:c r="M104" s="125">
        <x:v>2</x:v>
      </x:c>
      <x:c r="N104" s="125">
        <x:v>8</x:v>
      </x:c>
      <x:c r="O104" s="126" t="s">
        <x:v>2825</x:v>
      </x:c>
      <x:c r="P104" s="128">
        <x:v>50</x:v>
      </x:c>
      <x:c r="Q104" s="128" t="s">
        <x:v>117</x:v>
      </x:c>
      <x:c r="R104" s="128">
        <x:v>30</x:v>
      </x:c>
      <x:c r="S104" s="128" t="s">
        <x:v>3140</x:v>
      </x:c>
      <x:c r="T104" s="128">
        <x:v>20</x:v>
      </x:c>
      <x:c r="U104" s="128"/>
      <x:c r="V104" s="128">
        <x:v>0</x:v>
      </x:c>
      <x:c r="W104" s="124" t="s">
        <x:v>1781</x:v>
      </x:c>
      <x:c r="X104" s="128" t="s">
        <x:v>1068</x:v>
      </x:c>
    </x:row>
    <x:row r="105" spans="1:24" ht="24" customHeight="1">
      <x:c r="A105" s="125">
        <x:v>99</x:v>
      </x:c>
      <x:c r="B105" s="126"/>
      <x:c r="C105" s="126"/>
      <x:c r="D105" s="127"/>
      <x:c r="E105" s="126"/>
      <x:c r="F105" s="125"/>
      <x:c r="G105" s="125"/>
      <x:c r="H105" s="125"/>
      <x:c r="I105" s="125"/>
      <x:c r="K105" s="125"/>
      <x:c r="L105" s="125"/>
      <x:c r="M105" s="125"/>
      <x:c r="O105" s="126"/>
      <x:c r="P105" s="128"/>
      <x:c r="Q105" s="128"/>
      <x:c r="R105" s="128"/>
      <x:c r="S105" s="128"/>
      <x:c r="T105" s="128"/>
      <x:c r="U105" s="128"/>
      <x:c r="V105" s="128"/>
      <x:c r="W105" s="124"/>
      <x:c r="X105" s="128"/>
    </x:row>
    <x:row r="106" spans="1:24" ht="62.10000000000000142109" customHeight="1">
      <x:c r="A106" s="125">
        <x:v>100</x:v>
      </x:c>
      <x:c r="B106" s="126" t="s">
        <x:v>1790</x:v>
      </x:c>
      <x:c r="C106" s="126" t="s">
        <x:v>72</x:v>
      </x:c>
      <x:c r="D106" s="127"/>
      <x:c r="E106" s="126" t="s">
        <x:v>131</x:v>
      </x:c>
      <x:c r="F106" s="125">
        <x:v>190</x:v>
      </x:c>
      <x:c r="G106" s="125">
        <x:v>20</x:v>
      </x:c>
      <x:c r="H106" s="125" t="s">
        <x:v>120</x:v>
      </x:c>
      <x:c r="I106" s="125">
        <x:v>4</x:v>
      </x:c>
      <x:c r="J106" s="125">
        <x:v>24</x:v>
      </x:c>
      <x:c r="K106" s="125">
        <x:v>9</x:v>
      </x:c>
      <x:c r="L106" s="125" t="s">
        <x:v>71</x:v>
      </x:c>
      <x:c r="M106" s="125">
        <x:v>3</x:v>
      </x:c>
      <x:c r="N106" s="125">
        <x:v>12</x:v>
      </x:c>
      <x:c r="O106" s="126" t="s">
        <x:v>70</x:v>
      </x:c>
      <x:c r="P106" s="128">
        <x:v>40</x:v>
      </x:c>
      <x:c r="Q106" s="128" t="s">
        <x:v>125</x:v>
      </x:c>
      <x:c r="R106" s="128">
        <x:v>30</x:v>
      </x:c>
      <x:c r="S106" s="128" t="s">
        <x:v>2829</x:v>
      </x:c>
      <x:c r="T106" s="128">
        <x:v>20</x:v>
      </x:c>
      <x:c r="U106" s="128" t="s">
        <x:v>127</x:v>
      </x:c>
      <x:c r="V106" s="128">
        <x:v>10</x:v>
      </x:c>
      <x:c r="W106" s="124" t="s">
        <x:v>3184</x:v>
      </x:c>
      <x:c r="X106" s="128" t="s">
        <x:v>2183</x:v>
      </x:c>
    </x:row>
    <x:row r="107" spans="1:24" ht="24" customHeight="1">
      <x:c r="A107" s="125">
        <x:v>101</x:v>
      </x:c>
      <x:c r="B107" s="126"/>
      <x:c r="C107" s="126"/>
      <x:c r="D107" s="127"/>
      <x:c r="E107" s="126"/>
      <x:c r="F107" s="125"/>
      <x:c r="G107" s="125"/>
      <x:c r="H107" s="125"/>
      <x:c r="I107" s="125"/>
      <x:c r="K107" s="125"/>
      <x:c r="L107" s="125"/>
      <x:c r="M107" s="125"/>
      <x:c r="O107" s="126"/>
      <x:c r="P107" s="128"/>
      <x:c r="Q107" s="128"/>
      <x:c r="R107" s="128"/>
      <x:c r="S107" s="128"/>
      <x:c r="T107" s="128"/>
      <x:c r="U107" s="128"/>
      <x:c r="V107" s="128"/>
      <x:c r="W107" s="124"/>
      <x:c r="X107" s="128"/>
    </x:row>
    <x:row r="108" spans="1:24" ht="24" customHeight="1">
      <x:c r="A108" s="125">
        <x:v>102</x:v>
      </x:c>
      <x:c r="B108" s="126"/>
      <x:c r="C108" s="126"/>
      <x:c r="D108" s="127"/>
      <x:c r="E108" s="126"/>
      <x:c r="F108" s="125"/>
      <x:c r="G108" s="125"/>
      <x:c r="H108" s="125"/>
      <x:c r="I108" s="125"/>
      <x:c r="K108" s="125"/>
      <x:c r="L108" s="125"/>
      <x:c r="M108" s="125"/>
      <x:c r="O108" s="126"/>
      <x:c r="P108" s="128"/>
      <x:c r="Q108" s="128"/>
      <x:c r="R108" s="128"/>
      <x:c r="S108" s="128"/>
      <x:c r="T108" s="128"/>
      <x:c r="U108" s="128"/>
      <x:c r="V108" s="128"/>
      <x:c r="W108" s="124"/>
      <x:c r="X108" s="128"/>
    </x:row>
    <x:row r="109" spans="1:24" ht="62.10000000000000142109" customHeight="1">
      <x:c r="A109" s="125">
        <x:v>103</x:v>
      </x:c>
      <x:c r="B109" s="126" t="s">
        <x:v>1790</x:v>
      </x:c>
      <x:c r="C109" s="126" t="s">
        <x:v>106</x:v>
      </x:c>
      <x:c r="D109" s="127"/>
      <x:c r="E109" s="126" t="s">
        <x:v>111</x:v>
      </x:c>
      <x:c r="F109" s="125">
        <x:v>270</x:v>
      </x:c>
      <x:c r="G109" s="125">
        <x:v>22</x:v>
      </x:c>
      <x:c r="H109" s="125" t="s">
        <x:v>109</x:v>
      </x:c>
      <x:c r="I109" s="125">
        <x:v>5</x:v>
      </x:c>
      <x:c r="J109" s="125">
        <x:v>27</x:v>
      </x:c>
      <x:c r="K109" s="125">
        <x:v>11</x:v>
      </x:c>
      <x:c r="L109" s="125" t="s">
        <x:v>103</x:v>
      </x:c>
      <x:c r="M109" s="125">
        <x:v>4</x:v>
      </x:c>
      <x:c r="N109" s="125">
        <x:v>15</x:v>
      </x:c>
      <x:c r="O109" s="126" t="s">
        <x:v>128</x:v>
      </x:c>
      <x:c r="P109" s="128">
        <x:v>30</x:v>
      </x:c>
      <x:c r="Q109" s="128" t="s">
        <x:v>137</x:v>
      </x:c>
      <x:c r="R109" s="128">
        <x:v>30</x:v>
      </x:c>
      <x:c r="S109" s="128" t="s">
        <x:v>155</x:v>
      </x:c>
      <x:c r="T109" s="128">
        <x:v>25</x:v>
      </x:c>
      <x:c r="U109" s="128" t="s">
        <x:v>142</x:v>
      </x:c>
      <x:c r="V109" s="128">
        <x:v>15</x:v>
      </x:c>
      <x:c r="W109" s="124" t="s">
        <x:v>1783</x:v>
      </x:c>
      <x:c r="X109" s="128" t="s">
        <x:v>1070</x:v>
      </x:c>
    </x:row>
    <x:row r="110" spans="1:24" ht="24" customHeight="1">
      <x:c r="A110" s="125">
        <x:v>104</x:v>
      </x:c>
      <x:c r="B110" s="126"/>
      <x:c r="C110" s="126"/>
      <x:c r="D110" s="127"/>
      <x:c r="E110" s="126"/>
      <x:c r="F110" s="125"/>
      <x:c r="G110" s="125"/>
      <x:c r="H110" s="125"/>
      <x:c r="I110" s="125"/>
      <x:c r="K110" s="125"/>
      <x:c r="L110" s="125"/>
      <x:c r="M110" s="125"/>
      <x:c r="O110" s="126"/>
      <x:c r="P110" s="128"/>
      <x:c r="Q110" s="128"/>
      <x:c r="R110" s="128"/>
      <x:c r="S110" s="128"/>
      <x:c r="T110" s="128"/>
      <x:c r="U110" s="128"/>
      <x:c r="V110" s="128"/>
      <x:c r="W110" s="124"/>
      <x:c r="X110" s="128"/>
    </x:row>
    <x:row r="111" spans="1:24" ht="24" customHeight="1">
      <x:c r="A111" s="125">
        <x:v>105</x:v>
      </x:c>
      <x:c r="B111" s="126"/>
      <x:c r="C111" s="126"/>
      <x:c r="D111" s="127"/>
      <x:c r="E111" s="126"/>
      <x:c r="F111" s="125"/>
      <x:c r="G111" s="125"/>
      <x:c r="H111" s="125"/>
      <x:c r="I111" s="125"/>
      <x:c r="K111" s="125"/>
      <x:c r="L111" s="125"/>
      <x:c r="M111" s="125"/>
      <x:c r="O111" s="126"/>
      <x:c r="P111" s="128"/>
      <x:c r="Q111" s="128"/>
      <x:c r="R111" s="128"/>
      <x:c r="S111" s="128"/>
      <x:c r="T111" s="128"/>
      <x:c r="U111" s="128"/>
      <x:c r="V111" s="128"/>
      <x:c r="W111" s="124"/>
      <x:c r="X111" s="128"/>
    </x:row>
    <x:row r="112" spans="1:24" ht="24" customHeight="1">
      <x:c r="A112" s="125">
        <x:v>106</x:v>
      </x:c>
      <x:c r="B112" s="126"/>
      <x:c r="C112" s="126"/>
      <x:c r="D112" s="127"/>
      <x:c r="E112" s="126"/>
      <x:c r="F112" s="125"/>
      <x:c r="G112" s="125"/>
      <x:c r="H112" s="125"/>
      <x:c r="I112" s="125"/>
      <x:c r="K112" s="125"/>
      <x:c r="L112" s="125"/>
      <x:c r="M112" s="125"/>
      <x:c r="O112" s="126"/>
      <x:c r="P112" s="128"/>
      <x:c r="Q112" s="128"/>
      <x:c r="R112" s="128"/>
      <x:c r="S112" s="128"/>
      <x:c r="T112" s="128"/>
      <x:c r="U112" s="128"/>
      <x:c r="V112" s="128"/>
      <x:c r="W112" s="124"/>
      <x:c r="X112" s="128"/>
    </x:row>
    <x:row r="113" spans="1:24" ht="24" customHeight="1">
      <x:c r="A113" s="125">
        <x:v>107</x:v>
      </x:c>
      <x:c r="B113" s="126"/>
      <x:c r="C113" s="126"/>
      <x:c r="D113" s="127"/>
      <x:c r="E113" s="126"/>
      <x:c r="F113" s="125"/>
      <x:c r="G113" s="125"/>
      <x:c r="H113" s="125"/>
      <x:c r="I113" s="125"/>
      <x:c r="K113" s="125"/>
      <x:c r="L113" s="125"/>
      <x:c r="M113" s="125"/>
      <x:c r="O113" s="126"/>
      <x:c r="P113" s="128"/>
      <x:c r="Q113" s="128"/>
      <x:c r="R113" s="128"/>
      <x:c r="S113" s="128"/>
      <x:c r="T113" s="128"/>
      <x:c r="U113" s="128"/>
      <x:c r="V113" s="128"/>
      <x:c r="W113" s="124"/>
      <x:c r="X113" s="128"/>
    </x:row>
    <x:row r="114" spans="1:24" ht="24" customHeight="1">
      <x:c r="A114" s="125">
        <x:v>108</x:v>
      </x:c>
      <x:c r="B114" s="126"/>
      <x:c r="C114" s="126"/>
      <x:c r="D114" s="127"/>
      <x:c r="E114" s="126"/>
      <x:c r="F114" s="125"/>
      <x:c r="G114" s="125"/>
      <x:c r="H114" s="125"/>
      <x:c r="I114" s="125"/>
      <x:c r="K114" s="125"/>
      <x:c r="L114" s="125"/>
      <x:c r="M114" s="125"/>
      <x:c r="O114" s="126"/>
      <x:c r="P114" s="128"/>
      <x:c r="Q114" s="128"/>
      <x:c r="R114" s="128"/>
      <x:c r="S114" s="128"/>
      <x:c r="T114" s="128"/>
      <x:c r="U114" s="128"/>
      <x:c r="V114" s="128"/>
      <x:c r="W114" s="124"/>
      <x:c r="X114" s="128"/>
    </x:row>
    <x:row r="115" spans="1:24" ht="24" customHeight="1">
      <x:c r="A115" s="125">
        <x:v>109</x:v>
      </x:c>
      <x:c r="B115" s="126"/>
      <x:c r="C115" s="126"/>
      <x:c r="D115" s="127"/>
      <x:c r="E115" s="126"/>
      <x:c r="F115" s="125"/>
      <x:c r="G115" s="125"/>
      <x:c r="H115" s="125"/>
      <x:c r="I115" s="125"/>
      <x:c r="K115" s="125"/>
      <x:c r="L115" s="125"/>
      <x:c r="M115" s="125"/>
      <x:c r="O115" s="126"/>
      <x:c r="P115" s="128"/>
      <x:c r="Q115" s="128"/>
      <x:c r="R115" s="128"/>
      <x:c r="S115" s="128"/>
      <x:c r="T115" s="128"/>
      <x:c r="U115" s="128"/>
      <x:c r="V115" s="128"/>
      <x:c r="W115" s="124"/>
      <x:c r="X115" s="128"/>
    </x:row>
    <x:row r="116" spans="1:24" ht="24" customHeight="1">
      <x:c r="A116" s="125">
        <x:v>110</x:v>
      </x:c>
      <x:c r="B116" s="126"/>
      <x:c r="C116" s="126"/>
      <x:c r="D116" s="127"/>
      <x:c r="E116" s="126"/>
      <x:c r="F116" s="125"/>
      <x:c r="G116" s="125"/>
      <x:c r="H116" s="125"/>
      <x:c r="I116" s="125"/>
      <x:c r="K116" s="125"/>
      <x:c r="L116" s="125"/>
      <x:c r="M116" s="125"/>
      <x:c r="O116" s="126"/>
      <x:c r="P116" s="128"/>
      <x:c r="Q116" s="128"/>
      <x:c r="R116" s="128"/>
      <x:c r="S116" s="128"/>
      <x:c r="T116" s="128"/>
      <x:c r="U116" s="128"/>
      <x:c r="V116" s="128"/>
      <x:c r="W116" s="124"/>
      <x:c r="X116" s="128"/>
    </x:row>
    <x:row r="117" spans="1:24" ht="24" customHeight="1">
      <x:c r="A117" s="125">
        <x:v>111</x:v>
      </x:c>
      <x:c r="B117" s="126"/>
      <x:c r="C117" s="126"/>
      <x:c r="D117" s="127"/>
      <x:c r="E117" s="126"/>
      <x:c r="F117" s="125"/>
      <x:c r="G117" s="125"/>
      <x:c r="H117" s="125"/>
      <x:c r="I117" s="125"/>
      <x:c r="K117" s="125"/>
      <x:c r="L117" s="125"/>
      <x:c r="M117" s="125"/>
      <x:c r="O117" s="126"/>
      <x:c r="P117" s="128"/>
      <x:c r="Q117" s="128"/>
      <x:c r="R117" s="128"/>
      <x:c r="S117" s="128"/>
      <x:c r="T117" s="128"/>
      <x:c r="U117" s="128"/>
      <x:c r="V117" s="128"/>
      <x:c r="W117" s="124"/>
      <x:c r="X117" s="128"/>
    </x:row>
    <x:row r="118" spans="1:24" ht="24" customHeight="1">
      <x:c r="A118" s="125">
        <x:v>112</x:v>
      </x:c>
      <x:c r="B118" s="126"/>
      <x:c r="C118" s="126"/>
      <x:c r="D118" s="127"/>
      <x:c r="E118" s="126"/>
      <x:c r="F118" s="125"/>
      <x:c r="G118" s="125"/>
      <x:c r="H118" s="125"/>
      <x:c r="I118" s="125"/>
      <x:c r="K118" s="125"/>
      <x:c r="L118" s="125"/>
      <x:c r="M118" s="125"/>
      <x:c r="O118" s="126"/>
      <x:c r="P118" s="128"/>
      <x:c r="Q118" s="128"/>
      <x:c r="R118" s="128"/>
      <x:c r="S118" s="128"/>
      <x:c r="T118" s="128"/>
      <x:c r="U118" s="128"/>
      <x:c r="V118" s="128"/>
      <x:c r="W118" s="124"/>
      <x:c r="X118" s="128"/>
    </x:row>
    <x:row r="119" spans="1:24" ht="24" customHeight="1">
      <x:c r="A119" s="125">
        <x:v>113</x:v>
      </x:c>
      <x:c r="B119" s="126"/>
      <x:c r="C119" s="126"/>
      <x:c r="D119" s="127"/>
      <x:c r="E119" s="126"/>
      <x:c r="F119" s="125"/>
      <x:c r="G119" s="125"/>
      <x:c r="H119" s="125"/>
      <x:c r="I119" s="125"/>
      <x:c r="K119" s="125"/>
      <x:c r="L119" s="125"/>
      <x:c r="M119" s="125"/>
      <x:c r="O119" s="126"/>
      <x:c r="P119" s="128"/>
      <x:c r="Q119" s="128"/>
      <x:c r="R119" s="128"/>
      <x:c r="S119" s="128"/>
      <x:c r="T119" s="128"/>
      <x:c r="U119" s="128"/>
      <x:c r="V119" s="128"/>
      <x:c r="W119" s="124"/>
      <x:c r="X119" s="128"/>
    </x:row>
    <x:row r="120" spans="1:24" ht="24" customHeight="1">
      <x:c r="A120" s="125">
        <x:v>114</x:v>
      </x:c>
      <x:c r="B120" s="126"/>
      <x:c r="C120" s="126"/>
      <x:c r="D120" s="127"/>
      <x:c r="E120" s="126"/>
      <x:c r="F120" s="125"/>
      <x:c r="G120" s="125"/>
      <x:c r="H120" s="125"/>
      <x:c r="I120" s="125"/>
      <x:c r="K120" s="125"/>
      <x:c r="L120" s="125"/>
      <x:c r="M120" s="125"/>
      <x:c r="O120" s="126"/>
      <x:c r="P120" s="128"/>
      <x:c r="Q120" s="128"/>
      <x:c r="R120" s="128"/>
      <x:c r="S120" s="128"/>
      <x:c r="T120" s="128"/>
      <x:c r="U120" s="128"/>
      <x:c r="V120" s="128"/>
      <x:c r="W120" s="124"/>
      <x:c r="X120" s="128"/>
    </x:row>
    <x:row r="121" spans="1:24" ht="24" customHeight="1">
      <x:c r="A121" s="125">
        <x:v>115</x:v>
      </x:c>
      <x:c r="B121" s="126"/>
      <x:c r="C121" s="126"/>
      <x:c r="D121" s="127"/>
      <x:c r="E121" s="126"/>
      <x:c r="F121" s="125"/>
      <x:c r="G121" s="125"/>
      <x:c r="H121" s="125"/>
      <x:c r="I121" s="125"/>
      <x:c r="K121" s="125"/>
      <x:c r="L121" s="125"/>
      <x:c r="M121" s="125"/>
      <x:c r="O121" s="126"/>
      <x:c r="P121" s="128"/>
      <x:c r="Q121" s="128"/>
      <x:c r="R121" s="128"/>
      <x:c r="S121" s="128"/>
      <x:c r="T121" s="128"/>
      <x:c r="U121" s="128"/>
      <x:c r="V121" s="128"/>
      <x:c r="W121" s="124"/>
      <x:c r="X121" s="128"/>
    </x:row>
    <x:row r="122" spans="1:24" ht="24" customHeight="1">
      <x:c r="A122" s="125">
        <x:v>116</x:v>
      </x:c>
      <x:c r="B122" s="126"/>
      <x:c r="C122" s="126"/>
      <x:c r="D122" s="127"/>
      <x:c r="E122" s="126"/>
      <x:c r="F122" s="125"/>
      <x:c r="G122" s="125"/>
      <x:c r="H122" s="125"/>
      <x:c r="I122" s="125"/>
      <x:c r="K122" s="125"/>
      <x:c r="L122" s="125"/>
      <x:c r="M122" s="125"/>
      <x:c r="O122" s="126"/>
      <x:c r="P122" s="128"/>
      <x:c r="Q122" s="128"/>
      <x:c r="R122" s="128"/>
      <x:c r="S122" s="128"/>
      <x:c r="T122" s="128"/>
      <x:c r="U122" s="128"/>
      <x:c r="V122" s="128"/>
      <x:c r="W122" s="124"/>
      <x:c r="X122" s="128"/>
    </x:row>
    <x:row r="123" spans="1:24" ht="24" customHeight="1">
      <x:c r="A123" s="125">
        <x:v>117</x:v>
      </x:c>
      <x:c r="B123" s="126"/>
      <x:c r="C123" s="126"/>
      <x:c r="D123" s="127"/>
      <x:c r="E123" s="126"/>
      <x:c r="F123" s="125"/>
      <x:c r="G123" s="125"/>
      <x:c r="H123" s="125"/>
      <x:c r="I123" s="125"/>
      <x:c r="K123" s="125"/>
      <x:c r="L123" s="125"/>
      <x:c r="M123" s="125"/>
      <x:c r="O123" s="126"/>
      <x:c r="P123" s="128"/>
      <x:c r="Q123" s="128"/>
      <x:c r="R123" s="128"/>
      <x:c r="S123" s="128"/>
      <x:c r="T123" s="128"/>
      <x:c r="U123" s="128"/>
      <x:c r="V123" s="128"/>
      <x:c r="W123" s="124"/>
      <x:c r="X123" s="128"/>
    </x:row>
    <x:row r="124" spans="1:24" ht="24" customHeight="1">
      <x:c r="A124" s="125">
        <x:v>118</x:v>
      </x:c>
      <x:c r="B124" s="126"/>
      <x:c r="C124" s="126"/>
      <x:c r="D124" s="127"/>
      <x:c r="E124" s="126"/>
      <x:c r="F124" s="125"/>
      <x:c r="G124" s="125"/>
      <x:c r="H124" s="125"/>
      <x:c r="I124" s="125"/>
      <x:c r="K124" s="125"/>
      <x:c r="L124" s="125"/>
      <x:c r="M124" s="125"/>
      <x:c r="O124" s="126"/>
      <x:c r="P124" s="128"/>
      <x:c r="Q124" s="128"/>
      <x:c r="R124" s="128"/>
      <x:c r="S124" s="128"/>
      <x:c r="T124" s="128"/>
      <x:c r="U124" s="128"/>
      <x:c r="V124" s="128"/>
      <x:c r="W124" s="124"/>
      <x:c r="X124" s="128"/>
    </x:row>
    <x:row r="125" spans="1:24" ht="24" customHeight="1">
      <x:c r="A125" s="125">
        <x:v>119</x:v>
      </x:c>
      <x:c r="B125" s="126"/>
      <x:c r="C125" s="126"/>
      <x:c r="D125" s="127"/>
      <x:c r="E125" s="126"/>
      <x:c r="F125" s="125"/>
      <x:c r="G125" s="125"/>
      <x:c r="H125" s="125"/>
      <x:c r="I125" s="125"/>
      <x:c r="K125" s="125"/>
      <x:c r="L125" s="125"/>
      <x:c r="M125" s="125"/>
      <x:c r="O125" s="126"/>
      <x:c r="P125" s="128"/>
      <x:c r="Q125" s="128"/>
      <x:c r="R125" s="128"/>
      <x:c r="S125" s="128"/>
      <x:c r="T125" s="128"/>
      <x:c r="U125" s="128"/>
      <x:c r="V125" s="128"/>
      <x:c r="W125" s="124"/>
      <x:c r="X125" s="128"/>
    </x:row>
    <x:row r="126" spans="1:24" ht="24" customHeight="1">
      <x:c r="A126" s="125">
        <x:v>120</x:v>
      </x:c>
      <x:c r="B126" s="126"/>
      <x:c r="C126" s="126"/>
      <x:c r="D126" s="127"/>
      <x:c r="E126" s="126"/>
      <x:c r="F126" s="125"/>
      <x:c r="G126" s="125"/>
      <x:c r="H126" s="125"/>
      <x:c r="I126" s="125"/>
      <x:c r="K126" s="125"/>
      <x:c r="L126" s="125"/>
      <x:c r="M126" s="125"/>
      <x:c r="O126" s="126"/>
      <x:c r="P126" s="128"/>
      <x:c r="Q126" s="128"/>
      <x:c r="R126" s="128"/>
      <x:c r="S126" s="128"/>
      <x:c r="T126" s="128"/>
      <x:c r="U126" s="128"/>
      <x:c r="V126" s="128"/>
      <x:c r="W126" s="124"/>
      <x:c r="X126" s="128"/>
    </x:row>
    <x:row r="127" spans="1:24" ht="24" customHeight="1">
      <x:c r="A127" s="125">
        <x:v>121</x:v>
      </x:c>
      <x:c r="B127" s="126"/>
      <x:c r="C127" s="126"/>
      <x:c r="D127" s="127"/>
      <x:c r="E127" s="126"/>
      <x:c r="F127" s="125"/>
      <x:c r="G127" s="125"/>
      <x:c r="H127" s="125"/>
      <x:c r="I127" s="125"/>
      <x:c r="K127" s="125"/>
      <x:c r="L127" s="125"/>
      <x:c r="M127" s="125"/>
      <x:c r="O127" s="126"/>
      <x:c r="P127" s="128"/>
      <x:c r="Q127" s="128"/>
      <x:c r="R127" s="128"/>
      <x:c r="S127" s="128"/>
      <x:c r="T127" s="128"/>
      <x:c r="U127" s="128"/>
      <x:c r="V127" s="128"/>
      <x:c r="W127" s="124"/>
      <x:c r="X127" s="128"/>
    </x:row>
    <x:row r="128" spans="1:24" ht="24" customHeight="1">
      <x:c r="A128" s="125">
        <x:v>122</x:v>
      </x:c>
      <x:c r="B128" s="126"/>
      <x:c r="C128" s="126"/>
      <x:c r="D128" s="127"/>
      <x:c r="E128" s="126"/>
      <x:c r="F128" s="125"/>
      <x:c r="G128" s="125"/>
      <x:c r="H128" s="125"/>
      <x:c r="I128" s="125"/>
      <x:c r="K128" s="125"/>
      <x:c r="L128" s="125"/>
      <x:c r="M128" s="125"/>
      <x:c r="O128" s="126"/>
      <x:c r="P128" s="128"/>
      <x:c r="Q128" s="128"/>
      <x:c r="R128" s="128"/>
      <x:c r="S128" s="128"/>
      <x:c r="T128" s="128"/>
      <x:c r="U128" s="128"/>
      <x:c r="V128" s="128"/>
      <x:c r="W128" s="124"/>
      <x:c r="X128" s="128"/>
    </x:row>
    <x:row r="129" spans="1:24" ht="24" customHeight="1">
      <x:c r="A129" s="125">
        <x:v>123</x:v>
      </x:c>
      <x:c r="B129" s="126"/>
      <x:c r="C129" s="126"/>
      <x:c r="D129" s="127"/>
      <x:c r="E129" s="126"/>
      <x:c r="F129" s="125"/>
      <x:c r="G129" s="125"/>
      <x:c r="H129" s="125"/>
      <x:c r="I129" s="125"/>
      <x:c r="K129" s="125"/>
      <x:c r="L129" s="125"/>
      <x:c r="M129" s="125"/>
      <x:c r="O129" s="126"/>
      <x:c r="P129" s="128"/>
      <x:c r="Q129" s="128"/>
      <x:c r="R129" s="128"/>
      <x:c r="S129" s="128"/>
      <x:c r="T129" s="128"/>
      <x:c r="U129" s="128"/>
      <x:c r="V129" s="128"/>
      <x:c r="W129" s="124"/>
      <x:c r="X129" s="128"/>
    </x:row>
    <x:row r="130" spans="1:24" ht="24" customHeight="1">
      <x:c r="A130" s="125">
        <x:v>124</x:v>
      </x:c>
      <x:c r="B130" s="126"/>
      <x:c r="C130" s="126"/>
      <x:c r="D130" s="127"/>
      <x:c r="E130" s="126"/>
      <x:c r="F130" s="125"/>
      <x:c r="G130" s="125"/>
      <x:c r="H130" s="125"/>
      <x:c r="I130" s="125"/>
      <x:c r="K130" s="125"/>
      <x:c r="L130" s="125"/>
      <x:c r="M130" s="125"/>
      <x:c r="O130" s="126"/>
      <x:c r="P130" s="128"/>
      <x:c r="Q130" s="128"/>
      <x:c r="R130" s="128"/>
      <x:c r="S130" s="128"/>
      <x:c r="T130" s="128"/>
      <x:c r="U130" s="128"/>
      <x:c r="V130" s="128"/>
      <x:c r="W130" s="124"/>
      <x:c r="X130" s="128"/>
    </x:row>
    <x:row r="131" spans="1:24" ht="62.10000000000000142109" customHeight="1">
      <x:c r="A131" s="125">
        <x:v>125</x:v>
      </x:c>
      <x:c r="B131" s="126" t="s">
        <x:v>1790</x:v>
      </x:c>
      <x:c r="C131" s="126" t="s">
        <x:v>1126</x:v>
      </x:c>
      <x:c r="D131" s="127"/>
      <x:c r="E131" s="126" t="s">
        <x:v>1124</x:v>
      </x:c>
      <x:c r="F131" s="125">
        <x:v>130</x:v>
      </x:c>
      <x:c r="G131" s="125">
        <x:v>18</x:v>
      </x:c>
      <x:c r="H131" s="125" t="s">
        <x:v>1129</x:v>
      </x:c>
      <x:c r="I131" s="125">
        <x:v>3</x:v>
      </x:c>
      <x:c r="J131" s="125">
        <x:v>21</x:v>
      </x:c>
      <x:c r="K131" s="125">
        <x:v>8</x:v>
      </x:c>
      <x:c r="L131" s="125" t="s">
        <x:v>1138</x:v>
      </x:c>
      <x:c r="M131" s="125">
        <x:v>2</x:v>
      </x:c>
      <x:c r="N131" s="125">
        <x:v>10</x:v>
      </x:c>
      <x:c r="O131" s="126" t="s">
        <x:v>1135</x:v>
      </x:c>
      <x:c r="P131" s="128">
        <x:v>40</x:v>
      </x:c>
      <x:c r="Q131" s="128" t="s">
        <x:v>1127</x:v>
      </x:c>
      <x:c r="R131" s="128">
        <x:v>35</x:v>
      </x:c>
      <x:c r="S131" s="128" t="s">
        <x:v>1132</x:v>
      </x:c>
      <x:c r="T131" s="128">
        <x:v>25</x:v>
      </x:c>
      <x:c r="U131" s="128"/>
      <x:c r="V131" s="128">
        <x:v>0</x:v>
      </x:c>
      <x:c r="W131" s="124" t="s">
        <x:v>1783</x:v>
      </x:c>
      <x:c r="X131" s="128" t="s">
        <x:v>1086</x:v>
      </x:c>
    </x:row>
    <x:row r="132" spans="1:24" ht="62.10000000000000142109" customHeight="1">
      <x:c r="A132" s="125">
        <x:v>126</x:v>
      </x:c>
      <x:c r="B132" s="126" t="s">
        <x:v>1790</x:v>
      </x:c>
      <x:c r="C132" s="126" t="s">
        <x:v>135</x:v>
      </x:c>
      <x:c r="D132" s="127"/>
      <x:c r="E132" s="126" t="s">
        <x:v>1124</x:v>
      </x:c>
      <x:c r="F132" s="125">
        <x:v>115</x:v>
      </x:c>
      <x:c r="G132" s="125">
        <x:v>20</x:v>
      </x:c>
      <x:c r="H132" s="125" t="s">
        <x:v>157</x:v>
      </x:c>
      <x:c r="I132" s="125">
        <x:v>4</x:v>
      </x:c>
      <x:c r="J132" s="125">
        <x:v>24</x:v>
      </x:c>
      <x:c r="K132" s="125">
        <x:v>7</x:v>
      </x:c>
      <x:c r="L132" s="125" t="s">
        <x:v>114</x:v>
      </x:c>
      <x:c r="M132" s="125">
        <x:v>1</x:v>
      </x:c>
      <x:c r="N132" s="125">
        <x:v>8</x:v>
      </x:c>
      <x:c r="O132" s="126" t="s">
        <x:v>3193</x:v>
      </x:c>
      <x:c r="P132" s="128">
        <x:v>35</x:v>
      </x:c>
      <x:c r="Q132" s="128" t="s">
        <x:v>140</x:v>
      </x:c>
      <x:c r="R132" s="128">
        <x:v>40</x:v>
      </x:c>
      <x:c r="S132" s="128" t="s">
        <x:v>116</x:v>
      </x:c>
      <x:c r="T132" s="128">
        <x:v>25</x:v>
      </x:c>
      <x:c r="U132" s="128"/>
      <x:c r="V132" s="128">
        <x:v>0</x:v>
      </x:c>
      <x:c r="W132" s="124" t="s">
        <x:v>1783</x:v>
      </x:c>
      <x:c r="X132" s="128" t="s">
        <x:v>1078</x:v>
      </x:c>
    </x:row>
    <x:row r="133" spans="1:24" ht="24" customHeight="1">
      <x:c r="A133" s="125">
        <x:v>127</x:v>
      </x:c>
      <x:c r="B133" s="126"/>
      <x:c r="C133" s="126"/>
      <x:c r="D133" s="127"/>
      <x:c r="E133" s="126"/>
      <x:c r="F133" s="125"/>
      <x:c r="G133" s="125"/>
      <x:c r="H133" s="125"/>
      <x:c r="I133" s="125"/>
      <x:c r="K133" s="125"/>
      <x:c r="L133" s="125"/>
      <x:c r="M133" s="125"/>
      <x:c r="O133" s="126"/>
      <x:c r="P133" s="128"/>
      <x:c r="Q133" s="128"/>
      <x:c r="R133" s="128"/>
      <x:c r="S133" s="128"/>
      <x:c r="T133" s="128"/>
      <x:c r="U133" s="128"/>
      <x:c r="V133" s="128"/>
      <x:c r="W133" s="124"/>
      <x:c r="X133" s="128"/>
    </x:row>
    <x:row r="134" spans="1:24" ht="24" customHeight="1">
      <x:c r="A134" s="125">
        <x:v>128</x:v>
      </x:c>
      <x:c r="B134" s="126"/>
      <x:c r="C134" s="126"/>
      <x:c r="D134" s="127"/>
      <x:c r="E134" s="126"/>
      <x:c r="F134" s="125"/>
      <x:c r="G134" s="125"/>
      <x:c r="H134" s="125"/>
      <x:c r="I134" s="125"/>
      <x:c r="K134" s="125"/>
      <x:c r="L134" s="125"/>
      <x:c r="M134" s="125"/>
      <x:c r="O134" s="126"/>
      <x:c r="P134" s="128"/>
      <x:c r="Q134" s="128"/>
      <x:c r="R134" s="128"/>
      <x:c r="S134" s="128"/>
      <x:c r="T134" s="128"/>
      <x:c r="U134" s="128"/>
      <x:c r="V134" s="128"/>
      <x:c r="W134" s="124"/>
      <x:c r="X134" s="128"/>
    </x:row>
    <x:row r="135" spans="1:24" ht="24" customHeight="1">
      <x:c r="A135" s="125">
        <x:v>129</x:v>
      </x:c>
      <x:c r="B135" s="126"/>
      <x:c r="C135" s="126"/>
      <x:c r="D135" s="127"/>
      <x:c r="E135" s="126"/>
      <x:c r="F135" s="125"/>
      <x:c r="G135" s="125"/>
      <x:c r="H135" s="125"/>
      <x:c r="I135" s="125"/>
      <x:c r="J135" s="125" t="str">
        <x:f>IF(C135="","",G135+I135)</x:f>
        <x:v/>
      </x:c>
      <x:c r="K135" s="125"/>
      <x:c r="L135" s="125"/>
      <x:c r="M135" s="125"/>
      <x:c r="N135" s="125" t="str">
        <x:f>IF(C135="","",K135+M135)</x:f>
        <x:v/>
      </x:c>
      <x:c r="O135" s="126"/>
      <x:c r="P135" s="128"/>
      <x:c r="Q135" s="128"/>
      <x:c r="R135" s="128"/>
      <x:c r="S135" s="128"/>
      <x:c r="T135" s="128"/>
      <x:c r="U135" s="128"/>
      <x:c r="V135" s="128"/>
      <x:c r="W135" s="124"/>
      <x:c r="X135" s="128"/>
    </x:row>
    <x:row r="136" spans="1:24" ht="62.10000000000000142109" customHeight="1">
      <x:c r="A136" s="125">
        <x:v>130</x:v>
      </x:c>
      <x:c r="B136" s="126" t="s">
        <x:v>1790</x:v>
      </x:c>
      <x:c r="C136" s="126" t="s">
        <x:v>160</x:v>
      </x:c>
      <x:c r="D136" s="127"/>
      <x:c r="E136" s="126" t="s">
        <x:v>1124</x:v>
      </x:c>
      <x:c r="F136" s="125">
        <x:v>165</x:v>
      </x:c>
      <x:c r="G136" s="125">
        <x:v>21</x:v>
      </x:c>
      <x:c r="H136" s="125" t="s">
        <x:v>69</x:v>
      </x:c>
      <x:c r="I136" s="125">
        <x:v>4</x:v>
      </x:c>
      <x:c r="J136" s="125">
        <x:v>25</x:v>
      </x:c>
      <x:c r="K136" s="125">
        <x:v>10</x:v>
      </x:c>
      <x:c r="L136" s="125" t="s">
        <x:v>65</x:v>
      </x:c>
      <x:c r="M136" s="125">
        <x:v>3</x:v>
      </x:c>
      <x:c r="N136" s="125">
        <x:v>13</x:v>
      </x:c>
      <x:c r="O136" s="126" t="s">
        <x:v>3171</x:v>
      </x:c>
      <x:c r="P136" s="128">
        <x:v>50</x:v>
      </x:c>
      <x:c r="Q136" s="128" t="s">
        <x:v>2835</x:v>
      </x:c>
      <x:c r="R136" s="128">
        <x:v>30</x:v>
      </x:c>
      <x:c r="S136" s="128" t="s">
        <x:v>53</x:v>
      </x:c>
      <x:c r="T136" s="128">
        <x:v>20</x:v>
      </x:c>
      <x:c r="U136" s="128"/>
      <x:c r="V136" s="128">
        <x:v>0</x:v>
      </x:c>
      <x:c r="W136" s="124" t="s">
        <x:v>3151</x:v>
      </x:c>
      <x:c r="X136" s="128" t="s">
        <x:v>1073</x:v>
      </x:c>
    </x:row>
    <x:row r="137" spans="1:24" ht="24" customHeight="1">
      <x:c r="A137" s="125">
        <x:v>131</x:v>
      </x:c>
      <x:c r="B137" s="126"/>
      <x:c r="C137" s="126"/>
      <x:c r="D137" s="127"/>
      <x:c r="E137" s="126"/>
      <x:c r="F137" s="125"/>
      <x:c r="G137" s="125"/>
      <x:c r="H137" s="125"/>
      <x:c r="I137" s="125"/>
      <x:c r="K137" s="125"/>
      <x:c r="L137" s="125"/>
      <x:c r="M137" s="125"/>
      <x:c r="O137" s="126"/>
      <x:c r="P137" s="128"/>
      <x:c r="Q137" s="128"/>
      <x:c r="R137" s="128"/>
      <x:c r="S137" s="128"/>
      <x:c r="T137" s="128"/>
      <x:c r="U137" s="128"/>
      <x:c r="V137" s="128"/>
      <x:c r="W137" s="124"/>
      <x:c r="X137" s="128"/>
    </x:row>
    <x:row r="138" spans="1:24" ht="24" customHeight="1">
      <x:c r="A138" s="125">
        <x:v>132</x:v>
      </x:c>
      <x:c r="B138" s="126"/>
      <x:c r="C138" s="126"/>
      <x:c r="D138" s="127"/>
      <x:c r="E138" s="126"/>
      <x:c r="F138" s="125"/>
      <x:c r="G138" s="125"/>
      <x:c r="H138" s="125"/>
      <x:c r="I138" s="125"/>
      <x:c r="K138" s="125"/>
      <x:c r="L138" s="125"/>
      <x:c r="M138" s="125"/>
      <x:c r="O138" s="126"/>
      <x:c r="P138" s="128"/>
      <x:c r="Q138" s="128"/>
      <x:c r="R138" s="128"/>
      <x:c r="S138" s="128"/>
      <x:c r="T138" s="128"/>
      <x:c r="U138" s="128"/>
      <x:c r="V138" s="128"/>
      <x:c r="W138" s="124"/>
      <x:c r="X138" s="128"/>
    </x:row>
    <x:row r="139" spans="1:24" ht="24" customHeight="1">
      <x:c r="A139" s="125">
        <x:v>133</x:v>
      </x:c>
      <x:c r="B139" s="126"/>
      <x:c r="C139" s="126"/>
      <x:c r="D139" s="127"/>
      <x:c r="E139" s="126"/>
      <x:c r="F139" s="125"/>
      <x:c r="G139" s="125"/>
      <x:c r="H139" s="125"/>
      <x:c r="I139" s="125"/>
      <x:c r="K139" s="125"/>
      <x:c r="L139" s="125"/>
      <x:c r="M139" s="125"/>
      <x:c r="O139" s="126"/>
      <x:c r="P139" s="128"/>
      <x:c r="Q139" s="128"/>
      <x:c r="R139" s="128"/>
      <x:c r="S139" s="128"/>
      <x:c r="T139" s="128"/>
      <x:c r="U139" s="128"/>
      <x:c r="V139" s="128"/>
      <x:c r="W139" s="124"/>
      <x:c r="X139" s="128"/>
    </x:row>
    <x:row r="140" spans="1:24" ht="24" customHeight="1">
      <x:c r="A140" s="125">
        <x:v>134</x:v>
      </x:c>
      <x:c r="B140" s="126"/>
      <x:c r="C140" s="126"/>
      <x:c r="D140" s="127"/>
      <x:c r="E140" s="126"/>
      <x:c r="F140" s="125"/>
      <x:c r="G140" s="125"/>
      <x:c r="H140" s="125"/>
      <x:c r="I140" s="125"/>
      <x:c r="K140" s="125"/>
      <x:c r="L140" s="125"/>
      <x:c r="M140" s="125"/>
      <x:c r="O140" s="126"/>
      <x:c r="P140" s="128"/>
      <x:c r="Q140" s="128"/>
      <x:c r="R140" s="128"/>
      <x:c r="S140" s="128"/>
      <x:c r="T140" s="128"/>
      <x:c r="U140" s="128"/>
      <x:c r="V140" s="128"/>
      <x:c r="W140" s="124"/>
      <x:c r="X140" s="128"/>
    </x:row>
    <x:row r="141" spans="1:24" ht="24" customHeight="1">
      <x:c r="A141" s="125">
        <x:v>135</x:v>
      </x:c>
      <x:c r="B141" s="126"/>
      <x:c r="C141" s="126"/>
      <x:c r="D141" s="127"/>
      <x:c r="E141" s="126"/>
      <x:c r="F141" s="125"/>
      <x:c r="G141" s="125"/>
      <x:c r="H141" s="125"/>
      <x:c r="I141" s="125"/>
      <x:c r="K141" s="125"/>
      <x:c r="L141" s="125"/>
      <x:c r="M141" s="125"/>
      <x:c r="O141" s="126"/>
      <x:c r="P141" s="128"/>
      <x:c r="Q141" s="128"/>
      <x:c r="R141" s="128"/>
      <x:c r="S141" s="128"/>
      <x:c r="T141" s="128"/>
      <x:c r="U141" s="128"/>
      <x:c r="V141" s="128"/>
      <x:c r="W141" s="124"/>
      <x:c r="X141" s="128"/>
    </x:row>
    <x:row r="142" spans="1:24" ht="24" customHeight="1">
      <x:c r="A142" s="125">
        <x:v>136</x:v>
      </x:c>
      <x:c r="B142" s="126"/>
      <x:c r="C142" s="126"/>
      <x:c r="D142" s="127"/>
      <x:c r="E142" s="126"/>
      <x:c r="F142" s="125"/>
      <x:c r="G142" s="125"/>
      <x:c r="H142" s="125"/>
      <x:c r="I142" s="125"/>
      <x:c r="K142" s="125"/>
      <x:c r="L142" s="125"/>
      <x:c r="M142" s="125"/>
      <x:c r="O142" s="126"/>
      <x:c r="P142" s="128"/>
      <x:c r="Q142" s="128"/>
      <x:c r="R142" s="128"/>
      <x:c r="S142" s="128"/>
      <x:c r="T142" s="128"/>
      <x:c r="U142" s="128"/>
      <x:c r="V142" s="128"/>
      <x:c r="W142" s="124"/>
      <x:c r="X142" s="128"/>
    </x:row>
    <x:row r="143" spans="1:24" ht="24" customHeight="1">
      <x:c r="A143" s="125">
        <x:v>137</x:v>
      </x:c>
      <x:c r="B143" s="126"/>
      <x:c r="C143" s="126"/>
      <x:c r="D143" s="127"/>
      <x:c r="E143" s="126"/>
      <x:c r="F143" s="125"/>
      <x:c r="G143" s="125"/>
      <x:c r="H143" s="125"/>
      <x:c r="I143" s="125"/>
      <x:c r="K143" s="125"/>
      <x:c r="L143" s="125"/>
      <x:c r="M143" s="125"/>
      <x:c r="O143" s="126"/>
      <x:c r="P143" s="128"/>
      <x:c r="Q143" s="128"/>
      <x:c r="R143" s="128"/>
      <x:c r="S143" s="128"/>
      <x:c r="T143" s="128"/>
      <x:c r="U143" s="128"/>
      <x:c r="V143" s="128"/>
      <x:c r="W143" s="124"/>
      <x:c r="X143" s="128"/>
    </x:row>
    <x:row r="144" spans="1:24" ht="24" customHeight="1">
      <x:c r="A144" s="125">
        <x:v>138</x:v>
      </x:c>
      <x:c r="B144" s="126"/>
      <x:c r="C144" s="126"/>
      <x:c r="D144" s="127"/>
      <x:c r="E144" s="126"/>
      <x:c r="F144" s="125"/>
      <x:c r="G144" s="125"/>
      <x:c r="H144" s="125"/>
      <x:c r="I144" s="125"/>
      <x:c r="K144" s="125"/>
      <x:c r="L144" s="125"/>
      <x:c r="M144" s="125"/>
      <x:c r="O144" s="126"/>
      <x:c r="P144" s="128"/>
      <x:c r="Q144" s="128"/>
      <x:c r="R144" s="128"/>
      <x:c r="S144" s="128"/>
      <x:c r="T144" s="128"/>
      <x:c r="U144" s="128"/>
      <x:c r="V144" s="128"/>
      <x:c r="W144" s="124"/>
      <x:c r="X144" s="128"/>
    </x:row>
    <x:row r="145" spans="1:24" ht="24" customHeight="1">
      <x:c r="A145" s="125">
        <x:v>139</x:v>
      </x:c>
      <x:c r="B145" s="126"/>
      <x:c r="C145" s="126"/>
      <x:c r="D145" s="127"/>
      <x:c r="E145" s="126"/>
      <x:c r="F145" s="125"/>
      <x:c r="G145" s="125"/>
      <x:c r="H145" s="125"/>
      <x:c r="I145" s="125"/>
      <x:c r="K145" s="125"/>
      <x:c r="L145" s="125"/>
      <x:c r="M145" s="125"/>
      <x:c r="O145" s="126"/>
      <x:c r="P145" s="128"/>
      <x:c r="Q145" s="128"/>
      <x:c r="R145" s="128"/>
      <x:c r="S145" s="128"/>
      <x:c r="T145" s="128"/>
      <x:c r="U145" s="128"/>
      <x:c r="V145" s="128"/>
      <x:c r="W145" s="124"/>
      <x:c r="X145" s="128"/>
    </x:row>
    <x:row r="146" spans="1:24" ht="24" customHeight="1">
      <x:c r="A146" s="125">
        <x:v>140</x:v>
      </x:c>
      <x:c r="B146" s="126"/>
      <x:c r="C146" s="126"/>
      <x:c r="D146" s="127"/>
      <x:c r="E146" s="126"/>
      <x:c r="F146" s="125"/>
      <x:c r="G146" s="125"/>
      <x:c r="H146" s="125"/>
      <x:c r="I146" s="125"/>
      <x:c r="K146" s="125"/>
      <x:c r="L146" s="125"/>
      <x:c r="M146" s="125"/>
      <x:c r="O146" s="126"/>
      <x:c r="P146" s="128"/>
      <x:c r="Q146" s="128"/>
      <x:c r="R146" s="128"/>
      <x:c r="S146" s="128"/>
      <x:c r="T146" s="128"/>
      <x:c r="U146" s="128"/>
      <x:c r="V146" s="128"/>
      <x:c r="W146" s="124"/>
      <x:c r="X146" s="128"/>
    </x:row>
    <x:row r="147" spans="1:24" ht="62.10000000000000142109" customHeight="1">
      <x:c r="A147" s="125">
        <x:v>141</x:v>
      </x:c>
      <x:c r="B147" s="126" t="s">
        <x:v>1790</x:v>
      </x:c>
      <x:c r="C147" s="126" t="s">
        <x:v>60</x:v>
      </x:c>
      <x:c r="D147" s="127"/>
      <x:c r="E147" s="126" t="s">
        <x:v>131</x:v>
      </x:c>
      <x:c r="F147" s="125">
        <x:v>320</x:v>
      </x:c>
      <x:c r="G147" s="125">
        <x:v>30</x:v>
      </x:c>
      <x:c r="H147" s="125" t="s">
        <x:v>52</x:v>
      </x:c>
      <x:c r="I147" s="125">
        <x:v>6</x:v>
      </x:c>
      <x:c r="J147" s="125">
        <x:v>36</x:v>
      </x:c>
      <x:c r="K147" s="125">
        <x:v>17</x:v>
      </x:c>
      <x:c r="L147" s="125" t="s">
        <x:v>62</x:v>
      </x:c>
      <x:c r="M147" s="125">
        <x:v>5</x:v>
      </x:c>
      <x:c r="N147" s="125">
        <x:v>22</x:v>
      </x:c>
      <x:c r="O147" s="126" t="s">
        <x:v>2823</x:v>
      </x:c>
      <x:c r="P147" s="128">
        <x:v>35</x:v>
      </x:c>
      <x:c r="Q147" s="128" t="s">
        <x:v>77</x:v>
      </x:c>
      <x:c r="R147" s="128">
        <x:v>30</x:v>
      </x:c>
      <x:c r="S147" s="128" t="s">
        <x:v>74</x:v>
      </x:c>
      <x:c r="T147" s="128">
        <x:v>20</x:v>
      </x:c>
      <x:c r="U147" s="128" t="s">
        <x:v>101</x:v>
      </x:c>
      <x:c r="V147" s="128">
        <x:v>15</x:v>
      </x:c>
      <x:c r="W147" s="124" t="s">
        <x:v>3184</x:v>
      </x:c>
      <x:c r="X147" s="128" t="s">
        <x:v>1074</x:v>
      </x:c>
    </x:row>
    <x:row r="148" spans="1:24" ht="62.10000000000000142109" customHeight="1">
      <x:c r="A148" s="125">
        <x:v>142</x:v>
      </x:c>
      <x:c r="B148" s="126" t="s">
        <x:v>1790</x:v>
      </x:c>
      <x:c r="C148" s="126" t="s">
        <x:v>91</x:v>
      </x:c>
      <x:c r="D148" s="127"/>
      <x:c r="E148" s="126" t="s">
        <x:v>111</x:v>
      </x:c>
      <x:c r="F148" s="125">
        <x:v>430</x:v>
      </x:c>
      <x:c r="G148" s="125">
        <x:v>34</x:v>
      </x:c>
      <x:c r="H148" s="125" t="s">
        <x:v>94</x:v>
      </x:c>
      <x:c r="I148" s="125">
        <x:v>7</x:v>
      </x:c>
      <x:c r="J148" s="125">
        <x:v>41</x:v>
      </x:c>
      <x:c r="K148" s="125">
        <x:v>20</x:v>
      </x:c>
      <x:c r="L148" s="125" t="s">
        <x:v>84</x:v>
      </x:c>
      <x:c r="M148" s="125">
        <x:v>6</x:v>
      </x:c>
      <x:c r="N148" s="125">
        <x:v>26</x:v>
      </x:c>
      <x:c r="O148" s="126" t="s">
        <x:v>146</x:v>
      </x:c>
      <x:c r="P148" s="128">
        <x:v>30</x:v>
      </x:c>
      <x:c r="Q148" s="128" t="s">
        <x:v>149</x:v>
      </x:c>
      <x:c r="R148" s="128">
        <x:v>25</x:v>
      </x:c>
      <x:c r="S148" s="128" t="s">
        <x:v>2830</x:v>
      </x:c>
      <x:c r="T148" s="128">
        <x:v>30</x:v>
      </x:c>
      <x:c r="U148" s="128" t="s">
        <x:v>150</x:v>
      </x:c>
      <x:c r="V148" s="128">
        <x:v>15</x:v>
      </x:c>
      <x:c r="W148" s="124" t="s">
        <x:v>3184</x:v>
      </x:c>
      <x:c r="X148" s="128" t="s">
        <x:v>2180</x:v>
      </x:c>
    </x:row>
    <x:row r="149" spans="1:24" ht="24" customHeight="1">
      <x:c r="A149" s="125">
        <x:v>143</x:v>
      </x:c>
      <x:c r="B149" s="126"/>
      <x:c r="C149" s="126"/>
      <x:c r="D149" s="127"/>
      <x:c r="E149" s="126"/>
      <x:c r="F149" s="125"/>
      <x:c r="G149" s="125"/>
      <x:c r="H149" s="125"/>
      <x:c r="I149" s="125"/>
      <x:c r="K149" s="125"/>
      <x:c r="L149" s="125"/>
      <x:c r="M149" s="125"/>
      <x:c r="O149" s="126"/>
      <x:c r="P149" s="128"/>
      <x:c r="Q149" s="128"/>
      <x:c r="R149" s="128"/>
      <x:c r="S149" s="128"/>
      <x:c r="T149" s="128"/>
      <x:c r="U149" s="128"/>
      <x:c r="V149" s="128"/>
      <x:c r="W149" s="124"/>
      <x:c r="X149" s="128"/>
    </x:row>
    <x:row r="150" spans="1:24" ht="24" customHeight="1">
      <x:c r="A150" s="125">
        <x:v>144</x:v>
      </x:c>
      <x:c r="B150" s="126"/>
      <x:c r="C150" s="126"/>
      <x:c r="D150" s="127"/>
      <x:c r="E150" s="126"/>
      <x:c r="F150" s="125"/>
      <x:c r="G150" s="125"/>
      <x:c r="H150" s="125"/>
      <x:c r="I150" s="125"/>
      <x:c r="K150" s="125"/>
      <x:c r="L150" s="125"/>
      <x:c r="M150" s="125"/>
      <x:c r="O150" s="126"/>
      <x:c r="P150" s="128"/>
      <x:c r="Q150" s="128"/>
      <x:c r="R150" s="128"/>
      <x:c r="S150" s="128"/>
      <x:c r="T150" s="128"/>
      <x:c r="U150" s="128"/>
      <x:c r="V150" s="128"/>
      <x:c r="W150" s="124"/>
      <x:c r="X150" s="128"/>
    </x:row>
    <x:row r="151" spans="1:24" ht="24" customHeight="1">
      <x:c r="A151" s="125">
        <x:v>145</x:v>
      </x:c>
      <x:c r="B151" s="126"/>
      <x:c r="C151" s="126"/>
      <x:c r="D151" s="127"/>
      <x:c r="E151" s="126"/>
      <x:c r="F151" s="125"/>
      <x:c r="G151" s="125"/>
      <x:c r="H151" s="125"/>
      <x:c r="I151" s="125"/>
      <x:c r="K151" s="125"/>
      <x:c r="L151" s="125"/>
      <x:c r="M151" s="125"/>
      <x:c r="O151" s="126"/>
      <x:c r="P151" s="128"/>
      <x:c r="Q151" s="128"/>
      <x:c r="R151" s="128"/>
      <x:c r="S151" s="128"/>
      <x:c r="T151" s="128"/>
      <x:c r="U151" s="128"/>
      <x:c r="V151" s="128"/>
      <x:c r="W151" s="124"/>
      <x:c r="X151" s="128"/>
    </x:row>
    <x:row r="152" spans="1:24" ht="62.10000000000000142109" customHeight="1">
      <x:c r="A152" s="125">
        <x:v>146</x:v>
      </x:c>
      <x:c r="B152" s="126" t="s">
        <x:v>1790</x:v>
      </x:c>
      <x:c r="C152" s="126" t="s">
        <x:v>2828</x:v>
      </x:c>
      <x:c r="D152" s="127"/>
      <x:c r="E152" s="126" t="s">
        <x:v>144</x:v>
      </x:c>
      <x:c r="F152" s="125">
        <x:v>1800</x:v>
      </x:c>
      <x:c r="G152" s="125">
        <x:v>45</x:v>
      </x:c>
      <x:c r="H152" s="125" t="s">
        <x:v>165</x:v>
      </x:c>
      <x:c r="I152" s="125">
        <x:v>10</x:v>
      </x:c>
      <x:c r="J152" s="125">
        <x:v>55</x:v>
      </x:c>
      <x:c r="K152" s="125">
        <x:v>30</x:v>
      </x:c>
      <x:c r="L152" s="125" t="s">
        <x:v>139</x:v>
      </x:c>
      <x:c r="M152" s="125">
        <x:v>10</x:v>
      </x:c>
      <x:c r="N152" s="125">
        <x:v>40</x:v>
      </x:c>
      <x:c r="O152" s="126" t="s">
        <x:v>159</x:v>
      </x:c>
      <x:c r="P152" s="128">
        <x:v>30</x:v>
      </x:c>
      <x:c r="Q152" s="128" t="s">
        <x:v>145</x:v>
      </x:c>
      <x:c r="R152" s="128">
        <x:v>25</x:v>
      </x:c>
      <x:c r="S152" s="128" t="s">
        <x:v>143</x:v>
      </x:c>
      <x:c r="T152" s="128">
        <x:v>20</x:v>
      </x:c>
      <x:c r="U152" s="128" t="s">
        <x:v>2824</x:v>
      </x:c>
      <x:c r="V152" s="128">
        <x:v>25</x:v>
      </x:c>
      <x:c r="W152" s="124" t="s">
        <x:v>3184</x:v>
      </x:c>
      <x:c r="X152" s="128" t="s">
        <x:v>1298</x:v>
      </x:c>
    </x:row>
    <x:row r="153" spans="1:24" ht="24" customHeight="1">
      <x:c r="A153" s="125">
        <x:v>147</x:v>
      </x:c>
      <x:c r="B153" s="126"/>
      <x:c r="C153" s="126"/>
      <x:c r="D153" s="127"/>
      <x:c r="E153" s="126"/>
      <x:c r="F153" s="125"/>
      <x:c r="G153" s="125"/>
      <x:c r="H153" s="125"/>
      <x:c r="I153" s="125"/>
      <x:c r="K153" s="125"/>
      <x:c r="L153" s="125"/>
      <x:c r="M153" s="125"/>
      <x:c r="O153" s="126"/>
      <x:c r="P153" s="128"/>
      <x:c r="Q153" s="128"/>
      <x:c r="R153" s="128"/>
      <x:c r="S153" s="128"/>
      <x:c r="T153" s="128"/>
      <x:c r="U153" s="128"/>
      <x:c r="V153" s="128"/>
      <x:c r="W153" s="124"/>
      <x:c r="X153" s="128"/>
    </x:row>
    <x:row r="154" spans="1:24" ht="24" customHeight="1">
      <x:c r="A154" s="125">
        <x:v>148</x:v>
      </x:c>
      <x:c r="B154" s="126"/>
      <x:c r="C154" s="126"/>
      <x:c r="D154" s="127"/>
      <x:c r="E154" s="126"/>
      <x:c r="F154" s="125"/>
      <x:c r="G154" s="125"/>
      <x:c r="H154" s="125"/>
      <x:c r="I154" s="125"/>
      <x:c r="K154" s="125"/>
      <x:c r="L154" s="125"/>
      <x:c r="M154" s="125"/>
      <x:c r="O154" s="126"/>
      <x:c r="P154" s="128"/>
      <x:c r="Q154" s="128"/>
      <x:c r="R154" s="128"/>
      <x:c r="S154" s="128"/>
      <x:c r="T154" s="128"/>
      <x:c r="U154" s="128"/>
      <x:c r="V154" s="128"/>
      <x:c r="W154" s="124"/>
      <x:c r="X154" s="128"/>
    </x:row>
    <x:row r="155" spans="1:24" ht="24" customHeight="1">
      <x:c r="A155" s="125">
        <x:v>149</x:v>
      </x:c>
      <x:c r="B155" s="126"/>
      <x:c r="C155" s="126"/>
      <x:c r="D155" s="127"/>
      <x:c r="E155" s="126"/>
      <x:c r="F155" s="125"/>
      <x:c r="G155" s="125"/>
      <x:c r="H155" s="125"/>
      <x:c r="I155" s="125"/>
      <x:c r="K155" s="125"/>
      <x:c r="L155" s="125"/>
      <x:c r="M155" s="125"/>
      <x:c r="O155" s="126"/>
      <x:c r="P155" s="128"/>
      <x:c r="Q155" s="128"/>
      <x:c r="R155" s="128"/>
      <x:c r="S155" s="128"/>
      <x:c r="T155" s="128"/>
      <x:c r="U155" s="128"/>
      <x:c r="V155" s="128"/>
      <x:c r="W155" s="124"/>
      <x:c r="X155" s="128"/>
    </x:row>
    <x:row r="156" spans="1:24" ht="24" customHeight="1">
      <x:c r="A156" s="125">
        <x:v>150</x:v>
      </x:c>
      <x:c r="B156" s="126"/>
      <x:c r="C156" s="126"/>
      <x:c r="D156" s="127"/>
      <x:c r="E156" s="126"/>
      <x:c r="F156" s="125"/>
      <x:c r="G156" s="125"/>
      <x:c r="H156" s="125"/>
      <x:c r="I156" s="125"/>
      <x:c r="K156" s="125"/>
      <x:c r="L156" s="125"/>
      <x:c r="M156" s="125"/>
      <x:c r="O156" s="126"/>
      <x:c r="P156" s="128"/>
      <x:c r="Q156" s="128"/>
      <x:c r="R156" s="128"/>
      <x:c r="S156" s="128"/>
      <x:c r="T156" s="128"/>
      <x:c r="U156" s="128"/>
      <x:c r="V156" s="128"/>
      <x:c r="W156" s="124"/>
      <x:c r="X156" s="128"/>
    </x:row>
    <x:row r="157" spans="1:24" ht="24" customHeight="1">
      <x:c r="A157" s="125">
        <x:v>151</x:v>
      </x:c>
      <x:c r="B157" s="126"/>
      <x:c r="C157" s="126"/>
      <x:c r="D157" s="127"/>
      <x:c r="E157" s="126"/>
      <x:c r="F157" s="125"/>
      <x:c r="G157" s="125"/>
      <x:c r="H157" s="125"/>
      <x:c r="I157" s="125"/>
      <x:c r="K157" s="125"/>
      <x:c r="L157" s="125"/>
      <x:c r="M157" s="125"/>
      <x:c r="O157" s="126"/>
      <x:c r="P157" s="128"/>
      <x:c r="Q157" s="128"/>
      <x:c r="R157" s="128"/>
      <x:c r="S157" s="128"/>
      <x:c r="T157" s="128"/>
      <x:c r="U157" s="128"/>
      <x:c r="V157" s="128"/>
      <x:c r="W157" s="124"/>
      <x:c r="X157" s="128"/>
    </x:row>
    <x:row r="158" spans="1:24" ht="24" customHeight="1">
      <x:c r="A158" s="125">
        <x:v>152</x:v>
      </x:c>
      <x:c r="B158" s="126"/>
      <x:c r="C158" s="126"/>
      <x:c r="D158" s="127"/>
      <x:c r="E158" s="126"/>
      <x:c r="F158" s="125"/>
      <x:c r="G158" s="125"/>
      <x:c r="H158" s="125"/>
      <x:c r="I158" s="125"/>
      <x:c r="K158" s="125"/>
      <x:c r="L158" s="125"/>
      <x:c r="M158" s="125"/>
      <x:c r="O158" s="126"/>
      <x:c r="P158" s="128"/>
      <x:c r="Q158" s="128"/>
      <x:c r="R158" s="128"/>
      <x:c r="S158" s="128"/>
      <x:c r="T158" s="128"/>
      <x:c r="U158" s="128"/>
      <x:c r="V158" s="128"/>
      <x:c r="W158" s="124"/>
      <x:c r="X158" s="128"/>
    </x:row>
    <x:row r="159" spans="1:24" ht="24" customHeight="1">
      <x:c r="A159" s="125">
        <x:v>153</x:v>
      </x:c>
      <x:c r="B159" s="126"/>
      <x:c r="C159" s="126"/>
      <x:c r="D159" s="127"/>
      <x:c r="E159" s="126"/>
      <x:c r="F159" s="125"/>
      <x:c r="G159" s="125"/>
      <x:c r="H159" s="125"/>
      <x:c r="I159" s="125"/>
      <x:c r="K159" s="125"/>
      <x:c r="L159" s="125"/>
      <x:c r="M159" s="125"/>
      <x:c r="O159" s="126"/>
      <x:c r="P159" s="128"/>
      <x:c r="Q159" s="128"/>
      <x:c r="R159" s="128"/>
      <x:c r="S159" s="128"/>
      <x:c r="T159" s="128"/>
      <x:c r="U159" s="128"/>
      <x:c r="V159" s="128"/>
      <x:c r="W159" s="124"/>
      <x:c r="X159" s="128"/>
    </x:row>
    <x:row r="160" spans="1:24" ht="24" customHeight="1">
      <x:c r="A160" s="125">
        <x:v>154</x:v>
      </x:c>
      <x:c r="B160" s="126"/>
      <x:c r="C160" s="126"/>
      <x:c r="D160" s="127"/>
      <x:c r="E160" s="126"/>
      <x:c r="F160" s="125"/>
      <x:c r="G160" s="125"/>
      <x:c r="H160" s="125"/>
      <x:c r="I160" s="125"/>
      <x:c r="K160" s="125"/>
      <x:c r="L160" s="125"/>
      <x:c r="M160" s="125"/>
      <x:c r="O160" s="126"/>
      <x:c r="P160" s="128"/>
      <x:c r="Q160" s="128"/>
      <x:c r="R160" s="128"/>
      <x:c r="S160" s="128"/>
      <x:c r="T160" s="128"/>
      <x:c r="U160" s="128"/>
      <x:c r="V160" s="128"/>
      <x:c r="W160" s="124"/>
      <x:c r="X160" s="128"/>
    </x:row>
    <x:row r="161" spans="1:24" ht="24" customHeight="1">
      <x:c r="A161" s="125">
        <x:v>155</x:v>
      </x:c>
      <x:c r="B161" s="126"/>
      <x:c r="C161" s="126"/>
      <x:c r="D161" s="127"/>
      <x:c r="E161" s="126"/>
      <x:c r="F161" s="125"/>
      <x:c r="G161" s="125"/>
      <x:c r="H161" s="125"/>
      <x:c r="I161" s="125"/>
      <x:c r="K161" s="125"/>
      <x:c r="L161" s="125"/>
      <x:c r="M161" s="125"/>
      <x:c r="O161" s="126"/>
      <x:c r="P161" s="128"/>
      <x:c r="Q161" s="128"/>
      <x:c r="R161" s="128"/>
      <x:c r="S161" s="128"/>
      <x:c r="T161" s="128"/>
      <x:c r="U161" s="128"/>
      <x:c r="V161" s="128"/>
      <x:c r="W161" s="124"/>
      <x:c r="X161" s="128"/>
    </x:row>
    <x:row r="162" spans="1:24" ht="24" customHeight="1">
      <x:c r="A162" s="125">
        <x:v>156</x:v>
      </x:c>
      <x:c r="B162" s="126"/>
      <x:c r="C162" s="126"/>
      <x:c r="D162" s="127"/>
      <x:c r="E162" s="126"/>
      <x:c r="F162" s="125"/>
      <x:c r="G162" s="125"/>
      <x:c r="H162" s="125"/>
      <x:c r="I162" s="125"/>
      <x:c r="K162" s="125"/>
      <x:c r="L162" s="125"/>
      <x:c r="M162" s="125"/>
      <x:c r="O162" s="126"/>
      <x:c r="P162" s="128"/>
      <x:c r="Q162" s="128"/>
      <x:c r="R162" s="128"/>
      <x:c r="S162" s="128"/>
      <x:c r="T162" s="128"/>
      <x:c r="U162" s="128"/>
      <x:c r="V162" s="128"/>
      <x:c r="W162" s="124"/>
      <x:c r="X162" s="128"/>
    </x:row>
    <x:row r="163" spans="1:24" ht="24" customHeight="1">
      <x:c r="A163" s="125">
        <x:v>157</x:v>
      </x:c>
      <x:c r="B163" s="126"/>
      <x:c r="C163" s="126"/>
      <x:c r="D163" s="127"/>
      <x:c r="E163" s="126"/>
      <x:c r="F163" s="125"/>
      <x:c r="G163" s="125"/>
      <x:c r="H163" s="125"/>
      <x:c r="I163" s="125"/>
      <x:c r="K163" s="125"/>
      <x:c r="L163" s="125"/>
      <x:c r="M163" s="125"/>
      <x:c r="O163" s="126"/>
      <x:c r="P163" s="128"/>
      <x:c r="Q163" s="128"/>
      <x:c r="R163" s="128"/>
      <x:c r="S163" s="128"/>
      <x:c r="T163" s="128"/>
      <x:c r="U163" s="128"/>
      <x:c r="V163" s="128"/>
      <x:c r="W163" s="124"/>
      <x:c r="X163" s="128"/>
    </x:row>
    <x:row r="164" spans="1:24" ht="24" customHeight="1">
      <x:c r="A164" s="125">
        <x:v>158</x:v>
      </x:c>
      <x:c r="B164" s="126"/>
      <x:c r="C164" s="126"/>
      <x:c r="D164" s="127"/>
      <x:c r="E164" s="126"/>
      <x:c r="F164" s="125"/>
      <x:c r="G164" s="125"/>
      <x:c r="H164" s="125"/>
      <x:c r="I164" s="125"/>
      <x:c r="K164" s="125"/>
      <x:c r="L164" s="125"/>
      <x:c r="M164" s="125"/>
      <x:c r="O164" s="126"/>
      <x:c r="P164" s="128"/>
      <x:c r="Q164" s="128"/>
      <x:c r="R164" s="128"/>
      <x:c r="S164" s="128"/>
      <x:c r="T164" s="128"/>
      <x:c r="U164" s="128"/>
      <x:c r="V164" s="128"/>
      <x:c r="W164" s="124"/>
      <x:c r="X164" s="128"/>
    </x:row>
    <x:row r="165" spans="1:24" ht="24" customHeight="1">
      <x:c r="A165" s="125">
        <x:v>159</x:v>
      </x:c>
      <x:c r="B165" s="126"/>
      <x:c r="C165" s="126"/>
      <x:c r="D165" s="127"/>
      <x:c r="E165" s="126"/>
      <x:c r="F165" s="125"/>
      <x:c r="G165" s="125"/>
      <x:c r="H165" s="125"/>
      <x:c r="I165" s="125"/>
      <x:c r="K165" s="125"/>
      <x:c r="L165" s="125"/>
      <x:c r="M165" s="125"/>
      <x:c r="O165" s="126"/>
      <x:c r="P165" s="128"/>
      <x:c r="Q165" s="128"/>
      <x:c r="R165" s="128"/>
      <x:c r="S165" s="128"/>
      <x:c r="T165" s="128"/>
      <x:c r="U165" s="128"/>
      <x:c r="V165" s="128"/>
      <x:c r="W165" s="124"/>
      <x:c r="X165" s="128"/>
    </x:row>
    <x:row r="166" spans="1:24" ht="62.10000000000000142109" customHeight="1">
      <x:c r="A166" s="125">
        <x:v>160</x:v>
      </x:c>
      <x:c r="B166" s="126" t="s">
        <x:v>1790</x:v>
      </x:c>
      <x:c r="C166" s="126" t="s">
        <x:v>193</x:v>
      </x:c>
      <x:c r="D166" s="127"/>
      <x:c r="E166" s="126" t="s">
        <x:v>1124</x:v>
      </x:c>
      <x:c r="F166" s="125">
        <x:v>210</x:v>
      </x:c>
      <x:c r="G166" s="125">
        <x:v>27</x:v>
      </x:c>
      <x:c r="H166" s="125" t="s">
        <x:v>153</x:v>
      </x:c>
      <x:c r="I166" s="125">
        <x:v>5</x:v>
      </x:c>
      <x:c r="J166" s="125">
        <x:v>32</x:v>
      </x:c>
      <x:c r="K166" s="125">
        <x:v>13</x:v>
      </x:c>
      <x:c r="L166" s="125" t="s">
        <x:v>164</x:v>
      </x:c>
      <x:c r="M166" s="125">
        <x:v>3</x:v>
      </x:c>
      <x:c r="N166" s="125">
        <x:v>16</x:v>
      </x:c>
      <x:c r="O166" s="126" t="s">
        <x:v>3160</x:v>
      </x:c>
      <x:c r="P166" s="128">
        <x:v>40</x:v>
      </x:c>
      <x:c r="Q166" s="128" t="s">
        <x:v>2822</x:v>
      </x:c>
      <x:c r="R166" s="128">
        <x:v>30</x:v>
      </x:c>
      <x:c r="S166" s="128" t="s">
        <x:v>3177</x:v>
      </x:c>
      <x:c r="T166" s="128">
        <x:v>30</x:v>
      </x:c>
      <x:c r="U166" s="128"/>
      <x:c r="V166" s="128">
        <x:v>0</x:v>
      </x:c>
      <x:c r="W166" s="124" t="s">
        <x:v>3151</x:v>
      </x:c>
      <x:c r="X166" s="128" t="s">
        <x:v>1393</x:v>
      </x:c>
    </x:row>
    <x:row r="167" spans="1:24" ht="62.10000000000000142109" customHeight="1">
      <x:c r="A167" s="125">
        <x:v>161</x:v>
      </x:c>
      <x:c r="B167" s="126" t="s">
        <x:v>1790</x:v>
      </x:c>
      <x:c r="C167" s="126" t="s">
        <x:v>174</x:v>
      </x:c>
      <x:c r="D167" s="127"/>
      <x:c r="E167" s="126" t="s">
        <x:v>1124</x:v>
      </x:c>
      <x:c r="F167" s="125">
        <x:v>250</x:v>
      </x:c>
      <x:c r="G167" s="125">
        <x:v>30</x:v>
      </x:c>
      <x:c r="H167" s="125" t="s">
        <x:v>188</x:v>
      </x:c>
      <x:c r="I167" s="125">
        <x:v>6</x:v>
      </x:c>
      <x:c r="J167" s="125">
        <x:v>36</x:v>
      </x:c>
      <x:c r="K167" s="125">
        <x:v>15</x:v>
      </x:c>
      <x:c r="L167" s="125" t="s">
        <x:v>185</x:v>
      </x:c>
      <x:c r="M167" s="125">
        <x:v>4</x:v>
      </x:c>
      <x:c r="N167" s="125">
        <x:v>19</x:v>
      </x:c>
      <x:c r="O167" s="126" t="s">
        <x:v>2827</x:v>
      </x:c>
      <x:c r="P167" s="128">
        <x:v>40</x:v>
      </x:c>
      <x:c r="Q167" s="128" t="s">
        <x:v>189</x:v>
      </x:c>
      <x:c r="R167" s="128">
        <x:v>35</x:v>
      </x:c>
      <x:c r="S167" s="128" t="s">
        <x:v>2826</x:v>
      </x:c>
      <x:c r="T167" s="128">
        <x:v>25</x:v>
      </x:c>
      <x:c r="U167" s="128"/>
      <x:c r="V167" s="128">
        <x:v>0</x:v>
      </x:c>
      <x:c r="W167" s="124" t="s">
        <x:v>3151</x:v>
      </x:c>
      <x:c r="X167" s="128" t="s">
        <x:v>1381</x:v>
      </x:c>
    </x:row>
    <x:row r="168" spans="1:24" ht="24" customHeight="1">
      <x:c r="A168" s="125">
        <x:v>162</x:v>
      </x:c>
      <x:c r="B168" s="126"/>
      <x:c r="C168" s="126"/>
      <x:c r="D168" s="127"/>
      <x:c r="E168" s="126"/>
      <x:c r="F168" s="125"/>
      <x:c r="G168" s="125"/>
      <x:c r="H168" s="125"/>
      <x:c r="I168" s="125"/>
      <x:c r="K168" s="125"/>
      <x:c r="L168" s="125"/>
      <x:c r="M168" s="125"/>
      <x:c r="O168" s="126"/>
      <x:c r="P168" s="128"/>
      <x:c r="Q168" s="128"/>
      <x:c r="R168" s="128"/>
      <x:c r="S168" s="128"/>
      <x:c r="T168" s="128"/>
      <x:c r="U168" s="128"/>
      <x:c r="V168" s="128"/>
      <x:c r="W168" s="124"/>
      <x:c r="X168" s="128"/>
    </x:row>
    <x:row r="169" spans="1:24" ht="62.10000000000000142109" customHeight="1">
      <x:c r="A169" s="125">
        <x:v>163</x:v>
      </x:c>
      <x:c r="B169" s="126" t="s">
        <x:v>1790</x:v>
      </x:c>
      <x:c r="C169" s="126" t="s">
        <x:v>2816</x:v>
      </x:c>
      <x:c r="D169" s="127"/>
      <x:c r="E169" s="126" t="s">
        <x:v>144</x:v>
      </x:c>
      <x:c r="F169" s="125">
        <x:v>2800</x:v>
      </x:c>
      <x:c r="G169" s="125">
        <x:v>56</x:v>
      </x:c>
      <x:c r="H169" s="125" t="s">
        <x:v>182</x:v>
      </x:c>
      <x:c r="I169" s="125">
        <x:v>12</x:v>
      </x:c>
      <x:c r="J169" s="125">
        <x:v>68</x:v>
      </x:c>
      <x:c r="K169" s="125">
        <x:v>35</x:v>
      </x:c>
      <x:c r="L169" s="125" t="s">
        <x:v>180</x:v>
      </x:c>
      <x:c r="M169" s="125">
        <x:v>11</x:v>
      </x:c>
      <x:c r="N169" s="125">
        <x:v>46</x:v>
      </x:c>
      <x:c r="O169" s="126" t="s">
        <x:v>138</x:v>
      </x:c>
      <x:c r="P169" s="128">
        <x:v>25</x:v>
      </x:c>
      <x:c r="Q169" s="128" t="s">
        <x:v>195</x:v>
      </x:c>
      <x:c r="R169" s="128">
        <x:v>25</x:v>
      </x:c>
      <x:c r="S169" s="128" t="s">
        <x:v>2821</x:v>
      </x:c>
      <x:c r="T169" s="128">
        <x:v>20</x:v>
      </x:c>
      <x:c r="U169" s="128" t="s">
        <x:v>2833</x:v>
      </x:c>
      <x:c r="V169" s="128">
        <x:v>30</x:v>
      </x:c>
      <x:c r="W169" s="124" t="s">
        <x:v>3151</x:v>
      </x:c>
      <x:c r="X169" s="128" t="s">
        <x:v>2174</x:v>
      </x:c>
    </x:row>
    <x:row r="170" spans="1:24" ht="62.10000000000000142109" customHeight="1">
      <x:c r="A170" s="125">
        <x:v>164</x:v>
      </x:c>
      <x:c r="B170" s="126" t="s">
        <x:v>1790</x:v>
      </x:c>
      <x:c r="C170" s="126" t="s">
        <x:v>118</x:v>
      </x:c>
      <x:c r="D170" s="127"/>
      <x:c r="E170" s="126" t="s">
        <x:v>131</x:v>
      </x:c>
      <x:c r="F170" s="125">
        <x:v>480</x:v>
      </x:c>
      <x:c r="G170" s="125">
        <x:v>42</x:v>
      </x:c>
      <x:c r="H170" s="125" t="s">
        <x:v>163</x:v>
      </x:c>
      <x:c r="I170" s="125">
        <x:v>8</x:v>
      </x:c>
      <x:c r="J170" s="125">
        <x:v>50</x:v>
      </x:c>
      <x:c r="K170" s="125">
        <x:v>23</x:v>
      </x:c>
      <x:c r="L170" s="125" t="s">
        <x:v>115</x:v>
      </x:c>
      <x:c r="M170" s="125">
        <x:v>6</x:v>
      </x:c>
      <x:c r="N170" s="125">
        <x:v>29</x:v>
      </x:c>
      <x:c r="O170" s="126" t="s">
        <x:v>186</x:v>
      </x:c>
      <x:c r="P170" s="128">
        <x:v>30</x:v>
      </x:c>
      <x:c r="Q170" s="128" t="s">
        <x:v>167</x:v>
      </x:c>
      <x:c r="R170" s="128">
        <x:v>25</x:v>
      </x:c>
      <x:c r="S170" s="128" t="s">
        <x:v>158</x:v>
      </x:c>
      <x:c r="T170" s="128">
        <x:v>25</x:v>
      </x:c>
      <x:c r="U170" s="128" t="s">
        <x:v>166</x:v>
      </x:c>
      <x:c r="V170" s="128">
        <x:v>20</x:v>
      </x:c>
      <x:c r="W170" s="124" t="s">
        <x:v>3151</x:v>
      </x:c>
      <x:c r="X170" s="128" t="s">
        <x:v>1077</x:v>
      </x:c>
    </x:row>
    <x:row r="171" spans="1:24" ht="62.10000000000000142109" customHeight="1">
      <x:c r="A171" s="125">
        <x:v>165</x:v>
      </x:c>
      <x:c r="B171" s="126" t="s">
        <x:v>1790</x:v>
      </x:c>
      <x:c r="C171" s="126" t="s">
        <x:v>152</x:v>
      </x:c>
      <x:c r="D171" s="127"/>
      <x:c r="E171" s="126" t="s">
        <x:v>111</x:v>
      </x:c>
      <x:c r="F171" s="125">
        <x:v>720</x:v>
      </x:c>
      <x:c r="G171" s="125">
        <x:v>48</x:v>
      </x:c>
      <x:c r="H171" s="125" t="s">
        <x:v>172</x:v>
      </x:c>
      <x:c r="I171" s="125">
        <x:v>10</x:v>
      </x:c>
      <x:c r="J171" s="125">
        <x:v>58</x:v>
      </x:c>
      <x:c r="K171" s="125">
        <x:v>27</x:v>
      </x:c>
      <x:c r="L171" s="125" t="s">
        <x:v>134</x:v>
      </x:c>
      <x:c r="M171" s="125">
        <x:v>8</x:v>
      </x:c>
      <x:c r="N171" s="125">
        <x:v>35</x:v>
      </x:c>
      <x:c r="O171" s="126" t="s">
        <x:v>2832</x:v>
      </x:c>
      <x:c r="P171" s="128">
        <x:v>25</x:v>
      </x:c>
      <x:c r="Q171" s="128" t="s">
        <x:v>169</x:v>
      </x:c>
      <x:c r="R171" s="128">
        <x:v>25</x:v>
      </x:c>
      <x:c r="S171" s="128" t="s">
        <x:v>181</x:v>
      </x:c>
      <x:c r="T171" s="128">
        <x:v>30</x:v>
      </x:c>
      <x:c r="U171" s="128" t="s">
        <x:v>170</x:v>
      </x:c>
      <x:c r="V171" s="128">
        <x:v>20</x:v>
      </x:c>
      <x:c r="W171" s="124" t="s">
        <x:v>3151</x:v>
      </x:c>
      <x:c r="X171" s="128" t="s">
        <x:v>1057</x:v>
      </x:c>
    </x:row>
    <x:row r="172" spans="1:24" ht="24" customHeight="1">
      <x:c r="A172" s="125">
        <x:v>166</x:v>
      </x:c>
      <x:c r="B172" s="126"/>
      <x:c r="C172" s="126"/>
      <x:c r="D172" s="127"/>
      <x:c r="E172" s="126"/>
      <x:c r="F172" s="125"/>
      <x:c r="G172" s="125"/>
      <x:c r="H172" s="125"/>
      <x:c r="I172" s="125"/>
      <x:c r="K172" s="125"/>
      <x:c r="L172" s="125"/>
      <x:c r="M172" s="125"/>
      <x:c r="O172" s="126"/>
      <x:c r="P172" s="128"/>
      <x:c r="Q172" s="128"/>
      <x:c r="R172" s="128"/>
      <x:c r="S172" s="128"/>
      <x:c r="T172" s="128"/>
      <x:c r="U172" s="128"/>
      <x:c r="V172" s="128"/>
      <x:c r="W172" s="124"/>
      <x:c r="X172" s="128"/>
    </x:row>
    <x:row r="173" spans="1:24" ht="24" customHeight="1">
      <x:c r="A173" s="125">
        <x:v>167</x:v>
      </x:c>
      <x:c r="B173" s="126"/>
      <x:c r="C173" s="126"/>
      <x:c r="D173" s="127"/>
      <x:c r="E173" s="126"/>
      <x:c r="F173" s="125"/>
      <x:c r="G173" s="125"/>
      <x:c r="H173" s="125"/>
      <x:c r="I173" s="125"/>
      <x:c r="K173" s="125"/>
      <x:c r="L173" s="125"/>
      <x:c r="M173" s="125"/>
      <x:c r="O173" s="126"/>
      <x:c r="P173" s="128"/>
      <x:c r="Q173" s="128"/>
      <x:c r="R173" s="128"/>
      <x:c r="S173" s="128"/>
      <x:c r="T173" s="128"/>
      <x:c r="U173" s="128"/>
      <x:c r="V173" s="128"/>
      <x:c r="W173" s="124"/>
      <x:c r="X173" s="128"/>
    </x:row>
    <x:row r="174" spans="1:24" ht="24" customHeight="1">
      <x:c r="A174" s="125">
        <x:v>168</x:v>
      </x:c>
      <x:c r="B174" s="126"/>
      <x:c r="C174" s="126"/>
      <x:c r="D174" s="127"/>
      <x:c r="E174" s="126"/>
      <x:c r="F174" s="125"/>
      <x:c r="G174" s="125"/>
      <x:c r="H174" s="125"/>
      <x:c r="I174" s="125"/>
      <x:c r="K174" s="125"/>
      <x:c r="L174" s="125"/>
      <x:c r="M174" s="125"/>
      <x:c r="O174" s="126"/>
      <x:c r="P174" s="128"/>
      <x:c r="Q174" s="128"/>
      <x:c r="R174" s="128"/>
      <x:c r="S174" s="128"/>
      <x:c r="T174" s="128"/>
      <x:c r="U174" s="128"/>
      <x:c r="V174" s="128"/>
      <x:c r="W174" s="124"/>
      <x:c r="X174" s="128"/>
    </x:row>
    <x:row r="175" spans="1:24" ht="24" customHeight="1">
      <x:c r="A175" s="125">
        <x:v>169</x:v>
      </x:c>
      <x:c r="B175" s="126"/>
      <x:c r="C175" s="126"/>
      <x:c r="D175" s="127"/>
      <x:c r="E175" s="126"/>
      <x:c r="F175" s="125"/>
      <x:c r="G175" s="125"/>
      <x:c r="H175" s="125"/>
      <x:c r="I175" s="125"/>
      <x:c r="K175" s="125"/>
      <x:c r="L175" s="125"/>
      <x:c r="M175" s="125"/>
      <x:c r="O175" s="126"/>
      <x:c r="P175" s="128"/>
      <x:c r="Q175" s="128"/>
      <x:c r="R175" s="128"/>
      <x:c r="S175" s="128"/>
      <x:c r="T175" s="128"/>
      <x:c r="U175" s="128"/>
      <x:c r="V175" s="128"/>
      <x:c r="W175" s="124"/>
      <x:c r="X175" s="128"/>
    </x:row>
    <x:row r="176" spans="1:24" ht="24" customHeight="1">
      <x:c r="A176" s="125">
        <x:v>170</x:v>
      </x:c>
      <x:c r="B176" s="126"/>
      <x:c r="C176" s="126"/>
      <x:c r="D176" s="127"/>
      <x:c r="E176" s="126"/>
      <x:c r="F176" s="125"/>
      <x:c r="G176" s="125"/>
      <x:c r="H176" s="125"/>
      <x:c r="I176" s="125"/>
      <x:c r="K176" s="125"/>
      <x:c r="L176" s="125"/>
      <x:c r="M176" s="125"/>
      <x:c r="O176" s="126"/>
      <x:c r="P176" s="128"/>
      <x:c r="Q176" s="128"/>
      <x:c r="R176" s="128"/>
      <x:c r="S176" s="128"/>
      <x:c r="T176" s="128"/>
      <x:c r="U176" s="128"/>
      <x:c r="V176" s="128"/>
      <x:c r="W176" s="124"/>
      <x:c r="X176" s="128"/>
    </x:row>
    <x:row r="177" spans="1:24" ht="24" customHeight="1">
      <x:c r="A177" s="125">
        <x:v>171</x:v>
      </x:c>
      <x:c r="B177" s="126"/>
      <x:c r="C177" s="126"/>
      <x:c r="D177" s="127"/>
      <x:c r="E177" s="126"/>
      <x:c r="F177" s="125"/>
      <x:c r="G177" s="125"/>
      <x:c r="H177" s="125"/>
      <x:c r="I177" s="125"/>
      <x:c r="K177" s="125"/>
      <x:c r="L177" s="125"/>
      <x:c r="M177" s="125"/>
      <x:c r="O177" s="126"/>
      <x:c r="P177" s="128"/>
      <x:c r="Q177" s="128"/>
      <x:c r="R177" s="128"/>
      <x:c r="S177" s="128"/>
      <x:c r="T177" s="128"/>
      <x:c r="U177" s="128"/>
      <x:c r="V177" s="128"/>
      <x:c r="W177" s="124"/>
      <x:c r="X177" s="128"/>
    </x:row>
    <x:row r="178" spans="1:24" ht="24" customHeight="1">
      <x:c r="A178" s="125">
        <x:v>172</x:v>
      </x:c>
      <x:c r="B178" s="126"/>
      <x:c r="C178" s="126"/>
      <x:c r="D178" s="127"/>
      <x:c r="E178" s="126"/>
      <x:c r="F178" s="125"/>
      <x:c r="G178" s="125"/>
      <x:c r="H178" s="125"/>
      <x:c r="I178" s="125"/>
      <x:c r="K178" s="125"/>
      <x:c r="L178" s="125"/>
      <x:c r="M178" s="125"/>
      <x:c r="O178" s="126"/>
      <x:c r="P178" s="128"/>
      <x:c r="Q178" s="128"/>
      <x:c r="R178" s="128"/>
      <x:c r="S178" s="128"/>
      <x:c r="T178" s="128"/>
      <x:c r="U178" s="128"/>
      <x:c r="V178" s="128"/>
      <x:c r="W178" s="124"/>
      <x:c r="X178" s="128"/>
    </x:row>
    <x:row r="179" spans="1:24" ht="24" customHeight="1">
      <x:c r="A179" s="125">
        <x:v>173</x:v>
      </x:c>
      <x:c r="B179" s="126"/>
      <x:c r="C179" s="126"/>
      <x:c r="D179" s="127"/>
      <x:c r="E179" s="126"/>
      <x:c r="F179" s="125"/>
      <x:c r="G179" s="125"/>
      <x:c r="H179" s="125"/>
      <x:c r="I179" s="125"/>
      <x:c r="K179" s="125"/>
      <x:c r="L179" s="125"/>
      <x:c r="M179" s="125"/>
      <x:c r="O179" s="126"/>
      <x:c r="P179" s="128"/>
      <x:c r="Q179" s="128"/>
      <x:c r="R179" s="128"/>
      <x:c r="S179" s="128"/>
      <x:c r="T179" s="128"/>
      <x:c r="U179" s="128"/>
      <x:c r="V179" s="128"/>
      <x:c r="W179" s="124"/>
      <x:c r="X179" s="128"/>
    </x:row>
    <x:row r="180" spans="1:24" ht="24" customHeight="1">
      <x:c r="A180" s="125">
        <x:v>174</x:v>
      </x:c>
      <x:c r="B180" s="126"/>
      <x:c r="C180" s="126"/>
      <x:c r="D180" s="127"/>
      <x:c r="E180" s="126"/>
      <x:c r="F180" s="125"/>
      <x:c r="G180" s="125"/>
      <x:c r="H180" s="125"/>
      <x:c r="I180" s="125"/>
      <x:c r="K180" s="125"/>
      <x:c r="L180" s="125"/>
      <x:c r="M180" s="125"/>
      <x:c r="O180" s="126"/>
      <x:c r="P180" s="128"/>
      <x:c r="Q180" s="128"/>
      <x:c r="R180" s="128"/>
      <x:c r="S180" s="128"/>
      <x:c r="T180" s="128"/>
      <x:c r="U180" s="128"/>
      <x:c r="V180" s="128"/>
      <x:c r="W180" s="124"/>
      <x:c r="X180" s="128"/>
    </x:row>
    <x:row r="181" spans="1:24" ht="62.10000000000000142109" customHeight="1">
      <x:c r="A181" s="125">
        <x:v>175</x:v>
      </x:c>
      <x:c r="B181" s="126" t="s">
        <x:v>1790</x:v>
      </x:c>
      <x:c r="C181" s="126" t="s">
        <x:v>171</x:v>
      </x:c>
      <x:c r="D181" s="127"/>
      <x:c r="E181" s="126" t="s">
        <x:v>1124</x:v>
      </x:c>
      <x:c r="F181" s="125">
        <x:v>220</x:v>
      </x:c>
      <x:c r="G181" s="125">
        <x:v>24</x:v>
      </x:c>
      <x:c r="H181" s="125" t="s">
        <x:v>179</x:v>
      </x:c>
      <x:c r="I181" s="125">
        <x:v>5</x:v>
      </x:c>
      <x:c r="J181" s="125">
        <x:v>29</x:v>
      </x:c>
      <x:c r="K181" s="125">
        <x:v>14</x:v>
      </x:c>
      <x:c r="L181" s="125" t="s">
        <x:v>228</x:v>
      </x:c>
      <x:c r="M181" s="125">
        <x:v>4</x:v>
      </x:c>
      <x:c r="N181" s="125">
        <x:v>18</x:v>
      </x:c>
      <x:c r="O181" s="126" t="s">
        <x:v>154</x:v>
      </x:c>
      <x:c r="P181" s="128">
        <x:v>45</x:v>
      </x:c>
      <x:c r="Q181" s="128" t="s">
        <x:v>219</x:v>
      </x:c>
      <x:c r="R181" s="128">
        <x:v>30</x:v>
      </x:c>
      <x:c r="S181" s="128" t="s">
        <x:v>2834</x:v>
      </x:c>
      <x:c r="T181" s="128">
        <x:v>25</x:v>
      </x:c>
      <x:c r="U181" s="128"/>
      <x:c r="V181" s="128">
        <x:v>0</x:v>
      </x:c>
      <x:c r="W181" s="124" t="s">
        <x:v>1783</x:v>
      </x:c>
      <x:c r="X181" s="128" t="s">
        <x:v>1055</x:v>
      </x:c>
    </x:row>
    <x:row r="182" spans="1:24" ht="24" customHeight="1">
      <x:c r="A182" s="125">
        <x:v>176</x:v>
      </x:c>
      <x:c r="B182" s="126"/>
      <x:c r="C182" s="126"/>
      <x:c r="D182" s="127"/>
      <x:c r="E182" s="126"/>
      <x:c r="F182" s="125"/>
      <x:c r="G182" s="125"/>
      <x:c r="H182" s="125"/>
      <x:c r="I182" s="125"/>
      <x:c r="K182" s="125"/>
      <x:c r="L182" s="125"/>
      <x:c r="M182" s="125"/>
      <x:c r="O182" s="126"/>
      <x:c r="P182" s="128"/>
      <x:c r="Q182" s="128"/>
      <x:c r="R182" s="128"/>
      <x:c r="S182" s="128"/>
      <x:c r="T182" s="128"/>
      <x:c r="U182" s="128"/>
      <x:c r="V182" s="128"/>
      <x:c r="W182" s="124"/>
      <x:c r="X182" s="128"/>
    </x:row>
    <x:row r="183" spans="1:24" ht="62.10000000000000142109" customHeight="1">
      <x:c r="A183" s="125">
        <x:v>177</x:v>
      </x:c>
      <x:c r="B183" s="126" t="s">
        <x:v>1790</x:v>
      </x:c>
      <x:c r="C183" s="126" t="s">
        <x:v>206</x:v>
      </x:c>
      <x:c r="D183" s="127"/>
      <x:c r="E183" s="126" t="s">
        <x:v>1124</x:v>
      </x:c>
      <x:c r="F183" s="125">
        <x:v>235</x:v>
      </x:c>
      <x:c r="G183" s="125">
        <x:v>28</x:v>
      </x:c>
      <x:c r="H183" s="125" t="s">
        <x:v>187</x:v>
      </x:c>
      <x:c r="I183" s="125">
        <x:v>5</x:v>
      </x:c>
      <x:c r="J183" s="125">
        <x:v>33</x:v>
      </x:c>
      <x:c r="K183" s="125">
        <x:v>14</x:v>
      </x:c>
      <x:c r="L183" s="125" t="s">
        <x:v>175</x:v>
      </x:c>
      <x:c r="M183" s="125">
        <x:v>3</x:v>
      </x:c>
      <x:c r="N183" s="125">
        <x:v>17</x:v>
      </x:c>
      <x:c r="O183" s="126" t="s">
        <x:v>194</x:v>
      </x:c>
      <x:c r="P183" s="128">
        <x:v>35</x:v>
      </x:c>
      <x:c r="Q183" s="128" t="s">
        <x:v>221</x:v>
      </x:c>
      <x:c r="R183" s="128">
        <x:v>25</x:v>
      </x:c>
      <x:c r="S183" s="128" t="s">
        <x:v>2831</x:v>
      </x:c>
      <x:c r="T183" s="128">
        <x:v>25</x:v>
      </x:c>
      <x:c r="U183" s="128" t="s">
        <x:v>199</x:v>
      </x:c>
      <x:c r="V183" s="128">
        <x:v>15</x:v>
      </x:c>
      <x:c r="W183" s="124" t="s">
        <x:v>1783</x:v>
      </x:c>
      <x:c r="X183" s="128" t="s">
        <x:v>1060</x:v>
      </x:c>
    </x:row>
    <x:row r="184" spans="1:24" ht="62.10000000000000142109" customHeight="1">
      <x:c r="A184" s="125">
        <x:v>178</x:v>
      </x:c>
      <x:c r="B184" s="126" t="s">
        <x:v>1790</x:v>
      </x:c>
      <x:c r="C184" s="126" t="s">
        <x:v>197</x:v>
      </x:c>
      <x:c r="D184" s="127"/>
      <x:c r="E184" s="126" t="s">
        <x:v>131</x:v>
      </x:c>
      <x:c r="F184" s="125">
        <x:v>510</x:v>
      </x:c>
      <x:c r="G184" s="125">
        <x:v>44</x:v>
      </x:c>
      <x:c r="H184" s="125" t="s">
        <x:v>136</x:v>
      </x:c>
      <x:c r="I184" s="125">
        <x:v>9</x:v>
      </x:c>
      <x:c r="J184" s="125">
        <x:v>53</x:v>
      </x:c>
      <x:c r="K184" s="125">
        <x:v>24</x:v>
      </x:c>
      <x:c r="L184" s="125" t="s">
        <x:v>190</x:v>
      </x:c>
      <x:c r="M184" s="125">
        <x:v>6</x:v>
      </x:c>
      <x:c r="N184" s="125">
        <x:v>30</x:v>
      </x:c>
      <x:c r="O184" s="126" t="s">
        <x:v>207</x:v>
      </x:c>
      <x:c r="P184" s="128">
        <x:v>25</x:v>
      </x:c>
      <x:c r="Q184" s="128" t="s">
        <x:v>2851</x:v>
      </x:c>
      <x:c r="R184" s="128">
        <x:v>35</x:v>
      </x:c>
      <x:c r="S184" s="128" t="s">
        <x:v>168</x:v>
      </x:c>
      <x:c r="T184" s="128">
        <x:v>20</x:v>
      </x:c>
      <x:c r="U184" s="128" t="s">
        <x:v>176</x:v>
      </x:c>
      <x:c r="V184" s="128">
        <x:v>20</x:v>
      </x:c>
      <x:c r="W184" s="124" t="s">
        <x:v>1783</x:v>
      </x:c>
      <x:c r="X184" s="128" t="s">
        <x:v>1158</x:v>
      </x:c>
    </x:row>
    <x:row r="185" spans="1:24" ht="62.10000000000000142109" customHeight="1">
      <x:c r="A185" s="125">
        <x:v>179</x:v>
      </x:c>
      <x:c r="B185" s="126" t="s">
        <x:v>1790</x:v>
      </x:c>
      <x:c r="C185" s="126" t="s">
        <x:v>198</x:v>
      </x:c>
      <x:c r="D185" s="127"/>
      <x:c r="E185" s="126" t="s">
        <x:v>131</x:v>
      </x:c>
      <x:c r="F185" s="125">
        <x:v>540</x:v>
      </x:c>
      <x:c r="G185" s="125">
        <x:v>39</x:v>
      </x:c>
      <x:c r="H185" s="125" t="s">
        <x:v>173</x:v>
      </x:c>
      <x:c r="I185" s="125">
        <x:v>8</x:v>
      </x:c>
      <x:c r="J185" s="125">
        <x:v>47</x:v>
      </x:c>
      <x:c r="K185" s="125">
        <x:v>26</x:v>
      </x:c>
      <x:c r="L185" s="125" t="s">
        <x:v>192</x:v>
      </x:c>
      <x:c r="M185" s="125">
        <x:v>8</x:v>
      </x:c>
      <x:c r="N185" s="125">
        <x:v>34</x:v>
      </x:c>
      <x:c r="O185" s="126" t="s">
        <x:v>191</x:v>
      </x:c>
      <x:c r="P185" s="128">
        <x:v>25</x:v>
      </x:c>
      <x:c r="Q185" s="128" t="s">
        <x:v>218</x:v>
      </x:c>
      <x:c r="R185" s="128">
        <x:v>30</x:v>
      </x:c>
      <x:c r="S185" s="128" t="s">
        <x:v>196</x:v>
      </x:c>
      <x:c r="T185" s="128">
        <x:v>25</x:v>
      </x:c>
      <x:c r="U185" s="128" t="s">
        <x:v>216</x:v>
      </x:c>
      <x:c r="V185" s="128">
        <x:v>20</x:v>
      </x:c>
      <x:c r="W185" s="124" t="s">
        <x:v>1783</x:v>
      </x:c>
      <x:c r="X185" s="128" t="s">
        <x:v>1387</x:v>
      </x:c>
    </x:row>
    <x:row r="186" spans="1:24" ht="62.10000000000000142109" customHeight="1">
      <x:c r="A186" s="125">
        <x:v>180</x:v>
      </x:c>
      <x:c r="B186" s="126" t="s">
        <x:v>1790</x:v>
      </x:c>
      <x:c r="C186" s="126" t="s">
        <x:v>208</x:v>
      </x:c>
      <x:c r="D186" s="127"/>
      <x:c r="E186" s="126" t="s">
        <x:v>111</x:v>
      </x:c>
      <x:c r="F186" s="125">
        <x:v>760</x:v>
      </x:c>
      <x:c r="G186" s="125">
        <x:v>50</x:v>
      </x:c>
      <x:c r="H186" s="125" t="s">
        <x:v>184</x:v>
      </x:c>
      <x:c r="I186" s="125">
        <x:v>11</x:v>
      </x:c>
      <x:c r="J186" s="125">
        <x:v>61</x:v>
      </x:c>
      <x:c r="K186" s="125">
        <x:v>29</x:v>
      </x:c>
      <x:c r="L186" s="125" t="s">
        <x:v>177</x:v>
      </x:c>
      <x:c r="M186" s="125">
        <x:v>9</x:v>
      </x:c>
      <x:c r="N186" s="125">
        <x:v>38</x:v>
      </x:c>
      <x:c r="O186" s="126" t="s">
        <x:v>178</x:v>
      </x:c>
      <x:c r="P186" s="128">
        <x:v>25</x:v>
      </x:c>
      <x:c r="Q186" s="128" t="s">
        <x:v>205</x:v>
      </x:c>
      <x:c r="R186" s="128">
        <x:v>30</x:v>
      </x:c>
      <x:c r="S186" s="128" t="s">
        <x:v>220</x:v>
      </x:c>
      <x:c r="T186" s="128">
        <x:v>20</x:v>
      </x:c>
      <x:c r="U186" s="128" t="s">
        <x:v>210</x:v>
      </x:c>
      <x:c r="V186" s="128">
        <x:v>25</x:v>
      </x:c>
      <x:c r="W186" s="124" t="s">
        <x:v>1783</x:v>
      </x:c>
      <x:c r="X186" s="128" t="s">
        <x:v>2985</x:v>
      </x:c>
    </x:row>
    <x:row r="187" spans="1:24" ht="62.10000000000000142109" customHeight="1">
      <x:c r="A187" s="125">
        <x:v>181</x:v>
      </x:c>
      <x:c r="B187" s="126" t="s">
        <x:v>1790</x:v>
      </x:c>
      <x:c r="C187" s="126" t="s">
        <x:v>2844</x:v>
      </x:c>
      <x:c r="D187" s="127"/>
      <x:c r="E187" s="126" t="s">
        <x:v>183</x:v>
      </x:c>
      <x:c r="F187" s="125">
        <x:v>4300</x:v>
      </x:c>
      <x:c r="G187" s="125">
        <x:v>66</x:v>
      </x:c>
      <x:c r="H187" s="125" t="s">
        <x:v>250</x:v>
      </x:c>
      <x:c r="I187" s="125">
        <x:v>15</x:v>
      </x:c>
      <x:c r="J187" s="125">
        <x:v>81</x:v>
      </x:c>
      <x:c r="K187" s="125">
        <x:v>41</x:v>
      </x:c>
      <x:c r="L187" s="125" t="s">
        <x:v>226</x:v>
      </x:c>
      <x:c r="M187" s="125">
        <x:v>14</x:v>
      </x:c>
      <x:c r="N187" s="125">
        <x:v>55</x:v>
      </x:c>
      <x:c r="O187" s="126" t="s">
        <x:v>2850</x:v>
      </x:c>
      <x:c r="P187" s="128">
        <x:v>20</x:v>
      </x:c>
      <x:c r="Q187" s="128" t="s">
        <x:v>196</x:v>
      </x:c>
      <x:c r="R187" s="128">
        <x:v>30</x:v>
      </x:c>
      <x:c r="S187" s="128" t="s">
        <x:v>2837</x:v>
      </x:c>
      <x:c r="T187" s="128">
        <x:v>25</x:v>
      </x:c>
      <x:c r="U187" s="128" t="s">
        <x:v>209</x:v>
      </x:c>
      <x:c r="V187" s="128">
        <x:v>25</x:v>
      </x:c>
      <x:c r="W187" s="124" t="s">
        <x:v>1783</x:v>
      </x:c>
      <x:c r="X187" s="128" t="s">
        <x:v>1016</x:v>
      </x:c>
    </x:row>
    <x:row r="188" spans="1:24" ht="24" customHeight="1">
      <x:c r="A188" s="125">
        <x:v>182</x:v>
      </x:c>
      <x:c r="B188" s="126"/>
      <x:c r="C188" s="126"/>
      <x:c r="D188" s="127"/>
      <x:c r="E188" s="126"/>
      <x:c r="F188" s="125"/>
      <x:c r="G188" s="125"/>
      <x:c r="H188" s="125"/>
      <x:c r="I188" s="125"/>
      <x:c r="K188" s="125"/>
      <x:c r="L188" s="125"/>
      <x:c r="M188" s="125"/>
      <x:c r="O188" s="126"/>
      <x:c r="P188" s="128"/>
      <x:c r="Q188" s="128"/>
      <x:c r="R188" s="128"/>
      <x:c r="S188" s="128"/>
      <x:c r="T188" s="128"/>
      <x:c r="U188" s="128"/>
      <x:c r="V188" s="128"/>
      <x:c r="W188" s="124"/>
      <x:c r="X188" s="128"/>
    </x:row>
    <x:row r="189" spans="1:24" ht="24" customHeight="1">
      <x:c r="A189" s="125">
        <x:v>183</x:v>
      </x:c>
      <x:c r="B189" s="126"/>
      <x:c r="C189" s="126"/>
      <x:c r="D189" s="127"/>
      <x:c r="E189" s="126"/>
      <x:c r="F189" s="125"/>
      <x:c r="G189" s="125"/>
      <x:c r="H189" s="125"/>
      <x:c r="I189" s="125"/>
      <x:c r="K189" s="125"/>
      <x:c r="L189" s="125"/>
      <x:c r="M189" s="125"/>
      <x:c r="O189" s="126"/>
      <x:c r="P189" s="128"/>
      <x:c r="Q189" s="128"/>
      <x:c r="R189" s="128"/>
      <x:c r="S189" s="128"/>
      <x:c r="T189" s="128"/>
      <x:c r="U189" s="128"/>
      <x:c r="V189" s="128"/>
      <x:c r="W189" s="124"/>
      <x:c r="X189" s="128"/>
    </x:row>
    <x:row r="190" spans="1:24" ht="24" customHeight="1">
      <x:c r="A190" s="125">
        <x:v>184</x:v>
      </x:c>
      <x:c r="B190" s="126"/>
      <x:c r="C190" s="126"/>
      <x:c r="D190" s="127"/>
      <x:c r="E190" s="126"/>
      <x:c r="F190" s="125"/>
      <x:c r="G190" s="125"/>
      <x:c r="H190" s="125"/>
      <x:c r="I190" s="125"/>
      <x:c r="K190" s="125"/>
      <x:c r="L190" s="125"/>
      <x:c r="M190" s="125"/>
      <x:c r="O190" s="126"/>
      <x:c r="P190" s="128"/>
      <x:c r="Q190" s="128"/>
      <x:c r="R190" s="128"/>
      <x:c r="S190" s="128"/>
      <x:c r="T190" s="128"/>
      <x:c r="U190" s="128"/>
      <x:c r="V190" s="128"/>
      <x:c r="W190" s="124"/>
      <x:c r="X190" s="128"/>
    </x:row>
    <x:row r="191" spans="1:24" ht="24" customHeight="1">
      <x:c r="A191" s="125">
        <x:v>185</x:v>
      </x:c>
      <x:c r="B191" s="126"/>
      <x:c r="C191" s="126"/>
      <x:c r="D191" s="127"/>
      <x:c r="E191" s="126"/>
      <x:c r="F191" s="125"/>
      <x:c r="G191" s="125"/>
      <x:c r="H191" s="125"/>
      <x:c r="I191" s="125"/>
      <x:c r="K191" s="125"/>
      <x:c r="L191" s="125"/>
      <x:c r="M191" s="125"/>
      <x:c r="O191" s="126"/>
      <x:c r="P191" s="128"/>
      <x:c r="Q191" s="128"/>
      <x:c r="R191" s="128"/>
      <x:c r="S191" s="128"/>
      <x:c r="T191" s="128"/>
      <x:c r="U191" s="128"/>
      <x:c r="V191" s="128"/>
      <x:c r="W191" s="124"/>
      <x:c r="X191" s="128"/>
    </x:row>
    <x:row r="192" spans="1:24" ht="24" customHeight="1">
      <x:c r="A192" s="125">
        <x:v>186</x:v>
      </x:c>
      <x:c r="B192" s="126"/>
      <x:c r="C192" s="126"/>
      <x:c r="D192" s="127"/>
      <x:c r="E192" s="126"/>
      <x:c r="F192" s="125"/>
      <x:c r="G192" s="125"/>
      <x:c r="H192" s="125"/>
      <x:c r="I192" s="125"/>
      <x:c r="K192" s="125"/>
      <x:c r="L192" s="125"/>
      <x:c r="M192" s="125"/>
      <x:c r="O192" s="126"/>
      <x:c r="P192" s="128"/>
      <x:c r="Q192" s="128"/>
      <x:c r="R192" s="128"/>
      <x:c r="S192" s="128"/>
      <x:c r="T192" s="128"/>
      <x:c r="U192" s="128"/>
      <x:c r="V192" s="128"/>
      <x:c r="W192" s="124"/>
      <x:c r="X192" s="128"/>
    </x:row>
    <x:row r="193" spans="1:24" ht="24" customHeight="1">
      <x:c r="A193" s="125">
        <x:v>187</x:v>
      </x:c>
      <x:c r="B193" s="126"/>
      <x:c r="C193" s="126"/>
      <x:c r="D193" s="127"/>
      <x:c r="E193" s="126"/>
      <x:c r="F193" s="125"/>
      <x:c r="G193" s="125"/>
      <x:c r="H193" s="125"/>
      <x:c r="I193" s="125"/>
      <x:c r="K193" s="125"/>
      <x:c r="L193" s="125"/>
      <x:c r="M193" s="125"/>
      <x:c r="O193" s="126"/>
      <x:c r="P193" s="128"/>
      <x:c r="Q193" s="128"/>
      <x:c r="R193" s="128"/>
      <x:c r="S193" s="128"/>
      <x:c r="T193" s="128"/>
      <x:c r="U193" s="128"/>
      <x:c r="V193" s="128"/>
      <x:c r="W193" s="124"/>
      <x:c r="X193" s="128"/>
    </x:row>
    <x:row r="194" spans="1:24" ht="24" customHeight="1">
      <x:c r="A194" s="125">
        <x:v>188</x:v>
      </x:c>
      <x:c r="B194" s="126"/>
      <x:c r="C194" s="126"/>
      <x:c r="D194" s="127"/>
      <x:c r="E194" s="126"/>
      <x:c r="F194" s="125"/>
      <x:c r="G194" s="125"/>
      <x:c r="H194" s="125"/>
      <x:c r="I194" s="125"/>
      <x:c r="K194" s="125"/>
      <x:c r="L194" s="125"/>
      <x:c r="M194" s="125"/>
      <x:c r="O194" s="126"/>
      <x:c r="P194" s="128"/>
      <x:c r="Q194" s="128"/>
      <x:c r="R194" s="128"/>
      <x:c r="S194" s="128"/>
      <x:c r="T194" s="128"/>
      <x:c r="U194" s="128"/>
      <x:c r="V194" s="128"/>
      <x:c r="W194" s="124"/>
      <x:c r="X194" s="128"/>
    </x:row>
    <x:row r="195" spans="1:24" ht="24" customHeight="1">
      <x:c r="A195" s="125">
        <x:v>189</x:v>
      </x:c>
      <x:c r="B195" s="126"/>
      <x:c r="C195" s="126"/>
      <x:c r="D195" s="127"/>
      <x:c r="E195" s="126"/>
      <x:c r="F195" s="125"/>
      <x:c r="G195" s="125"/>
      <x:c r="H195" s="125"/>
      <x:c r="I195" s="125"/>
      <x:c r="K195" s="125"/>
      <x:c r="L195" s="125"/>
      <x:c r="M195" s="125"/>
      <x:c r="O195" s="126"/>
      <x:c r="P195" s="128"/>
      <x:c r="Q195" s="128"/>
      <x:c r="R195" s="128"/>
      <x:c r="S195" s="128"/>
      <x:c r="T195" s="128"/>
      <x:c r="U195" s="128"/>
      <x:c r="V195" s="128"/>
      <x:c r="W195" s="124"/>
      <x:c r="X195" s="128"/>
    </x:row>
    <x:row r="196" spans="1:24" ht="24" customHeight="1">
      <x:c r="A196" s="125">
        <x:v>190</x:v>
      </x:c>
      <x:c r="B196" s="126"/>
      <x:c r="C196" s="126"/>
      <x:c r="D196" s="127"/>
      <x:c r="E196" s="126"/>
      <x:c r="F196" s="125"/>
      <x:c r="G196" s="125"/>
      <x:c r="H196" s="125"/>
      <x:c r="I196" s="125"/>
      <x:c r="K196" s="125"/>
      <x:c r="L196" s="125"/>
      <x:c r="M196" s="125"/>
      <x:c r="O196" s="126"/>
      <x:c r="P196" s="128"/>
      <x:c r="Q196" s="128"/>
      <x:c r="R196" s="128"/>
      <x:c r="S196" s="128"/>
      <x:c r="T196" s="128"/>
      <x:c r="U196" s="128"/>
      <x:c r="V196" s="128"/>
      <x:c r="W196" s="124"/>
      <x:c r="X196" s="128"/>
    </x:row>
    <x:row r="197" spans="1:24" ht="24" customHeight="1">
      <x:c r="A197" s="125">
        <x:v>191</x:v>
      </x:c>
      <x:c r="B197" s="126"/>
      <x:c r="C197" s="126"/>
      <x:c r="D197" s="127"/>
      <x:c r="E197" s="126"/>
      <x:c r="F197" s="125"/>
      <x:c r="G197" s="125"/>
      <x:c r="H197" s="125"/>
      <x:c r="I197" s="125"/>
      <x:c r="K197" s="125"/>
      <x:c r="L197" s="125"/>
      <x:c r="M197" s="125"/>
      <x:c r="O197" s="126"/>
      <x:c r="P197" s="128"/>
      <x:c r="Q197" s="128"/>
      <x:c r="R197" s="128"/>
      <x:c r="S197" s="128"/>
      <x:c r="T197" s="128"/>
      <x:c r="U197" s="128"/>
      <x:c r="V197" s="128"/>
      <x:c r="W197" s="124"/>
      <x:c r="X197" s="128"/>
    </x:row>
    <x:row r="198" spans="1:24" ht="24" customHeight="1">
      <x:c r="A198" s="125">
        <x:v>192</x:v>
      </x:c>
      <x:c r="B198" s="126"/>
      <x:c r="C198" s="126"/>
      <x:c r="D198" s="127"/>
      <x:c r="E198" s="126"/>
      <x:c r="F198" s="125"/>
      <x:c r="G198" s="125"/>
      <x:c r="H198" s="125"/>
      <x:c r="I198" s="125"/>
      <x:c r="K198" s="125"/>
      <x:c r="L198" s="125"/>
      <x:c r="M198" s="125"/>
      <x:c r="O198" s="126"/>
      <x:c r="P198" s="128"/>
      <x:c r="Q198" s="128"/>
      <x:c r="R198" s="128"/>
      <x:c r="S198" s="128"/>
      <x:c r="T198" s="128"/>
      <x:c r="U198" s="128"/>
      <x:c r="V198" s="128"/>
      <x:c r="W198" s="124"/>
      <x:c r="X198" s="128"/>
    </x:row>
    <x:row r="199" spans="1:24" ht="24" customHeight="1">
      <x:c r="A199" s="125">
        <x:v>193</x:v>
      </x:c>
      <x:c r="B199" s="126"/>
      <x:c r="C199" s="126"/>
      <x:c r="D199" s="127"/>
      <x:c r="E199" s="126"/>
      <x:c r="F199" s="125"/>
      <x:c r="G199" s="125"/>
      <x:c r="H199" s="125"/>
      <x:c r="I199" s="125"/>
      <x:c r="J199" s="125" t="str">
        <x:f>IF(C199="","",G199+I199)</x:f>
        <x:v/>
      </x:c>
      <x:c r="K199" s="125"/>
      <x:c r="L199" s="125"/>
      <x:c r="M199" s="125"/>
      <x:c r="N199" s="125" t="str">
        <x:f>IF(C199="","",K199+M199)</x:f>
        <x:v/>
      </x:c>
      <x:c r="O199" s="126"/>
      <x:c r="P199" s="128"/>
      <x:c r="Q199" s="128"/>
      <x:c r="R199" s="128"/>
      <x:c r="S199" s="128"/>
      <x:c r="T199" s="128"/>
      <x:c r="U199" s="128"/>
      <x:c r="V199" s="128"/>
      <x:c r="W199" s="124"/>
      <x:c r="X199" s="128"/>
    </x:row>
    <x:row r="200" spans="1:24" ht="24" customHeight="1">
      <x:c r="A200" s="125">
        <x:v>194</x:v>
      </x:c>
      <x:c r="B200" s="126"/>
      <x:c r="C200" s="126"/>
      <x:c r="D200" s="127"/>
      <x:c r="E200" s="126"/>
      <x:c r="F200" s="125"/>
      <x:c r="G200" s="125"/>
      <x:c r="H200" s="125"/>
      <x:c r="I200" s="125"/>
      <x:c r="K200" s="125"/>
      <x:c r="L200" s="125"/>
      <x:c r="M200" s="125"/>
      <x:c r="O200" s="126"/>
      <x:c r="P200" s="128"/>
      <x:c r="Q200" s="128"/>
      <x:c r="R200" s="128"/>
      <x:c r="S200" s="128"/>
      <x:c r="T200" s="128"/>
      <x:c r="U200" s="128"/>
      <x:c r="V200" s="128"/>
      <x:c r="W200" s="124"/>
      <x:c r="X200" s="128"/>
    </x:row>
    <x:row r="201" spans="1:24" ht="24" customHeight="1">
      <x:c r="A201" s="125">
        <x:v>195</x:v>
      </x:c>
      <x:c r="B201" s="126"/>
      <x:c r="C201" s="126"/>
      <x:c r="D201" s="127"/>
      <x:c r="E201" s="126"/>
      <x:c r="F201" s="125"/>
      <x:c r="G201" s="125"/>
      <x:c r="H201" s="125"/>
      <x:c r="I201" s="125"/>
      <x:c r="K201" s="125"/>
      <x:c r="L201" s="125"/>
      <x:c r="M201" s="125"/>
      <x:c r="O201" s="126"/>
      <x:c r="P201" s="128"/>
      <x:c r="Q201" s="128"/>
      <x:c r="R201" s="128"/>
      <x:c r="S201" s="128"/>
      <x:c r="T201" s="128"/>
      <x:c r="U201" s="128"/>
      <x:c r="V201" s="128"/>
      <x:c r="W201" s="124"/>
      <x:c r="X201" s="128"/>
    </x:row>
    <x:row r="202" spans="1:24" ht="24" customHeight="1">
      <x:c r="A202" s="125">
        <x:v>196</x:v>
      </x:c>
      <x:c r="B202" s="126"/>
      <x:c r="C202" s="126"/>
      <x:c r="D202" s="127"/>
      <x:c r="E202" s="126"/>
      <x:c r="F202" s="125"/>
      <x:c r="G202" s="125"/>
      <x:c r="H202" s="125"/>
      <x:c r="I202" s="125"/>
      <x:c r="K202" s="125"/>
      <x:c r="L202" s="125"/>
      <x:c r="M202" s="125"/>
      <x:c r="O202" s="126"/>
      <x:c r="P202" s="128"/>
      <x:c r="Q202" s="128"/>
      <x:c r="R202" s="128"/>
      <x:c r="S202" s="128"/>
      <x:c r="T202" s="128"/>
      <x:c r="U202" s="128"/>
      <x:c r="V202" s="128"/>
      <x:c r="W202" s="124"/>
      <x:c r="X202" s="128"/>
    </x:row>
    <x:row r="203" spans="1:24" ht="24" customHeight="1">
      <x:c r="A203" s="125">
        <x:v>197</x:v>
      </x:c>
      <x:c r="B203" s="126"/>
      <x:c r="C203" s="126"/>
      <x:c r="D203" s="127"/>
      <x:c r="E203" s="126"/>
      <x:c r="F203" s="125"/>
      <x:c r="G203" s="125"/>
      <x:c r="H203" s="125"/>
      <x:c r="I203" s="125"/>
      <x:c r="K203" s="125"/>
      <x:c r="L203" s="125"/>
      <x:c r="M203" s="125"/>
      <x:c r="O203" s="126"/>
      <x:c r="P203" s="128"/>
      <x:c r="Q203" s="128"/>
      <x:c r="R203" s="128"/>
      <x:c r="S203" s="128"/>
      <x:c r="T203" s="128"/>
      <x:c r="U203" s="128"/>
      <x:c r="V203" s="128"/>
      <x:c r="W203" s="124"/>
      <x:c r="X203" s="128"/>
    </x:row>
    <x:row r="204" spans="1:24" ht="24" customHeight="1">
      <x:c r="A204" s="125">
        <x:v>198</x:v>
      </x:c>
      <x:c r="B204" s="126"/>
      <x:c r="C204" s="126"/>
      <x:c r="D204" s="127"/>
      <x:c r="E204" s="126"/>
      <x:c r="F204" s="125"/>
      <x:c r="G204" s="125"/>
      <x:c r="H204" s="125"/>
      <x:c r="I204" s="125"/>
      <x:c r="K204" s="125"/>
      <x:c r="L204" s="125"/>
      <x:c r="M204" s="125"/>
      <x:c r="O204" s="126"/>
      <x:c r="P204" s="128"/>
      <x:c r="Q204" s="128"/>
      <x:c r="R204" s="128"/>
      <x:c r="S204" s="128"/>
      <x:c r="T204" s="128"/>
      <x:c r="U204" s="128"/>
      <x:c r="V204" s="128"/>
      <x:c r="W204" s="124"/>
      <x:c r="X204" s="128"/>
    </x:row>
    <x:row r="205" spans="1:24" ht="24" customHeight="1">
      <x:c r="A205" s="125">
        <x:v>199</x:v>
      </x:c>
      <x:c r="B205" s="126"/>
      <x:c r="C205" s="126"/>
      <x:c r="D205" s="127"/>
      <x:c r="E205" s="126"/>
      <x:c r="F205" s="125"/>
      <x:c r="G205" s="125"/>
      <x:c r="H205" s="125"/>
      <x:c r="I205" s="125"/>
      <x:c r="K205" s="125"/>
      <x:c r="L205" s="125"/>
      <x:c r="M205" s="125"/>
      <x:c r="O205" s="126"/>
      <x:c r="P205" s="128"/>
      <x:c r="Q205" s="128"/>
      <x:c r="R205" s="128"/>
      <x:c r="S205" s="128"/>
      <x:c r="T205" s="128"/>
      <x:c r="U205" s="128"/>
      <x:c r="V205" s="128"/>
      <x:c r="W205" s="124"/>
      <x:c r="X205" s="128"/>
    </x:row>
    <x:row r="206" spans="1:24" ht="24" customHeight="1">
      <x:c r="A206" s="125">
        <x:v>200</x:v>
      </x:c>
      <x:c r="B206" s="126"/>
      <x:c r="C206" s="126"/>
      <x:c r="D206" s="127"/>
      <x:c r="E206" s="126"/>
      <x:c r="F206" s="125"/>
      <x:c r="G206" s="125"/>
      <x:c r="H206" s="125"/>
      <x:c r="I206" s="125"/>
      <x:c r="K206" s="125"/>
      <x:c r="L206" s="125"/>
      <x:c r="M206" s="125"/>
      <x:c r="O206" s="126"/>
      <x:c r="P206" s="128"/>
      <x:c r="Q206" s="128"/>
      <x:c r="R206" s="128"/>
      <x:c r="S206" s="128"/>
      <x:c r="T206" s="128"/>
      <x:c r="U206" s="128"/>
      <x:c r="V206" s="128"/>
      <x:c r="W206" s="124"/>
      <x:c r="X206" s="128"/>
    </x:row>
    <x:row r="207" spans="1:24" ht="24" customHeight="1">
      <x:c r="A207" s="125">
        <x:v>201</x:v>
      </x:c>
      <x:c r="B207" s="126"/>
      <x:c r="C207" s="126"/>
      <x:c r="D207" s="127"/>
      <x:c r="E207" s="126"/>
      <x:c r="F207" s="125"/>
      <x:c r="G207" s="125"/>
      <x:c r="H207" s="125"/>
      <x:c r="I207" s="125"/>
      <x:c r="K207" s="125"/>
      <x:c r="L207" s="125"/>
      <x:c r="M207" s="125"/>
      <x:c r="O207" s="126"/>
      <x:c r="P207" s="128"/>
      <x:c r="Q207" s="128"/>
      <x:c r="R207" s="128"/>
      <x:c r="S207" s="128"/>
      <x:c r="T207" s="128"/>
      <x:c r="U207" s="128"/>
      <x:c r="V207" s="128"/>
      <x:c r="W207" s="124"/>
      <x:c r="X207" s="128"/>
    </x:row>
    <x:row r="208" spans="1:24" ht="24" customHeight="1">
      <x:c r="A208" s="125">
        <x:v>202</x:v>
      </x:c>
      <x:c r="B208" s="126"/>
      <x:c r="C208" s="126"/>
      <x:c r="D208" s="127"/>
      <x:c r="E208" s="126"/>
      <x:c r="F208" s="125"/>
      <x:c r="G208" s="125"/>
      <x:c r="H208" s="125"/>
      <x:c r="I208" s="125"/>
      <x:c r="K208" s="125"/>
      <x:c r="L208" s="125"/>
      <x:c r="M208" s="125"/>
      <x:c r="O208" s="126"/>
      <x:c r="P208" s="128"/>
      <x:c r="Q208" s="128"/>
      <x:c r="R208" s="128"/>
      <x:c r="S208" s="128"/>
      <x:c r="T208" s="128"/>
      <x:c r="U208" s="128"/>
      <x:c r="V208" s="128"/>
      <x:c r="W208" s="124"/>
      <x:c r="X208" s="128"/>
    </x:row>
    <x:row r="209" spans="1:24" ht="24" customHeight="1">
      <x:c r="A209" s="125">
        <x:v>203</x:v>
      </x:c>
      <x:c r="B209" s="126"/>
      <x:c r="C209" s="126"/>
      <x:c r="D209" s="127"/>
      <x:c r="E209" s="126"/>
      <x:c r="F209" s="125"/>
      <x:c r="G209" s="125"/>
      <x:c r="H209" s="125"/>
      <x:c r="I209" s="125"/>
      <x:c r="K209" s="125"/>
      <x:c r="L209" s="125"/>
      <x:c r="M209" s="125"/>
      <x:c r="O209" s="126"/>
      <x:c r="P209" s="128"/>
      <x:c r="Q209" s="128"/>
      <x:c r="R209" s="128"/>
      <x:c r="S209" s="128"/>
      <x:c r="T209" s="128"/>
      <x:c r="U209" s="128"/>
      <x:c r="V209" s="128"/>
      <x:c r="W209" s="124"/>
      <x:c r="X209" s="128"/>
    </x:row>
    <x:row r="210" spans="1:24" ht="24" customHeight="1">
      <x:c r="A210" s="125">
        <x:v>204</x:v>
      </x:c>
      <x:c r="B210" s="126"/>
      <x:c r="C210" s="126"/>
      <x:c r="D210" s="127"/>
      <x:c r="E210" s="126"/>
      <x:c r="F210" s="125"/>
      <x:c r="G210" s="125"/>
      <x:c r="H210" s="125"/>
      <x:c r="I210" s="125"/>
      <x:c r="K210" s="125"/>
      <x:c r="L210" s="125"/>
      <x:c r="M210" s="125"/>
      <x:c r="O210" s="126"/>
      <x:c r="P210" s="128"/>
      <x:c r="Q210" s="128"/>
      <x:c r="R210" s="128"/>
      <x:c r="S210" s="128"/>
      <x:c r="T210" s="128"/>
      <x:c r="U210" s="128"/>
      <x:c r="V210" s="128"/>
      <x:c r="W210" s="124"/>
      <x:c r="X210" s="128"/>
    </x:row>
    <x:row r="211" spans="1:24" ht="24" customHeight="1">
      <x:c r="A211" s="125">
        <x:v>205</x:v>
      </x:c>
      <x:c r="B211" s="126"/>
      <x:c r="C211" s="126"/>
      <x:c r="D211" s="127"/>
      <x:c r="E211" s="126"/>
      <x:c r="F211" s="125"/>
      <x:c r="G211" s="125"/>
      <x:c r="H211" s="125"/>
      <x:c r="I211" s="125"/>
      <x:c r="K211" s="125"/>
      <x:c r="L211" s="125"/>
      <x:c r="M211" s="125"/>
      <x:c r="O211" s="126"/>
      <x:c r="P211" s="128"/>
      <x:c r="Q211" s="128"/>
      <x:c r="R211" s="128"/>
      <x:c r="S211" s="128"/>
      <x:c r="T211" s="128"/>
      <x:c r="U211" s="128"/>
      <x:c r="V211" s="128"/>
      <x:c r="W211" s="124"/>
      <x:c r="X211" s="128"/>
    </x:row>
    <x:row r="212" spans="1:24" ht="24" customHeight="1">
      <x:c r="A212" s="125">
        <x:v>206</x:v>
      </x:c>
      <x:c r="B212" s="126"/>
      <x:c r="C212" s="126"/>
      <x:c r="D212" s="127"/>
      <x:c r="E212" s="126"/>
      <x:c r="F212" s="125"/>
      <x:c r="G212" s="125"/>
      <x:c r="H212" s="125"/>
      <x:c r="I212" s="125"/>
      <x:c r="K212" s="125"/>
      <x:c r="L212" s="125"/>
      <x:c r="M212" s="125"/>
      <x:c r="O212" s="126"/>
      <x:c r="P212" s="128"/>
      <x:c r="Q212" s="128"/>
      <x:c r="R212" s="128"/>
      <x:c r="S212" s="128"/>
      <x:c r="T212" s="128"/>
      <x:c r="U212" s="128"/>
      <x:c r="V212" s="128"/>
      <x:c r="W212" s="124"/>
      <x:c r="X212" s="128"/>
    </x:row>
    <x:row r="213" spans="1:24" ht="24" customHeight="1">
      <x:c r="A213" s="125">
        <x:v>207</x:v>
      </x:c>
      <x:c r="B213" s="126"/>
      <x:c r="C213" s="126"/>
      <x:c r="D213" s="127"/>
      <x:c r="E213" s="126"/>
      <x:c r="F213" s="125"/>
      <x:c r="G213" s="125"/>
      <x:c r="H213" s="125"/>
      <x:c r="I213" s="125"/>
      <x:c r="K213" s="125"/>
      <x:c r="L213" s="125"/>
      <x:c r="M213" s="125"/>
      <x:c r="O213" s="126"/>
      <x:c r="P213" s="128"/>
      <x:c r="Q213" s="128"/>
      <x:c r="R213" s="128"/>
      <x:c r="S213" s="128"/>
      <x:c r="T213" s="128"/>
      <x:c r="U213" s="128"/>
      <x:c r="V213" s="128"/>
      <x:c r="W213" s="124"/>
      <x:c r="X213" s="128"/>
    </x:row>
    <x:row r="214" spans="1:24" ht="24" customHeight="1">
      <x:c r="A214" s="125">
        <x:v>208</x:v>
      </x:c>
      <x:c r="B214" s="126"/>
      <x:c r="C214" s="126"/>
      <x:c r="D214" s="127"/>
      <x:c r="E214" s="126"/>
      <x:c r="F214" s="125"/>
      <x:c r="G214" s="125"/>
      <x:c r="H214" s="125"/>
      <x:c r="I214" s="125"/>
      <x:c r="K214" s="125"/>
      <x:c r="L214" s="125"/>
      <x:c r="M214" s="125"/>
      <x:c r="O214" s="126"/>
      <x:c r="P214" s="128"/>
      <x:c r="Q214" s="128"/>
      <x:c r="R214" s="128"/>
      <x:c r="S214" s="128"/>
      <x:c r="T214" s="128"/>
      <x:c r="U214" s="128"/>
      <x:c r="V214" s="128"/>
      <x:c r="W214" s="124"/>
      <x:c r="X214" s="128"/>
    </x:row>
    <x:row r="215" spans="1:24" ht="24" customHeight="1">
      <x:c r="A215" s="125">
        <x:v>209</x:v>
      </x:c>
      <x:c r="B215" s="126"/>
      <x:c r="C215" s="126"/>
      <x:c r="D215" s="127"/>
      <x:c r="E215" s="126"/>
      <x:c r="F215" s="125"/>
      <x:c r="G215" s="125"/>
      <x:c r="H215" s="125"/>
      <x:c r="I215" s="125"/>
      <x:c r="K215" s="125"/>
      <x:c r="L215" s="125"/>
      <x:c r="M215" s="125"/>
      <x:c r="O215" s="126"/>
      <x:c r="P215" s="128"/>
      <x:c r="Q215" s="128"/>
      <x:c r="R215" s="128"/>
      <x:c r="S215" s="128"/>
      <x:c r="T215" s="128"/>
      <x:c r="U215" s="128"/>
      <x:c r="V215" s="128"/>
      <x:c r="W215" s="124"/>
      <x:c r="X215" s="128"/>
    </x:row>
    <x:row r="216" spans="1:24" ht="24" customHeight="1">
      <x:c r="A216" s="125">
        <x:v>210</x:v>
      </x:c>
      <x:c r="B216" s="126"/>
      <x:c r="C216" s="126"/>
      <x:c r="D216" s="127"/>
      <x:c r="E216" s="126"/>
      <x:c r="F216" s="125"/>
      <x:c r="G216" s="125"/>
      <x:c r="H216" s="125"/>
      <x:c r="I216" s="125"/>
      <x:c r="K216" s="125"/>
      <x:c r="L216" s="125"/>
      <x:c r="M216" s="125"/>
      <x:c r="O216" s="126"/>
      <x:c r="P216" s="128"/>
      <x:c r="Q216" s="128"/>
      <x:c r="R216" s="128"/>
      <x:c r="S216" s="128"/>
      <x:c r="T216" s="128"/>
      <x:c r="U216" s="128"/>
      <x:c r="V216" s="128"/>
      <x:c r="W216" s="124"/>
      <x:c r="X216" s="128"/>
    </x:row>
    <x:row r="217" spans="1:24" ht="24" customHeight="1">
      <x:c r="A217" s="125">
        <x:v>211</x:v>
      </x:c>
      <x:c r="B217" s="126"/>
      <x:c r="C217" s="126"/>
      <x:c r="D217" s="127"/>
      <x:c r="E217" s="126"/>
      <x:c r="F217" s="125"/>
      <x:c r="G217" s="125"/>
      <x:c r="H217" s="125"/>
      <x:c r="I217" s="125"/>
      <x:c r="K217" s="125"/>
      <x:c r="L217" s="125"/>
      <x:c r="M217" s="125"/>
      <x:c r="O217" s="126"/>
      <x:c r="P217" s="128"/>
      <x:c r="Q217" s="128"/>
      <x:c r="R217" s="128"/>
      <x:c r="S217" s="128"/>
      <x:c r="T217" s="128"/>
      <x:c r="U217" s="128"/>
      <x:c r="V217" s="128"/>
      <x:c r="W217" s="124"/>
      <x:c r="X217" s="128"/>
    </x:row>
    <x:row r="218" spans="1:24" ht="24" customHeight="1">
      <x:c r="A218" s="125">
        <x:v>212</x:v>
      </x:c>
      <x:c r="B218" s="126"/>
      <x:c r="C218" s="126"/>
      <x:c r="D218" s="127"/>
      <x:c r="E218" s="126"/>
      <x:c r="F218" s="125"/>
      <x:c r="G218" s="125"/>
      <x:c r="H218" s="125"/>
      <x:c r="I218" s="125"/>
      <x:c r="K218" s="125"/>
      <x:c r="L218" s="125"/>
      <x:c r="M218" s="125"/>
      <x:c r="O218" s="126"/>
      <x:c r="P218" s="128"/>
      <x:c r="Q218" s="128"/>
      <x:c r="R218" s="128"/>
      <x:c r="S218" s="128"/>
      <x:c r="T218" s="128"/>
      <x:c r="U218" s="128"/>
      <x:c r="V218" s="128"/>
      <x:c r="W218" s="124"/>
      <x:c r="X218" s="128"/>
    </x:row>
    <x:row r="219" spans="1:24" ht="24" customHeight="1">
      <x:c r="A219" s="125">
        <x:v>213</x:v>
      </x:c>
      <x:c r="B219" s="126"/>
      <x:c r="C219" s="126"/>
      <x:c r="D219" s="127"/>
      <x:c r="E219" s="126"/>
      <x:c r="F219" s="125"/>
      <x:c r="G219" s="125"/>
      <x:c r="H219" s="125"/>
      <x:c r="I219" s="125"/>
      <x:c r="K219" s="125"/>
      <x:c r="L219" s="125"/>
      <x:c r="M219" s="125"/>
      <x:c r="O219" s="126"/>
      <x:c r="P219" s="128"/>
      <x:c r="Q219" s="128"/>
      <x:c r="R219" s="128"/>
      <x:c r="S219" s="128"/>
      <x:c r="T219" s="128"/>
      <x:c r="U219" s="128"/>
      <x:c r="V219" s="128"/>
      <x:c r="W219" s="124"/>
      <x:c r="X219" s="128"/>
    </x:row>
    <x:row r="220" spans="1:24" ht="62.10000000000000142109" customHeight="1">
      <x:c r="A220" s="125">
        <x:v>214</x:v>
      </x:c>
      <x:c r="B220" s="126" t="s">
        <x:v>567</x:v>
      </x:c>
      <x:c r="C220" s="126" t="s">
        <x:v>237</x:v>
      </x:c>
      <x:c r="D220" s="127"/>
      <x:c r="E220" s="126" t="s">
        <x:v>1124</x:v>
      </x:c>
      <x:c r="F220" s="125">
        <x:v>330</x:v>
      </x:c>
      <x:c r="G220" s="125">
        <x:v>38</x:v>
      </x:c>
      <x:c r="H220" s="125" t="s">
        <x:v>2845</x:v>
      </x:c>
      <x:c r="I220" s="125">
        <x:v>7</x:v>
      </x:c>
      <x:c r="J220" s="125">
        <x:v>45</x:v>
      </x:c>
      <x:c r="K220" s="125">
        <x:v>19</x:v>
      </x:c>
      <x:c r="L220" s="125" t="s">
        <x:v>2848</x:v>
      </x:c>
      <x:c r="M220" s="125">
        <x:v>5</x:v>
      </x:c>
      <x:c r="N220" s="125">
        <x:v>24</x:v>
      </x:c>
      <x:c r="O220" s="126" t="s">
        <x:v>2841</x:v>
      </x:c>
      <x:c r="P220" s="128">
        <x:v>30</x:v>
      </x:c>
      <x:c r="Q220" s="128" t="s">
        <x:v>2839</x:v>
      </x:c>
      <x:c r="R220" s="128">
        <x:v>30</x:v>
      </x:c>
      <x:c r="S220" s="128" t="s">
        <x:v>201</x:v>
      </x:c>
      <x:c r="T220" s="128">
        <x:v>25</x:v>
      </x:c>
      <x:c r="U220" s="128" t="s">
        <x:v>236</x:v>
      </x:c>
      <x:c r="V220" s="128">
        <x:v>15</x:v>
      </x:c>
      <x:c r="W220" s="124" t="s">
        <x:v>3184</x:v>
      </x:c>
      <x:c r="X220" s="128" t="s">
        <x:v>2191</x:v>
      </x:c>
    </x:row>
    <x:row r="221" spans="1:24" ht="62.10000000000000142109" customHeight="1">
      <x:c r="A221" s="125">
        <x:v>215</x:v>
      </x:c>
      <x:c r="B221" s="126" t="s">
        <x:v>1790</x:v>
      </x:c>
      <x:c r="C221" s="126" t="s">
        <x:v>252</x:v>
      </x:c>
      <x:c r="D221" s="127"/>
      <x:c r="E221" s="126" t="s">
        <x:v>131</x:v>
      </x:c>
      <x:c r="F221" s="125">
        <x:v>650</x:v>
      </x:c>
      <x:c r="G221" s="125">
        <x:v>54</x:v>
      </x:c>
      <x:c r="H221" s="125" t="s">
        <x:v>234</x:v>
      </x:c>
      <x:c r="I221" s="125">
        <x:v>11</x:v>
      </x:c>
      <x:c r="J221" s="125">
        <x:v>65</x:v>
      </x:c>
      <x:c r="K221" s="125">
        <x:v>29</x:v>
      </x:c>
      <x:c r="L221" s="125" t="s">
        <x:v>212</x:v>
      </x:c>
      <x:c r="M221" s="125">
        <x:v>7</x:v>
      </x:c>
      <x:c r="N221" s="125">
        <x:v>36</x:v>
      </x:c>
      <x:c r="O221" s="126" t="s">
        <x:v>253</x:v>
      </x:c>
      <x:c r="P221" s="128">
        <x:v>30</x:v>
      </x:c>
      <x:c r="Q221" s="128" t="s">
        <x:v>238</x:v>
      </x:c>
      <x:c r="R221" s="128">
        <x:v>35</x:v>
      </x:c>
      <x:c r="S221" s="128" t="s">
        <x:v>224</x:v>
      </x:c>
      <x:c r="T221" s="128">
        <x:v>20</x:v>
      </x:c>
      <x:c r="U221" s="128" t="s">
        <x:v>232</x:v>
      </x:c>
      <x:c r="V221" s="128">
        <x:v>15</x:v>
      </x:c>
      <x:c r="W221" s="124" t="s">
        <x:v>1783</x:v>
      </x:c>
      <x:c r="X221" s="128" t="s">
        <x:v>1084</x:v>
      </x:c>
    </x:row>
    <x:row r="222" spans="1:24" ht="24" customHeight="1">
      <x:c r="A222" s="125">
        <x:v>216</x:v>
      </x:c>
      <x:c r="B222" s="126"/>
      <x:c r="C222" s="126"/>
      <x:c r="D222" s="127"/>
      <x:c r="E222" s="126"/>
      <x:c r="F222" s="125"/>
      <x:c r="G222" s="125"/>
      <x:c r="H222" s="125"/>
      <x:c r="I222" s="125"/>
      <x:c r="K222" s="125"/>
      <x:c r="L222" s="125"/>
      <x:c r="M222" s="125"/>
      <x:c r="O222" s="126"/>
      <x:c r="P222" s="128"/>
      <x:c r="Q222" s="128"/>
      <x:c r="R222" s="128"/>
      <x:c r="S222" s="128"/>
      <x:c r="T222" s="128"/>
      <x:c r="U222" s="128"/>
      <x:c r="V222" s="128"/>
      <x:c r="W222" s="124"/>
      <x:c r="X222" s="128"/>
    </x:row>
    <x:row r="223" spans="1:24" ht="24" customHeight="1">
      <x:c r="A223" s="125">
        <x:v>217</x:v>
      </x:c>
      <x:c r="B223" s="126"/>
      <x:c r="C223" s="126"/>
      <x:c r="D223" s="127"/>
      <x:c r="E223" s="126"/>
      <x:c r="F223" s="125"/>
      <x:c r="G223" s="125"/>
      <x:c r="H223" s="125"/>
      <x:c r="I223" s="125"/>
      <x:c r="K223" s="125"/>
      <x:c r="L223" s="125"/>
      <x:c r="M223" s="125"/>
      <x:c r="O223" s="126"/>
      <x:c r="P223" s="128"/>
      <x:c r="Q223" s="128"/>
      <x:c r="R223" s="128"/>
      <x:c r="S223" s="128"/>
      <x:c r="T223" s="128"/>
      <x:c r="U223" s="128"/>
      <x:c r="V223" s="128"/>
      <x:c r="W223" s="124"/>
      <x:c r="X223" s="128"/>
    </x:row>
    <x:row r="224" spans="1:24" ht="24" customHeight="1">
      <x:c r="A224" s="125">
        <x:v>218</x:v>
      </x:c>
      <x:c r="B224" s="126"/>
      <x:c r="C224" s="126"/>
      <x:c r="D224" s="127"/>
      <x:c r="E224" s="126"/>
      <x:c r="F224" s="125"/>
      <x:c r="G224" s="125"/>
      <x:c r="H224" s="125"/>
      <x:c r="I224" s="125"/>
      <x:c r="K224" s="125"/>
      <x:c r="L224" s="125"/>
      <x:c r="M224" s="125"/>
      <x:c r="O224" s="126"/>
      <x:c r="P224" s="128"/>
      <x:c r="Q224" s="128"/>
      <x:c r="R224" s="128"/>
      <x:c r="S224" s="128"/>
      <x:c r="T224" s="128"/>
      <x:c r="U224" s="128"/>
      <x:c r="V224" s="128"/>
      <x:c r="W224" s="124"/>
      <x:c r="X224" s="128"/>
    </x:row>
    <x:row r="225" spans="1:24" ht="24" customHeight="1">
      <x:c r="A225" s="125">
        <x:v>219</x:v>
      </x:c>
      <x:c r="B225" s="126"/>
      <x:c r="C225" s="126"/>
      <x:c r="D225" s="127"/>
      <x:c r="E225" s="126"/>
      <x:c r="F225" s="125"/>
      <x:c r="G225" s="125"/>
      <x:c r="H225" s="125"/>
      <x:c r="I225" s="125"/>
      <x:c r="K225" s="125"/>
      <x:c r="L225" s="125"/>
      <x:c r="M225" s="125"/>
      <x:c r="O225" s="126"/>
      <x:c r="P225" s="128"/>
      <x:c r="Q225" s="128"/>
      <x:c r="R225" s="128"/>
      <x:c r="S225" s="128"/>
      <x:c r="T225" s="128"/>
      <x:c r="U225" s="128"/>
      <x:c r="V225" s="128"/>
      <x:c r="W225" s="124"/>
      <x:c r="X225" s="128"/>
    </x:row>
    <x:row r="226" spans="1:24" ht="24" customHeight="1">
      <x:c r="A226" s="125">
        <x:v>220</x:v>
      </x:c>
      <x:c r="B226" s="126"/>
      <x:c r="C226" s="126"/>
      <x:c r="D226" s="127"/>
      <x:c r="E226" s="126"/>
      <x:c r="F226" s="125"/>
      <x:c r="G226" s="125"/>
      <x:c r="H226" s="125"/>
      <x:c r="I226" s="125"/>
      <x:c r="K226" s="125"/>
      <x:c r="L226" s="125"/>
      <x:c r="M226" s="125"/>
      <x:c r="O226" s="126"/>
      <x:c r="P226" s="128"/>
      <x:c r="Q226" s="128"/>
      <x:c r="R226" s="128"/>
      <x:c r="S226" s="128"/>
      <x:c r="T226" s="128"/>
      <x:c r="U226" s="128"/>
      <x:c r="V226" s="128"/>
      <x:c r="W226" s="124"/>
      <x:c r="X226" s="128"/>
    </x:row>
    <x:row r="227" spans="1:24" ht="24" customHeight="1">
      <x:c r="A227" s="125">
        <x:v>221</x:v>
      </x:c>
      <x:c r="B227" s="126"/>
      <x:c r="C227" s="126"/>
      <x:c r="D227" s="127"/>
      <x:c r="E227" s="126"/>
      <x:c r="F227" s="125"/>
      <x:c r="G227" s="125"/>
      <x:c r="H227" s="125"/>
      <x:c r="I227" s="125"/>
      <x:c r="K227" s="125"/>
      <x:c r="L227" s="125"/>
      <x:c r="M227" s="125"/>
      <x:c r="O227" s="126"/>
      <x:c r="P227" s="128"/>
      <x:c r="Q227" s="128"/>
      <x:c r="R227" s="128"/>
      <x:c r="S227" s="128"/>
      <x:c r="T227" s="128"/>
      <x:c r="U227" s="128"/>
      <x:c r="V227" s="128"/>
      <x:c r="W227" s="124"/>
      <x:c r="X227" s="128"/>
    </x:row>
    <x:row r="228" spans="1:24" ht="62.10000000000000142109" customHeight="1">
      <x:c r="A228" s="125">
        <x:v>222</x:v>
      </x:c>
      <x:c r="B228" s="126" t="s">
        <x:v>1790</x:v>
      </x:c>
      <x:c r="C228" s="126" t="s">
        <x:v>255</x:v>
      </x:c>
      <x:c r="D228" s="127"/>
      <x:c r="E228" s="126" t="s">
        <x:v>131</x:v>
      </x:c>
      <x:c r="F228" s="125">
        <x:v>690</x:v>
      </x:c>
      <x:c r="G228" s="125">
        <x:v>52</x:v>
      </x:c>
      <x:c r="H228" s="125" t="s">
        <x:v>211</x:v>
      </x:c>
      <x:c r="I228" s="125">
        <x:v>10</x:v>
      </x:c>
      <x:c r="J228" s="125">
        <x:v>62</x:v>
      </x:c>
      <x:c r="K228" s="125">
        <x:v>28</x:v>
      </x:c>
      <x:c r="L228" s="125" t="s">
        <x:v>213</x:v>
      </x:c>
      <x:c r="M228" s="125">
        <x:v>9</x:v>
      </x:c>
      <x:c r="N228" s="125">
        <x:v>37</x:v>
      </x:c>
      <x:c r="O228" s="126" t="s">
        <x:v>3185</x:v>
      </x:c>
      <x:c r="P228" s="128">
        <x:v>30</x:v>
      </x:c>
      <x:c r="Q228" s="128" t="s">
        <x:v>2842</x:v>
      </x:c>
      <x:c r="R228" s="128">
        <x:v>25</x:v>
      </x:c>
      <x:c r="S228" s="128" t="s">
        <x:v>2836</x:v>
      </x:c>
      <x:c r="T228" s="128">
        <x:v>30</x:v>
      </x:c>
      <x:c r="U228" s="128" t="s">
        <x:v>260</x:v>
      </x:c>
      <x:c r="V228" s="128">
        <x:v>15</x:v>
      </x:c>
      <x:c r="W228" s="124" t="s">
        <x:v>3184</x:v>
      </x:c>
      <x:c r="X228" s="128" t="s">
        <x:v>1061</x:v>
      </x:c>
    </x:row>
    <x:row r="229" spans="1:24" ht="24" customHeight="1">
      <x:c r="A229" s="125">
        <x:v>223</x:v>
      </x:c>
      <x:c r="B229" s="126"/>
      <x:c r="C229" s="126"/>
      <x:c r="D229" s="127"/>
      <x:c r="E229" s="126"/>
      <x:c r="F229" s="125"/>
      <x:c r="G229" s="125"/>
      <x:c r="H229" s="125"/>
      <x:c r="I229" s="125"/>
      <x:c r="K229" s="125"/>
      <x:c r="L229" s="125"/>
      <x:c r="M229" s="125"/>
      <x:c r="O229" s="126"/>
      <x:c r="P229" s="128"/>
      <x:c r="Q229" s="128"/>
      <x:c r="R229" s="128"/>
      <x:c r="S229" s="128"/>
      <x:c r="T229" s="128"/>
      <x:c r="U229" s="128"/>
      <x:c r="V229" s="128"/>
      <x:c r="W229" s="124"/>
      <x:c r="X229" s="128"/>
    </x:row>
    <x:row r="230" spans="1:24" ht="24" customHeight="1">
      <x:c r="A230" s="125">
        <x:v>224</x:v>
      </x:c>
      <x:c r="B230" s="126"/>
      <x:c r="C230" s="126"/>
      <x:c r="D230" s="127"/>
      <x:c r="E230" s="126"/>
      <x:c r="F230" s="125"/>
      <x:c r="G230" s="125"/>
      <x:c r="H230" s="125"/>
      <x:c r="I230" s="125"/>
      <x:c r="K230" s="125"/>
      <x:c r="L230" s="125"/>
      <x:c r="M230" s="125"/>
      <x:c r="O230" s="126"/>
      <x:c r="P230" s="128"/>
      <x:c r="Q230" s="128"/>
      <x:c r="R230" s="128"/>
      <x:c r="S230" s="128"/>
      <x:c r="T230" s="128"/>
      <x:c r="U230" s="128"/>
      <x:c r="V230" s="128"/>
      <x:c r="W230" s="124"/>
      <x:c r="X230" s="128"/>
    </x:row>
    <x:row r="231" spans="1:24" ht="24" customHeight="1">
      <x:c r="A231" s="125">
        <x:v>225</x:v>
      </x:c>
      <x:c r="B231" s="126"/>
      <x:c r="C231" s="126"/>
      <x:c r="D231" s="127"/>
      <x:c r="E231" s="126"/>
      <x:c r="F231" s="125"/>
      <x:c r="G231" s="125"/>
      <x:c r="H231" s="125"/>
      <x:c r="I231" s="125"/>
      <x:c r="K231" s="125"/>
      <x:c r="L231" s="125"/>
      <x:c r="M231" s="125"/>
      <x:c r="O231" s="126"/>
      <x:c r="P231" s="128"/>
      <x:c r="Q231" s="128"/>
      <x:c r="R231" s="128"/>
      <x:c r="S231" s="128"/>
      <x:c r="T231" s="128"/>
      <x:c r="U231" s="128"/>
      <x:c r="V231" s="128"/>
      <x:c r="W231" s="124"/>
      <x:c r="X231" s="128"/>
    </x:row>
    <x:row r="232" spans="1:24" ht="24" customHeight="1">
      <x:c r="A232" s="125">
        <x:v>226</x:v>
      </x:c>
      <x:c r="B232" s="126"/>
      <x:c r="C232" s="126"/>
      <x:c r="D232" s="127"/>
      <x:c r="E232" s="126"/>
      <x:c r="F232" s="125"/>
      <x:c r="G232" s="125"/>
      <x:c r="H232" s="125"/>
      <x:c r="I232" s="125"/>
      <x:c r="K232" s="125"/>
      <x:c r="L232" s="125"/>
      <x:c r="M232" s="125"/>
      <x:c r="O232" s="126"/>
      <x:c r="P232" s="128"/>
      <x:c r="Q232" s="128"/>
      <x:c r="R232" s="128"/>
      <x:c r="S232" s="128"/>
      <x:c r="T232" s="128"/>
      <x:c r="U232" s="128"/>
      <x:c r="V232" s="128"/>
      <x:c r="W232" s="124"/>
      <x:c r="X232" s="128"/>
    </x:row>
    <x:row r="233" spans="1:24" ht="24" customHeight="1">
      <x:c r="A233" s="125">
        <x:v>227</x:v>
      </x:c>
      <x:c r="B233" s="126"/>
      <x:c r="C233" s="126"/>
      <x:c r="D233" s="127"/>
      <x:c r="E233" s="126"/>
      <x:c r="F233" s="125"/>
      <x:c r="G233" s="125"/>
      <x:c r="H233" s="125"/>
      <x:c r="I233" s="125"/>
      <x:c r="K233" s="125"/>
      <x:c r="L233" s="125"/>
      <x:c r="M233" s="125"/>
      <x:c r="O233" s="126"/>
      <x:c r="P233" s="128"/>
      <x:c r="Q233" s="128"/>
      <x:c r="R233" s="128"/>
      <x:c r="S233" s="128"/>
      <x:c r="T233" s="128"/>
      <x:c r="U233" s="128"/>
      <x:c r="V233" s="128"/>
      <x:c r="W233" s="124"/>
      <x:c r="X233" s="128"/>
    </x:row>
    <x:row r="234" spans="1:24" ht="24" customHeight="1">
      <x:c r="A234" s="125">
        <x:v>228</x:v>
      </x:c>
      <x:c r="B234" s="126"/>
      <x:c r="C234" s="126"/>
      <x:c r="D234" s="127"/>
      <x:c r="E234" s="126"/>
      <x:c r="F234" s="125"/>
      <x:c r="G234" s="125"/>
      <x:c r="H234" s="125"/>
      <x:c r="I234" s="125"/>
      <x:c r="K234" s="125"/>
      <x:c r="L234" s="125"/>
      <x:c r="M234" s="125"/>
      <x:c r="O234" s="126"/>
      <x:c r="P234" s="128"/>
      <x:c r="Q234" s="128"/>
      <x:c r="R234" s="128"/>
      <x:c r="S234" s="128"/>
      <x:c r="T234" s="128"/>
      <x:c r="U234" s="128"/>
      <x:c r="V234" s="128"/>
      <x:c r="W234" s="124"/>
      <x:c r="X234" s="128"/>
    </x:row>
    <x:row r="235" spans="1:24" ht="24" customHeight="1">
      <x:c r="A235" s="125">
        <x:v>229</x:v>
      </x:c>
      <x:c r="B235" s="126"/>
      <x:c r="C235" s="126"/>
      <x:c r="D235" s="127"/>
      <x:c r="E235" s="126"/>
      <x:c r="F235" s="125"/>
      <x:c r="G235" s="125"/>
      <x:c r="H235" s="125"/>
      <x:c r="I235" s="125"/>
      <x:c r="K235" s="125"/>
      <x:c r="L235" s="125"/>
      <x:c r="M235" s="125"/>
      <x:c r="O235" s="126"/>
      <x:c r="P235" s="128"/>
      <x:c r="Q235" s="128"/>
      <x:c r="R235" s="128"/>
      <x:c r="S235" s="128"/>
      <x:c r="T235" s="128"/>
      <x:c r="U235" s="128"/>
      <x:c r="V235" s="128"/>
      <x:c r="W235" s="124"/>
      <x:c r="X235" s="128"/>
    </x:row>
    <x:row r="236" spans="1:24" ht="62.10000000000000142109" customHeight="1">
      <x:c r="A236" s="125">
        <x:v>230</x:v>
      </x:c>
      <x:c r="B236" s="126" t="s">
        <x:v>567</x:v>
      </x:c>
      <x:c r="C236" s="126" t="s">
        <x:v>2843</x:v>
      </x:c>
      <x:c r="D236" s="127"/>
      <x:c r="E236" s="126" t="s">
        <x:v>131</x:v>
      </x:c>
      <x:c r="F236" s="125">
        <x:v>760</x:v>
      </x:c>
      <x:c r="G236" s="125">
        <x:v>55</x:v>
      </x:c>
      <x:c r="H236" s="125" t="s">
        <x:v>215</x:v>
      </x:c>
      <x:c r="I236" s="125">
        <x:v>11</x:v>
      </x:c>
      <x:c r="J236" s="125">
        <x:v>66</x:v>
      </x:c>
      <x:c r="K236" s="125">
        <x:v>33</x:v>
      </x:c>
      <x:c r="L236" s="125" t="s">
        <x:v>214</x:v>
      </x:c>
      <x:c r="M236" s="125">
        <x:v>10</x:v>
      </x:c>
      <x:c r="N236" s="125">
        <x:v>43</x:v>
      </x:c>
      <x:c r="O236" s="126" t="s">
        <x:v>239</x:v>
      </x:c>
      <x:c r="P236" s="128">
        <x:v>20</x:v>
      </x:c>
      <x:c r="Q236" s="128" t="s">
        <x:v>229</x:v>
      </x:c>
      <x:c r="R236" s="128">
        <x:v>30</x:v>
      </x:c>
      <x:c r="S236" s="128" t="s">
        <x:v>2840</x:v>
      </x:c>
      <x:c r="T236" s="128">
        <x:v>30</x:v>
      </x:c>
      <x:c r="U236" s="128" t="s">
        <x:v>2838</x:v>
      </x:c>
      <x:c r="V236" s="128">
        <x:v>20</x:v>
      </x:c>
      <x:c r="W236" s="124" t="s">
        <x:v>3184</x:v>
      </x:c>
      <x:c r="X236" s="128" t="s">
        <x:v>2178</x:v>
      </x:c>
    </x:row>
    <x:row r="237" spans="1:24" ht="24" customHeight="1">
      <x:c r="A237" s="125">
        <x:v>231</x:v>
      </x:c>
      <x:c r="B237" s="126"/>
      <x:c r="C237" s="126"/>
      <x:c r="D237" s="127"/>
      <x:c r="E237" s="126"/>
      <x:c r="F237" s="125"/>
      <x:c r="G237" s="125"/>
      <x:c r="H237" s="125"/>
      <x:c r="I237" s="125"/>
      <x:c r="K237" s="125"/>
      <x:c r="L237" s="125"/>
      <x:c r="M237" s="125"/>
      <x:c r="O237" s="126"/>
      <x:c r="P237" s="128"/>
      <x:c r="Q237" s="128"/>
      <x:c r="R237" s="128"/>
      <x:c r="S237" s="128"/>
      <x:c r="T237" s="128"/>
      <x:c r="U237" s="128"/>
      <x:c r="V237" s="128"/>
      <x:c r="W237" s="124"/>
      <x:c r="X237" s="128"/>
    </x:row>
    <x:row r="238" spans="1:24" ht="24" customHeight="1">
      <x:c r="A238" s="125">
        <x:v>232</x:v>
      </x:c>
      <x:c r="B238" s="126"/>
      <x:c r="C238" s="126"/>
      <x:c r="D238" s="127"/>
      <x:c r="E238" s="126"/>
      <x:c r="F238" s="125"/>
      <x:c r="G238" s="125"/>
      <x:c r="H238" s="125"/>
      <x:c r="I238" s="125"/>
      <x:c r="K238" s="125"/>
      <x:c r="L238" s="125"/>
      <x:c r="M238" s="125"/>
      <x:c r="O238" s="126"/>
      <x:c r="P238" s="128"/>
      <x:c r="Q238" s="128"/>
      <x:c r="R238" s="128"/>
      <x:c r="S238" s="128"/>
      <x:c r="T238" s="128"/>
      <x:c r="U238" s="128"/>
      <x:c r="V238" s="128"/>
      <x:c r="W238" s="124"/>
      <x:c r="X238" s="128"/>
    </x:row>
    <x:row r="239" spans="1:24" ht="24" customHeight="1">
      <x:c r="A239" s="125">
        <x:v>233</x:v>
      </x:c>
      <x:c r="B239" s="126"/>
      <x:c r="C239" s="126"/>
      <x:c r="D239" s="127"/>
      <x:c r="E239" s="126"/>
      <x:c r="F239" s="125"/>
      <x:c r="G239" s="125"/>
      <x:c r="H239" s="125"/>
      <x:c r="I239" s="125"/>
      <x:c r="K239" s="125"/>
      <x:c r="L239" s="125"/>
      <x:c r="M239" s="125"/>
      <x:c r="O239" s="126"/>
      <x:c r="P239" s="128"/>
      <x:c r="Q239" s="128"/>
      <x:c r="R239" s="128"/>
      <x:c r="S239" s="128"/>
      <x:c r="T239" s="128"/>
      <x:c r="U239" s="128"/>
      <x:c r="V239" s="128"/>
      <x:c r="W239" s="124"/>
      <x:c r="X239" s="128"/>
    </x:row>
    <x:row r="240" spans="1:24" ht="24" customHeight="1">
      <x:c r="A240" s="125">
        <x:v>234</x:v>
      </x:c>
      <x:c r="B240" s="126"/>
      <x:c r="C240" s="126"/>
      <x:c r="D240" s="127"/>
      <x:c r="E240" s="126"/>
      <x:c r="F240" s="125"/>
      <x:c r="G240" s="125"/>
      <x:c r="H240" s="125"/>
      <x:c r="I240" s="125"/>
      <x:c r="K240" s="125"/>
      <x:c r="L240" s="125"/>
      <x:c r="M240" s="125"/>
      <x:c r="O240" s="126"/>
      <x:c r="P240" s="128"/>
      <x:c r="Q240" s="128"/>
      <x:c r="R240" s="128"/>
      <x:c r="S240" s="128"/>
      <x:c r="T240" s="128"/>
      <x:c r="U240" s="128"/>
      <x:c r="V240" s="128"/>
      <x:c r="W240" s="124"/>
      <x:c r="X240" s="128"/>
    </x:row>
    <x:row r="241" spans="1:24" ht="24" customHeight="1">
      <x:c r="A241" s="125">
        <x:v>235</x:v>
      </x:c>
      <x:c r="B241" s="126"/>
      <x:c r="C241" s="126"/>
      <x:c r="D241" s="127"/>
      <x:c r="E241" s="126"/>
      <x:c r="F241" s="125"/>
      <x:c r="G241" s="125"/>
      <x:c r="H241" s="125"/>
      <x:c r="I241" s="125"/>
      <x:c r="K241" s="125"/>
      <x:c r="L241" s="125"/>
      <x:c r="M241" s="125"/>
      <x:c r="O241" s="126"/>
      <x:c r="P241" s="128"/>
      <x:c r="Q241" s="128"/>
      <x:c r="R241" s="128"/>
      <x:c r="S241" s="128"/>
      <x:c r="T241" s="128"/>
      <x:c r="U241" s="128"/>
      <x:c r="V241" s="128"/>
      <x:c r="W241" s="124"/>
      <x:c r="X241" s="128"/>
    </x:row>
    <x:row r="242" spans="1:24" ht="62.10000000000000142109" customHeight="1">
      <x:c r="A242" s="125">
        <x:v>236</x:v>
      </x:c>
      <x:c r="B242" s="126" t="s">
        <x:v>1790</x:v>
      </x:c>
      <x:c r="C242" s="126" t="s">
        <x:v>2849</x:v>
      </x:c>
      <x:c r="D242" s="127"/>
      <x:c r="E242" s="126" t="s">
        <x:v>111</x:v>
      </x:c>
      <x:c r="F242" s="125">
        <x:v>980</x:v>
      </x:c>
      <x:c r="G242" s="125">
        <x:v>62</x:v>
      </x:c>
      <x:c r="H242" s="125" t="s">
        <x:v>223</x:v>
      </x:c>
      <x:c r="I242" s="125">
        <x:v>13</x:v>
      </x:c>
      <x:c r="J242" s="125">
        <x:v>75</x:v>
      </x:c>
      <x:c r="K242" s="125">
        <x:v>34</x:v>
      </x:c>
      <x:c r="L242" s="125" t="s">
        <x:v>2866</x:v>
      </x:c>
      <x:c r="M242" s="125">
        <x:v>10</x:v>
      </x:c>
      <x:c r="N242" s="125">
        <x:v>44</x:v>
      </x:c>
      <x:c r="O242" s="126" t="s">
        <x:v>2867</x:v>
      </x:c>
      <x:c r="P242" s="128">
        <x:v>25</x:v>
      </x:c>
      <x:c r="Q242" s="128" t="s">
        <x:v>217</x:v>
      </x:c>
      <x:c r="R242" s="128">
        <x:v>25</x:v>
      </x:c>
      <x:c r="S242" s="128" t="s">
        <x:v>222</x:v>
      </x:c>
      <x:c r="T242" s="128">
        <x:v>30</x:v>
      </x:c>
      <x:c r="U242" s="128" t="s">
        <x:v>235</x:v>
      </x:c>
      <x:c r="V242" s="128">
        <x:v>20</x:v>
      </x:c>
      <x:c r="W242" s="124" t="s">
        <x:v>1783</x:v>
      </x:c>
      <x:c r="X242" s="128" t="s">
        <x:v>2129</x:v>
      </x:c>
    </x:row>
    <x:row r="243" spans="1:24" ht="24" customHeight="1">
      <x:c r="A243" s="125">
        <x:v>237</x:v>
      </x:c>
      <x:c r="B243" s="126"/>
      <x:c r="C243" s="126"/>
      <x:c r="D243" s="127"/>
      <x:c r="E243" s="126"/>
      <x:c r="F243" s="125"/>
      <x:c r="G243" s="125"/>
      <x:c r="H243" s="125"/>
      <x:c r="I243" s="125"/>
      <x:c r="K243" s="125"/>
      <x:c r="L243" s="125"/>
      <x:c r="M243" s="125"/>
      <x:c r="O243" s="126"/>
      <x:c r="P243" s="128"/>
      <x:c r="Q243" s="128"/>
      <x:c r="R243" s="128"/>
      <x:c r="S243" s="128"/>
      <x:c r="T243" s="128"/>
      <x:c r="U243" s="128"/>
      <x:c r="V243" s="128"/>
      <x:c r="W243" s="124"/>
      <x:c r="X243" s="128"/>
    </x:row>
    <x:row r="244" spans="1:24" ht="24" customHeight="1">
      <x:c r="A244" s="125">
        <x:v>238</x:v>
      </x:c>
      <x:c r="B244" s="126"/>
      <x:c r="C244" s="126"/>
      <x:c r="D244" s="127"/>
      <x:c r="E244" s="126"/>
      <x:c r="F244" s="125"/>
      <x:c r="G244" s="125"/>
      <x:c r="H244" s="125"/>
      <x:c r="I244" s="125"/>
      <x:c r="K244" s="125"/>
      <x:c r="L244" s="125"/>
      <x:c r="M244" s="125"/>
      <x:c r="O244" s="126"/>
      <x:c r="P244" s="128"/>
      <x:c r="Q244" s="128"/>
      <x:c r="R244" s="128"/>
      <x:c r="S244" s="128"/>
      <x:c r="T244" s="128"/>
      <x:c r="U244" s="128"/>
      <x:c r="V244" s="128"/>
      <x:c r="W244" s="124"/>
      <x:c r="X244" s="128"/>
    </x:row>
    <x:row r="245" spans="1:24" ht="62.10000000000000142109" customHeight="1">
      <x:c r="A245" s="125">
        <x:v>239</x:v>
      </x:c>
      <x:c r="B245" s="126" t="s">
        <x:v>1790</x:v>
      </x:c>
      <x:c r="C245" s="126" t="s">
        <x:v>2846</x:v>
      </x:c>
      <x:c r="D245" s="127"/>
      <x:c r="E245" s="126" t="s">
        <x:v>111</x:v>
      </x:c>
      <x:c r="F245" s="125">
        <x:v>1120</x:v>
      </x:c>
      <x:c r="G245" s="125">
        <x:v>66</x:v>
      </x:c>
      <x:c r="H245" s="125" t="s">
        <x:v>203</x:v>
      </x:c>
      <x:c r="I245" s="125">
        <x:v>14</x:v>
      </x:c>
      <x:c r="J245" s="125">
        <x:v>80</x:v>
      </x:c>
      <x:c r="K245" s="125">
        <x:v>36</x:v>
      </x:c>
      <x:c r="L245" s="125" t="s">
        <x:v>204</x:v>
      </x:c>
      <x:c r="M245" s="125">
        <x:v>11</x:v>
      </x:c>
      <x:c r="N245" s="125">
        <x:v>47</x:v>
      </x:c>
      <x:c r="O245" s="126" t="s">
        <x:v>2859</x:v>
      </x:c>
      <x:c r="P245" s="128">
        <x:v>30</x:v>
      </x:c>
      <x:c r="Q245" s="128" t="s">
        <x:v>200</x:v>
      </x:c>
      <x:c r="R245" s="128">
        <x:v>25</x:v>
      </x:c>
      <x:c r="S245" s="128" t="s">
        <x:v>227</x:v>
      </x:c>
      <x:c r="T245" s="128">
        <x:v>25</x:v>
      </x:c>
      <x:c r="U245" s="128" t="s">
        <x:v>225</x:v>
      </x:c>
      <x:c r="V245" s="128">
        <x:v>20</x:v>
      </x:c>
      <x:c r="W245" s="124" t="s">
        <x:v>3151</x:v>
      </x:c>
      <x:c r="X245" s="128" t="s">
        <x:v>2189</x:v>
      </x:c>
    </x:row>
    <x:row r="246" spans="1:24" ht="62.10000000000000142109" customHeight="1">
      <x:c r="A246" s="125">
        <x:v>240</x:v>
      </x:c>
      <x:c r="B246" s="126" t="s">
        <x:v>567</x:v>
      </x:c>
      <x:c r="C246" s="126" t="s">
        <x:v>2862</x:v>
      </x:c>
      <x:c r="D246" s="127"/>
      <x:c r="E246" s="126" t="s">
        <x:v>144</x:v>
      </x:c>
      <x:c r="F246" s="125">
        <x:v>3600</x:v>
      </x:c>
      <x:c r="G246" s="125">
        <x:v>74</x:v>
      </x:c>
      <x:c r="H246" s="125" t="s">
        <x:v>240</x:v>
      </x:c>
      <x:c r="I246" s="125">
        <x:v>16</x:v>
      </x:c>
      <x:c r="J246" s="125">
        <x:v>90</x:v>
      </x:c>
      <x:c r="K246" s="125">
        <x:v>45</x:v>
      </x:c>
      <x:c r="L246" s="125" t="s">
        <x:v>202</x:v>
      </x:c>
      <x:c r="M246" s="125">
        <x:v>13</x:v>
      </x:c>
      <x:c r="N246" s="125">
        <x:v>58</x:v>
      </x:c>
      <x:c r="O246" s="126" t="s">
        <x:v>2865</x:v>
      </x:c>
      <x:c r="P246" s="128">
        <x:v>25</x:v>
      </x:c>
      <x:c r="Q246" s="128" t="s">
        <x:v>2855</x:v>
      </x:c>
      <x:c r="R246" s="128">
        <x:v>25</x:v>
      </x:c>
      <x:c r="S246" s="128" t="s">
        <x:v>2852</x:v>
      </x:c>
      <x:c r="T246" s="128">
        <x:v>25</x:v>
      </x:c>
      <x:c r="U246" s="128" t="s">
        <x:v>256</x:v>
      </x:c>
      <x:c r="V246" s="128">
        <x:v>25</x:v>
      </x:c>
      <x:c r="W246" s="124" t="s">
        <x:v>3151</x:v>
      </x:c>
      <x:c r="X246" s="128" t="s">
        <x:v>2139</x:v>
      </x:c>
    </x:row>
    <x:row r="247" spans="1:24" ht="24" customHeight="1">
      <x:c r="A247" s="125">
        <x:v>241</x:v>
      </x:c>
      <x:c r="B247" s="126"/>
      <x:c r="C247" s="126"/>
      <x:c r="D247" s="127"/>
      <x:c r="E247" s="126"/>
      <x:c r="F247" s="125"/>
      <x:c r="G247" s="125"/>
      <x:c r="H247" s="125"/>
      <x:c r="I247" s="125"/>
      <x:c r="K247" s="125"/>
      <x:c r="L247" s="125"/>
      <x:c r="M247" s="125"/>
      <x:c r="O247" s="126"/>
      <x:c r="P247" s="128"/>
      <x:c r="Q247" s="128"/>
      <x:c r="R247" s="128"/>
      <x:c r="S247" s="128"/>
      <x:c r="T247" s="128"/>
      <x:c r="U247" s="128"/>
      <x:c r="V247" s="128"/>
      <x:c r="W247" s="124"/>
      <x:c r="X247" s="128"/>
    </x:row>
    <x:row r="248" spans="1:24" ht="24" customHeight="1">
      <x:c r="A248" s="125">
        <x:v>242</x:v>
      </x:c>
      <x:c r="B248" s="126"/>
      <x:c r="C248" s="126"/>
      <x:c r="D248" s="127"/>
      <x:c r="E248" s="126"/>
      <x:c r="F248" s="125"/>
      <x:c r="G248" s="125"/>
      <x:c r="H248" s="125"/>
      <x:c r="I248" s="125"/>
      <x:c r="K248" s="125"/>
      <x:c r="L248" s="125"/>
      <x:c r="M248" s="125"/>
      <x:c r="O248" s="126"/>
      <x:c r="P248" s="128"/>
      <x:c r="Q248" s="128"/>
      <x:c r="R248" s="128"/>
      <x:c r="S248" s="128"/>
      <x:c r="T248" s="128"/>
      <x:c r="U248" s="128"/>
      <x:c r="V248" s="128"/>
      <x:c r="W248" s="124"/>
      <x:c r="X248" s="128"/>
    </x:row>
    <x:row r="249" spans="1:24" ht="24" customHeight="1">
      <x:c r="A249" s="125">
        <x:v>243</x:v>
      </x:c>
      <x:c r="B249" s="126"/>
      <x:c r="C249" s="126"/>
      <x:c r="D249" s="127"/>
      <x:c r="E249" s="126"/>
      <x:c r="F249" s="125"/>
      <x:c r="G249" s="125"/>
      <x:c r="H249" s="125"/>
      <x:c r="I249" s="125"/>
      <x:c r="K249" s="125"/>
      <x:c r="L249" s="125"/>
      <x:c r="M249" s="125"/>
      <x:c r="O249" s="126"/>
      <x:c r="P249" s="128"/>
      <x:c r="Q249" s="128"/>
      <x:c r="R249" s="128"/>
      <x:c r="S249" s="128"/>
      <x:c r="T249" s="128"/>
      <x:c r="U249" s="128"/>
      <x:c r="V249" s="128"/>
      <x:c r="W249" s="124"/>
      <x:c r="X249" s="128"/>
    </x:row>
    <x:row r="250" spans="1:24" ht="24" customHeight="1">
      <x:c r="A250" s="125">
        <x:v>244</x:v>
      </x:c>
      <x:c r="B250" s="126"/>
      <x:c r="C250" s="126"/>
      <x:c r="D250" s="127"/>
      <x:c r="E250" s="126"/>
      <x:c r="F250" s="125"/>
      <x:c r="G250" s="125"/>
      <x:c r="H250" s="125"/>
      <x:c r="I250" s="125"/>
      <x:c r="K250" s="125"/>
      <x:c r="L250" s="125"/>
      <x:c r="M250" s="125"/>
      <x:c r="O250" s="126"/>
      <x:c r="P250" s="128"/>
      <x:c r="Q250" s="128"/>
      <x:c r="R250" s="128"/>
      <x:c r="S250" s="128"/>
      <x:c r="T250" s="128"/>
      <x:c r="U250" s="128"/>
      <x:c r="V250" s="128"/>
      <x:c r="W250" s="124"/>
      <x:c r="X250" s="128"/>
    </x:row>
    <x:row r="251" spans="1:24" ht="62.10000000000000142109" customHeight="1">
      <x:c r="A251" s="125">
        <x:v>245</x:v>
      </x:c>
      <x:c r="B251" s="126" t="s">
        <x:v>1790</x:v>
      </x:c>
      <x:c r="C251" s="126" t="s">
        <x:v>2856</x:v>
      </x:c>
      <x:c r="D251" s="127"/>
      <x:c r="E251" s="126" t="s">
        <x:v>183</x:v>
      </x:c>
      <x:c r="F251" s="125">
        <x:v>6200</x:v>
      </x:c>
      <x:c r="G251" s="125">
        <x:v>84</x:v>
      </x:c>
      <x:c r="H251" s="125" t="s">
        <x:v>284</x:v>
      </x:c>
      <x:c r="I251" s="125">
        <x:v>18</x:v>
      </x:c>
      <x:c r="J251" s="125">
        <x:v>102</x:v>
      </x:c>
      <x:c r="K251" s="125">
        <x:v>54</x:v>
      </x:c>
      <x:c r="L251" s="125" t="s">
        <x:v>264</x:v>
      </x:c>
      <x:c r="M251" s="125">
        <x:v>16</x:v>
      </x:c>
      <x:c r="N251" s="125">
        <x:v>70</x:v>
      </x:c>
      <x:c r="O251" s="126" t="s">
        <x:v>2864</x:v>
      </x:c>
      <x:c r="P251" s="128">
        <x:v>25</x:v>
      </x:c>
      <x:c r="Q251" s="128" t="s">
        <x:v>259</x:v>
      </x:c>
      <x:c r="R251" s="128">
        <x:v>20</x:v>
      </x:c>
      <x:c r="S251" s="128" t="s">
        <x:v>2863</x:v>
      </x:c>
      <x:c r="T251" s="128">
        <x:v>25</x:v>
      </x:c>
      <x:c r="U251" s="128" t="s">
        <x:v>257</x:v>
      </x:c>
      <x:c r="V251" s="128">
        <x:v>30</x:v>
      </x:c>
      <x:c r="W251" s="124" t="s">
        <x:v>3151</x:v>
      </x:c>
      <x:c r="X251" s="128" t="s">
        <x:v>2588</x:v>
      </x:c>
    </x:row>
    <x:row r="252" spans="1:24" ht="24" customHeight="1">
      <x:c r="A252" s="125">
        <x:v>246</x:v>
      </x:c>
      <x:c r="B252" s="126"/>
      <x:c r="C252" s="126"/>
      <x:c r="D252" s="127"/>
      <x:c r="E252" s="126"/>
      <x:c r="F252" s="125"/>
      <x:c r="G252" s="125"/>
      <x:c r="H252" s="125"/>
      <x:c r="I252" s="125"/>
      <x:c r="K252" s="125"/>
      <x:c r="L252" s="125"/>
      <x:c r="M252" s="125"/>
      <x:c r="O252" s="126"/>
      <x:c r="P252" s="128"/>
      <x:c r="Q252" s="128"/>
      <x:c r="R252" s="128"/>
      <x:c r="S252" s="128"/>
      <x:c r="T252" s="128"/>
      <x:c r="U252" s="128"/>
      <x:c r="V252" s="128"/>
      <x:c r="W252" s="124"/>
      <x:c r="X252" s="128"/>
    </x:row>
    <x:row r="253" spans="1:24" ht="24" customHeight="1">
      <x:c r="A253" s="125">
        <x:v>247</x:v>
      </x:c>
      <x:c r="B253" s="126"/>
      <x:c r="C253" s="126"/>
      <x:c r="D253" s="127"/>
      <x:c r="E253" s="126"/>
      <x:c r="F253" s="125"/>
      <x:c r="G253" s="125"/>
      <x:c r="H253" s="125"/>
      <x:c r="I253" s="125"/>
      <x:c r="K253" s="125"/>
      <x:c r="L253" s="125"/>
      <x:c r="M253" s="125"/>
      <x:c r="O253" s="126"/>
      <x:c r="P253" s="128"/>
      <x:c r="Q253" s="128"/>
      <x:c r="R253" s="128"/>
      <x:c r="S253" s="128"/>
      <x:c r="T253" s="128"/>
      <x:c r="U253" s="128"/>
      <x:c r="V253" s="128"/>
      <x:c r="W253" s="124"/>
      <x:c r="X253" s="128"/>
    </x:row>
    <x:row r="254" spans="1:24" ht="24" customHeight="1">
      <x:c r="A254" s="125">
        <x:v>248</x:v>
      </x:c>
      <x:c r="B254" s="126"/>
      <x:c r="C254" s="126"/>
      <x:c r="D254" s="127"/>
      <x:c r="E254" s="126"/>
      <x:c r="F254" s="125"/>
      <x:c r="G254" s="125"/>
      <x:c r="H254" s="125"/>
      <x:c r="I254" s="125"/>
      <x:c r="K254" s="125"/>
      <x:c r="L254" s="125"/>
      <x:c r="M254" s="125"/>
      <x:c r="O254" s="126"/>
      <x:c r="P254" s="128"/>
      <x:c r="Q254" s="128"/>
      <x:c r="R254" s="128"/>
      <x:c r="S254" s="128"/>
      <x:c r="T254" s="128"/>
      <x:c r="U254" s="128"/>
      <x:c r="V254" s="128"/>
      <x:c r="W254" s="124"/>
      <x:c r="X254" s="128"/>
    </x:row>
    <x:row r="255" spans="1:24" ht="24" customHeight="1">
      <x:c r="A255" s="125">
        <x:v>249</x:v>
      </x:c>
      <x:c r="B255" s="126"/>
      <x:c r="C255" s="126"/>
      <x:c r="D255" s="127"/>
      <x:c r="E255" s="126"/>
      <x:c r="F255" s="125"/>
      <x:c r="G255" s="125"/>
      <x:c r="H255" s="125"/>
      <x:c r="I255" s="125"/>
      <x:c r="K255" s="125"/>
      <x:c r="L255" s="125"/>
      <x:c r="M255" s="125"/>
      <x:c r="O255" s="126"/>
      <x:c r="P255" s="128"/>
      <x:c r="Q255" s="128"/>
      <x:c r="R255" s="128"/>
      <x:c r="S255" s="128"/>
      <x:c r="T255" s="128"/>
      <x:c r="U255" s="128"/>
      <x:c r="V255" s="128"/>
      <x:c r="W255" s="124"/>
      <x:c r="X255" s="128"/>
    </x:row>
    <x:row r="256" spans="1:24" ht="24" customHeight="1">
      <x:c r="A256" s="125">
        <x:v>250</x:v>
      </x:c>
      <x:c r="B256" s="126"/>
      <x:c r="C256" s="126"/>
      <x:c r="D256" s="127"/>
      <x:c r="E256" s="126"/>
      <x:c r="F256" s="125"/>
      <x:c r="G256" s="125"/>
      <x:c r="H256" s="125"/>
      <x:c r="I256" s="125"/>
      <x:c r="K256" s="125"/>
      <x:c r="L256" s="125"/>
      <x:c r="M256" s="125"/>
      <x:c r="O256" s="126"/>
      <x:c r="P256" s="128"/>
      <x:c r="Q256" s="128"/>
      <x:c r="R256" s="128"/>
      <x:c r="S256" s="128"/>
      <x:c r="T256" s="128"/>
      <x:c r="U256" s="128"/>
      <x:c r="V256" s="128"/>
      <x:c r="W256" s="124"/>
      <x:c r="X256" s="128"/>
    </x:row>
    <x:row r="257" spans="1:24" ht="24" customHeight="1">
      <x:c r="A257" s="125">
        <x:v>251</x:v>
      </x:c>
      <x:c r="B257" s="126"/>
      <x:c r="C257" s="126"/>
      <x:c r="D257" s="127"/>
      <x:c r="E257" s="126"/>
      <x:c r="F257" s="125"/>
      <x:c r="G257" s="125"/>
      <x:c r="H257" s="125"/>
      <x:c r="I257" s="125"/>
      <x:c r="K257" s="125"/>
      <x:c r="L257" s="125"/>
      <x:c r="M257" s="125"/>
      <x:c r="O257" s="126"/>
      <x:c r="P257" s="128"/>
      <x:c r="Q257" s="128"/>
      <x:c r="R257" s="128"/>
      <x:c r="S257" s="128"/>
      <x:c r="T257" s="128"/>
      <x:c r="U257" s="128"/>
      <x:c r="V257" s="128"/>
      <x:c r="W257" s="124"/>
      <x:c r="X257" s="128"/>
    </x:row>
    <x:row r="258" spans="1:24" ht="24" customHeight="1">
      <x:c r="A258" s="125">
        <x:v>252</x:v>
      </x:c>
      <x:c r="B258" s="126"/>
      <x:c r="C258" s="126"/>
      <x:c r="D258" s="127"/>
      <x:c r="E258" s="126"/>
      <x:c r="F258" s="125"/>
      <x:c r="G258" s="125"/>
      <x:c r="H258" s="125"/>
      <x:c r="I258" s="125"/>
      <x:c r="K258" s="125"/>
      <x:c r="L258" s="125"/>
      <x:c r="M258" s="125"/>
      <x:c r="O258" s="126"/>
      <x:c r="P258" s="128"/>
      <x:c r="Q258" s="128"/>
      <x:c r="R258" s="128"/>
      <x:c r="S258" s="128"/>
      <x:c r="T258" s="128"/>
      <x:c r="U258" s="128"/>
      <x:c r="V258" s="128"/>
      <x:c r="W258" s="124"/>
      <x:c r="X258" s="128"/>
    </x:row>
    <x:row r="259" spans="1:24" ht="24" customHeight="1">
      <x:c r="A259" s="125">
        <x:v>253</x:v>
      </x:c>
      <x:c r="B259" s="126"/>
      <x:c r="C259" s="126"/>
      <x:c r="D259" s="127"/>
      <x:c r="E259" s="126"/>
      <x:c r="F259" s="125"/>
      <x:c r="G259" s="125"/>
      <x:c r="H259" s="125"/>
      <x:c r="I259" s="125"/>
      <x:c r="K259" s="125"/>
      <x:c r="L259" s="125"/>
      <x:c r="M259" s="125"/>
      <x:c r="O259" s="126"/>
      <x:c r="P259" s="128"/>
      <x:c r="Q259" s="128"/>
      <x:c r="R259" s="128"/>
      <x:c r="S259" s="128"/>
      <x:c r="T259" s="128"/>
      <x:c r="U259" s="128"/>
      <x:c r="V259" s="128"/>
      <x:c r="W259" s="124"/>
      <x:c r="X259" s="128"/>
    </x:row>
    <x:row r="260" spans="1:24" ht="24" customHeight="1">
      <x:c r="A260" s="125">
        <x:v>254</x:v>
      </x:c>
      <x:c r="B260" s="126"/>
      <x:c r="C260" s="126"/>
      <x:c r="D260" s="127"/>
      <x:c r="E260" s="126"/>
      <x:c r="F260" s="125"/>
      <x:c r="G260" s="125"/>
      <x:c r="H260" s="125"/>
      <x:c r="I260" s="125"/>
      <x:c r="K260" s="125"/>
      <x:c r="L260" s="125"/>
      <x:c r="M260" s="125"/>
      <x:c r="O260" s="126"/>
      <x:c r="P260" s="128"/>
      <x:c r="Q260" s="128"/>
      <x:c r="R260" s="128"/>
      <x:c r="S260" s="128"/>
      <x:c r="T260" s="128"/>
      <x:c r="U260" s="128"/>
      <x:c r="V260" s="128"/>
      <x:c r="W260" s="124"/>
      <x:c r="X260" s="128"/>
    </x:row>
    <x:row r="261" spans="1:24" ht="24" customHeight="1">
      <x:c r="A261" s="125">
        <x:v>255</x:v>
      </x:c>
      <x:c r="B261" s="126"/>
      <x:c r="C261" s="126"/>
      <x:c r="D261" s="127"/>
      <x:c r="E261" s="126"/>
      <x:c r="F261" s="125"/>
      <x:c r="G261" s="125"/>
      <x:c r="H261" s="125"/>
      <x:c r="I261" s="125"/>
      <x:c r="K261" s="125"/>
      <x:c r="L261" s="125"/>
      <x:c r="M261" s="125"/>
      <x:c r="O261" s="126"/>
      <x:c r="P261" s="128"/>
      <x:c r="Q261" s="128"/>
      <x:c r="R261" s="128"/>
      <x:c r="S261" s="128"/>
      <x:c r="T261" s="128"/>
      <x:c r="U261" s="128"/>
      <x:c r="V261" s="128"/>
      <x:c r="W261" s="124"/>
      <x:c r="X261" s="128"/>
    </x:row>
    <x:row r="262" spans="1:24" ht="24" customHeight="1">
      <x:c r="A262" s="125">
        <x:v>256</x:v>
      </x:c>
      <x:c r="B262" s="126"/>
      <x:c r="C262" s="126"/>
      <x:c r="D262" s="127"/>
      <x:c r="E262" s="126"/>
      <x:c r="F262" s="125"/>
      <x:c r="G262" s="125"/>
      <x:c r="H262" s="125"/>
      <x:c r="I262" s="125"/>
      <x:c r="K262" s="125"/>
      <x:c r="L262" s="125"/>
      <x:c r="M262" s="125"/>
      <x:c r="O262" s="126"/>
      <x:c r="P262" s="128"/>
      <x:c r="Q262" s="128"/>
      <x:c r="R262" s="128"/>
      <x:c r="S262" s="128"/>
      <x:c r="T262" s="128"/>
      <x:c r="U262" s="128"/>
      <x:c r="V262" s="128"/>
      <x:c r="W262" s="124"/>
      <x:c r="X262" s="128"/>
    </x:row>
    <x:row r="263" spans="1:24" ht="24" customHeight="1">
      <x:c r="A263" s="125">
        <x:v>257</x:v>
      </x:c>
      <x:c r="B263" s="126"/>
      <x:c r="C263" s="126"/>
      <x:c r="D263" s="127"/>
      <x:c r="E263" s="126"/>
      <x:c r="F263" s="125"/>
      <x:c r="G263" s="125"/>
      <x:c r="H263" s="125"/>
      <x:c r="I263" s="125"/>
      <x:c r="J263" s="125" t="str">
        <x:f>IF(C263="","",G263+I263)</x:f>
        <x:v/>
      </x:c>
      <x:c r="K263" s="125"/>
      <x:c r="L263" s="125"/>
      <x:c r="M263" s="125"/>
      <x:c r="N263" s="125" t="str">
        <x:f>IF(C263="","",K263+M263)</x:f>
        <x:v/>
      </x:c>
      <x:c r="O263" s="126"/>
      <x:c r="P263" s="128"/>
      <x:c r="Q263" s="128"/>
      <x:c r="R263" s="128"/>
      <x:c r="S263" s="128"/>
      <x:c r="T263" s="128"/>
      <x:c r="U263" s="128"/>
      <x:c r="V263" s="128"/>
      <x:c r="W263" s="124"/>
      <x:c r="X263" s="128"/>
    </x:row>
    <x:row r="264" spans="1:24" ht="24" customHeight="1">
      <x:c r="A264" s="125">
        <x:v>258</x:v>
      </x:c>
      <x:c r="B264" s="126"/>
      <x:c r="C264" s="126"/>
      <x:c r="D264" s="127"/>
      <x:c r="E264" s="126"/>
      <x:c r="F264" s="125"/>
      <x:c r="G264" s="125"/>
      <x:c r="H264" s="125"/>
      <x:c r="I264" s="125"/>
      <x:c r="K264" s="125"/>
      <x:c r="L264" s="125"/>
      <x:c r="M264" s="125"/>
      <x:c r="O264" s="126"/>
      <x:c r="P264" s="128"/>
      <x:c r="Q264" s="128"/>
      <x:c r="R264" s="128"/>
      <x:c r="S264" s="128"/>
      <x:c r="T264" s="128"/>
      <x:c r="U264" s="128"/>
      <x:c r="V264" s="128"/>
      <x:c r="W264" s="124"/>
      <x:c r="X264" s="128"/>
    </x:row>
    <x:row r="265" spans="1:24" ht="24" customHeight="1">
      <x:c r="A265" s="125">
        <x:v>259</x:v>
      </x:c>
      <x:c r="B265" s="126"/>
      <x:c r="C265" s="126"/>
      <x:c r="D265" s="127"/>
      <x:c r="E265" s="126"/>
      <x:c r="F265" s="125"/>
      <x:c r="G265" s="125"/>
      <x:c r="H265" s="125"/>
      <x:c r="I265" s="125"/>
      <x:c r="K265" s="125"/>
      <x:c r="L265" s="125"/>
      <x:c r="M265" s="125"/>
      <x:c r="O265" s="126"/>
      <x:c r="P265" s="128"/>
      <x:c r="Q265" s="128"/>
      <x:c r="R265" s="128"/>
      <x:c r="S265" s="128"/>
      <x:c r="T265" s="128"/>
      <x:c r="U265" s="128"/>
      <x:c r="V265" s="128"/>
      <x:c r="W265" s="124"/>
      <x:c r="X265" s="128"/>
    </x:row>
    <x:row r="266" spans="1:24" ht="24" customHeight="1">
      <x:c r="A266" s="125">
        <x:v>260</x:v>
      </x:c>
      <x:c r="B266" s="126"/>
      <x:c r="C266" s="126"/>
      <x:c r="D266" s="127"/>
      <x:c r="E266" s="126"/>
      <x:c r="F266" s="125"/>
      <x:c r="G266" s="125"/>
      <x:c r="H266" s="125"/>
      <x:c r="I266" s="125"/>
      <x:c r="K266" s="125"/>
      <x:c r="L266" s="125"/>
      <x:c r="M266" s="125"/>
      <x:c r="O266" s="126"/>
      <x:c r="P266" s="128"/>
      <x:c r="Q266" s="128"/>
      <x:c r="R266" s="128"/>
      <x:c r="S266" s="128"/>
      <x:c r="T266" s="128"/>
      <x:c r="U266" s="128"/>
      <x:c r="V266" s="128"/>
      <x:c r="W266" s="124"/>
      <x:c r="X266" s="128"/>
    </x:row>
    <x:row r="267" spans="1:24" ht="24" customHeight="1">
      <x:c r="A267" s="125">
        <x:v>261</x:v>
      </x:c>
      <x:c r="B267" s="126"/>
      <x:c r="C267" s="126"/>
      <x:c r="D267" s="127"/>
      <x:c r="E267" s="126"/>
      <x:c r="F267" s="125"/>
      <x:c r="G267" s="125"/>
      <x:c r="H267" s="125"/>
      <x:c r="I267" s="125"/>
      <x:c r="K267" s="125"/>
      <x:c r="L267" s="125"/>
      <x:c r="M267" s="125"/>
      <x:c r="O267" s="126"/>
      <x:c r="P267" s="128"/>
      <x:c r="Q267" s="128"/>
      <x:c r="R267" s="128"/>
      <x:c r="S267" s="128"/>
      <x:c r="T267" s="128"/>
      <x:c r="U267" s="128"/>
      <x:c r="V267" s="128"/>
      <x:c r="W267" s="124"/>
      <x:c r="X267" s="128"/>
    </x:row>
    <x:row r="268" spans="1:24" ht="24" customHeight="1">
      <x:c r="A268" s="125">
        <x:v>262</x:v>
      </x:c>
      <x:c r="B268" s="126"/>
      <x:c r="C268" s="126"/>
      <x:c r="D268" s="127"/>
      <x:c r="E268" s="126"/>
      <x:c r="F268" s="125"/>
      <x:c r="G268" s="125"/>
      <x:c r="H268" s="125"/>
      <x:c r="I268" s="125"/>
      <x:c r="K268" s="125"/>
      <x:c r="L268" s="125"/>
      <x:c r="M268" s="125"/>
      <x:c r="O268" s="126"/>
      <x:c r="P268" s="128"/>
      <x:c r="Q268" s="128"/>
      <x:c r="R268" s="128"/>
      <x:c r="S268" s="128"/>
      <x:c r="T268" s="128"/>
      <x:c r="U268" s="128"/>
      <x:c r="V268" s="128"/>
      <x:c r="W268" s="124"/>
      <x:c r="X268" s="128"/>
    </x:row>
    <x:row r="269" spans="1:24" ht="24" customHeight="1">
      <x:c r="A269" s="125">
        <x:v>263</x:v>
      </x:c>
      <x:c r="B269" s="126"/>
      <x:c r="C269" s="126"/>
      <x:c r="D269" s="127"/>
      <x:c r="E269" s="126"/>
      <x:c r="F269" s="125"/>
      <x:c r="G269" s="125"/>
      <x:c r="H269" s="125"/>
      <x:c r="I269" s="125"/>
      <x:c r="K269" s="125"/>
      <x:c r="L269" s="125"/>
      <x:c r="M269" s="125"/>
      <x:c r="O269" s="126"/>
      <x:c r="P269" s="128"/>
      <x:c r="Q269" s="128"/>
      <x:c r="R269" s="128"/>
      <x:c r="S269" s="128"/>
      <x:c r="T269" s="128"/>
      <x:c r="U269" s="128"/>
      <x:c r="V269" s="128"/>
      <x:c r="W269" s="124"/>
      <x:c r="X269" s="128"/>
    </x:row>
    <x:row r="270" spans="1:24" ht="24" customHeight="1">
      <x:c r="A270" s="125">
        <x:v>264</x:v>
      </x:c>
      <x:c r="B270" s="126"/>
      <x:c r="C270" s="126"/>
      <x:c r="D270" s="127"/>
      <x:c r="E270" s="126"/>
      <x:c r="F270" s="125"/>
      <x:c r="G270" s="125"/>
      <x:c r="H270" s="125"/>
      <x:c r="I270" s="125"/>
      <x:c r="K270" s="125"/>
      <x:c r="L270" s="125"/>
      <x:c r="M270" s="125"/>
      <x:c r="O270" s="126"/>
      <x:c r="P270" s="128"/>
      <x:c r="Q270" s="128"/>
      <x:c r="R270" s="128"/>
      <x:c r="S270" s="128"/>
      <x:c r="T270" s="128"/>
      <x:c r="U270" s="128"/>
      <x:c r="V270" s="128"/>
      <x:c r="W270" s="124"/>
      <x:c r="X270" s="128"/>
    </x:row>
    <x:row r="271" spans="1:24" ht="62.10000000000000142109" customHeight="1">
      <x:c r="A271" s="125">
        <x:v>265</x:v>
      </x:c>
      <x:c r="B271" s="126" t="s">
        <x:v>1790</x:v>
      </x:c>
      <x:c r="C271" s="126" t="s">
        <x:v>2847</x:v>
      </x:c>
      <x:c r="D271" s="127"/>
      <x:c r="E271" s="126" t="s">
        <x:v>131</x:v>
      </x:c>
      <x:c r="F271" s="125">
        <x:v>1280</x:v>
      </x:c>
      <x:c r="G271" s="125">
        <x:v>79</x:v>
      </x:c>
      <x:c r="H271" s="125" t="s">
        <x:v>18</x:v>
      </x:c>
      <x:c r="I271" s="125">
        <x:v>15</x:v>
      </x:c>
      <x:c r="J271" s="124">
        <x:f>IF(C271="","",G271+I271)</x:f>
        <x:v>94</x:v>
      </x:c>
      <x:c r="K271" s="125">
        <x:v>44</x:v>
      </x:c>
      <x:c r="L271" s="125" t="s">
        <x:v>21</x:v>
      </x:c>
      <x:c r="M271" s="125">
        <x:v>11</x:v>
      </x:c>
      <x:c r="N271" s="124">
        <x:f>IF(C271="","",K271+M271)</x:f>
        <x:v>55</x:v>
      </x:c>
      <x:c r="O271" s="126" t="s">
        <x:v>251</x:v>
      </x:c>
      <x:c r="P271" s="128">
        <x:v>30</x:v>
      </x:c>
      <x:c r="Q271" s="128" t="s">
        <x:v>2847</x:v>
      </x:c>
      <x:c r="R271" s="128">
        <x:v>25</x:v>
      </x:c>
      <x:c r="S271" s="128" t="s">
        <x:v>280</x:v>
      </x:c>
      <x:c r="T271" s="128">
        <x:v>25</x:v>
      </x:c>
      <x:c r="U271" s="128" t="s">
        <x:v>279</x:v>
      </x:c>
      <x:c r="V271" s="128">
        <x:v>20</x:v>
      </x:c>
      <x:c r="W271" s="124" t="s">
        <x:v>3184</x:v>
      </x:c>
      <x:c r="X271" s="128" t="s">
        <x:v>2190</x:v>
      </x:c>
    </x:row>
    <x:row r="272" spans="1:24" ht="24" customHeight="1">
      <x:c r="A272" s="125">
        <x:v>266</x:v>
      </x:c>
      <x:c r="B272" s="126"/>
      <x:c r="C272" s="126"/>
      <x:c r="D272" s="127"/>
      <x:c r="E272" s="126"/>
      <x:c r="F272" s="125"/>
      <x:c r="G272" s="125"/>
      <x:c r="H272" s="125"/>
      <x:c r="I272" s="125"/>
      <x:c r="K272" s="125"/>
      <x:c r="L272" s="125"/>
      <x:c r="M272" s="125"/>
      <x:c r="O272" s="126"/>
      <x:c r="P272" s="128"/>
      <x:c r="Q272" s="128"/>
      <x:c r="R272" s="128"/>
      <x:c r="S272" s="128"/>
      <x:c r="T272" s="128"/>
      <x:c r="U272" s="128"/>
      <x:c r="V272" s="128"/>
      <x:c r="W272" s="124"/>
      <x:c r="X272" s="128"/>
    </x:row>
    <x:row r="273" spans="1:24" ht="24" customHeight="1">
      <x:c r="A273" s="125">
        <x:v>267</x:v>
      </x:c>
      <x:c r="B273" s="126"/>
      <x:c r="C273" s="126"/>
      <x:c r="D273" s="127"/>
      <x:c r="E273" s="126"/>
      <x:c r="F273" s="125"/>
      <x:c r="G273" s="125"/>
      <x:c r="H273" s="125"/>
      <x:c r="I273" s="125"/>
      <x:c r="K273" s="125"/>
      <x:c r="L273" s="125"/>
      <x:c r="M273" s="125"/>
      <x:c r="O273" s="126"/>
      <x:c r="P273" s="128"/>
      <x:c r="Q273" s="128"/>
      <x:c r="R273" s="128"/>
      <x:c r="S273" s="128"/>
      <x:c r="T273" s="128"/>
      <x:c r="U273" s="128"/>
      <x:c r="V273" s="128"/>
      <x:c r="W273" s="124"/>
      <x:c r="X273" s="128"/>
    </x:row>
    <x:row r="274" spans="1:24" ht="24" customHeight="1">
      <x:c r="A274" s="125">
        <x:v>268</x:v>
      </x:c>
      <x:c r="B274" s="126"/>
      <x:c r="C274" s="126"/>
      <x:c r="D274" s="127"/>
      <x:c r="E274" s="126"/>
      <x:c r="F274" s="125"/>
      <x:c r="G274" s="125"/>
      <x:c r="H274" s="125"/>
      <x:c r="I274" s="125"/>
      <x:c r="K274" s="125"/>
      <x:c r="L274" s="125"/>
      <x:c r="M274" s="125"/>
      <x:c r="O274" s="126"/>
      <x:c r="P274" s="128"/>
      <x:c r="Q274" s="128"/>
      <x:c r="R274" s="128"/>
      <x:c r="S274" s="128"/>
      <x:c r="T274" s="128"/>
      <x:c r="U274" s="128"/>
      <x:c r="V274" s="128"/>
      <x:c r="W274" s="124"/>
      <x:c r="X274" s="128"/>
    </x:row>
    <x:row r="275" spans="1:24" ht="24" customHeight="1">
      <x:c r="A275" s="125">
        <x:v>269</x:v>
      </x:c>
      <x:c r="B275" s="126"/>
      <x:c r="C275" s="126"/>
      <x:c r="D275" s="127"/>
      <x:c r="E275" s="126"/>
      <x:c r="F275" s="125"/>
      <x:c r="G275" s="125"/>
      <x:c r="H275" s="125"/>
      <x:c r="I275" s="125"/>
      <x:c r="K275" s="125"/>
      <x:c r="L275" s="125"/>
      <x:c r="M275" s="125"/>
      <x:c r="O275" s="126"/>
      <x:c r="P275" s="128"/>
      <x:c r="Q275" s="128"/>
      <x:c r="R275" s="128"/>
      <x:c r="S275" s="128"/>
      <x:c r="T275" s="128"/>
      <x:c r="U275" s="128"/>
      <x:c r="V275" s="128"/>
      <x:c r="W275" s="124"/>
      <x:c r="X275" s="128"/>
    </x:row>
    <x:row r="276" spans="1:24" ht="24" customHeight="1">
      <x:c r="A276" s="125">
        <x:v>270</x:v>
      </x:c>
      <x:c r="B276" s="126"/>
      <x:c r="C276" s="126"/>
      <x:c r="D276" s="127"/>
      <x:c r="E276" s="126"/>
      <x:c r="F276" s="125"/>
      <x:c r="G276" s="125"/>
      <x:c r="H276" s="125"/>
      <x:c r="I276" s="125"/>
      <x:c r="K276" s="125"/>
      <x:c r="L276" s="125"/>
      <x:c r="M276" s="125"/>
      <x:c r="O276" s="126"/>
      <x:c r="P276" s="128"/>
      <x:c r="Q276" s="128"/>
      <x:c r="R276" s="128"/>
      <x:c r="S276" s="128"/>
      <x:c r="T276" s="128"/>
      <x:c r="U276" s="128"/>
      <x:c r="V276" s="128"/>
      <x:c r="W276" s="124"/>
      <x:c r="X276" s="128"/>
    </x:row>
    <x:row r="277" spans="1:24" ht="24" customHeight="1">
      <x:c r="A277" s="125">
        <x:v>271</x:v>
      </x:c>
      <x:c r="B277" s="126"/>
      <x:c r="C277" s="126"/>
      <x:c r="D277" s="127"/>
      <x:c r="E277" s="126"/>
      <x:c r="F277" s="125"/>
      <x:c r="G277" s="125"/>
      <x:c r="H277" s="125"/>
      <x:c r="I277" s="125"/>
      <x:c r="K277" s="125"/>
      <x:c r="L277" s="125"/>
      <x:c r="M277" s="125"/>
      <x:c r="O277" s="126"/>
      <x:c r="P277" s="128"/>
      <x:c r="Q277" s="128"/>
      <x:c r="R277" s="128"/>
      <x:c r="S277" s="128"/>
      <x:c r="T277" s="128"/>
      <x:c r="U277" s="128"/>
      <x:c r="V277" s="128"/>
      <x:c r="W277" s="124"/>
      <x:c r="X277" s="128"/>
    </x:row>
    <x:row r="278" spans="1:24" ht="24" customHeight="1">
      <x:c r="A278" s="125">
        <x:v>272</x:v>
      </x:c>
      <x:c r="B278" s="126"/>
      <x:c r="C278" s="126"/>
      <x:c r="D278" s="127"/>
      <x:c r="E278" s="126"/>
      <x:c r="F278" s="125"/>
      <x:c r="G278" s="125"/>
      <x:c r="H278" s="125"/>
      <x:c r="I278" s="125"/>
      <x:c r="K278" s="125"/>
      <x:c r="L278" s="125"/>
      <x:c r="M278" s="125"/>
      <x:c r="O278" s="126"/>
      <x:c r="P278" s="128"/>
      <x:c r="Q278" s="128"/>
      <x:c r="R278" s="128"/>
      <x:c r="S278" s="128"/>
      <x:c r="T278" s="128"/>
      <x:c r="U278" s="128"/>
      <x:c r="V278" s="128"/>
      <x:c r="W278" s="124"/>
      <x:c r="X278" s="128"/>
    </x:row>
    <x:row r="279" spans="1:24" ht="24" customHeight="1">
      <x:c r="A279" s="125">
        <x:v>273</x:v>
      </x:c>
      <x:c r="B279" s="126"/>
      <x:c r="C279" s="126"/>
      <x:c r="D279" s="127"/>
      <x:c r="E279" s="126"/>
      <x:c r="F279" s="125"/>
      <x:c r="G279" s="125"/>
      <x:c r="H279" s="125"/>
      <x:c r="I279" s="125"/>
      <x:c r="K279" s="125"/>
      <x:c r="L279" s="125"/>
      <x:c r="M279" s="125"/>
      <x:c r="O279" s="126"/>
      <x:c r="P279" s="128"/>
      <x:c r="Q279" s="128"/>
      <x:c r="R279" s="128"/>
      <x:c r="S279" s="128"/>
      <x:c r="T279" s="128"/>
      <x:c r="U279" s="128"/>
      <x:c r="V279" s="128"/>
      <x:c r="W279" s="124"/>
      <x:c r="X279" s="128"/>
    </x:row>
    <x:row r="280" spans="1:24" ht="62.10000000000000142109" customHeight="1">
      <x:c r="A280" s="125">
        <x:v>274</x:v>
      </x:c>
      <x:c r="B280" s="126" t="s">
        <x:v>1790</x:v>
      </x:c>
      <x:c r="C280" s="126" t="s">
        <x:v>2861</x:v>
      </x:c>
      <x:c r="D280" s="127"/>
      <x:c r="E280" s="126" t="s">
        <x:v>131</x:v>
      </x:c>
      <x:c r="F280" s="125">
        <x:v>920</x:v>
      </x:c>
      <x:c r="G280" s="125">
        <x:v>68</x:v>
      </x:c>
      <x:c r="H280" s="125" t="s">
        <x:v>261</x:v>
      </x:c>
      <x:c r="I280" s="125">
        <x:v>14</x:v>
      </x:c>
      <x:c r="J280" s="125">
        <x:v>82</x:v>
      </x:c>
      <x:c r="K280" s="125">
        <x:v>38</x:v>
      </x:c>
      <x:c r="L280" s="125" t="s">
        <x:v>246</x:v>
      </x:c>
      <x:c r="M280" s="125">
        <x:v>10</x:v>
      </x:c>
      <x:c r="N280" s="125">
        <x:v>48</x:v>
      </x:c>
      <x:c r="O280" s="126" t="s">
        <x:v>278</x:v>
      </x:c>
      <x:c r="P280" s="128">
        <x:v>30</x:v>
      </x:c>
      <x:c r="Q280" s="128" t="s">
        <x:v>2854</x:v>
      </x:c>
      <x:c r="R280" s="128">
        <x:v>30</x:v>
      </x:c>
      <x:c r="S280" s="128" t="s">
        <x:v>283</x:v>
      </x:c>
      <x:c r="T280" s="128">
        <x:v>25</x:v>
      </x:c>
      <x:c r="U280" s="128" t="s">
        <x:v>2858</x:v>
      </x:c>
      <x:c r="V280" s="128">
        <x:v>15</x:v>
      </x:c>
      <x:c r="W280" s="124" t="s">
        <x:v>1783</x:v>
      </x:c>
      <x:c r="X280" s="128" t="s">
        <x:v>1419</x:v>
      </x:c>
    </x:row>
    <x:row r="281" spans="1:24" ht="62.10000000000000142109" customHeight="1">
      <x:c r="A281" s="125">
        <x:v>275</x:v>
      </x:c>
      <x:c r="B281" s="126" t="s">
        <x:v>1790</x:v>
      </x:c>
      <x:c r="C281" s="126" t="s">
        <x:v>281</x:v>
      </x:c>
      <x:c r="D281" s="127"/>
      <x:c r="E281" s="126" t="s">
        <x:v>131</x:v>
      </x:c>
      <x:c r="F281" s="125">
        <x:v>980</x:v>
      </x:c>
      <x:c r="G281" s="125">
        <x:v>72</x:v>
      </x:c>
      <x:c r="H281" s="125" t="s">
        <x:v>249</x:v>
      </x:c>
      <x:c r="I281" s="125">
        <x:v>15</x:v>
      </x:c>
      <x:c r="J281" s="125">
        <x:v>87</x:v>
      </x:c>
      <x:c r="K281" s="125">
        <x:v>40</x:v>
      </x:c>
      <x:c r="L281" s="125" t="s">
        <x:v>230</x:v>
      </x:c>
      <x:c r="M281" s="125">
        <x:v>12</x:v>
      </x:c>
      <x:c r="N281" s="125">
        <x:v>52</x:v>
      </x:c>
      <x:c r="O281" s="126" t="s">
        <x:v>2853</x:v>
      </x:c>
      <x:c r="P281" s="128">
        <x:v>30</x:v>
      </x:c>
      <x:c r="Q281" s="128" t="s">
        <x:v>2857</x:v>
      </x:c>
      <x:c r="R281" s="128">
        <x:v>25</x:v>
      </x:c>
      <x:c r="S281" s="128" t="s">
        <x:v>289</x:v>
      </x:c>
      <x:c r="T281" s="128">
        <x:v>25</x:v>
      </x:c>
      <x:c r="U281" s="128" t="s">
        <x:v>242</x:v>
      </x:c>
      <x:c r="V281" s="128">
        <x:v>20</x:v>
      </x:c>
      <x:c r="W281" s="124" t="s">
        <x:v>1783</x:v>
      </x:c>
      <x:c r="X281" s="128" t="s">
        <x:v>2201</x:v>
      </x:c>
    </x:row>
    <x:row r="282" spans="1:24" ht="62.10000000000000142109" customHeight="1">
      <x:c r="A282" s="125">
        <x:v>276</x:v>
      </x:c>
      <x:c r="B282" s="126" t="s">
        <x:v>1790</x:v>
      </x:c>
      <x:c r="C282" s="126" t="s">
        <x:v>293</x:v>
      </x:c>
      <x:c r="D282" s="127"/>
      <x:c r="E282" s="126" t="s">
        <x:v>131</x:v>
      </x:c>
      <x:c r="F282" s="125">
        <x:v>1080</x:v>
      </x:c>
      <x:c r="G282" s="125">
        <x:v>74</x:v>
      </x:c>
      <x:c r="H282" s="125" t="s">
        <x:v>241</x:v>
      </x:c>
      <x:c r="I282" s="125">
        <x:v>16</x:v>
      </x:c>
      <x:c r="J282" s="125">
        <x:v>90</x:v>
      </x:c>
      <x:c r="K282" s="125">
        <x:v>42</x:v>
      </x:c>
      <x:c r="L282" s="125" t="s">
        <x:v>276</x:v>
      </x:c>
      <x:c r="M282" s="125">
        <x:v>12</x:v>
      </x:c>
      <x:c r="N282" s="125">
        <x:v>54</x:v>
      </x:c>
      <x:c r="O282" s="126" t="s">
        <x:v>290</x:v>
      </x:c>
      <x:c r="P282" s="128">
        <x:v>30</x:v>
      </x:c>
      <x:c r="Q282" s="128" t="s">
        <x:v>233</x:v>
      </x:c>
      <x:c r="R282" s="128">
        <x:v>30</x:v>
      </x:c>
      <x:c r="S282" s="128" t="s">
        <x:v>272</x:v>
      </x:c>
      <x:c r="T282" s="128">
        <x:v>20</x:v>
      </x:c>
      <x:c r="U282" s="128" t="s">
        <x:v>231</x:v>
      </x:c>
      <x:c r="V282" s="128">
        <x:v>20</x:v>
      </x:c>
      <x:c r="W282" s="124" t="s">
        <x:v>1783</x:v>
      </x:c>
      <x:c r="X282" s="128" t="s">
        <x:v>1168</x:v>
      </x:c>
    </x:row>
    <x:row r="283" spans="1:24" ht="62.10000000000000142109" customHeight="1">
      <x:c r="A283" s="125">
        <x:v>277</x:v>
      </x:c>
      <x:c r="B283" s="126" t="s">
        <x:v>1790</x:v>
      </x:c>
      <x:c r="C283" s="126" t="s">
        <x:v>2860</x:v>
      </x:c>
      <x:c r="D283" s="127"/>
      <x:c r="E283" s="126" t="s">
        <x:v>131</x:v>
      </x:c>
      <x:c r="F283" s="125">
        <x:v>1160</x:v>
      </x:c>
      <x:c r="G283" s="125">
        <x:v>78</x:v>
      </x:c>
      <x:c r="H283" s="125" t="s">
        <x:v>247</x:v>
      </x:c>
      <x:c r="I283" s="125">
        <x:v>17</x:v>
      </x:c>
      <x:c r="J283" s="125">
        <x:v>95</x:v>
      </x:c>
      <x:c r="K283" s="125">
        <x:v>43</x:v>
      </x:c>
      <x:c r="L283" s="125" t="s">
        <x:v>248</x:v>
      </x:c>
      <x:c r="M283" s="125">
        <x:v>11</x:v>
      </x:c>
      <x:c r="N283" s="125">
        <x:v>54</x:v>
      </x:c>
      <x:c r="O283" s="126" t="s">
        <x:v>3166</x:v>
      </x:c>
      <x:c r="P283" s="128">
        <x:v>35</x:v>
      </x:c>
      <x:c r="Q283" s="128" t="s">
        <x:v>2868</x:v>
      </x:c>
      <x:c r="R283" s="128">
        <x:v>25</x:v>
      </x:c>
      <x:c r="S283" s="128" t="s">
        <x:v>268</x:v>
      </x:c>
      <x:c r="T283" s="128">
        <x:v>25</x:v>
      </x:c>
      <x:c r="U283" s="128" t="s">
        <x:v>244</x:v>
      </x:c>
      <x:c r="V283" s="128">
        <x:v>15</x:v>
      </x:c>
      <x:c r="W283" s="124" t="s">
        <x:v>1783</x:v>
      </x:c>
      <x:c r="X283" s="128" t="s">
        <x:v>1056</x:v>
      </x:c>
    </x:row>
    <x:row r="284" spans="1:24" ht="24" customHeight="1">
      <x:c r="A284" s="125">
        <x:v>278</x:v>
      </x:c>
      <x:c r="B284" s="126"/>
      <x:c r="C284" s="126"/>
      <x:c r="D284" s="127"/>
      <x:c r="E284" s="126"/>
      <x:c r="F284" s="125"/>
      <x:c r="G284" s="125"/>
      <x:c r="H284" s="125"/>
      <x:c r="I284" s="125"/>
      <x:c r="K284" s="125"/>
      <x:c r="L284" s="125"/>
      <x:c r="M284" s="125"/>
      <x:c r="O284" s="126"/>
      <x:c r="P284" s="128"/>
      <x:c r="Q284" s="128"/>
      <x:c r="R284" s="128"/>
      <x:c r="S284" s="128"/>
      <x:c r="T284" s="128"/>
      <x:c r="U284" s="128"/>
      <x:c r="V284" s="128"/>
      <x:c r="W284" s="124"/>
      <x:c r="X284" s="128"/>
    </x:row>
    <x:row r="285" spans="1:24" ht="62.10000000000000142109" customHeight="1">
      <x:c r="A285" s="125">
        <x:v>279</x:v>
      </x:c>
      <x:c r="B285" s="126" t="s">
        <x:v>1790</x:v>
      </x:c>
      <x:c r="C285" s="126" t="s">
        <x:v>2765</x:v>
      </x:c>
      <x:c r="D285" s="127"/>
      <x:c r="E285" s="126" t="s">
        <x:v>111</x:v>
      </x:c>
      <x:c r="F285" s="125">
        <x:v>1520</x:v>
      </x:c>
      <x:c r="G285" s="125">
        <x:v>83</x:v>
      </x:c>
      <x:c r="H285" s="125" t="s">
        <x:v>258</x:v>
      </x:c>
      <x:c r="I285" s="125">
        <x:v>19</x:v>
      </x:c>
      <x:c r="J285" s="125">
        <x:v>102</x:v>
      </x:c>
      <x:c r="K285" s="125">
        <x:v>47</x:v>
      </x:c>
      <x:c r="L285" s="125" t="s">
        <x:v>245</x:v>
      </x:c>
      <x:c r="M285" s="125">
        <x:v>14</x:v>
      </x:c>
      <x:c r="N285" s="125">
        <x:v>61</x:v>
      </x:c>
      <x:c r="O285" s="126" t="s">
        <x:v>2758</x:v>
      </x:c>
      <x:c r="P285" s="128">
        <x:v>25</x:v>
      </x:c>
      <x:c r="Q285" s="128" t="s">
        <x:v>2769</x:v>
      </x:c>
      <x:c r="R285" s="128">
        <x:v>30</x:v>
      </x:c>
      <x:c r="S285" s="128" t="s">
        <x:v>286</x:v>
      </x:c>
      <x:c r="T285" s="128">
        <x:v>25</x:v>
      </x:c>
      <x:c r="U285" s="128" t="s">
        <x:v>262</x:v>
      </x:c>
      <x:c r="V285" s="128">
        <x:v>20</x:v>
      </x:c>
      <x:c r="W285" s="124" t="s">
        <x:v>1783</x:v>
      </x:c>
      <x:c r="X285" s="128" t="s">
        <x:v>1082</x:v>
      </x:c>
    </x:row>
    <x:row r="286" spans="1:24" ht="62.10000000000000142109" customHeight="1">
      <x:c r="A286" s="125">
        <x:v>280</x:v>
      </x:c>
      <x:c r="B286" s="126" t="s">
        <x:v>1790</x:v>
      </x:c>
      <x:c r="C286" s="126" t="s">
        <x:v>2757</x:v>
      </x:c>
      <x:c r="D286" s="127"/>
      <x:c r="E286" s="126" t="s">
        <x:v>111</x:v>
      </x:c>
      <x:c r="F286" s="125">
        <x:v>1800</x:v>
      </x:c>
      <x:c r="G286" s="125">
        <x:v>88</x:v>
      </x:c>
      <x:c r="H286" s="125" t="s">
        <x:v>287</x:v>
      </x:c>
      <x:c r="I286" s="125">
        <x:v>20</x:v>
      </x:c>
      <x:c r="J286" s="125">
        <x:v>108</x:v>
      </x:c>
      <x:c r="K286" s="125">
        <x:v>50</x:v>
      </x:c>
      <x:c r="L286" s="125" t="s">
        <x:v>292</x:v>
      </x:c>
      <x:c r="M286" s="125">
        <x:v>15</x:v>
      </x:c>
      <x:c r="N286" s="125">
        <x:v>65</x:v>
      </x:c>
      <x:c r="O286" s="126" t="s">
        <x:v>266</x:v>
      </x:c>
      <x:c r="P286" s="128">
        <x:v>25</x:v>
      </x:c>
      <x:c r="Q286" s="128" t="s">
        <x:v>2767</x:v>
      </x:c>
      <x:c r="R286" s="128">
        <x:v>30</x:v>
      </x:c>
      <x:c r="S286" s="128" t="s">
        <x:v>2766</x:v>
      </x:c>
      <x:c r="T286" s="128">
        <x:v>25</x:v>
      </x:c>
      <x:c r="U286" s="128" t="s">
        <x:v>271</x:v>
      </x:c>
      <x:c r="V286" s="128">
        <x:v>20</x:v>
      </x:c>
      <x:c r="W286" s="124" t="s">
        <x:v>1783</x:v>
      </x:c>
      <x:c r="X286" s="128" t="s">
        <x:v>2176</x:v>
      </x:c>
    </x:row>
    <x:row r="287" spans="1:24" ht="24" customHeight="1">
      <x:c r="A287" s="125">
        <x:v>281</x:v>
      </x:c>
      <x:c r="B287" s="126"/>
      <x:c r="C287" s="126"/>
      <x:c r="D287" s="127"/>
      <x:c r="E287" s="126"/>
      <x:c r="F287" s="125"/>
      <x:c r="G287" s="125"/>
      <x:c r="H287" s="125"/>
      <x:c r="I287" s="125"/>
      <x:c r="K287" s="125"/>
      <x:c r="L287" s="125"/>
      <x:c r="M287" s="125"/>
      <x:c r="O287" s="126"/>
      <x:c r="P287" s="128"/>
      <x:c r="Q287" s="128"/>
      <x:c r="R287" s="128"/>
      <x:c r="S287" s="128"/>
      <x:c r="T287" s="128"/>
      <x:c r="U287" s="128"/>
      <x:c r="V287" s="128"/>
      <x:c r="W287" s="124"/>
      <x:c r="X287" s="128"/>
    </x:row>
    <x:row r="288" spans="1:24" ht="24" customHeight="1">
      <x:c r="A288" s="125">
        <x:v>282</x:v>
      </x:c>
      <x:c r="B288" s="126"/>
      <x:c r="C288" s="126"/>
      <x:c r="D288" s="127"/>
      <x:c r="E288" s="126"/>
      <x:c r="F288" s="125"/>
      <x:c r="G288" s="125"/>
      <x:c r="H288" s="125"/>
      <x:c r="I288" s="125"/>
      <x:c r="K288" s="125"/>
      <x:c r="L288" s="125"/>
      <x:c r="M288" s="125"/>
      <x:c r="O288" s="126"/>
      <x:c r="P288" s="128"/>
      <x:c r="Q288" s="128"/>
      <x:c r="R288" s="128"/>
      <x:c r="S288" s="128"/>
      <x:c r="T288" s="128"/>
      <x:c r="U288" s="128"/>
      <x:c r="V288" s="128"/>
      <x:c r="W288" s="124"/>
      <x:c r="X288" s="128"/>
    </x:row>
    <x:row r="289" spans="1:24" ht="62.10000000000000142109" customHeight="1">
      <x:c r="A289" s="125">
        <x:v>283</x:v>
      </x:c>
      <x:c r="B289" s="126" t="s">
        <x:v>1790</x:v>
      </x:c>
      <x:c r="C289" s="126" t="s">
        <x:v>254</x:v>
      </x:c>
      <x:c r="D289" s="127"/>
      <x:c r="E289" s="126" t="s">
        <x:v>144</x:v>
      </x:c>
      <x:c r="F289" s="125">
        <x:v>5400</x:v>
      </x:c>
      <x:c r="G289" s="125">
        <x:v>98</x:v>
      </x:c>
      <x:c r="H289" s="125" t="s">
        <x:v>243</x:v>
      </x:c>
      <x:c r="I289" s="125">
        <x:v>23</x:v>
      </x:c>
      <x:c r="J289" s="125">
        <x:v>121</x:v>
      </x:c>
      <x:c r="K289" s="125">
        <x:v>59</x:v>
      </x:c>
      <x:c r="L289" s="125" t="s">
        <x:v>285</x:v>
      </x:c>
      <x:c r="M289" s="125">
        <x:v>18</x:v>
      </x:c>
      <x:c r="N289" s="125">
        <x:v>77</x:v>
      </x:c>
      <x:c r="O289" s="126" t="s">
        <x:v>291</x:v>
      </x:c>
      <x:c r="P289" s="128">
        <x:v>25</x:v>
      </x:c>
      <x:c r="Q289" s="128" t="s">
        <x:v>263</x:v>
      </x:c>
      <x:c r="R289" s="128">
        <x:v>25</x:v>
      </x:c>
      <x:c r="S289" s="128" t="s">
        <x:v>2763</x:v>
      </x:c>
      <x:c r="T289" s="128">
        <x:v>25</x:v>
      </x:c>
      <x:c r="U289" s="128" t="s">
        <x:v>267</x:v>
      </x:c>
      <x:c r="V289" s="128">
        <x:v>25</x:v>
      </x:c>
      <x:c r="W289" s="124" t="s">
        <x:v>1783</x:v>
      </x:c>
      <x:c r="X289" s="128" t="s">
        <x:v>1042</x:v>
      </x:c>
    </x:row>
    <x:row r="290" spans="1:24" ht="62.10000000000000142109" customHeight="1">
      <x:c r="A290" s="125">
        <x:v>284</x:v>
      </x:c>
      <x:c r="B290" s="126" t="s">
        <x:v>567</x:v>
      </x:c>
      <x:c r="C290" s="126" t="s">
        <x:v>2759</x:v>
      </x:c>
      <x:c r="D290" s="127"/>
      <x:c r="E290" s="126" t="s">
        <x:v>183</x:v>
      </x:c>
      <x:c r="F290" s="125">
        <x:v>8600</x:v>
      </x:c>
      <x:c r="G290" s="125">
        <x:v>112</x:v>
      </x:c>
      <x:c r="H290" s="125" t="s">
        <x:v>270</x:v>
      </x:c>
      <x:c r="I290" s="125">
        <x:v>28</x:v>
      </x:c>
      <x:c r="J290" s="125">
        <x:v>140</x:v>
      </x:c>
      <x:c r="K290" s="125">
        <x:v>69</x:v>
      </x:c>
      <x:c r="L290" s="125" t="s">
        <x:v>282</x:v>
      </x:c>
      <x:c r="M290" s="125">
        <x:v>21</x:v>
      </x:c>
      <x:c r="N290" s="125">
        <x:v>90</x:v>
      </x:c>
      <x:c r="O290" s="126" t="s">
        <x:v>2780</x:v>
      </x:c>
      <x:c r="P290" s="128">
        <x:v>25</x:v>
      </x:c>
      <x:c r="Q290" s="128" t="s">
        <x:v>2776</x:v>
      </x:c>
      <x:c r="R290" s="128">
        <x:v>25</x:v>
      </x:c>
      <x:c r="S290" s="128" t="s">
        <x:v>288</x:v>
      </x:c>
      <x:c r="T290" s="128">
        <x:v>25</x:v>
      </x:c>
      <x:c r="U290" s="128" t="s">
        <x:v>2764</x:v>
      </x:c>
      <x:c r="V290" s="128">
        <x:v>25</x:v>
      </x:c>
      <x:c r="W290" s="124" t="s">
        <x:v>1783</x:v>
      </x:c>
      <x:c r="X290" s="128" t="s">
        <x:v>1015</x:v>
      </x:c>
    </x:row>
    <x:row r="291" spans="1:24" ht="24" customHeight="1">
      <x:c r="A291" s="125">
        <x:v>285</x:v>
      </x:c>
      <x:c r="B291" s="126"/>
      <x:c r="C291" s="126"/>
      <x:c r="D291" s="127"/>
      <x:c r="E291" s="126"/>
      <x:c r="F291" s="125"/>
      <x:c r="G291" s="125"/>
      <x:c r="H291" s="125"/>
      <x:c r="I291" s="125"/>
      <x:c r="K291" s="125"/>
      <x:c r="L291" s="125"/>
      <x:c r="M291" s="125"/>
      <x:c r="O291" s="126"/>
      <x:c r="P291" s="128"/>
      <x:c r="Q291" s="128"/>
      <x:c r="R291" s="128"/>
      <x:c r="S291" s="128"/>
      <x:c r="T291" s="128"/>
      <x:c r="U291" s="128"/>
      <x:c r="V291" s="128"/>
      <x:c r="W291" s="128"/>
      <x:c r="X291" s="128"/>
    </x:row>
    <x:row r="292" spans="1:24" ht="24" customHeight="1">
      <x:c r="A292" s="125">
        <x:v>286</x:v>
      </x:c>
      <x:c r="B292" s="126"/>
      <x:c r="C292" s="126"/>
      <x:c r="D292" s="127"/>
      <x:c r="E292" s="126"/>
      <x:c r="F292" s="125"/>
      <x:c r="G292" s="125"/>
      <x:c r="H292" s="125"/>
      <x:c r="I292" s="125"/>
      <x:c r="K292" s="125"/>
      <x:c r="L292" s="125"/>
      <x:c r="M292" s="125"/>
      <x:c r="O292" s="126"/>
      <x:c r="P292" s="128"/>
      <x:c r="Q292" s="128"/>
      <x:c r="R292" s="128"/>
      <x:c r="S292" s="128"/>
      <x:c r="T292" s="128"/>
      <x:c r="U292" s="128"/>
      <x:c r="V292" s="128"/>
      <x:c r="W292" s="128"/>
      <x:c r="X292" s="128"/>
    </x:row>
    <x:row r="293" spans="1:24" ht="24" customHeight="1">
      <x:c r="A293" s="125">
        <x:v>287</x:v>
      </x:c>
      <x:c r="B293" s="126"/>
      <x:c r="C293" s="126"/>
      <x:c r="D293" s="127"/>
      <x:c r="E293" s="126"/>
      <x:c r="F293" s="125"/>
      <x:c r="G293" s="125"/>
      <x:c r="H293" s="125"/>
      <x:c r="I293" s="125"/>
      <x:c r="K293" s="125"/>
      <x:c r="L293" s="125"/>
      <x:c r="M293" s="125"/>
      <x:c r="O293" s="126"/>
      <x:c r="P293" s="128"/>
      <x:c r="Q293" s="128"/>
      <x:c r="R293" s="128"/>
      <x:c r="S293" s="128"/>
      <x:c r="T293" s="128"/>
      <x:c r="U293" s="128"/>
      <x:c r="V293" s="128"/>
      <x:c r="W293" s="128"/>
      <x:c r="X293" s="128"/>
    </x:row>
    <x:row r="294" spans="1:24" ht="24" customHeight="1">
      <x:c r="A294" s="125">
        <x:v>288</x:v>
      </x:c>
      <x:c r="B294" s="126"/>
      <x:c r="C294" s="126"/>
      <x:c r="D294" s="127"/>
      <x:c r="E294" s="126"/>
      <x:c r="F294" s="125"/>
      <x:c r="G294" s="125"/>
      <x:c r="H294" s="125"/>
      <x:c r="I294" s="125"/>
      <x:c r="K294" s="125"/>
      <x:c r="L294" s="125"/>
      <x:c r="M294" s="125"/>
      <x:c r="O294" s="126"/>
      <x:c r="P294" s="128"/>
      <x:c r="Q294" s="128"/>
      <x:c r="R294" s="128"/>
      <x:c r="S294" s="128"/>
      <x:c r="T294" s="128"/>
      <x:c r="U294" s="128"/>
      <x:c r="V294" s="128"/>
      <x:c r="W294" s="128"/>
      <x:c r="X294" s="128"/>
    </x:row>
    <x:row r="295" spans="1:24" ht="24" customHeight="1">
      <x:c r="A295" s="125">
        <x:v>289</x:v>
      </x:c>
      <x:c r="B295" s="126"/>
      <x:c r="C295" s="126"/>
      <x:c r="D295" s="127"/>
      <x:c r="E295" s="126"/>
      <x:c r="F295" s="125"/>
      <x:c r="G295" s="125"/>
      <x:c r="H295" s="125"/>
      <x:c r="I295" s="125"/>
      <x:c r="K295" s="125"/>
      <x:c r="L295" s="125"/>
      <x:c r="M295" s="125"/>
      <x:c r="O295" s="126"/>
      <x:c r="P295" s="128"/>
      <x:c r="Q295" s="128"/>
      <x:c r="R295" s="128"/>
      <x:c r="S295" s="128"/>
      <x:c r="T295" s="128"/>
      <x:c r="U295" s="128"/>
      <x:c r="V295" s="128"/>
      <x:c r="W295" s="128"/>
      <x:c r="X295" s="128"/>
    </x:row>
    <x:row r="296" spans="1:24" ht="24" customHeight="1">
      <x:c r="A296" s="125">
        <x:v>290</x:v>
      </x:c>
      <x:c r="B296" s="126"/>
      <x:c r="C296" s="126"/>
      <x:c r="D296" s="127"/>
      <x:c r="E296" s="126"/>
      <x:c r="F296" s="125"/>
      <x:c r="G296" s="125"/>
      <x:c r="H296" s="125"/>
      <x:c r="I296" s="125"/>
      <x:c r="K296" s="125"/>
      <x:c r="L296" s="125"/>
      <x:c r="M296" s="125"/>
      <x:c r="O296" s="126"/>
      <x:c r="P296" s="128"/>
      <x:c r="Q296" s="128"/>
      <x:c r="R296" s="128"/>
      <x:c r="S296" s="128"/>
      <x:c r="T296" s="128"/>
      <x:c r="U296" s="128"/>
      <x:c r="V296" s="128"/>
      <x:c r="W296" s="128"/>
      <x:c r="X296" s="128"/>
    </x:row>
    <x:row r="297" spans="1:24" ht="24" customHeight="1">
      <x:c r="A297" s="125">
        <x:v>291</x:v>
      </x:c>
      <x:c r="B297" s="126"/>
      <x:c r="C297" s="126"/>
      <x:c r="D297" s="127"/>
      <x:c r="E297" s="126"/>
      <x:c r="F297" s="125"/>
      <x:c r="G297" s="125"/>
      <x:c r="H297" s="125"/>
      <x:c r="I297" s="125"/>
      <x:c r="K297" s="125"/>
      <x:c r="L297" s="125"/>
      <x:c r="M297" s="125"/>
      <x:c r="O297" s="126"/>
      <x:c r="P297" s="128"/>
      <x:c r="Q297" s="128"/>
      <x:c r="R297" s="128"/>
      <x:c r="S297" s="128"/>
      <x:c r="T297" s="128"/>
      <x:c r="U297" s="128"/>
      <x:c r="V297" s="128"/>
      <x:c r="W297" s="128"/>
      <x:c r="X297" s="128"/>
    </x:row>
    <x:row r="298" spans="1:24" ht="24" customHeight="1">
      <x:c r="A298" s="125">
        <x:v>292</x:v>
      </x:c>
      <x:c r="B298" s="126"/>
      <x:c r="C298" s="126"/>
      <x:c r="D298" s="127"/>
      <x:c r="E298" s="126"/>
      <x:c r="F298" s="125"/>
      <x:c r="G298" s="125"/>
      <x:c r="H298" s="125"/>
      <x:c r="I298" s="125"/>
      <x:c r="K298" s="125"/>
      <x:c r="L298" s="125"/>
      <x:c r="M298" s="125"/>
      <x:c r="O298" s="126"/>
      <x:c r="P298" s="128"/>
      <x:c r="Q298" s="128"/>
      <x:c r="R298" s="128"/>
      <x:c r="S298" s="128"/>
      <x:c r="T298" s="128"/>
      <x:c r="U298" s="128"/>
      <x:c r="V298" s="128"/>
      <x:c r="W298" s="128"/>
      <x:c r="X298" s="128"/>
    </x:row>
    <x:row r="299" spans="1:24" ht="24" customHeight="1">
      <x:c r="A299" s="125">
        <x:v>293</x:v>
      </x:c>
      <x:c r="B299" s="126"/>
      <x:c r="C299" s="126"/>
      <x:c r="D299" s="127"/>
      <x:c r="E299" s="126"/>
      <x:c r="F299" s="125"/>
      <x:c r="G299" s="125"/>
      <x:c r="H299" s="125"/>
      <x:c r="I299" s="125"/>
      <x:c r="K299" s="125"/>
      <x:c r="L299" s="125"/>
      <x:c r="M299" s="125"/>
      <x:c r="O299" s="126"/>
      <x:c r="P299" s="128"/>
      <x:c r="Q299" s="128"/>
      <x:c r="R299" s="128"/>
      <x:c r="S299" s="128"/>
      <x:c r="T299" s="128"/>
      <x:c r="U299" s="128"/>
      <x:c r="V299" s="128"/>
      <x:c r="W299" s="128"/>
      <x:c r="X299" s="128"/>
    </x:row>
    <x:row r="300" spans="1:24" ht="24" customHeight="1">
      <x:c r="A300" s="125">
        <x:v>294</x:v>
      </x:c>
      <x:c r="B300" s="126"/>
      <x:c r="C300" s="126"/>
      <x:c r="D300" s="127"/>
      <x:c r="E300" s="126"/>
      <x:c r="F300" s="125"/>
      <x:c r="G300" s="125"/>
      <x:c r="H300" s="125"/>
      <x:c r="I300" s="125"/>
      <x:c r="K300" s="125"/>
      <x:c r="L300" s="125"/>
      <x:c r="M300" s="125"/>
      <x:c r="O300" s="126"/>
      <x:c r="P300" s="128"/>
      <x:c r="Q300" s="128"/>
      <x:c r="R300" s="128"/>
      <x:c r="S300" s="128"/>
      <x:c r="T300" s="128"/>
      <x:c r="U300" s="128"/>
      <x:c r="V300" s="128"/>
      <x:c r="W300" s="128"/>
      <x:c r="X300" s="128"/>
    </x:row>
    <x:row r="301" spans="1:24" ht="24" customHeight="1">
      <x:c r="A301" s="125">
        <x:v>295</x:v>
      </x:c>
      <x:c r="B301" s="126"/>
      <x:c r="C301" s="126"/>
      <x:c r="D301" s="127"/>
      <x:c r="E301" s="126"/>
      <x:c r="F301" s="125"/>
      <x:c r="G301" s="125"/>
      <x:c r="H301" s="125"/>
      <x:c r="I301" s="125"/>
      <x:c r="K301" s="125"/>
      <x:c r="L301" s="125"/>
      <x:c r="M301" s="125"/>
      <x:c r="O301" s="126"/>
      <x:c r="P301" s="128"/>
      <x:c r="Q301" s="128"/>
      <x:c r="R301" s="128"/>
      <x:c r="S301" s="128"/>
      <x:c r="T301" s="128"/>
      <x:c r="U301" s="128"/>
      <x:c r="V301" s="128"/>
      <x:c r="W301" s="128"/>
      <x:c r="X301" s="128"/>
    </x:row>
    <x:row r="302" spans="1:24" ht="24" customHeight="1">
      <x:c r="A302" s="125">
        <x:v>296</x:v>
      </x:c>
      <x:c r="B302" s="126"/>
      <x:c r="C302" s="126"/>
      <x:c r="D302" s="127"/>
      <x:c r="E302" s="126"/>
      <x:c r="F302" s="125"/>
      <x:c r="G302" s="125"/>
      <x:c r="H302" s="125"/>
      <x:c r="I302" s="125"/>
      <x:c r="K302" s="125"/>
      <x:c r="L302" s="125"/>
      <x:c r="M302" s="125"/>
      <x:c r="O302" s="126"/>
      <x:c r="P302" s="128"/>
      <x:c r="Q302" s="128"/>
      <x:c r="R302" s="128"/>
      <x:c r="S302" s="128"/>
      <x:c r="T302" s="128"/>
      <x:c r="U302" s="128"/>
      <x:c r="V302" s="128"/>
      <x:c r="W302" s="128"/>
      <x:c r="X302" s="128"/>
    </x:row>
    <x:row r="303" spans="1:24" ht="24" customHeight="1">
      <x:c r="A303" s="125">
        <x:v>297</x:v>
      </x:c>
      <x:c r="B303" s="126"/>
      <x:c r="C303" s="126"/>
      <x:c r="D303" s="127"/>
      <x:c r="E303" s="126"/>
      <x:c r="F303" s="125"/>
      <x:c r="G303" s="125"/>
      <x:c r="H303" s="125"/>
      <x:c r="I303" s="125"/>
      <x:c r="K303" s="125"/>
      <x:c r="L303" s="125"/>
      <x:c r="M303" s="125"/>
      <x:c r="O303" s="126"/>
      <x:c r="P303" s="128"/>
      <x:c r="Q303" s="128"/>
      <x:c r="R303" s="128"/>
      <x:c r="S303" s="128"/>
      <x:c r="T303" s="128"/>
      <x:c r="U303" s="128"/>
      <x:c r="V303" s="128"/>
      <x:c r="W303" s="128"/>
      <x:c r="X303" s="128"/>
    </x:row>
    <x:row r="304" spans="1:24" ht="24" customHeight="1">
      <x:c r="A304" s="125">
        <x:v>298</x:v>
      </x:c>
      <x:c r="B304" s="126"/>
      <x:c r="C304" s="126"/>
      <x:c r="D304" s="127"/>
      <x:c r="E304" s="126"/>
      <x:c r="F304" s="125"/>
      <x:c r="G304" s="125"/>
      <x:c r="H304" s="125"/>
      <x:c r="I304" s="125"/>
      <x:c r="K304" s="125"/>
      <x:c r="L304" s="125"/>
      <x:c r="M304" s="125"/>
      <x:c r="O304" s="126"/>
      <x:c r="P304" s="128"/>
      <x:c r="Q304" s="128"/>
      <x:c r="R304" s="128"/>
      <x:c r="S304" s="128"/>
      <x:c r="T304" s="128"/>
      <x:c r="U304" s="128"/>
      <x:c r="V304" s="128"/>
      <x:c r="W304" s="128"/>
      <x:c r="X304" s="128"/>
    </x:row>
    <x:row r="305" spans="1:24" ht="24" customHeight="1">
      <x:c r="A305" s="125">
        <x:v>299</x:v>
      </x:c>
      <x:c r="B305" s="126"/>
      <x:c r="C305" s="126"/>
      <x:c r="D305" s="127"/>
      <x:c r="E305" s="126"/>
      <x:c r="F305" s="125"/>
      <x:c r="G305" s="125"/>
      <x:c r="H305" s="125"/>
      <x:c r="I305" s="125"/>
      <x:c r="K305" s="125"/>
      <x:c r="L305" s="125"/>
      <x:c r="M305" s="125"/>
      <x:c r="O305" s="126"/>
      <x:c r="P305" s="128"/>
      <x:c r="Q305" s="128"/>
      <x:c r="R305" s="128"/>
      <x:c r="S305" s="128"/>
      <x:c r="T305" s="128"/>
      <x:c r="U305" s="128"/>
      <x:c r="V305" s="128"/>
      <x:c r="W305" s="128"/>
      <x:c r="X305" s="128"/>
    </x:row>
    <x:row r="306" spans="1:24" ht="24" customHeight="1">
      <x:c r="A306" s="125">
        <x:v>300</x:v>
      </x:c>
      <x:c r="B306" s="126"/>
      <x:c r="C306" s="126"/>
      <x:c r="D306" s="127"/>
      <x:c r="E306" s="126"/>
      <x:c r="F306" s="125"/>
      <x:c r="G306" s="125"/>
      <x:c r="H306" s="125"/>
      <x:c r="I306" s="125"/>
      <x:c r="K306" s="125"/>
      <x:c r="L306" s="125"/>
      <x:c r="M306" s="125"/>
      <x:c r="O306" s="126"/>
      <x:c r="P306" s="128"/>
      <x:c r="Q306" s="128"/>
      <x:c r="R306" s="128"/>
      <x:c r="S306" s="128"/>
      <x:c r="T306" s="128"/>
      <x:c r="U306" s="128"/>
      <x:c r="V306" s="128"/>
      <x:c r="W306" s="128"/>
      <x:c r="X306" s="128"/>
    </x:row>
    <x:row r="307" spans="1:24" ht="24" customHeight="1">
      <x:c r="A307" s="125">
        <x:v>301</x:v>
      </x:c>
      <x:c r="B307" s="126"/>
      <x:c r="C307" s="126"/>
      <x:c r="D307" s="127"/>
      <x:c r="E307" s="126"/>
      <x:c r="F307" s="125"/>
      <x:c r="G307" s="125"/>
      <x:c r="H307" s="125"/>
      <x:c r="I307" s="125"/>
      <x:c r="K307" s="125"/>
      <x:c r="L307" s="125"/>
      <x:c r="M307" s="125"/>
      <x:c r="O307" s="126"/>
      <x:c r="P307" s="128"/>
      <x:c r="Q307" s="128"/>
      <x:c r="R307" s="128"/>
      <x:c r="S307" s="128"/>
      <x:c r="T307" s="128"/>
      <x:c r="U307" s="128"/>
      <x:c r="V307" s="128"/>
      <x:c r="W307" s="128"/>
      <x:c r="X307" s="128"/>
    </x:row>
    <x:row r="308" spans="1:24" ht="24" customHeight="1">
      <x:c r="A308" s="125">
        <x:v>302</x:v>
      </x:c>
      <x:c r="B308" s="126"/>
      <x:c r="C308" s="126"/>
      <x:c r="D308" s="127"/>
      <x:c r="E308" s="126"/>
      <x:c r="F308" s="125"/>
      <x:c r="G308" s="125"/>
      <x:c r="H308" s="125"/>
      <x:c r="I308" s="125"/>
      <x:c r="K308" s="125"/>
      <x:c r="L308" s="125"/>
      <x:c r="M308" s="125"/>
      <x:c r="O308" s="126"/>
      <x:c r="P308" s="128"/>
      <x:c r="Q308" s="128"/>
      <x:c r="R308" s="128"/>
      <x:c r="S308" s="128"/>
      <x:c r="T308" s="128"/>
      <x:c r="U308" s="128"/>
      <x:c r="V308" s="128"/>
      <x:c r="W308" s="128"/>
      <x:c r="X308" s="128"/>
    </x:row>
    <x:row r="309" spans="1:24" ht="24" customHeight="1">
      <x:c r="A309" s="125">
        <x:v>303</x:v>
      </x:c>
      <x:c r="B309" s="126"/>
      <x:c r="C309" s="126"/>
      <x:c r="D309" s="127"/>
      <x:c r="E309" s="126"/>
      <x:c r="F309" s="125"/>
      <x:c r="G309" s="125"/>
      <x:c r="H309" s="125"/>
      <x:c r="I309" s="125"/>
      <x:c r="K309" s="125"/>
      <x:c r="L309" s="125"/>
      <x:c r="M309" s="125"/>
      <x:c r="O309" s="126"/>
      <x:c r="P309" s="128"/>
      <x:c r="Q309" s="128"/>
      <x:c r="R309" s="128"/>
      <x:c r="S309" s="128"/>
      <x:c r="T309" s="128"/>
      <x:c r="U309" s="128"/>
      <x:c r="V309" s="128"/>
      <x:c r="W309" s="128"/>
      <x:c r="X309" s="124"/>
    </x:row>
    <x:row r="310" spans="1:24" ht="24" customHeight="1">
      <x:c r="A310" s="125">
        <x:v>304</x:v>
      </x:c>
      <x:c r="B310" s="126"/>
      <x:c r="C310" s="126"/>
      <x:c r="D310" s="127"/>
      <x:c r="E310" s="126"/>
      <x:c r="F310" s="125"/>
      <x:c r="G310" s="125"/>
      <x:c r="H310" s="125"/>
      <x:c r="I310" s="125"/>
      <x:c r="K310" s="125"/>
      <x:c r="L310" s="125"/>
      <x:c r="M310" s="125"/>
      <x:c r="O310" s="126"/>
      <x:c r="P310" s="128"/>
      <x:c r="Q310" s="128"/>
      <x:c r="R310" s="128"/>
      <x:c r="S310" s="128"/>
      <x:c r="T310" s="128"/>
      <x:c r="U310" s="128"/>
      <x:c r="V310" s="128"/>
      <x:c r="W310" s="128"/>
      <x:c r="X310" s="124"/>
    </x:row>
    <x:row r="311" spans="1:24" ht="24" customHeight="1">
      <x:c r="A311" s="125">
        <x:v>305</x:v>
      </x:c>
      <x:c r="B311" s="126"/>
      <x:c r="C311" s="126"/>
      <x:c r="D311" s="127"/>
      <x:c r="E311" s="126"/>
      <x:c r="F311" s="125"/>
      <x:c r="G311" s="125"/>
      <x:c r="H311" s="125"/>
      <x:c r="I311" s="125"/>
      <x:c r="K311" s="125"/>
      <x:c r="L311" s="125"/>
      <x:c r="M311" s="125"/>
      <x:c r="O311" s="126"/>
      <x:c r="P311" s="128"/>
      <x:c r="Q311" s="128"/>
      <x:c r="R311" s="128"/>
      <x:c r="S311" s="128"/>
      <x:c r="T311" s="128"/>
      <x:c r="U311" s="128"/>
      <x:c r="V311" s="128"/>
      <x:c r="W311" s="128"/>
      <x:c r="X311" s="124"/>
    </x:row>
    <x:row r="312" spans="1:24" ht="24" customHeight="1">
      <x:c r="A312" s="125">
        <x:v>306</x:v>
      </x:c>
      <x:c r="B312" s="126"/>
      <x:c r="C312" s="126"/>
      <x:c r="D312" s="127"/>
      <x:c r="E312" s="126"/>
      <x:c r="F312" s="125"/>
      <x:c r="G312" s="125"/>
      <x:c r="H312" s="125"/>
      <x:c r="I312" s="125"/>
      <x:c r="K312" s="125"/>
      <x:c r="L312" s="125"/>
      <x:c r="M312" s="125"/>
      <x:c r="O312" s="126"/>
      <x:c r="P312" s="128"/>
      <x:c r="Q312" s="128"/>
      <x:c r="R312" s="128"/>
      <x:c r="S312" s="128"/>
      <x:c r="T312" s="128"/>
      <x:c r="U312" s="128"/>
      <x:c r="V312" s="128"/>
      <x:c r="W312" s="128"/>
      <x:c r="X312" s="124"/>
    </x:row>
  </x:sheetData>
  <x:mergeCells count="3">
    <x:mergeCell ref="E1:L1"/>
    <x:mergeCell ref="E2:L5"/>
    <x:mergeCell ref="A6:B6"/>
  </x:mergeCells>
  <x:conditionalFormatting sqref="A7:A312 C7:V290 C291:W312">
    <x:cfRule type="expression" priority="20">
      <x:formula>$E7="챕터 보스"</x:formula>
    </x:cfRule>
    <x:cfRule type="expression" dxfId="28" priority="19">
      <x:formula>$E7="구역 보스"</x:formula>
    </x:cfRule>
    <x:cfRule type="expression" dxfId="26" priority="18">
      <x:formula>$E7="무리 선도체"</x:formula>
    </x:cfRule>
    <x:cfRule type="expression" dxfId="24" priority="17">
      <x:formula>$E7="강화 변이체"</x:formula>
    </x:cfRule>
    <x:cfRule type="expression" dxfId="20" priority="16">
      <x:formula>$E7="일반 변이체"</x:formula>
    </x:cfRule>
    <x:cfRule type="expression" dxfId="22" priority="15">
      <x:formula>$E7="초기 변이체"</x:formula>
    </x:cfRule>
  </x:conditionalFormatting>
  <x:conditionalFormatting sqref="F7:F312">
    <x:cfRule type="expression" priority="23">
      <x:formula>AND($C7&lt;&gt;"",F7&lt;0)</x:formula>
    </x:cfRule>
  </x:conditionalFormatting>
  <x:conditionalFormatting sqref="G7:G312">
    <x:cfRule type="expression" priority="24">
      <x:formula>AND($C7&lt;&gt;"",G7&lt;0)</x:formula>
    </x:cfRule>
  </x:conditionalFormatting>
  <x:conditionalFormatting sqref="I7:I312">
    <x:cfRule type="expression" priority="25">
      <x:formula>AND($C7&lt;&gt;"",I7&lt;0)</x:formula>
    </x:cfRule>
  </x:conditionalFormatting>
  <x:conditionalFormatting sqref="K7:K312">
    <x:cfRule type="expression" priority="26">
      <x:formula>AND($C7&lt;&gt;"",K7&lt;0)</x:formula>
    </x:cfRule>
  </x:conditionalFormatting>
  <x:conditionalFormatting sqref="M7:M312">
    <x:cfRule type="expression" priority="27">
      <x:formula>AND($C7&lt;&gt;"",M7&lt;0)</x:formula>
    </x:cfRule>
  </x:conditionalFormatting>
  <x:conditionalFormatting sqref="J7:J312">
    <x:cfRule type="expression" priority="28">
      <x:formula>AND($C7&lt;&gt;"",J7&lt;0)</x:formula>
    </x:cfRule>
  </x:conditionalFormatting>
  <x:conditionalFormatting sqref="N7:N312">
    <x:cfRule type="expression" priority="29">
      <x:formula>AND($C7&lt;&gt;"",N7&lt;0)</x:formula>
    </x:cfRule>
  </x:conditionalFormatting>
  <x:conditionalFormatting sqref="B7:B312">
    <x:cfRule type="expression" dxfId="18" priority="13">
      <x:formula>$E7="챕터 보스"</x:formula>
    </x:cfRule>
    <x:cfRule type="expression" dxfId="19" priority="12">
      <x:formula>$E7="구역 보스"</x:formula>
    </x:cfRule>
    <x:cfRule type="expression" dxfId="27" priority="11">
      <x:formula>$E7="무리 선도체"</x:formula>
    </x:cfRule>
    <x:cfRule type="expression" dxfId="25" priority="10">
      <x:formula>$E7="강화 변이체"</x:formula>
    </x:cfRule>
    <x:cfRule type="expression" dxfId="21" priority="9">
      <x:formula>$E7="일반 변이체"</x:formula>
    </x:cfRule>
    <x:cfRule type="expression" dxfId="23" priority="8">
      <x:formula>$E7="초기 변이체"</x:formula>
    </x:cfRule>
  </x:conditionalFormatting>
  <x:conditionalFormatting sqref="X7:X290">
    <x:cfRule type="expression" dxfId="16" priority="6">
      <x:formula>$E7="챕터 보스"</x:formula>
    </x:cfRule>
    <x:cfRule type="expression" dxfId="17" priority="5">
      <x:formula>$E7="구역 보스"</x:formula>
    </x:cfRule>
    <x:cfRule type="expression" dxfId="30" priority="4">
      <x:formula>$E7="무리 선도체"</x:formula>
    </x:cfRule>
    <x:cfRule type="expression" dxfId="29" priority="3">
      <x:formula>$E7="강화 변이체"</x:formula>
    </x:cfRule>
    <x:cfRule type="expression" priority="2">
      <x:formula>$E7="일반 변이체"</x:formula>
    </x:cfRule>
    <x:cfRule type="expression" priority="1">
      <x:formula>$E7="초기 변이체"</x:formula>
    </x:cfRule>
  </x:conditionalFormatting>
  <x:dataValidations count="4">
    <x:dataValidation type="list" sqref="E7:E312">
      <x:formula1>"초기 변이체,일반 변이체,강화 변이체,무리 선도체,구역 보스,챕터 보스"</x:formula1>
    </x:dataValidation>
    <x:dataValidation type="list" sqref="B7:B312">
      <x:formula1>"선공,비선공,조건부 선공"</x:formula1>
    </x:dataValidation>
    <x:dataValidation sqref="P7:P312 V7:V312 T7:T312 R7:R312">
      <x:formula1>0</x:formula1>
      <x:formula2>100</x:formula2>
    </x:dataValidation>
    <x:dataValidation type="list" sqref="W7:W290">
      <x:formula1>"안정,공명,차단,침식"</x:formula1>
    </x:dataValidation>
  </x:dataValidation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dimension ref="A2:L79"/>
  <x:sheetViews>
    <x:sheetView topLeftCell="A1" zoomScale="85" zoomScaleNormal="85" zoomScaleSheetLayoutView="85" workbookViewId="0">
      <x:selection activeCell="J69" activeCellId="0" sqref="J69:J69"/>
    </x:sheetView>
  </x:sheetViews>
  <x:sheetFormatPr defaultColWidth="8.93359375" defaultRowHeight="13.19999999999999928946"/>
  <x:cols>
    <x:col min="1" max="1" width="17.375" style="154" customWidth="1"/>
    <x:col min="2" max="3" width="10.125" style="154" customWidth="1"/>
    <x:col min="4" max="5" width="9" style="154"/>
    <x:col min="6" max="6" width="10.5" style="154" customWidth="1"/>
    <x:col min="7" max="8" width="9" style="154"/>
    <x:col min="9" max="10" width="10.125" style="154" customWidth="1"/>
    <x:col min="11" max="11" width="16.75" style="154" customWidth="1"/>
    <x:col min="12" max="12" width="16.25" style="154" customWidth="1"/>
    <x:col min="13" max="16384" width="9" style="154"/>
  </x:cols>
  <x:sheetData>
    <x:row r="2" spans="2:12" ht="18" customHeight="1">
      <x:c r="B2" s="187" t="s">
        <x:v>1126</x:v>
      </x:c>
      <x:c r="C2" s="187"/>
      <x:c r="I2" s="188">
        <x:v>3</x:v>
      </x:c>
      <x:c r="J2" s="188"/>
      <x:c r="K2" s="155" t="s">
        <x:v>2762</x:v>
      </x:c>
      <x:c r="L2" s="155" t="s">
        <x:v>2771</x:v>
      </x:c>
    </x:row>
    <x:row r="3" spans="2:10" ht="67.5" customHeight="1">
      <x:c r="B3" s="189"/>
      <x:c r="C3" s="189"/>
      <x:c r="E3" s="156" t="str">
        <x:f>VLOOKUP($B$2,몬스터!C7:X312,21,0)</x:f>
        <x:v>공명</x:v>
      </x:c>
      <x:c r="F3" s="157" t="s">
        <x:v>1782</x:v>
      </x:c>
      <x:c r="G3" s="158" t="e">
        <x:f>VLOOKUP($I$2,'PC DATA(대차대조표)'!D3:L308,4,0)</x:f>
        <x:v>#N/A</x:v>
      </x:c>
      <x:c r="I3" s="189"/>
      <x:c r="J3" s="189"/>
    </x:row>
    <x:row r="4" spans="2:12" ht="17.25" customHeight="1">
      <x:c r="B4" s="189"/>
      <x:c r="C4" s="189"/>
      <x:c r="E4" s="159"/>
      <x:c r="F4" s="159"/>
      <x:c r="G4" s="159"/>
      <x:c r="I4" s="189"/>
      <x:c r="J4" s="189"/>
      <x:c r="K4" s="155" t="s">
        <x:v>2770</x:v>
      </x:c>
      <x:c r="L4" s="155" t="s">
        <x:v>2756</x:v>
      </x:c>
    </x:row>
    <x:row r="5" spans="2:10" ht="68.25" customHeight="1">
      <x:c r="B5" s="189"/>
      <x:c r="C5" s="189"/>
      <x:c r="E5" s="159"/>
      <x:c r="F5" s="159"/>
      <x:c r="G5" s="159"/>
      <x:c r="I5" s="189"/>
      <x:c r="J5" s="189"/>
    </x:row>
    <x:row r="6" spans="2:10" ht="20.25" customHeight="1">
      <x:c r="B6" s="160" t="s">
        <x:v>1789</x:v>
      </x:c>
      <x:c r="C6" s="154" t="str">
        <x:f>VLOOKUP($B$2,몬스터!C7:X312,3,0)</x:f>
        <x:v>일반 변이체</x:v>
      </x:c>
      <x:c r="I6" s="161" t="s">
        <x:v>3230</x:v>
      </x:c>
      <x:c r="J6" s="154" t="str">
        <x:f>VLOOKUP($I$2,'PC DATA(대차대조표)'!B3:L308,3,0)</x:f>
        <x:v>차한해</x:v>
      </x:c>
    </x:row>
    <x:row r="7" spans="2:9" ht="20.25" customHeight="1">
      <x:c r="B7" s="160" t="s">
        <x:v>1788</x:v>
      </x:c>
      <x:c r="C7" s="154" t="str">
        <x:f>VLOOKUP($B$2,몬스터!C8:X313,21,0)</x:f>
        <x:v>공명</x:v>
      </x:c>
      <x:c r="I7" s="161" t="s">
        <x:v>1125</x:v>
      </x:c>
    </x:row>
    <x:row r="8" ht="20.25" customHeight="1"/>
    <x:row r="9" spans="1:12" ht="20.25" customHeight="1">
      <x:c r="A9" s="190" t="s">
        <x:v>30</x:v>
      </x:c>
      <x:c r="B9" s="190"/>
      <x:c r="C9" s="190"/>
      <x:c r="D9" s="190"/>
      <x:c r="E9" s="190"/>
      <x:c r="F9" s="190"/>
      <x:c r="G9" s="190"/>
      <x:c r="H9" s="190"/>
      <x:c r="I9" s="190"/>
      <x:c r="J9" s="190"/>
      <x:c r="K9" s="190"/>
      <x:c r="L9" s="190"/>
    </x:row>
    <x:row r="10" ht="20.25" customHeight="1"/>
    <x:row r="11" spans="2:10" ht="20.25" customHeight="1">
      <x:c r="B11" s="154" t="s">
        <x:v>1787</x:v>
      </x:c>
      <x:c r="C11" s="154">
        <x:f>VLOOKUP($B$2,몬스터!C7:X312,4,0)</x:f>
        <x:v>130</x:v>
      </x:c>
      <x:c r="I11" s="154" t="s">
        <x:v>31</x:v>
      </x:c>
      <x:c r="J11" s="154" t="e">
        <x:f>VLOOKUP($I$2,'PC DATA(대차대조표)'!D3:L308,4,0)</x:f>
        <x:v>#N/A</x:v>
      </x:c>
    </x:row>
    <x:row r="12" spans="2:10" ht="20.25" customHeight="1">
      <x:c r="B12" s="154" t="s">
        <x:v>1121</x:v>
      </x:c>
      <x:c r="C12" s="154">
        <x:f>VLOOKUP($B$2,몬스터!C8:X313,5,0)</x:f>
        <x:v>18</x:v>
      </x:c>
      <x:c r="I12" s="154" t="s">
        <x:v>28</x:v>
      </x:c>
      <x:c r="J12" s="154" t="e">
        <x:f>VLOOKUP($I$2,'PC DATA(대차대조표)'!D4:L309,5,0)</x:f>
        <x:v>#N/A</x:v>
      </x:c>
    </x:row>
    <x:row r="13" spans="2:10" ht="20.25" customHeight="1">
      <x:c r="B13" s="154" t="s">
        <x:v>1128</x:v>
      </x:c>
      <x:c r="C13" s="154">
        <x:f>VLOOKUP($B$2,몬스터!C9:X314,7,0)</x:f>
        <x:v>3</x:v>
      </x:c>
      <x:c r="E13" s="154" t="s">
        <x:v>3153</x:v>
      </x:c>
      <x:c r="F13" s="154" t="s">
        <x:v>34</x:v>
      </x:c>
      <x:c r="G13" s="154" t="s">
        <x:v>29</x:v>
      </x:c>
      <x:c r="I13" s="154" t="s">
        <x:v>26</x:v>
      </x:c>
      <x:c r="J13" s="154" t="e">
        <x:f>VLOOKUP($I$2,'PC DATA(대차대조표)'!D5:L310,6,0)</x:f>
        <x:v>#N/A</x:v>
      </x:c>
    </x:row>
    <x:row r="14" spans="2:10" ht="20.25" customHeight="1">
      <x:c r="B14" s="154" t="s">
        <x:v>1130</x:v>
      </x:c>
      <x:c r="C14" s="154">
        <x:f>VLOOKUP($B$2,몬스터!C10:X315,8,0)</x:f>
        <x:v>21</x:v>
      </x:c>
      <x:c r="E14" s="154">
        <x:f>C14</x:f>
        <x:v>21</x:v>
      </x:c>
      <x:c r="F14" s="154" t="s">
        <x:v>1130</x:v>
      </x:c>
      <x:c r="G14" s="154" t="e">
        <x:f>J11</x:f>
        <x:v>#N/A</x:v>
      </x:c>
      <x:c r="I14" s="154" t="s">
        <x:v>23</x:v>
      </x:c>
      <x:c r="J14" s="154" t="e">
        <x:f>VLOOKUP($I$2,'PC DATA(대차대조표)'!D6:L311,7,0)</x:f>
        <x:v>#N/A</x:v>
      </x:c>
    </x:row>
    <x:row r="15" spans="2:7" ht="20.25" customHeight="1">
      <x:c r="B15" s="154" t="s">
        <x:v>1122</x:v>
      </x:c>
      <x:c r="C15" s="154">
        <x:f>VLOOKUP($B$2,몬스터!C11:X316,9,0)</x:f>
        <x:v>8</x:v>
      </x:c>
      <x:c r="E15" s="154">
        <x:f>C17</x:f>
        <x:v>10</x:v>
      </x:c>
      <x:c r="F15" s="154" t="s">
        <x:v>1134</x:v>
      </x:c>
      <x:c r="G15" s="154" t="e">
        <x:f>J13</x:f>
        <x:v>#N/A</x:v>
      </x:c>
    </x:row>
    <x:row r="16" spans="2:3" ht="20.25" customHeight="1">
      <x:c r="B16" s="154" t="s">
        <x:v>1131</x:v>
      </x:c>
      <x:c r="C16" s="154">
        <x:f>VLOOKUP($B$2,몬스터!C12:X317,11,0)</x:f>
        <x:v>2</x:v>
      </x:c>
    </x:row>
    <x:row r="17" spans="2:3" ht="20.25" customHeight="1">
      <x:c r="B17" s="154" t="s">
        <x:v>1134</x:v>
      </x:c>
      <x:c r="C17" s="154">
        <x:f>VLOOKUP($B$2,몬스터!C13:X318,12,0)</x:f>
        <x:v>10</x:v>
      </x:c>
    </x:row>
    <x:row r="19" spans="1:12" ht="20.25" customHeight="1">
      <x:c r="A19" s="190" t="s">
        <x:v>699</x:v>
      </x:c>
      <x:c r="B19" s="190"/>
      <x:c r="C19" s="190"/>
      <x:c r="D19" s="190"/>
      <x:c r="E19" s="190"/>
      <x:c r="F19" s="190"/>
      <x:c r="G19" s="190"/>
      <x:c r="H19" s="190"/>
      <x:c r="I19" s="190"/>
      <x:c r="J19" s="190"/>
      <x:c r="K19" s="190"/>
      <x:c r="L19" s="190"/>
    </x:row>
    <x:row r="20" spans="1:11" ht="20.25" customHeight="1">
      <x:c r="A20" s="189" t="s">
        <x:v>1119</x:v>
      </x:c>
      <x:c r="B20" s="189"/>
      <x:c r="C20" s="189"/>
      <x:c r="E20" s="162"/>
      <x:c r="F20" s="162"/>
      <x:c r="G20" s="162"/>
      <x:c r="I20" s="189" t="s">
        <x:v>702</x:v>
      </x:c>
      <x:c r="J20" s="189"/>
      <x:c r="K20" s="189"/>
    </x:row>
    <x:row r="21" spans="5:7" ht="20.25" customHeight="1">
      <x:c r="E21" s="189" t="s">
        <x:v>19</x:v>
      </x:c>
      <x:c r="F21" s="189"/>
      <x:c r="G21" s="189"/>
    </x:row>
    <x:row r="22" spans="1:10" ht="20.25" customHeight="1">
      <x:c r="A22" s="154" t="s">
        <x:v>693</x:v>
      </x:c>
      <x:c r="E22" s="154" t="str">
        <x:f>VLOOKUP($B$2,몬스터!C7:X312,21,0)</x:f>
        <x:v>공명</x:v>
      </x:c>
      <x:c r="F22" s="154" t="s">
        <x:v>1782</x:v>
      </x:c>
      <x:c r="G22" s="154" t="s">
        <x:v>61</x:v>
      </x:c>
      <x:c r="I22" s="189" t="s">
        <x:v>690</x:v>
      </x:c>
      <x:c r="J22" s="189"/>
    </x:row>
    <x:row r="23" spans="1:10" ht="20.25" customHeight="1">
      <x:c r="A23" s="154" t="s">
        <x:v>691</x:v>
      </x:c>
      <x:c r="I23" s="189" t="s">
        <x:v>691</x:v>
      </x:c>
      <x:c r="J23" s="189"/>
    </x:row>
    <x:row r="24" spans="1:11" ht="20.25" customHeight="1">
      <x:c r="A24" s="154" t="s">
        <x:v>24</x:v>
      </x:c>
      <x:c r="B24" s="154" t="e">
        <x:f>J13</x:f>
        <x:v>#N/A</x:v>
      </x:c>
      <x:c r="I24" s="189" t="s">
        <x:v>24</x:v>
      </x:c>
      <x:c r="J24" s="189"/>
      <x:c r="K24" s="154">
        <x:f>C17</x:f>
        <x:v>10</x:v>
      </x:c>
    </x:row>
    <x:row r="25" spans="1:11" ht="20.25" customHeight="1">
      <x:c r="A25" s="154" t="s">
        <x:v>698</x:v>
      </x:c>
      <x:c r="B25" s="154" t="e">
        <x:f>J11-C17</x:f>
        <x:v>#N/A</x:v>
      </x:c>
      <x:c r="I25" s="189" t="s">
        <x:v>698</x:v>
      </x:c>
      <x:c r="J25" s="189"/>
      <x:c r="K25" s="154" t="e">
        <x:f>C14-J13</x:f>
        <x:v>#N/A</x:v>
      </x:c>
    </x:row>
    <x:row r="26" spans="1:11" ht="20.25" customHeight="1">
      <x:c r="A26" s="191" t="e">
        <x:f>IF(B25&gt;0,"열세",IF(B25&lt;0,"우세","동등"))</x:f>
        <x:v>#N/A</x:v>
      </x:c>
      <x:c r="B26" s="191"/>
      <x:c r="C26" s="191"/>
      <x:c r="I26" s="191" t="e">
        <x:f>IF(K25&gt;0,"열세",IF(K25&lt;0,"우세","동등"))</x:f>
        <x:v>#N/A</x:v>
      </x:c>
      <x:c r="J26" s="191"/>
      <x:c r="K26" s="191"/>
    </x:row>
    <x:row r="27" ht="20.25" customHeight="1"/>
    <x:row r="28" spans="1:12" ht="20.25" customHeight="1">
      <x:c r="A28" s="190" t="s">
        <x:v>692</x:v>
      </x:c>
      <x:c r="B28" s="190"/>
      <x:c r="C28" s="190"/>
      <x:c r="D28" s="190"/>
      <x:c r="E28" s="190"/>
      <x:c r="F28" s="190"/>
      <x:c r="G28" s="190"/>
      <x:c r="H28" s="190"/>
      <x:c r="I28" s="190"/>
      <x:c r="J28" s="190"/>
      <x:c r="K28" s="190"/>
      <x:c r="L28" s="190"/>
    </x:row>
    <x:row r="29" spans="1:11" ht="20.25" customHeight="1">
      <x:c r="A29" s="189" t="s">
        <x:v>1143</x:v>
      </x:c>
      <x:c r="B29" s="189"/>
      <x:c r="C29" s="189"/>
      <x:c r="I29" s="189" t="s">
        <x:v>20</x:v>
      </x:c>
      <x:c r="J29" s="189"/>
      <x:c r="K29" s="189"/>
    </x:row>
    <x:row r="30" spans="1:11" ht="20.25" customHeight="1">
      <x:c r="A30" s="154" t="s">
        <x:v>3134</x:v>
      </x:c>
      <x:c r="B30" s="154" t="str">
        <x:f>VLOOKUP($B$2,몬스터!C7:X312,13,0)</x:f>
        <x:v>똑똑똑!</x:v>
      </x:c>
      <x:c r="C30" s="154" t="s">
        <x:v>37</x:v>
      </x:c>
      <x:c r="D30" s="154">
        <x:f>VLOOKUP($B$2,몬스터!C7:X312,14,0)</x:f>
        <x:v>40</x:v>
      </x:c>
      <x:c r="G30" s="154" t="e">
        <x:f>VLOOKUP($I$2,'PC DATA(대차대조표)'!A3:L308,2,0)</x:f>
        <x:v>#N/A</x:v>
      </x:c>
      <x:c r="I30" s="189" t="s">
        <x:v>696</x:v>
      </x:c>
      <x:c r="J30" s="189"/>
      <x:c r="K30" s="154" t="e">
        <x:f>VLOOKUP($I$2,'PC DATA(대차대조표)'!A3:L308,11,0)</x:f>
        <x:v>#N/A</x:v>
      </x:c>
    </x:row>
    <x:row r="31" spans="1:10" ht="20.25" customHeight="1">
      <x:c r="A31" s="154" t="s">
        <x:v>3132</x:v>
      </x:c>
      <x:c r="B31" s="154" t="str">
        <x:f>VLOOKUP($B$2,몬스터!C8:X313,15,0)</x:f>
        <x:v>문 좀 열어!</x:v>
      </x:c>
      <x:c r="C31" s="154" t="s">
        <x:v>25</x:v>
      </x:c>
      <x:c r="D31" s="154">
        <x:f>VLOOKUP($B$2,몬스터!C7:X312,16,0)</x:f>
        <x:v>35</x:v>
      </x:c>
      <x:c r="I31" s="189" t="s">
        <x:v>28</x:v>
      </x:c>
      <x:c r="J31" s="189"/>
    </x:row>
    <x:row r="32" spans="1:10" ht="20.25" customHeight="1">
      <x:c r="A32" s="154" t="s">
        <x:v>3162</x:v>
      </x:c>
      <x:c r="B32" s="154" t="str">
        <x:f>VLOOKUP($B$2,몬스터!C9:X314,17,0)</x:f>
        <x:v>다음 문!</x:v>
      </x:c>
      <x:c r="C32" s="154" t="s">
        <x:v>35</x:v>
      </x:c>
      <x:c r="D32" s="154">
        <x:f>VLOOKUP($B$2,몬스터!C7:X312,18,0)</x:f>
        <x:v>25</x:v>
      </x:c>
      <x:c r="I32" s="189" t="s">
        <x:v>23</x:v>
      </x:c>
      <x:c r="J32" s="189"/>
    </x:row>
    <x:row r="33" spans="9:11" ht="20.25" customHeight="1">
      <x:c r="I33" s="189" t="s">
        <x:v>1136</x:v>
      </x:c>
      <x:c r="J33" s="189"/>
      <x:c r="K33" s="154" t="e">
        <x:f>VLOOKUP($I$2,'PC DATA(대차대조표)'!D3:L308,4,0)</x:f>
        <x:v>#N/A</x:v>
      </x:c>
    </x:row>
    <x:row r="34" ht="20.25" customHeight="1"/>
    <x:row r="35" spans="1:11" ht="20.25" customHeight="1">
      <x:c r="A35" s="189" t="s">
        <x:v>33</x:v>
      </x:c>
      <x:c r="B35" s="189"/>
      <x:c r="C35" s="189"/>
      <x:c r="I35" s="189" t="s">
        <x:v>33</x:v>
      </x:c>
      <x:c r="J35" s="189"/>
      <x:c r="K35" s="189"/>
    </x:row>
    <x:row r="36" spans="1:11" ht="20.25" customHeight="1">
      <x:c r="A36" s="154" t="s">
        <x:v>1789</x:v>
      </x:c>
      <x:c r="I36" s="154" t="s">
        <x:v>1789</x:v>
      </x:c>
      <x:c r="J36" s="189"/>
      <x:c r="K36" s="189"/>
    </x:row>
    <x:row r="37" spans="1:11" ht="20.25" customHeight="1">
      <x:c r="A37" s="154" t="s">
        <x:v>22</x:v>
      </x:c>
      <x:c r="I37" s="154" t="s">
        <x:v>22</x:v>
      </x:c>
      <x:c r="J37" s="189"/>
      <x:c r="K37" s="189"/>
    </x:row>
    <x:row r="38" spans="1:9" ht="20.25" customHeight="1">
      <x:c r="A38" s="154" t="s">
        <x:v>1133</x:v>
      </x:c>
      <x:c r="I38" s="154" t="s">
        <x:v>1133</x:v>
      </x:c>
    </x:row>
    <x:row r="39" spans="1:9" ht="20.25" customHeight="1">
      <x:c r="A39" s="154" t="s">
        <x:v>1137</x:v>
      </x:c>
      <x:c r="I39" s="154" t="s">
        <x:v>1137</x:v>
      </x:c>
    </x:row>
    <x:row r="40" spans="1:9" ht="20.25" customHeight="1">
      <x:c r="A40" s="154" t="s">
        <x:v>66</x:v>
      </x:c>
      <x:c r="I40" s="154" t="s">
        <x:v>66</x:v>
      </x:c>
    </x:row>
    <x:row r="41" spans="1:9" ht="20.25" customHeight="1">
      <x:c r="A41" s="154" t="s">
        <x:v>689</x:v>
      </x:c>
      <x:c r="I41" s="154" t="s">
        <x:v>689</x:v>
      </x:c>
    </x:row>
    <x:row r="42" spans="1:9" ht="20.25" customHeight="1">
      <x:c r="A42" s="154" t="s">
        <x:v>32</x:v>
      </x:c>
      <x:c r="I42" s="154" t="s">
        <x:v>32</x:v>
      </x:c>
    </x:row>
    <x:row r="43" spans="1:9" ht="20.25" customHeight="1">
      <x:c r="A43" s="154" t="s">
        <x:v>47</x:v>
      </x:c>
      <x:c r="I43" s="154" t="s">
        <x:v>47</x:v>
      </x:c>
    </x:row>
    <x:row r="48" spans="1:11">
      <x:c r="A48" s="192" t="s">
        <x:v>695</x:v>
      </x:c>
      <x:c r="B48" s="192"/>
      <x:c r="C48" s="192"/>
      <x:c r="I48" s="193" t="s">
        <x:v>695</x:v>
      </x:c>
      <x:c r="J48" s="193"/>
      <x:c r="K48" s="193"/>
    </x:row>
    <x:row r="50" spans="2:5">
      <x:c r="B50" s="189" t="s">
        <x:v>703</x:v>
      </x:c>
      <x:c r="C50" s="189"/>
      <x:c r="D50" s="189"/>
      <x:c r="E50" s="189"/>
    </x:row>
    <x:row r="64" spans="1:12" ht="20.25" customHeight="1">
      <x:c r="A64" s="194" t="s">
        <x:v>697</x:v>
      </x:c>
      <x:c r="B64" s="194"/>
      <x:c r="C64" s="194"/>
      <x:c r="D64" s="194"/>
      <x:c r="E64" s="194"/>
      <x:c r="F64" s="194"/>
      <x:c r="G64" s="194"/>
      <x:c r="H64" s="194"/>
      <x:c r="I64" s="194"/>
      <x:c r="J64" s="194"/>
      <x:c r="K64" s="194"/>
      <x:c r="L64" s="194"/>
    </x:row>
    <x:row r="65" spans="1:9" ht="20.25" customHeight="1">
      <x:c r="A65" s="163" t="s">
        <x:v>688</x:v>
      </x:c>
      <x:c r="B65" s="154" t="s">
        <x:v>3220</x:v>
      </x:c>
      <x:c r="C65" s="189" t="s">
        <x:v>1967</x:v>
      </x:c>
      <x:c r="D65" s="189"/>
      <x:c r="E65" s="189"/>
      <x:c r="F65" s="189"/>
      <x:c r="G65" s="162"/>
      <x:c r="H65" s="162"/>
      <x:c r="I65" s="162"/>
    </x:row>
    <x:row r="66" spans="1:12" ht="20.25" customHeight="1">
      <x:c r="A66" s="195" t="s">
        <x:v>1296</x:v>
      </x:c>
      <x:c r="B66" s="195"/>
      <x:c r="C66" s="195"/>
      <x:c r="D66" s="195"/>
      <x:c r="E66" s="195"/>
      <x:c r="F66" s="195"/>
      <x:c r="G66" s="195"/>
      <x:c r="H66" s="195"/>
      <x:c r="I66" s="195"/>
      <x:c r="J66" s="195"/>
      <x:c r="K66" s="195"/>
      <x:c r="L66" s="195"/>
    </x:row>
    <x:row r="67" spans="1:12" ht="27.75" customHeight="1">
      <x:c r="A67" s="163" t="s">
        <x:v>2299</x:v>
      </x:c>
      <x:c r="B67" s="154" t="s">
        <x:v>3220</x:v>
      </x:c>
      <x:c r="C67" s="196" t="s">
        <x:v>3985</x:v>
      </x:c>
      <x:c r="D67" s="196"/>
      <x:c r="E67" s="196"/>
      <x:c r="F67" s="196"/>
      <x:c r="G67" s="196"/>
      <x:c r="H67" s="196"/>
      <x:c r="I67" s="196"/>
      <x:c r="J67" s="196"/>
      <x:c r="K67" s="196"/>
      <x:c r="L67" s="196"/>
    </x:row>
    <x:row r="68" spans="1:12" ht="30.75" customHeight="1">
      <x:c r="A68" s="197" t="s">
        <x:v>1018</x:v>
      </x:c>
      <x:c r="B68" s="197"/>
      <x:c r="C68" s="197"/>
      <x:c r="D68" s="197"/>
      <x:c r="E68" s="197"/>
      <x:c r="F68" s="197"/>
      <x:c r="G68" s="197"/>
      <x:c r="H68" s="197"/>
      <x:c r="I68" s="197"/>
      <x:c r="J68" s="197"/>
      <x:c r="K68" s="197"/>
      <x:c r="L68" s="197"/>
    </x:row>
    <x:row r="69" spans="1:5" ht="20.25" customHeight="1">
      <x:c r="A69" s="163" t="s">
        <x:v>39</x:v>
      </x:c>
      <x:c r="B69" s="154" t="s">
        <x:v>3220</x:v>
      </x:c>
      <x:c r="C69" s="196" t="s">
        <x:v>3681</x:v>
      </x:c>
      <x:c r="D69" s="196"/>
      <x:c r="E69" s="196"/>
    </x:row>
    <x:row r="70" spans="1:12" ht="20.25" customHeight="1">
      <x:c r="A70" s="154" t="s">
        <x:v>694</x:v>
      </x:c>
      <x:c r="B70" s="154" t="s">
        <x:v>3220</x:v>
      </x:c>
      <x:c r="C70" s="196" t="s">
        <x:v>4214</x:v>
      </x:c>
      <x:c r="D70" s="196"/>
      <x:c r="E70" s="196"/>
      <x:c r="F70" s="196"/>
      <x:c r="G70" s="196"/>
      <x:c r="H70" s="196"/>
      <x:c r="I70" s="196"/>
      <x:c r="J70" s="196"/>
      <x:c r="K70" s="196"/>
      <x:c r="L70" s="196"/>
    </x:row>
    <x:row r="71" ht="20.25" customHeight="1"/>
    <x:row r="72" spans="1:12" ht="20.25" customHeight="1">
      <x:c r="A72" s="196" t="s">
        <x:v>2962</x:v>
      </x:c>
      <x:c r="B72" s="196"/>
      <x:c r="C72" s="196"/>
      <x:c r="D72" s="196"/>
      <x:c r="E72" s="196"/>
      <x:c r="F72" s="196"/>
      <x:c r="G72" s="196"/>
      <x:c r="H72" s="196"/>
      <x:c r="I72" s="196"/>
      <x:c r="J72" s="196"/>
      <x:c r="K72" s="196"/>
      <x:c r="L72" s="196"/>
    </x:row>
    <x:row r="73" spans="1:9" ht="20.25" customHeight="1">
      <x:c r="A73" s="189" t="s">
        <x:v>1984</x:v>
      </x:c>
      <x:c r="B73" s="189"/>
      <x:c r="C73" s="189"/>
      <x:c r="D73" s="189"/>
      <x:c r="E73" s="154" t="s">
        <x:v>3220</x:v>
      </x:c>
      <x:c r="F73" s="189" t="s">
        <x:v>4196</x:v>
      </x:c>
      <x:c r="G73" s="189"/>
      <x:c r="H73" s="189"/>
      <x:c r="I73" s="189"/>
    </x:row>
    <x:row r="74" spans="1:12" ht="20.25" customHeight="1">
      <x:c r="A74" s="196" t="s">
        <x:v>1384</x:v>
      </x:c>
      <x:c r="B74" s="196"/>
      <x:c r="C74" s="196"/>
      <x:c r="D74" s="196"/>
      <x:c r="E74" s="196"/>
      <x:c r="F74" s="196"/>
      <x:c r="G74" s="196"/>
      <x:c r="H74" s="196"/>
      <x:c r="I74" s="196"/>
      <x:c r="J74" s="196"/>
      <x:c r="K74" s="196"/>
      <x:c r="L74" s="196"/>
    </x:row>
    <x:row r="75" spans="1:12" ht="33.75" customHeight="1">
      <x:c r="A75" s="196" t="s">
        <x:v>1416</x:v>
      </x:c>
      <x:c r="B75" s="196"/>
      <x:c r="C75" s="196"/>
      <x:c r="D75" s="196"/>
      <x:c r="E75" s="196"/>
      <x:c r="F75" s="196"/>
      <x:c r="G75" s="196"/>
      <x:c r="H75" s="196"/>
      <x:c r="I75" s="196"/>
      <x:c r="J75" s="196"/>
      <x:c r="K75" s="196"/>
      <x:c r="L75" s="196"/>
    </x:row>
    <x:row r="76" spans="1:12" ht="20.25" customHeight="1">
      <x:c r="A76" s="196" t="s">
        <x:v>2181</x:v>
      </x:c>
      <x:c r="B76" s="196"/>
      <x:c r="C76" s="196"/>
      <x:c r="D76" s="196"/>
      <x:c r="E76" s="196"/>
      <x:c r="F76" s="196"/>
      <x:c r="G76" s="196"/>
      <x:c r="H76" s="196"/>
      <x:c r="I76" s="196"/>
      <x:c r="J76" s="196"/>
      <x:c r="K76" s="196"/>
      <x:c r="L76" s="196"/>
    </x:row>
    <x:row r="77" spans="1:12" ht="20.25" customHeight="1">
      <x:c r="A77" s="196" t="s">
        <x:v>2175</x:v>
      </x:c>
      <x:c r="B77" s="196"/>
      <x:c r="C77" s="196"/>
      <x:c r="D77" s="196"/>
      <x:c r="E77" s="196"/>
      <x:c r="F77" s="196"/>
      <x:c r="G77" s="196"/>
      <x:c r="H77" s="196"/>
      <x:c r="I77" s="196"/>
      <x:c r="J77" s="196"/>
      <x:c r="K77" s="196"/>
      <x:c r="L77" s="196"/>
    </x:row>
    <x:row r="78" spans="1:12">
      <x:c r="A78" s="196" t="s">
        <x:v>2003</x:v>
      </x:c>
      <x:c r="B78" s="196"/>
      <x:c r="C78" s="196"/>
      <x:c r="D78" s="196"/>
      <x:c r="E78" s="196"/>
      <x:c r="F78" s="196"/>
      <x:c r="G78" s="196"/>
      <x:c r="H78" s="196"/>
      <x:c r="I78" s="196"/>
      <x:c r="J78" s="196"/>
      <x:c r="K78" s="196"/>
      <x:c r="L78" s="196"/>
    </x:row>
    <x:row r="79" spans="1:1" ht="39.54999999999999715783">
      <x:c r="A79" s="154" t="s">
        <x:v>3986</x:v>
      </x:c>
    </x:row>
  </x:sheetData>
  <x:mergeCells count="44">
    <x:mergeCell ref="B2:C2"/>
    <x:mergeCell ref="I2:J2"/>
    <x:mergeCell ref="B3:C5"/>
    <x:mergeCell ref="I3:J5"/>
    <x:mergeCell ref="A9:L9"/>
    <x:mergeCell ref="A19:L19"/>
    <x:mergeCell ref="A20:C20"/>
    <x:mergeCell ref="I20:K20"/>
    <x:mergeCell ref="E21:G21"/>
    <x:mergeCell ref="I22:J22"/>
    <x:mergeCell ref="I23:J23"/>
    <x:mergeCell ref="I24:J24"/>
    <x:mergeCell ref="I25:J25"/>
    <x:mergeCell ref="A26:C26"/>
    <x:mergeCell ref="I26:K26"/>
    <x:mergeCell ref="A28:L28"/>
    <x:mergeCell ref="A29:C29"/>
    <x:mergeCell ref="I29:K29"/>
    <x:mergeCell ref="I30:J30"/>
    <x:mergeCell ref="I31:J31"/>
    <x:mergeCell ref="I32:J32"/>
    <x:mergeCell ref="I33:J33"/>
    <x:mergeCell ref="A35:C35"/>
    <x:mergeCell ref="I35:K35"/>
    <x:mergeCell ref="J36:K36"/>
    <x:mergeCell ref="J37:K37"/>
    <x:mergeCell ref="A48:C48"/>
    <x:mergeCell ref="I48:K48"/>
    <x:mergeCell ref="B50:E50"/>
    <x:mergeCell ref="A64:L64"/>
    <x:mergeCell ref="C65:F65"/>
    <x:mergeCell ref="A66:L66"/>
    <x:mergeCell ref="C67:L67"/>
    <x:mergeCell ref="A68:L68"/>
    <x:mergeCell ref="C69:E69"/>
    <x:mergeCell ref="C70:L70"/>
    <x:mergeCell ref="A72:L72"/>
    <x:mergeCell ref="A73:D73"/>
    <x:mergeCell ref="F73:I73"/>
    <x:mergeCell ref="A74:L74"/>
    <x:mergeCell ref="A75:L75"/>
    <x:mergeCell ref="A76:L76"/>
    <x:mergeCell ref="A77:L77"/>
    <x:mergeCell ref="A78:L78"/>
  </x:mergeCells>
  <x:conditionalFormatting sqref="E11:E12 G11:G12">
    <x:cfRule type="dataBar" priority="4">
      <x:dataBar minLength="0" maxLength="100">
        <x:cfvo type="min"/>
        <x:cfvo type="max"/>
        <x:color rgb="ff638ec6"/>
      </x:dataBar>
      <x:extLst>
        <x:ext xmlns:x14="http://schemas.microsoft.com/office/spreadsheetml/2009/9/main" uri="{B025F937-C7B1-47D3-B67F-A62EFF666E3E}">
          <x14:id>{2E39C654-315C-4BA5-A7E5-8F547F0B2B7F}</x14:id>
        </x:ext>
      </x:extLst>
    </x:cfRule>
  </x:conditionalFormatting>
  <x:conditionalFormatting sqref="E14:E15 G14:G15">
    <x:cfRule type="dataBar" priority="3">
      <x:dataBar minLength="0" maxLength="100">
        <x:cfvo type="min"/>
        <x:cfvo type="max"/>
        <x:color rgb="ff638ec6"/>
      </x:dataBar>
      <x:extLst>
        <x:ext xmlns:x14="http://schemas.microsoft.com/office/spreadsheetml/2009/9/main" uri="{B025F937-C7B1-47D3-B67F-A62EFF666E3E}">
          <x14:id>{CF399493-27A6-4692-8A5D-CA808FB19C72}</x14:id>
        </x:ext>
      </x:extLst>
    </x:cfRule>
  </x:conditionalFormatting>
  <x:conditionalFormatting sqref="A26:C26 I26:K26">
    <x:cfRule type="containsText" dxfId="14" priority="2" operator="containsText" text="열세">
      <x:formula>NOT(ISERROR(SEARCH("열세",A26)))</x:formula>
    </x:cfRule>
    <x:cfRule type="containsText" dxfId="15" priority="1" operator="containsText" text="우세">
      <x:formula>NOT(ISERROR(SEARCH("우세",A26)))</x:formula>
    </x:cfRule>
  </x:conditionalFormatting>
  <x:dataValidations count="4">
    <x:dataValidation type="list" allowBlank="1" showInputMessage="1" showErrorMessage="1" sqref="B2:B2">
      <x:formula1>몬스터_이름</x:formula1>
    </x:dataValidation>
    <x:dataValidation type="list" allowBlank="1" showInputMessage="1" showErrorMessage="1" sqref="I2:J2">
      <x:formula1>콘텐츠진행순서</x:formula1>
    </x:dataValidation>
    <x:dataValidation type="list" allowBlank="1" showInputMessage="1" showErrorMessage="1" sqref="F30:G30">
      <x:formula1>스킬_콘텐츠_번호</x:formula1>
    </x:dataValidation>
    <x:dataValidation type="list" allowBlank="1" showInputMessage="1" showErrorMessage="1" sqref="K2:L2 K4:L4">
      <x:formula1>아이템_이름</x:formula1>
    </x:dataValidation>
  </x:dataValidations>
  <x:pageMargins left="0.69972223043441772461" right="0.69972223043441772461" top="0.75" bottom="0.75" header="0.30000001192092895508" footer="0.30000001192092895508"/>
  <x:pageSetup paperSize="9" scale="100" firstPageNumber="1" fitToWidth="1" fitToHeight="1" orientation="portrait" usePrinterDefaults="1" blackAndWhite="0" draft="0" useFirstPageNumber="0" horizontalDpi="600" verticalDpi="600" copies="1"/>
  <x:drawing r:id="rId1"/>
  <x:legacyDrawing r:id="rId2"/>
  <x:extLst>
    <x:ext xmlns:x14="http://schemas.microsoft.com/office/spreadsheetml/2009/9/main" uri="{78C0D931-6437-407d-A8EE-F0AAD7539E65}">
      <x14:conditionalFormattings>
        <x14:conditionalFormatting xmlns:xm="http://schemas.microsoft.com/office/excel/2006/main">
          <x14:cfRule type="dataBar" id="{2E39C654-315C-4BA5-A7E5-8F547F0B2B7F}">
            <x14:dataBar minLength="0" maxLength="100" gradient="0">
              <x14:cfvo type="autoMin"/>
              <x14:cfvo type="autoMax"/>
              <x14:negativeFillColor rgb="ffff0000"/>
              <x14:axisColor rgb="ff000000"/>
            </x14:dataBar>
          </x14:cfRule>
          <xm:sqref>E11:E12 G11:G12</xm:sqref>
        </x14:conditionalFormatting>
        <x14:conditionalFormatting xmlns:xm="http://schemas.microsoft.com/office/excel/2006/main">
          <x14:cfRule type="dataBar" id="{CF399493-27A6-4692-8A5D-CA808FB19C72}">
            <x14:dataBar minLength="0" maxLength="100" gradient="0">
              <x14:cfvo type="autoMin"/>
              <x14:cfvo type="autoMax"/>
              <x14:negativeFillColor rgb="ffff0000"/>
              <x14:axisColor rgb="ff000000"/>
            </x14:dataBar>
          </x14:cfRule>
          <xm:sqref>E14:E15 G14:G15</xm:sqref>
        </x14:conditionalFormatting>
      </x14:conditionalFormattings>
    </x:ext>
  </x:extLst>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dimension ref="A1:P38"/>
  <x:sheetViews>
    <x:sheetView topLeftCell="A1" zoomScaleNormal="100" zoomScaleSheetLayoutView="100" workbookViewId="0">
      <x:selection activeCell="A1" activeCellId="0" sqref="A1:P1"/>
    </x:sheetView>
  </x:sheetViews>
  <x:sheetFormatPr defaultColWidth="9" defaultRowHeight="13.55000000000000071054"/>
  <x:cols>
    <x:col min="1" max="5" width="12" style="82" customWidth="1"/>
    <x:col min="6" max="6" width="3.5" style="82" customWidth="1"/>
    <x:col min="7" max="9" width="12" style="82" customWidth="1"/>
    <x:col min="10" max="11" width="11" style="82" customWidth="1"/>
    <x:col min="12" max="16" width="12" style="82" customWidth="1"/>
    <x:col min="17" max="16384" width="9" style="82"/>
  </x:cols>
  <x:sheetData>
    <x:row r="1" spans="1:16" ht="23.10000000000000142109" customHeight="1">
      <x:c r="A1" s="198" t="s">
        <x:v>1409</x:v>
      </x:c>
      <x:c r="B1" s="198"/>
      <x:c r="C1" s="198"/>
      <x:c r="D1" s="198"/>
      <x:c r="E1" s="198"/>
      <x:c r="F1" s="198"/>
      <x:c r="G1" s="198"/>
      <x:c r="H1" s="198"/>
      <x:c r="I1" s="198"/>
      <x:c r="J1" s="198"/>
      <x:c r="K1" s="198"/>
      <x:c r="L1" s="198"/>
      <x:c r="M1" s="198"/>
      <x:c r="N1" s="198"/>
      <x:c r="O1" s="198"/>
      <x:c r="P1" s="198"/>
    </x:row>
    <x:row r="2" spans="1:16" ht="23.10000000000000142109" customHeight="1">
      <x:c r="A2" s="83" t="s">
        <x:v>1788</x:v>
      </x:c>
      <x:c r="B2" s="198" t="s">
        <x:v>482</x:v>
      </x:c>
      <x:c r="C2" s="198"/>
      <x:c r="D2" s="198"/>
      <x:c r="E2" s="198" t="s">
        <x:v>2684</x:v>
      </x:c>
      <x:c r="F2" s="198"/>
      <x:c r="G2" s="198"/>
      <x:c r="H2" s="198"/>
      <x:c r="I2" s="198" t="s">
        <x:v>2699</x:v>
      </x:c>
      <x:c r="J2" s="198"/>
      <x:c r="K2" s="198"/>
      <x:c r="L2" s="198"/>
      <x:c r="M2" s="198" t="s">
        <x:v>444</x:v>
      </x:c>
      <x:c r="N2" s="198"/>
      <x:c r="O2" s="198"/>
      <x:c r="P2" s="198"/>
    </x:row>
    <x:row r="3" spans="1:16" ht="44.10000000000000142109" customHeight="1">
      <x:c r="A3" s="83" t="s">
        <x:v>1781</x:v>
      </x:c>
      <x:c r="B3" s="198" t="s">
        <x:v>1191</x:v>
      </x:c>
      <x:c r="C3" s="198"/>
      <x:c r="D3" s="198"/>
      <x:c r="E3" s="198" t="s">
        <x:v>3962</x:v>
      </x:c>
      <x:c r="F3" s="198"/>
      <x:c r="G3" s="198"/>
      <x:c r="H3" s="198"/>
      <x:c r="I3" s="198" t="s">
        <x:v>1932</x:v>
      </x:c>
      <x:c r="J3" s="198"/>
      <x:c r="K3" s="198"/>
      <x:c r="L3" s="198"/>
      <x:c r="M3" s="198" t="s">
        <x:v>1469</x:v>
      </x:c>
      <x:c r="N3" s="198"/>
      <x:c r="O3" s="198"/>
      <x:c r="P3" s="198"/>
    </x:row>
    <x:row r="4" spans="1:16" ht="44.10000000000000142109" customHeight="1">
      <x:c r="A4" s="83" t="s">
        <x:v>1783</x:v>
      </x:c>
      <x:c r="B4" s="198" t="s">
        <x:v>1206</x:v>
      </x:c>
      <x:c r="C4" s="198"/>
      <x:c r="D4" s="198"/>
      <x:c r="E4" s="198" t="s">
        <x:v>3964</x:v>
      </x:c>
      <x:c r="F4" s="198"/>
      <x:c r="G4" s="198"/>
      <x:c r="H4" s="198"/>
      <x:c r="I4" s="198" t="s">
        <x:v>3974</x:v>
      </x:c>
      <x:c r="J4" s="198"/>
      <x:c r="K4" s="198"/>
      <x:c r="L4" s="198"/>
      <x:c r="M4" s="198" t="s">
        <x:v>3666</x:v>
      </x:c>
      <x:c r="N4" s="198"/>
      <x:c r="O4" s="198"/>
      <x:c r="P4" s="198"/>
    </x:row>
    <x:row r="5" spans="1:16" ht="44.10000000000000142109" customHeight="1">
      <x:c r="A5" s="83" t="s">
        <x:v>3151</x:v>
      </x:c>
      <x:c r="B5" s="198" t="s">
        <x:v>1483</x:v>
      </x:c>
      <x:c r="C5" s="198"/>
      <x:c r="D5" s="198"/>
      <x:c r="E5" s="198" t="s">
        <x:v>1901</x:v>
      </x:c>
      <x:c r="F5" s="198"/>
      <x:c r="G5" s="198"/>
      <x:c r="H5" s="198"/>
      <x:c r="I5" s="198" t="s">
        <x:v>3960</x:v>
      </x:c>
      <x:c r="J5" s="198"/>
      <x:c r="K5" s="198"/>
      <x:c r="L5" s="198"/>
      <x:c r="M5" s="198" t="s">
        <x:v>4182</x:v>
      </x:c>
      <x:c r="N5" s="198"/>
      <x:c r="O5" s="198"/>
      <x:c r="P5" s="198"/>
    </x:row>
    <x:row r="6" spans="1:16" ht="44.10000000000000142109" customHeight="1">
      <x:c r="A6" s="83" t="s">
        <x:v>3184</x:v>
      </x:c>
      <x:c r="B6" s="198" t="s">
        <x:v>1938</x:v>
      </x:c>
      <x:c r="C6" s="198"/>
      <x:c r="D6" s="198"/>
      <x:c r="E6" s="198" t="s">
        <x:v>3944</x:v>
      </x:c>
      <x:c r="F6" s="198"/>
      <x:c r="G6" s="198"/>
      <x:c r="H6" s="198"/>
      <x:c r="I6" s="198" t="s">
        <x:v>3971</x:v>
      </x:c>
      <x:c r="J6" s="198"/>
      <x:c r="K6" s="198"/>
      <x:c r="L6" s="198"/>
      <x:c r="M6" s="198" t="s">
        <x:v>4184</x:v>
      </x:c>
      <x:c r="N6" s="198"/>
      <x:c r="O6" s="198"/>
      <x:c r="P6" s="198"/>
    </x:row>
    <x:row r="7" spans="1:16">
      <x:c r="A7" s="83"/>
      <x:c r="B7" s="83"/>
      <x:c r="C7" s="83"/>
      <x:c r="D7" s="83"/>
      <x:c r="E7" s="83"/>
      <x:c r="F7" s="83"/>
      <x:c r="G7" s="83"/>
      <x:c r="H7" s="83"/>
      <x:c r="I7" s="83"/>
      <x:c r="J7" s="83"/>
      <x:c r="K7" s="83"/>
      <x:c r="L7" s="83"/>
      <x:c r="M7" s="83"/>
      <x:c r="N7" s="83"/>
      <x:c r="O7" s="83"/>
      <x:c r="P7" s="83"/>
    </x:row>
    <x:row r="8" spans="1:16" ht="23.10000000000000142109" customHeight="1">
      <x:c r="A8" s="198" t="s">
        <x:v>4153</x:v>
      </x:c>
      <x:c r="B8" s="198"/>
      <x:c r="C8" s="198"/>
      <x:c r="D8" s="198"/>
      <x:c r="E8" s="198"/>
      <x:c r="F8" s="198"/>
      <x:c r="G8" s="198"/>
      <x:c r="H8" s="198"/>
      <x:c r="I8" s="198"/>
      <x:c r="J8" s="198"/>
      <x:c r="K8" s="198"/>
      <x:c r="L8" s="198"/>
      <x:c r="M8" s="198"/>
      <x:c r="N8" s="198"/>
      <x:c r="O8" s="198"/>
      <x:c r="P8" s="198"/>
    </x:row>
    <x:row r="9" spans="1:16" ht="23.10000000000000142109" customHeight="1">
      <x:c r="A9" s="198" t="s">
        <x:v>2685</x:v>
      </x:c>
      <x:c r="B9" s="198"/>
      <x:c r="C9" s="198"/>
      <x:c r="D9" s="198"/>
      <x:c r="E9" s="198"/>
      <x:c r="F9" s="83"/>
      <x:c r="G9" s="198" t="s">
        <x:v>446</x:v>
      </x:c>
      <x:c r="H9" s="198"/>
      <x:c r="I9" s="198"/>
      <x:c r="J9" s="198"/>
      <x:c r="K9" s="198"/>
      <x:c r="L9" s="198"/>
      <x:c r="M9" s="198"/>
      <x:c r="N9" s="198"/>
      <x:c r="O9" s="198"/>
      <x:c r="P9" s="198"/>
    </x:row>
    <x:row r="10" spans="1:16" ht="23.10000000000000142109" customHeight="1">
      <x:c r="A10" s="83" t="s">
        <x:v>428</x:v>
      </x:c>
      <x:c r="B10" s="83" t="s">
        <x:v>1781</x:v>
      </x:c>
      <x:c r="C10" s="83" t="s">
        <x:v>1783</x:v>
      </x:c>
      <x:c r="D10" s="83" t="s">
        <x:v>3151</x:v>
      </x:c>
      <x:c r="E10" s="83" t="s">
        <x:v>3184</x:v>
      </x:c>
      <x:c r="F10" s="83"/>
      <x:c r="G10" s="198"/>
      <x:c r="H10" s="198"/>
      <x:c r="I10" s="198"/>
      <x:c r="J10" s="198"/>
      <x:c r="K10" s="198"/>
      <x:c r="L10" s="198" t="s">
        <x:v>2586</x:v>
      </x:c>
      <x:c r="M10" s="198"/>
      <x:c r="N10" s="198"/>
      <x:c r="O10" s="198"/>
      <x:c r="P10" s="198"/>
    </x:row>
    <x:row r="11" spans="1:16" ht="24" customHeight="1">
      <x:c r="A11" s="83" t="s">
        <x:v>1781</x:v>
      </x:c>
      <x:c r="B11" s="83">
        <x:v>1</x:v>
      </x:c>
      <x:c r="C11" s="83">
        <x:v>1.7</x:v>
      </x:c>
      <x:c r="D11" s="83">
        <x:v>0.80000000000000004</x:v>
      </x:c>
      <x:c r="E11" s="83">
        <x:v>0.29999999999999999</x:v>
      </x:c>
      <x:c r="F11" s="83"/>
      <x:c r="G11" s="198"/>
      <x:c r="H11" s="198"/>
      <x:c r="I11" s="198"/>
      <x:c r="J11" s="198"/>
      <x:c r="K11" s="198"/>
      <x:c r="L11" s="198"/>
      <x:c r="M11" s="198"/>
      <x:c r="N11" s="198"/>
      <x:c r="O11" s="198"/>
      <x:c r="P11" s="198"/>
    </x:row>
    <x:row r="12" spans="1:16" ht="24" customHeight="1">
      <x:c r="A12" s="83" t="s">
        <x:v>1783</x:v>
      </x:c>
      <x:c r="B12" s="83">
        <x:v>0.29999999999999999</x:v>
      </x:c>
      <x:c r="C12" s="83">
        <x:v>1</x:v>
      </x:c>
      <x:c r="D12" s="83">
        <x:v>1.7</x:v>
      </x:c>
      <x:c r="E12" s="83">
        <x:v>1.2</x:v>
      </x:c>
      <x:c r="F12" s="83"/>
      <x:c r="G12" s="198"/>
      <x:c r="H12" s="198"/>
      <x:c r="I12" s="198"/>
      <x:c r="J12" s="198"/>
      <x:c r="K12" s="198"/>
      <x:c r="L12" s="198"/>
      <x:c r="M12" s="198"/>
      <x:c r="N12" s="198"/>
      <x:c r="O12" s="198"/>
      <x:c r="P12" s="198"/>
    </x:row>
    <x:row r="13" spans="1:16" ht="24" customHeight="1">
      <x:c r="A13" s="83" t="s">
        <x:v>3151</x:v>
      </x:c>
      <x:c r="B13" s="83">
        <x:v>1.2</x:v>
      </x:c>
      <x:c r="C13" s="83">
        <x:v>0.29999999999999999</x:v>
      </x:c>
      <x:c r="D13" s="83">
        <x:v>1</x:v>
      </x:c>
      <x:c r="E13" s="83">
        <x:v>1.7</x:v>
      </x:c>
      <x:c r="F13" s="83"/>
      <x:c r="G13" s="198"/>
      <x:c r="H13" s="198"/>
      <x:c r="I13" s="198"/>
      <x:c r="J13" s="198"/>
      <x:c r="K13" s="198"/>
      <x:c r="L13" s="198"/>
      <x:c r="M13" s="198"/>
      <x:c r="N13" s="198"/>
      <x:c r="O13" s="198"/>
      <x:c r="P13" s="198"/>
    </x:row>
    <x:row r="14" spans="1:16" ht="24" customHeight="1">
      <x:c r="A14" s="83" t="s">
        <x:v>3184</x:v>
      </x:c>
      <x:c r="B14" s="83">
        <x:v>1.7</x:v>
      </x:c>
      <x:c r="C14" s="83">
        <x:v>0.80000000000000004</x:v>
      </x:c>
      <x:c r="D14" s="83">
        <x:v>0.29999999999999999</x:v>
      </x:c>
      <x:c r="E14" s="83">
        <x:v>1</x:v>
      </x:c>
      <x:c r="F14" s="83"/>
      <x:c r="G14" s="198"/>
      <x:c r="H14" s="198"/>
      <x:c r="I14" s="198"/>
      <x:c r="J14" s="198"/>
      <x:c r="K14" s="198"/>
      <x:c r="L14" s="198"/>
      <x:c r="M14" s="198"/>
      <x:c r="N14" s="198"/>
      <x:c r="O14" s="198"/>
      <x:c r="P14" s="198"/>
    </x:row>
    <x:row r="15" spans="1:16">
      <x:c r="A15" s="83"/>
      <x:c r="B15" s="83"/>
      <x:c r="C15" s="83"/>
      <x:c r="D15" s="83"/>
      <x:c r="E15" s="83"/>
      <x:c r="F15" s="83"/>
      <x:c r="G15" s="83"/>
      <x:c r="H15" s="83"/>
      <x:c r="I15" s="83"/>
      <x:c r="J15" s="83"/>
      <x:c r="K15" s="83"/>
      <x:c r="L15" s="83"/>
      <x:c r="M15" s="83"/>
      <x:c r="N15" s="83"/>
      <x:c r="O15" s="83"/>
      <x:c r="P15" s="83"/>
    </x:row>
    <x:row r="16" spans="1:16" ht="23.10000000000000142109" customHeight="1">
      <x:c r="A16" s="198" t="s">
        <x:v>2678</x:v>
      </x:c>
      <x:c r="B16" s="198"/>
      <x:c r="C16" s="198"/>
      <x:c r="D16" s="198"/>
      <x:c r="E16" s="198"/>
      <x:c r="F16" s="198"/>
      <x:c r="G16" s="198"/>
      <x:c r="H16" s="198"/>
      <x:c r="I16" s="198"/>
      <x:c r="J16" s="198"/>
      <x:c r="K16" s="198"/>
      <x:c r="L16" s="198"/>
      <x:c r="M16" s="198"/>
      <x:c r="N16" s="198"/>
      <x:c r="O16" s="198"/>
      <x:c r="P16" s="198"/>
    </x:row>
    <x:row r="17" spans="1:16" ht="23.10000000000000142109" customHeight="1">
      <x:c r="A17" s="83" t="s">
        <x:v>1139</x:v>
      </x:c>
      <x:c r="B17" s="83" t="s">
        <x:v>1140</x:v>
      </x:c>
      <x:c r="C17" s="198" t="s">
        <x:v>480</x:v>
      </x:c>
      <x:c r="D17" s="198"/>
      <x:c r="E17" s="198" t="s">
        <x:v>45</x:v>
      </x:c>
      <x:c r="F17" s="198"/>
      <x:c r="G17" s="198" t="s">
        <x:v>2701</x:v>
      </x:c>
      <x:c r="H17" s="198"/>
      <x:c r="I17" s="198"/>
      <x:c r="J17" s="198"/>
      <x:c r="K17" s="198"/>
      <x:c r="L17" s="198" t="s">
        <x:v>462</x:v>
      </x:c>
      <x:c r="M17" s="198"/>
      <x:c r="N17" s="198"/>
      <x:c r="O17" s="198"/>
      <x:c r="P17" s="198"/>
    </x:row>
    <x:row r="18" spans="1:16" ht="39.95000000000000284217" customHeight="1">
      <x:c r="A18" s="83" t="s">
        <x:v>1781</x:v>
      </x:c>
      <x:c r="B18" s="83" t="s">
        <x:v>1781</x:v>
      </x:c>
      <x:c r="C18" s="198" t="s">
        <x:v>3146</x:v>
      </x:c>
      <x:c r="D18" s="198"/>
      <x:c r="E18" s="198">
        <x:v>1</x:v>
      </x:c>
      <x:c r="F18" s="198"/>
      <x:c r="G18" s="198" t="s">
        <x:v>950</x:v>
      </x:c>
      <x:c r="H18" s="198"/>
      <x:c r="I18" s="198"/>
      <x:c r="J18" s="198"/>
      <x:c r="K18" s="198"/>
      <x:c r="L18" s="198" t="s">
        <x:v>4176</x:v>
      </x:c>
      <x:c r="M18" s="198"/>
      <x:c r="N18" s="198"/>
      <x:c r="O18" s="198"/>
      <x:c r="P18" s="198"/>
    </x:row>
    <x:row r="19" spans="1:16" ht="39.95000000000000284217" customHeight="1">
      <x:c r="A19" s="83" t="s">
        <x:v>1781</x:v>
      </x:c>
      <x:c r="B19" s="83" t="s">
        <x:v>1783</x:v>
      </x:c>
      <x:c r="C19" s="198" t="s">
        <x:v>468</x:v>
      </x:c>
      <x:c r="D19" s="198"/>
      <x:c r="E19" s="198">
        <x:v>1.7</x:v>
      </x:c>
      <x:c r="F19" s="198"/>
      <x:c r="G19" s="198" t="s">
        <x:v>906</x:v>
      </x:c>
      <x:c r="H19" s="198"/>
      <x:c r="I19" s="198"/>
      <x:c r="J19" s="198"/>
      <x:c r="K19" s="198"/>
      <x:c r="L19" s="198" t="s">
        <x:v>4189</x:v>
      </x:c>
      <x:c r="M19" s="198"/>
      <x:c r="N19" s="198"/>
      <x:c r="O19" s="198"/>
      <x:c r="P19" s="198"/>
    </x:row>
    <x:row r="20" spans="1:16" ht="39.95000000000000284217" customHeight="1">
      <x:c r="A20" s="83" t="s">
        <x:v>1781</x:v>
      </x:c>
      <x:c r="B20" s="83" t="s">
        <x:v>3151</x:v>
      </x:c>
      <x:c r="C20" s="198" t="s">
        <x:v>434</x:v>
      </x:c>
      <x:c r="D20" s="198"/>
      <x:c r="E20" s="198">
        <x:v>0.80000000000000004</x:v>
      </x:c>
      <x:c r="F20" s="198"/>
      <x:c r="G20" s="198" t="s">
        <x:v>3051</x:v>
      </x:c>
      <x:c r="H20" s="198"/>
      <x:c r="I20" s="198"/>
      <x:c r="J20" s="198"/>
      <x:c r="K20" s="198"/>
      <x:c r="L20" s="198" t="s">
        <x:v>4190</x:v>
      </x:c>
      <x:c r="M20" s="198"/>
      <x:c r="N20" s="198"/>
      <x:c r="O20" s="198"/>
      <x:c r="P20" s="198"/>
    </x:row>
    <x:row r="21" spans="1:16" ht="39.95000000000000284217" customHeight="1">
      <x:c r="A21" s="83" t="s">
        <x:v>1781</x:v>
      </x:c>
      <x:c r="B21" s="83" t="s">
        <x:v>3184</x:v>
      </x:c>
      <x:c r="C21" s="198" t="s">
        <x:v>425</x:v>
      </x:c>
      <x:c r="D21" s="198"/>
      <x:c r="E21" s="198">
        <x:v>0.29999999999999999</x:v>
      </x:c>
      <x:c r="F21" s="198"/>
      <x:c r="G21" s="198" t="s">
        <x:v>962</x:v>
      </x:c>
      <x:c r="H21" s="198"/>
      <x:c r="I21" s="198"/>
      <x:c r="J21" s="198"/>
      <x:c r="K21" s="198"/>
      <x:c r="L21" s="198" t="s">
        <x:v>2150</x:v>
      </x:c>
      <x:c r="M21" s="198"/>
      <x:c r="N21" s="198"/>
      <x:c r="O21" s="198"/>
      <x:c r="P21" s="198"/>
    </x:row>
    <x:row r="22" spans="1:16" ht="39.95000000000000284217" customHeight="1">
      <x:c r="A22" s="83" t="s">
        <x:v>1783</x:v>
      </x:c>
      <x:c r="B22" s="83" t="s">
        <x:v>1781</x:v>
      </x:c>
      <x:c r="C22" s="198" t="s">
        <x:v>425</x:v>
      </x:c>
      <x:c r="D22" s="198"/>
      <x:c r="E22" s="198">
        <x:v>0.29999999999999999</x:v>
      </x:c>
      <x:c r="F22" s="198"/>
      <x:c r="G22" s="198" t="s">
        <x:v>960</x:v>
      </x:c>
      <x:c r="H22" s="198"/>
      <x:c r="I22" s="198"/>
      <x:c r="J22" s="198"/>
      <x:c r="K22" s="198"/>
      <x:c r="L22" s="198" t="s">
        <x:v>2236</x:v>
      </x:c>
      <x:c r="M22" s="198"/>
      <x:c r="N22" s="198"/>
      <x:c r="O22" s="198"/>
      <x:c r="P22" s="198"/>
    </x:row>
    <x:row r="23" spans="1:16" ht="39.95000000000000284217" customHeight="1">
      <x:c r="A23" s="83" t="s">
        <x:v>1783</x:v>
      </x:c>
      <x:c r="B23" s="83" t="s">
        <x:v>1783</x:v>
      </x:c>
      <x:c r="C23" s="198" t="s">
        <x:v>3146</x:v>
      </x:c>
      <x:c r="D23" s="198"/>
      <x:c r="E23" s="198">
        <x:v>1</x:v>
      </x:c>
      <x:c r="F23" s="198"/>
      <x:c r="G23" s="198" t="s">
        <x:v>950</x:v>
      </x:c>
      <x:c r="H23" s="198"/>
      <x:c r="I23" s="198"/>
      <x:c r="J23" s="198"/>
      <x:c r="K23" s="198"/>
      <x:c r="L23" s="198" t="s">
        <x:v>4176</x:v>
      </x:c>
      <x:c r="M23" s="198"/>
      <x:c r="N23" s="198"/>
      <x:c r="O23" s="198"/>
      <x:c r="P23" s="198"/>
    </x:row>
    <x:row r="24" spans="1:16" ht="39.95000000000000284217" customHeight="1">
      <x:c r="A24" s="83" t="s">
        <x:v>1783</x:v>
      </x:c>
      <x:c r="B24" s="83" t="s">
        <x:v>3151</x:v>
      </x:c>
      <x:c r="C24" s="198" t="s">
        <x:v>468</x:v>
      </x:c>
      <x:c r="D24" s="198"/>
      <x:c r="E24" s="198">
        <x:v>1.7</x:v>
      </x:c>
      <x:c r="F24" s="198"/>
      <x:c r="G24" s="198" t="s">
        <x:v>3409</x:v>
      </x:c>
      <x:c r="H24" s="198"/>
      <x:c r="I24" s="198"/>
      <x:c r="J24" s="198"/>
      <x:c r="K24" s="198"/>
      <x:c r="L24" s="198" t="s">
        <x:v>1488</x:v>
      </x:c>
      <x:c r="M24" s="198"/>
      <x:c r="N24" s="198"/>
      <x:c r="O24" s="198"/>
      <x:c r="P24" s="198"/>
    </x:row>
    <x:row r="25" spans="1:16" ht="39.95000000000000284217" customHeight="1">
      <x:c r="A25" s="83" t="s">
        <x:v>1783</x:v>
      </x:c>
      <x:c r="B25" s="83" t="s">
        <x:v>3184</x:v>
      </x:c>
      <x:c r="C25" s="198" t="s">
        <x:v>451</x:v>
      </x:c>
      <x:c r="D25" s="198"/>
      <x:c r="E25" s="198">
        <x:v>1.2</x:v>
      </x:c>
      <x:c r="F25" s="198"/>
      <x:c r="G25" s="198" t="s">
        <x:v>3405</x:v>
      </x:c>
      <x:c r="H25" s="198"/>
      <x:c r="I25" s="198"/>
      <x:c r="J25" s="198"/>
      <x:c r="K25" s="198"/>
      <x:c r="L25" s="198" t="s">
        <x:v>4179</x:v>
      </x:c>
      <x:c r="M25" s="198"/>
      <x:c r="N25" s="198"/>
      <x:c r="O25" s="198"/>
      <x:c r="P25" s="198"/>
    </x:row>
    <x:row r="26" spans="1:16" ht="39.95000000000000284217" customHeight="1">
      <x:c r="A26" s="83" t="s">
        <x:v>3151</x:v>
      </x:c>
      <x:c r="B26" s="83" t="s">
        <x:v>1781</x:v>
      </x:c>
      <x:c r="C26" s="198" t="s">
        <x:v>451</x:v>
      </x:c>
      <x:c r="D26" s="198"/>
      <x:c r="E26" s="198">
        <x:v>1.2</x:v>
      </x:c>
      <x:c r="F26" s="198"/>
      <x:c r="G26" s="198" t="s">
        <x:v>898</x:v>
      </x:c>
      <x:c r="H26" s="198"/>
      <x:c r="I26" s="198"/>
      <x:c r="J26" s="198"/>
      <x:c r="K26" s="198"/>
      <x:c r="L26" s="198" t="s">
        <x:v>4170</x:v>
      </x:c>
      <x:c r="M26" s="198"/>
      <x:c r="N26" s="198"/>
      <x:c r="O26" s="198"/>
      <x:c r="P26" s="198"/>
    </x:row>
    <x:row r="27" spans="1:16" ht="39.95000000000000284217" customHeight="1">
      <x:c r="A27" s="83" t="s">
        <x:v>3151</x:v>
      </x:c>
      <x:c r="B27" s="83" t="s">
        <x:v>1783</x:v>
      </x:c>
      <x:c r="C27" s="198" t="s">
        <x:v>425</x:v>
      </x:c>
      <x:c r="D27" s="198"/>
      <x:c r="E27" s="198">
        <x:v>0.29999999999999999</x:v>
      </x:c>
      <x:c r="F27" s="198"/>
      <x:c r="G27" s="198" t="s">
        <x:v>1332</x:v>
      </x:c>
      <x:c r="H27" s="198"/>
      <x:c r="I27" s="198"/>
      <x:c r="J27" s="198"/>
      <x:c r="K27" s="198"/>
      <x:c r="L27" s="198" t="s">
        <x:v>3452</x:v>
      </x:c>
      <x:c r="M27" s="198"/>
      <x:c r="N27" s="198"/>
      <x:c r="O27" s="198"/>
      <x:c r="P27" s="198"/>
    </x:row>
    <x:row r="28" spans="1:16" ht="39.95000000000000284217" customHeight="1">
      <x:c r="A28" s="83" t="s">
        <x:v>3151</x:v>
      </x:c>
      <x:c r="B28" s="83" t="s">
        <x:v>3151</x:v>
      </x:c>
      <x:c r="C28" s="198" t="s">
        <x:v>3146</x:v>
      </x:c>
      <x:c r="D28" s="198"/>
      <x:c r="E28" s="198">
        <x:v>1</x:v>
      </x:c>
      <x:c r="F28" s="198"/>
      <x:c r="G28" s="198" t="s">
        <x:v>950</x:v>
      </x:c>
      <x:c r="H28" s="198"/>
      <x:c r="I28" s="198"/>
      <x:c r="J28" s="198"/>
      <x:c r="K28" s="198"/>
      <x:c r="L28" s="198" t="s">
        <x:v>4176</x:v>
      </x:c>
      <x:c r="M28" s="198"/>
      <x:c r="N28" s="198"/>
      <x:c r="O28" s="198"/>
      <x:c r="P28" s="198"/>
    </x:row>
    <x:row r="29" spans="1:16" ht="39.95000000000000284217" customHeight="1">
      <x:c r="A29" s="83" t="s">
        <x:v>3151</x:v>
      </x:c>
      <x:c r="B29" s="83" t="s">
        <x:v>3184</x:v>
      </x:c>
      <x:c r="C29" s="198" t="s">
        <x:v>468</x:v>
      </x:c>
      <x:c r="D29" s="198"/>
      <x:c r="E29" s="198">
        <x:v>1.7</x:v>
      </x:c>
      <x:c r="F29" s="198"/>
      <x:c r="G29" s="198" t="s">
        <x:v>3393</x:v>
      </x:c>
      <x:c r="H29" s="198"/>
      <x:c r="I29" s="198"/>
      <x:c r="J29" s="198"/>
      <x:c r="K29" s="198"/>
      <x:c r="L29" s="198" t="s">
        <x:v>4193</x:v>
      </x:c>
      <x:c r="M29" s="198"/>
      <x:c r="N29" s="198"/>
      <x:c r="O29" s="198"/>
      <x:c r="P29" s="198"/>
    </x:row>
    <x:row r="30" spans="1:16" ht="39.95000000000000284217" customHeight="1">
      <x:c r="A30" s="83" t="s">
        <x:v>3184</x:v>
      </x:c>
      <x:c r="B30" s="83" t="s">
        <x:v>1781</x:v>
      </x:c>
      <x:c r="C30" s="198" t="s">
        <x:v>468</x:v>
      </x:c>
      <x:c r="D30" s="198"/>
      <x:c r="E30" s="198">
        <x:v>1.7</x:v>
      </x:c>
      <x:c r="F30" s="198"/>
      <x:c r="G30" s="198" t="s">
        <x:v>3392</x:v>
      </x:c>
      <x:c r="H30" s="198"/>
      <x:c r="I30" s="198"/>
      <x:c r="J30" s="198"/>
      <x:c r="K30" s="198"/>
      <x:c r="L30" s="198" t="s">
        <x:v>3656</x:v>
      </x:c>
      <x:c r="M30" s="198"/>
      <x:c r="N30" s="198"/>
      <x:c r="O30" s="198"/>
      <x:c r="P30" s="198"/>
    </x:row>
    <x:row r="31" spans="1:16" ht="39.95000000000000284217" customHeight="1">
      <x:c r="A31" s="83" t="s">
        <x:v>3184</x:v>
      </x:c>
      <x:c r="B31" s="83" t="s">
        <x:v>1783</x:v>
      </x:c>
      <x:c r="C31" s="198" t="s">
        <x:v>434</x:v>
      </x:c>
      <x:c r="D31" s="198"/>
      <x:c r="E31" s="198">
        <x:v>0.80000000000000004</x:v>
      </x:c>
      <x:c r="F31" s="198"/>
      <x:c r="G31" s="198" t="s">
        <x:v>903</x:v>
      </x:c>
      <x:c r="H31" s="198"/>
      <x:c r="I31" s="198"/>
      <x:c r="J31" s="198"/>
      <x:c r="K31" s="198"/>
      <x:c r="L31" s="198" t="s">
        <x:v>3643</x:v>
      </x:c>
      <x:c r="M31" s="198"/>
      <x:c r="N31" s="198"/>
      <x:c r="O31" s="198"/>
      <x:c r="P31" s="198"/>
    </x:row>
    <x:row r="32" spans="1:16" ht="39.95000000000000284217" customHeight="1">
      <x:c r="A32" s="83" t="s">
        <x:v>3184</x:v>
      </x:c>
      <x:c r="B32" s="83" t="s">
        <x:v>3151</x:v>
      </x:c>
      <x:c r="C32" s="198" t="s">
        <x:v>425</x:v>
      </x:c>
      <x:c r="D32" s="198"/>
      <x:c r="E32" s="198">
        <x:v>0.29999999999999999</x:v>
      </x:c>
      <x:c r="F32" s="198"/>
      <x:c r="G32" s="198" t="s">
        <x:v>1192</x:v>
      </x:c>
      <x:c r="H32" s="198"/>
      <x:c r="I32" s="198"/>
      <x:c r="J32" s="198"/>
      <x:c r="K32" s="198"/>
      <x:c r="L32" s="198" t="s">
        <x:v>4175</x:v>
      </x:c>
      <x:c r="M32" s="198"/>
      <x:c r="N32" s="198"/>
      <x:c r="O32" s="198"/>
      <x:c r="P32" s="198"/>
    </x:row>
    <x:row r="33" spans="1:16" ht="39.95000000000000284217" customHeight="1">
      <x:c r="A33" s="83" t="s">
        <x:v>3184</x:v>
      </x:c>
      <x:c r="B33" s="83" t="s">
        <x:v>3184</x:v>
      </x:c>
      <x:c r="C33" s="198" t="s">
        <x:v>3146</x:v>
      </x:c>
      <x:c r="D33" s="198"/>
      <x:c r="E33" s="198">
        <x:v>1</x:v>
      </x:c>
      <x:c r="F33" s="198"/>
      <x:c r="G33" s="198" t="s">
        <x:v>950</x:v>
      </x:c>
      <x:c r="H33" s="198"/>
      <x:c r="I33" s="198"/>
      <x:c r="J33" s="198"/>
      <x:c r="K33" s="198"/>
      <x:c r="L33" s="198" t="s">
        <x:v>4176</x:v>
      </x:c>
      <x:c r="M33" s="198"/>
      <x:c r="N33" s="198"/>
      <x:c r="O33" s="198"/>
      <x:c r="P33" s="198"/>
    </x:row>
    <x:row r="34" spans="1:16">
      <x:c r="A34" s="83"/>
      <x:c r="B34" s="83"/>
      <x:c r="C34" s="83"/>
      <x:c r="D34" s="83"/>
      <x:c r="E34" s="83"/>
      <x:c r="F34" s="83"/>
      <x:c r="G34" s="83"/>
      <x:c r="H34" s="83"/>
      <x:c r="I34" s="83"/>
      <x:c r="J34" s="83"/>
      <x:c r="K34" s="83"/>
      <x:c r="L34" s="83"/>
      <x:c r="M34" s="83"/>
      <x:c r="N34" s="83"/>
      <x:c r="O34" s="83"/>
      <x:c r="P34" s="83"/>
    </x:row>
    <x:row r="35" spans="1:16">
      <x:c r="A35" s="83"/>
      <x:c r="B35" s="83"/>
      <x:c r="C35" s="83"/>
      <x:c r="D35" s="83"/>
      <x:c r="E35" s="83"/>
      <x:c r="F35" s="83"/>
      <x:c r="G35" s="83"/>
      <x:c r="H35" s="83"/>
      <x:c r="I35" s="83"/>
      <x:c r="J35" s="83"/>
      <x:c r="K35" s="83"/>
      <x:c r="L35" s="83"/>
      <x:c r="M35" s="83"/>
      <x:c r="N35" s="83"/>
      <x:c r="O35" s="83"/>
      <x:c r="P35" s="83"/>
    </x:row>
    <x:row r="36" spans="1:16">
      <x:c r="A36" s="83"/>
      <x:c r="B36" s="83"/>
      <x:c r="C36" s="83"/>
      <x:c r="D36" s="83"/>
      <x:c r="E36" s="83"/>
      <x:c r="F36" s="83"/>
      <x:c r="G36" s="83"/>
      <x:c r="H36" s="83"/>
      <x:c r="I36" s="83"/>
      <x:c r="J36" s="83"/>
      <x:c r="K36" s="83"/>
      <x:c r="L36" s="83"/>
      <x:c r="M36" s="83"/>
      <x:c r="N36" s="83"/>
      <x:c r="O36" s="83"/>
      <x:c r="P36" s="83"/>
    </x:row>
    <x:row r="38" spans="4:4">
      <x:c r="D38" s="83"/>
    </x:row>
  </x:sheetData>
  <x:mergeCells count="95">
    <x:mergeCell ref="A1:P1"/>
    <x:mergeCell ref="B2:D2"/>
    <x:mergeCell ref="E2:H2"/>
    <x:mergeCell ref="I2:L2"/>
    <x:mergeCell ref="M2:P2"/>
    <x:mergeCell ref="B3:D3"/>
    <x:mergeCell ref="E3:H3"/>
    <x:mergeCell ref="I3:L3"/>
    <x:mergeCell ref="M3:P3"/>
    <x:mergeCell ref="B4:D4"/>
    <x:mergeCell ref="E4:H4"/>
    <x:mergeCell ref="I4:L4"/>
    <x:mergeCell ref="M4:P4"/>
    <x:mergeCell ref="B5:D5"/>
    <x:mergeCell ref="E5:H5"/>
    <x:mergeCell ref="I5:L5"/>
    <x:mergeCell ref="M5:P5"/>
    <x:mergeCell ref="B6:D6"/>
    <x:mergeCell ref="E6:H6"/>
    <x:mergeCell ref="I6:L6"/>
    <x:mergeCell ref="M6:P6"/>
    <x:mergeCell ref="A8:P8"/>
    <x:mergeCell ref="A9:E9"/>
    <x:mergeCell ref="G9:P9"/>
    <x:mergeCell ref="G10:K14"/>
    <x:mergeCell ref="L10:P14"/>
    <x:mergeCell ref="A16:P16"/>
    <x:mergeCell ref="C17:D17"/>
    <x:mergeCell ref="E17:F17"/>
    <x:mergeCell ref="G17:K17"/>
    <x:mergeCell ref="L17:P17"/>
    <x:mergeCell ref="C18:D18"/>
    <x:mergeCell ref="E18:F18"/>
    <x:mergeCell ref="G18:K18"/>
    <x:mergeCell ref="L18:P18"/>
    <x:mergeCell ref="C19:D19"/>
    <x:mergeCell ref="E19:F19"/>
    <x:mergeCell ref="G19:K19"/>
    <x:mergeCell ref="L19:P19"/>
    <x:mergeCell ref="C20:D20"/>
    <x:mergeCell ref="E20:F20"/>
    <x:mergeCell ref="G20:K20"/>
    <x:mergeCell ref="L20:P20"/>
    <x:mergeCell ref="C21:D21"/>
    <x:mergeCell ref="E21:F21"/>
    <x:mergeCell ref="G21:K21"/>
    <x:mergeCell ref="L21:P21"/>
    <x:mergeCell ref="C22:D22"/>
    <x:mergeCell ref="E22:F22"/>
    <x:mergeCell ref="G22:K22"/>
    <x:mergeCell ref="L22:P22"/>
    <x:mergeCell ref="C23:D23"/>
    <x:mergeCell ref="E23:F23"/>
    <x:mergeCell ref="G23:K23"/>
    <x:mergeCell ref="L23:P23"/>
    <x:mergeCell ref="C24:D24"/>
    <x:mergeCell ref="E24:F24"/>
    <x:mergeCell ref="G24:K24"/>
    <x:mergeCell ref="L24:P24"/>
    <x:mergeCell ref="C25:D25"/>
    <x:mergeCell ref="E25:F25"/>
    <x:mergeCell ref="G25:K25"/>
    <x:mergeCell ref="L25:P25"/>
    <x:mergeCell ref="C26:D26"/>
    <x:mergeCell ref="E26:F26"/>
    <x:mergeCell ref="G26:K26"/>
    <x:mergeCell ref="L26:P26"/>
    <x:mergeCell ref="C27:D27"/>
    <x:mergeCell ref="E27:F27"/>
    <x:mergeCell ref="G27:K27"/>
    <x:mergeCell ref="L27:P27"/>
    <x:mergeCell ref="C28:D28"/>
    <x:mergeCell ref="E28:F28"/>
    <x:mergeCell ref="G28:K28"/>
    <x:mergeCell ref="L28:P28"/>
    <x:mergeCell ref="C29:D29"/>
    <x:mergeCell ref="E29:F29"/>
    <x:mergeCell ref="G29:K29"/>
    <x:mergeCell ref="L29:P29"/>
    <x:mergeCell ref="C30:D30"/>
    <x:mergeCell ref="E30:F30"/>
    <x:mergeCell ref="G30:K30"/>
    <x:mergeCell ref="L30:P30"/>
    <x:mergeCell ref="C31:D31"/>
    <x:mergeCell ref="E31:F31"/>
    <x:mergeCell ref="G31:K31"/>
    <x:mergeCell ref="L31:P31"/>
    <x:mergeCell ref="C32:D32"/>
    <x:mergeCell ref="E32:F32"/>
    <x:mergeCell ref="G32:K32"/>
    <x:mergeCell ref="L32:P32"/>
    <x:mergeCell ref="C33:D33"/>
    <x:mergeCell ref="E33:F33"/>
    <x:mergeCell ref="G33:K33"/>
    <x:mergeCell ref="L33:P33"/>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BH72"/>
  <x:sheetViews>
    <x:sheetView showGridLines="0" topLeftCell="A1" zoomScaleNormal="100" zoomScaleSheetLayoutView="100" workbookViewId="0">
      <x:selection activeCell="A1" activeCellId="0" sqref="A1:A1"/>
    </x:sheetView>
  </x:sheetViews>
  <x:sheetFormatPr defaultColWidth="9" defaultRowHeight="20.25"/>
  <x:cols>
    <x:col min="1" max="61" width="4.5" style="58" customWidth="1"/>
    <x:col min="62" max="16384" width="9" style="59"/>
  </x:cols>
  <x:sheetData>
    <x:row r="1" spans="1:60" ht="21.94999999999999928946" customHeight="1">
      <x:c r="A1" s="64"/>
      <x:c r="B1" s="64"/>
      <x:c r="C1" s="64"/>
      <x:c r="D1" s="64"/>
      <x:c r="E1" s="64"/>
      <x:c r="F1" s="64"/>
      <x:c r="G1" s="64"/>
      <x:c r="H1" s="64"/>
      <x:c r="I1" s="64"/>
      <x:c r="J1" s="64"/>
      <x:c r="K1" s="64"/>
      <x:c r="L1" s="64"/>
      <x:c r="M1" s="64"/>
      <x:c r="N1" s="64"/>
      <x:c r="O1" s="64"/>
      <x:c r="P1" s="64"/>
      <x:c r="Q1" s="64"/>
      <x:c r="R1" s="64"/>
      <x:c r="S1" s="64"/>
      <x:c r="T1" s="64"/>
      <x:c r="U1" s="64"/>
      <x:c r="V1" s="64"/>
      <x:c r="W1" s="64"/>
      <x:c r="X1" s="64"/>
      <x:c r="Y1" s="64"/>
      <x:c r="Z1" s="64"/>
      <x:c r="AA1" s="64"/>
      <x:c r="AB1" s="64"/>
      <x:c r="AC1" s="64"/>
      <x:c r="AD1" s="64"/>
      <x:c r="AE1" s="64"/>
      <x:c r="AF1" s="64"/>
      <x:c r="AG1" s="64"/>
      <x:c r="AH1" s="64"/>
      <x:c r="AI1" s="64"/>
      <x:c r="AJ1" s="64"/>
      <x:c r="AK1" s="64"/>
      <x:c r="AL1" s="64"/>
      <x:c r="AM1" s="64"/>
      <x:c r="AN1" s="64"/>
      <x:c r="AO1" s="64"/>
      <x:c r="AP1" s="64"/>
      <x:c r="AQ1" s="64"/>
      <x:c r="AR1" s="64"/>
      <x:c r="AS1" s="64"/>
      <x:c r="AT1" s="64"/>
      <x:c r="AU1" s="64"/>
      <x:c r="AV1" s="64"/>
      <x:c r="AW1" s="64"/>
      <x:c r="AX1" s="64"/>
      <x:c r="AY1" s="64"/>
      <x:c r="AZ1" s="64"/>
      <x:c r="BA1" s="64"/>
      <x:c r="BB1" s="64"/>
      <x:c r="BC1" s="64"/>
      <x:c r="BD1" s="64"/>
      <x:c r="BE1" s="62"/>
      <x:c r="BF1" s="62"/>
      <x:c r="BG1" s="62"/>
      <x:c r="BH1" s="62"/>
    </x:row>
    <x:row r="2" spans="1:60" ht="30" customHeight="1">
      <x:c r="A2" s="64"/>
      <x:c r="B2" s="199" t="s">
        <x:v>433</x:v>
      </x:c>
      <x:c r="C2" s="199"/>
      <x:c r="D2" s="199"/>
      <x:c r="E2" s="199"/>
      <x:c r="F2" s="199"/>
      <x:c r="G2" s="199"/>
      <x:c r="H2" s="199"/>
      <x:c r="I2" s="199"/>
      <x:c r="J2" s="199"/>
      <x:c r="K2" s="199"/>
      <x:c r="L2" s="199"/>
      <x:c r="M2" s="199"/>
      <x:c r="N2" s="199"/>
      <x:c r="O2" s="199"/>
      <x:c r="P2" s="199"/>
      <x:c r="Q2" s="199"/>
      <x:c r="R2" s="199"/>
      <x:c r="S2" s="199"/>
      <x:c r="T2" s="199"/>
      <x:c r="U2" s="199"/>
      <x:c r="V2" s="199"/>
      <x:c r="W2" s="199"/>
      <x:c r="X2" s="199"/>
      <x:c r="Y2" s="199"/>
      <x:c r="Z2" s="199"/>
      <x:c r="AA2" s="199"/>
      <x:c r="AB2" s="199"/>
      <x:c r="AC2" s="199"/>
      <x:c r="AD2" s="199"/>
      <x:c r="AE2" s="199"/>
      <x:c r="AF2" s="199"/>
      <x:c r="AG2" s="199"/>
      <x:c r="AH2" s="199"/>
      <x:c r="AI2" s="199"/>
      <x:c r="AJ2" s="199"/>
      <x:c r="AK2" s="199"/>
      <x:c r="AL2" s="199"/>
      <x:c r="AM2" s="199"/>
      <x:c r="AN2" s="199"/>
      <x:c r="AO2" s="199"/>
      <x:c r="AP2" s="199"/>
      <x:c r="AQ2" s="199"/>
      <x:c r="AR2" s="199"/>
      <x:c r="AS2" s="199"/>
      <x:c r="AT2" s="199"/>
      <x:c r="AU2" s="199"/>
      <x:c r="AV2" s="199"/>
      <x:c r="AW2" s="199"/>
      <x:c r="AX2" s="199"/>
      <x:c r="AY2" s="199"/>
      <x:c r="AZ2" s="199"/>
      <x:c r="BA2" s="199"/>
      <x:c r="BB2" s="199"/>
      <x:c r="BC2" s="199"/>
      <x:c r="BD2" s="199"/>
      <x:c r="BE2" s="199"/>
      <x:c r="BF2" s="199"/>
      <x:c r="BG2" s="199"/>
      <x:c r="BH2" s="199"/>
    </x:row>
    <x:row r="3" spans="1:60" ht="32.10000000000000142109" customHeight="1">
      <x:c r="A3" s="64"/>
      <x:c r="B3" s="199" t="s">
        <x:v>2085</x:v>
      </x:c>
      <x:c r="C3" s="199"/>
      <x:c r="D3" s="199"/>
      <x:c r="E3" s="199"/>
      <x:c r="F3" s="199"/>
      <x:c r="G3" s="199"/>
      <x:c r="H3" s="199"/>
      <x:c r="I3" s="199"/>
      <x:c r="J3" s="199"/>
      <x:c r="K3" s="199"/>
      <x:c r="L3" s="199"/>
      <x:c r="M3" s="199"/>
      <x:c r="N3" s="199"/>
      <x:c r="O3" s="199"/>
      <x:c r="P3" s="199"/>
      <x:c r="Q3" s="199"/>
      <x:c r="R3" s="199"/>
      <x:c r="S3" s="199"/>
      <x:c r="T3" s="199"/>
      <x:c r="U3" s="199"/>
      <x:c r="V3" s="199"/>
      <x:c r="W3" s="199"/>
      <x:c r="X3" s="199"/>
      <x:c r="Y3" s="199"/>
      <x:c r="Z3" s="199"/>
      <x:c r="AA3" s="199"/>
      <x:c r="AB3" s="199"/>
      <x:c r="AC3" s="199"/>
      <x:c r="AD3" s="199"/>
      <x:c r="AE3" s="199"/>
      <x:c r="AF3" s="199"/>
      <x:c r="AG3" s="199"/>
      <x:c r="AH3" s="199"/>
      <x:c r="AI3" s="199"/>
      <x:c r="AJ3" s="199"/>
      <x:c r="AK3" s="199"/>
      <x:c r="AL3" s="199"/>
      <x:c r="AM3" s="199"/>
      <x:c r="AN3" s="199"/>
      <x:c r="AO3" s="199"/>
      <x:c r="AP3" s="199"/>
      <x:c r="AQ3" s="199"/>
      <x:c r="AR3" s="199"/>
      <x:c r="AS3" s="199"/>
      <x:c r="AT3" s="199"/>
      <x:c r="AU3" s="199"/>
      <x:c r="AV3" s="199"/>
      <x:c r="AW3" s="199"/>
      <x:c r="AX3" s="199"/>
      <x:c r="AY3" s="199"/>
      <x:c r="AZ3" s="199"/>
      <x:c r="BA3" s="199"/>
      <x:c r="BB3" s="199"/>
      <x:c r="BC3" s="199"/>
      <x:c r="BD3" s="199"/>
      <x:c r="BE3" s="199"/>
      <x:c r="BF3" s="199"/>
      <x:c r="BG3" s="199"/>
      <x:c r="BH3" s="199"/>
    </x:row>
    <x:row r="4" spans="1:60" ht="21.94999999999999928946" customHeight="1">
      <x:c r="A4" s="64"/>
      <x:c r="B4" s="64"/>
      <x:c r="C4" s="64"/>
      <x:c r="D4" s="64"/>
      <x:c r="E4" s="64"/>
      <x:c r="F4" s="64"/>
      <x:c r="G4" s="64"/>
      <x:c r="H4" s="64"/>
      <x:c r="I4" s="64"/>
      <x:c r="J4" s="64"/>
      <x:c r="K4" s="64"/>
      <x:c r="L4" s="64"/>
      <x:c r="M4" s="64"/>
      <x:c r="N4" s="64"/>
      <x:c r="O4" s="64"/>
      <x:c r="P4" s="64"/>
      <x:c r="Q4" s="64"/>
      <x:c r="R4" s="64"/>
      <x:c r="S4" s="64"/>
      <x:c r="T4" s="64"/>
      <x:c r="U4" s="64"/>
      <x:c r="V4" s="64"/>
      <x:c r="W4" s="64"/>
      <x:c r="X4" s="64"/>
      <x:c r="Y4" s="64"/>
      <x:c r="Z4" s="64"/>
      <x:c r="AA4" s="64"/>
      <x:c r="AB4" s="64"/>
      <x:c r="AC4" s="64"/>
      <x:c r="AD4" s="64"/>
      <x:c r="AE4" s="64"/>
      <x:c r="AF4" s="64"/>
      <x:c r="AG4" s="64"/>
      <x:c r="AH4" s="64"/>
      <x:c r="AI4" s="64"/>
      <x:c r="AJ4" s="64"/>
      <x:c r="AK4" s="64"/>
      <x:c r="AL4" s="64"/>
      <x:c r="AM4" s="64"/>
      <x:c r="AN4" s="64"/>
      <x:c r="AO4" s="64"/>
      <x:c r="AP4" s="64"/>
      <x:c r="AQ4" s="64"/>
      <x:c r="AR4" s="64"/>
      <x:c r="AS4" s="64"/>
      <x:c r="AT4" s="64"/>
      <x:c r="AU4" s="64"/>
      <x:c r="AV4" s="64"/>
      <x:c r="AW4" s="64"/>
      <x:c r="AX4" s="64"/>
      <x:c r="AY4" s="64"/>
      <x:c r="AZ4" s="64"/>
      <x:c r="BA4" s="64"/>
      <x:c r="BB4" s="64"/>
      <x:c r="BC4" s="64"/>
      <x:c r="BD4" s="64"/>
      <x:c r="BE4" s="62"/>
      <x:c r="BF4" s="62"/>
      <x:c r="BG4" s="62"/>
      <x:c r="BH4" s="62"/>
    </x:row>
    <x:row r="5" spans="1:60" ht="24" customHeight="1">
      <x:c r="A5" s="64"/>
      <x:c r="B5" s="199" t="s">
        <x:v>486</x:v>
      </x:c>
      <x:c r="C5" s="199"/>
      <x:c r="D5" s="199"/>
      <x:c r="E5" s="199"/>
      <x:c r="F5" s="199"/>
      <x:c r="G5" s="199"/>
      <x:c r="H5" s="199"/>
      <x:c r="I5" s="64"/>
      <x:c r="J5" s="199" t="s">
        <x:v>510</x:v>
      </x:c>
      <x:c r="K5" s="199"/>
      <x:c r="L5" s="199"/>
      <x:c r="M5" s="199"/>
      <x:c r="N5" s="199"/>
      <x:c r="O5" s="199"/>
      <x:c r="P5" s="199"/>
      <x:c r="Q5" s="64"/>
      <x:c r="R5" s="199" t="s">
        <x:v>3092</x:v>
      </x:c>
      <x:c r="S5" s="199"/>
      <x:c r="T5" s="199"/>
      <x:c r="U5" s="199"/>
      <x:c r="V5" s="199"/>
      <x:c r="W5" s="199"/>
      <x:c r="X5" s="199"/>
      <x:c r="Y5" s="64"/>
      <x:c r="Z5" s="199" t="s">
        <x:v>488</x:v>
      </x:c>
      <x:c r="AA5" s="199"/>
      <x:c r="AB5" s="199"/>
      <x:c r="AC5" s="199"/>
      <x:c r="AD5" s="199"/>
      <x:c r="AE5" s="199"/>
      <x:c r="AF5" s="199"/>
      <x:c r="AG5" s="64"/>
      <x:c r="AH5" s="199" t="s">
        <x:v>3825</x:v>
      </x:c>
      <x:c r="AI5" s="199"/>
      <x:c r="AJ5" s="199"/>
      <x:c r="AK5" s="199"/>
      <x:c r="AL5" s="199"/>
      <x:c r="AM5" s="199"/>
      <x:c r="AN5" s="199"/>
      <x:c r="AO5" s="199"/>
      <x:c r="AP5" s="199"/>
      <x:c r="AQ5" s="199"/>
      <x:c r="AR5" s="199"/>
      <x:c r="AS5" s="199"/>
      <x:c r="AT5" s="199"/>
      <x:c r="AU5" s="199"/>
      <x:c r="AV5" s="199"/>
      <x:c r="AW5" s="199"/>
      <x:c r="AX5" s="199"/>
      <x:c r="AY5" s="199"/>
      <x:c r="AZ5" s="199"/>
      <x:c r="BA5" s="199"/>
      <x:c r="BB5" s="199"/>
      <x:c r="BC5" s="199"/>
      <x:c r="BD5" s="199"/>
      <x:c r="BE5" s="199"/>
      <x:c r="BF5" s="199"/>
      <x:c r="BG5" s="199"/>
      <x:c r="BH5" s="199"/>
    </x:row>
    <x:row r="6" spans="1:60" ht="21.94999999999999928946" customHeight="1">
      <x:c r="A6" s="64"/>
      <x:c r="B6" s="64"/>
      <x:c r="C6" s="64"/>
      <x:c r="D6" s="64"/>
      <x:c r="E6" s="64"/>
      <x:c r="F6" s="64"/>
      <x:c r="G6" s="64"/>
      <x:c r="H6" s="64"/>
      <x:c r="I6" s="64"/>
      <x:c r="J6" s="64"/>
      <x:c r="K6" s="64"/>
      <x:c r="L6" s="64"/>
      <x:c r="M6" s="64"/>
      <x:c r="N6" s="64"/>
      <x:c r="O6" s="64"/>
      <x:c r="P6" s="64"/>
      <x:c r="Q6" s="64"/>
      <x:c r="R6" s="64"/>
      <x:c r="S6" s="64"/>
      <x:c r="T6" s="64"/>
      <x:c r="U6" s="64"/>
      <x:c r="V6" s="64"/>
      <x:c r="W6" s="64"/>
      <x:c r="X6" s="64"/>
      <x:c r="Y6" s="64"/>
      <x:c r="Z6" s="64"/>
      <x:c r="AA6" s="64"/>
      <x:c r="AB6" s="64"/>
      <x:c r="AC6" s="64"/>
      <x:c r="AD6" s="64"/>
      <x:c r="AE6" s="64"/>
      <x:c r="AF6" s="64"/>
      <x:c r="AG6" s="64"/>
      <x:c r="AH6" s="64"/>
      <x:c r="AI6" s="64"/>
      <x:c r="AJ6" s="64"/>
      <x:c r="AK6" s="64"/>
      <x:c r="AL6" s="64"/>
      <x:c r="AM6" s="64"/>
      <x:c r="AN6" s="64"/>
      <x:c r="AO6" s="64"/>
      <x:c r="AP6" s="64"/>
      <x:c r="AQ6" s="64"/>
      <x:c r="AR6" s="64"/>
      <x:c r="AS6" s="64"/>
      <x:c r="AT6" s="64"/>
      <x:c r="AU6" s="64"/>
      <x:c r="AV6" s="64"/>
      <x:c r="AW6" s="64"/>
      <x:c r="AX6" s="64"/>
      <x:c r="AY6" s="64"/>
      <x:c r="AZ6" s="64"/>
      <x:c r="BA6" s="64"/>
      <x:c r="BB6" s="64"/>
      <x:c r="BC6" s="64"/>
      <x:c r="BD6" s="64"/>
      <x:c r="BE6" s="62"/>
      <x:c r="BF6" s="62"/>
      <x:c r="BG6" s="62"/>
      <x:c r="BH6" s="62"/>
    </x:row>
    <x:row r="7" spans="1:60" ht="21.94999999999999928946" customHeight="1">
      <x:c r="A7" s="64"/>
      <x:c r="B7" s="64"/>
      <x:c r="C7" s="64"/>
      <x:c r="D7" s="64"/>
      <x:c r="E7" s="64"/>
      <x:c r="F7" s="64"/>
      <x:c r="G7" s="64"/>
      <x:c r="H7" s="64"/>
      <x:c r="I7" s="64"/>
      <x:c r="J7" s="64"/>
      <x:c r="K7" s="64"/>
      <x:c r="L7" s="64"/>
      <x:c r="M7" s="64"/>
      <x:c r="N7" s="64"/>
      <x:c r="O7" s="64"/>
      <x:c r="P7" s="64"/>
      <x:c r="Q7" s="64"/>
      <x:c r="R7" s="64"/>
      <x:c r="S7" s="64"/>
      <x:c r="T7" s="64"/>
      <x:c r="U7" s="64"/>
      <x:c r="V7" s="64"/>
      <x:c r="W7" s="64"/>
      <x:c r="X7" s="64"/>
      <x:c r="Y7" s="64"/>
      <x:c r="Z7" s="64"/>
      <x:c r="AA7" s="64"/>
      <x:c r="AB7" s="64"/>
      <x:c r="AC7" s="64"/>
      <x:c r="AD7" s="64"/>
      <x:c r="AE7" s="64"/>
      <x:c r="AF7" s="64"/>
      <x:c r="AG7" s="64"/>
      <x:c r="AH7" s="64"/>
      <x:c r="AI7" s="64"/>
      <x:c r="AJ7" s="64"/>
      <x:c r="AK7" s="64"/>
      <x:c r="AL7" s="64"/>
      <x:c r="AM7" s="64"/>
      <x:c r="AN7" s="64"/>
      <x:c r="AO7" s="64"/>
      <x:c r="AP7" s="64"/>
      <x:c r="AQ7" s="64"/>
      <x:c r="AR7" s="64"/>
      <x:c r="AS7" s="64"/>
      <x:c r="AT7" s="64"/>
      <x:c r="AU7" s="64"/>
      <x:c r="AV7" s="64"/>
      <x:c r="AW7" s="64"/>
      <x:c r="AX7" s="64"/>
      <x:c r="AY7" s="64"/>
      <x:c r="AZ7" s="64"/>
      <x:c r="BA7" s="64"/>
      <x:c r="BB7" s="64"/>
      <x:c r="BC7" s="64"/>
      <x:c r="BD7" s="64"/>
      <x:c r="BE7" s="62"/>
      <x:c r="BF7" s="62"/>
      <x:c r="BG7" s="62"/>
      <x:c r="BH7" s="62"/>
    </x:row>
    <x:row r="8" spans="1:60" ht="21.94999999999999928946" customHeight="1">
      <x:c r="A8" s="64"/>
      <x:c r="B8" s="64"/>
      <x:c r="C8" s="64"/>
      <x:c r="D8" s="64"/>
      <x:c r="E8" s="64"/>
      <x:c r="F8" s="64"/>
      <x:c r="G8" s="64"/>
      <x:c r="H8" s="64"/>
      <x:c r="I8" s="64"/>
      <x:c r="J8" s="64"/>
      <x:c r="K8" s="64"/>
      <x:c r="L8" s="64"/>
      <x:c r="M8" s="64"/>
      <x:c r="N8" s="64"/>
      <x:c r="O8" s="64"/>
      <x:c r="P8" s="64"/>
      <x:c r="Q8" s="64"/>
      <x:c r="R8" s="64"/>
      <x:c r="S8" s="64"/>
      <x:c r="T8" s="64"/>
      <x:c r="U8" s="64"/>
      <x:c r="V8" s="64"/>
      <x:c r="W8" s="64"/>
      <x:c r="X8" s="64"/>
      <x:c r="Y8" s="64"/>
      <x:c r="Z8" s="64"/>
      <x:c r="AA8" s="64"/>
      <x:c r="AB8" s="64"/>
      <x:c r="AC8" s="64"/>
      <x:c r="AD8" s="64"/>
      <x:c r="AE8" s="64"/>
      <x:c r="AF8" s="64"/>
      <x:c r="AG8" s="64"/>
      <x:c r="AH8" s="64"/>
      <x:c r="AI8" s="64"/>
      <x:c r="AJ8" s="64"/>
      <x:c r="AK8" s="64"/>
      <x:c r="AL8" s="64"/>
      <x:c r="AM8" s="64"/>
      <x:c r="AN8" s="64"/>
      <x:c r="AO8" s="64"/>
      <x:c r="AP8" s="64"/>
      <x:c r="AQ8" s="64"/>
      <x:c r="AR8" s="64"/>
      <x:c r="AS8" s="64"/>
      <x:c r="AT8" s="64"/>
      <x:c r="AU8" s="64"/>
      <x:c r="AV8" s="64"/>
      <x:c r="AW8" s="64"/>
      <x:c r="AX8" s="64"/>
      <x:c r="AY8" s="64"/>
      <x:c r="AZ8" s="64"/>
      <x:c r="BA8" s="64"/>
      <x:c r="BB8" s="64"/>
      <x:c r="BC8" s="64"/>
      <x:c r="BD8" s="64"/>
      <x:c r="BE8" s="62"/>
      <x:c r="BF8" s="62"/>
      <x:c r="BG8" s="62"/>
      <x:c r="BH8" s="62"/>
    </x:row>
    <x:row r="9" spans="1:60" ht="21.94999999999999928946" customHeight="1">
      <x:c r="A9" s="64"/>
      <x:c r="B9" s="64"/>
      <x:c r="C9" s="64"/>
      <x:c r="D9" s="64"/>
      <x:c r="E9" s="64"/>
      <x:c r="F9" s="64"/>
      <x:c r="G9" s="64"/>
      <x:c r="H9" s="64"/>
      <x:c r="I9" s="64"/>
      <x:c r="J9" s="64"/>
      <x:c r="K9" s="64"/>
      <x:c r="L9" s="64"/>
      <x:c r="M9" s="64"/>
      <x:c r="N9" s="64"/>
      <x:c r="O9" s="64"/>
      <x:c r="P9" s="64"/>
      <x:c r="Q9" s="64"/>
      <x:c r="R9" s="64"/>
      <x:c r="S9" s="64"/>
      <x:c r="T9" s="64"/>
      <x:c r="U9" s="64"/>
      <x:c r="V9" s="64"/>
      <x:c r="W9" s="64"/>
      <x:c r="X9" s="64"/>
      <x:c r="Y9" s="64"/>
      <x:c r="Z9" s="64"/>
      <x:c r="AA9" s="64"/>
      <x:c r="AB9" s="64"/>
      <x:c r="AC9" s="64"/>
      <x:c r="AD9" s="64"/>
      <x:c r="AE9" s="64"/>
      <x:c r="AF9" s="64"/>
      <x:c r="AG9" s="64"/>
      <x:c r="AH9" s="64"/>
      <x:c r="AI9" s="64"/>
      <x:c r="AJ9" s="64"/>
      <x:c r="AK9" s="64"/>
      <x:c r="AL9" s="64"/>
      <x:c r="AM9" s="64"/>
      <x:c r="AN9" s="64"/>
      <x:c r="AO9" s="64"/>
      <x:c r="AP9" s="64"/>
      <x:c r="AQ9" s="64"/>
      <x:c r="AR9" s="64"/>
      <x:c r="AS9" s="64"/>
      <x:c r="AT9" s="64"/>
      <x:c r="AU9" s="64"/>
      <x:c r="AV9" s="64"/>
      <x:c r="AW9" s="64"/>
      <x:c r="AX9" s="64"/>
      <x:c r="AY9" s="64"/>
      <x:c r="AZ9" s="64"/>
      <x:c r="BA9" s="64"/>
      <x:c r="BB9" s="64"/>
      <x:c r="BC9" s="64"/>
      <x:c r="BD9" s="64"/>
      <x:c r="BE9" s="62"/>
      <x:c r="BF9" s="62"/>
      <x:c r="BG9" s="62"/>
      <x:c r="BH9" s="62"/>
    </x:row>
    <x:row r="10" spans="1:60" ht="21.94999999999999928946" customHeight="1">
      <x:c r="A10" s="64"/>
      <x:c r="B10" s="64"/>
      <x:c r="C10" s="64"/>
      <x:c r="D10" s="64"/>
      <x:c r="E10" s="64"/>
      <x:c r="F10" s="64"/>
      <x:c r="G10" s="64"/>
      <x:c r="H10" s="64"/>
      <x:c r="I10" s="64"/>
      <x:c r="J10" s="64"/>
      <x:c r="K10" s="64"/>
      <x:c r="L10" s="64"/>
      <x:c r="M10" s="64"/>
      <x:c r="N10" s="64"/>
      <x:c r="O10" s="64"/>
      <x:c r="P10" s="64"/>
      <x:c r="Q10" s="64"/>
      <x:c r="R10" s="64"/>
      <x:c r="S10" s="64"/>
      <x:c r="T10" s="64"/>
      <x:c r="U10" s="64"/>
      <x:c r="V10" s="64"/>
      <x:c r="W10" s="64"/>
      <x:c r="X10" s="64"/>
      <x:c r="Y10" s="64"/>
      <x:c r="Z10" s="64"/>
      <x:c r="AA10" s="64"/>
      <x:c r="AB10" s="64"/>
      <x:c r="AC10" s="64"/>
      <x:c r="AD10" s="64"/>
      <x:c r="AE10" s="64"/>
      <x:c r="AF10" s="64"/>
      <x:c r="AG10" s="64"/>
      <x:c r="AH10" s="64"/>
      <x:c r="AI10" s="64"/>
      <x:c r="AJ10" s="64"/>
      <x:c r="AK10" s="64"/>
      <x:c r="AL10" s="64"/>
      <x:c r="AM10" s="64"/>
      <x:c r="AN10" s="64"/>
      <x:c r="AO10" s="64"/>
      <x:c r="AP10" s="64"/>
      <x:c r="AQ10" s="64"/>
      <x:c r="AR10" s="64"/>
      <x:c r="AS10" s="64"/>
      <x:c r="AT10" s="64"/>
      <x:c r="AU10" s="64"/>
      <x:c r="AV10" s="64"/>
      <x:c r="AW10" s="64"/>
      <x:c r="AX10" s="64"/>
      <x:c r="AY10" s="64"/>
      <x:c r="AZ10" s="64"/>
      <x:c r="BA10" s="64"/>
      <x:c r="BB10" s="64"/>
      <x:c r="BC10" s="64"/>
      <x:c r="BD10" s="64"/>
      <x:c r="BE10" s="62"/>
      <x:c r="BF10" s="62"/>
      <x:c r="BG10" s="62"/>
      <x:c r="BH10" s="62"/>
    </x:row>
    <x:row r="11" spans="1:60" ht="21.94999999999999928946" customHeight="1">
      <x:c r="A11" s="64"/>
      <x:c r="B11" s="64"/>
      <x:c r="C11" s="64"/>
      <x:c r="D11" s="64"/>
      <x:c r="E11" s="64"/>
      <x:c r="F11" s="64"/>
      <x:c r="G11" s="64"/>
      <x:c r="H11" s="64"/>
      <x:c r="I11" s="64"/>
      <x:c r="J11" s="64"/>
      <x:c r="K11" s="64"/>
      <x:c r="L11" s="64"/>
      <x:c r="M11" s="64"/>
      <x:c r="N11" s="64"/>
      <x:c r="O11" s="64"/>
      <x:c r="P11" s="64"/>
      <x:c r="Q11" s="64"/>
      <x:c r="R11" s="64"/>
      <x:c r="S11" s="64"/>
      <x:c r="T11" s="64"/>
      <x:c r="U11" s="64"/>
      <x:c r="V11" s="64"/>
      <x:c r="W11" s="64"/>
      <x:c r="X11" s="64"/>
      <x:c r="Y11" s="64"/>
      <x:c r="Z11" s="64"/>
      <x:c r="AA11" s="64"/>
      <x:c r="AB11" s="64"/>
      <x:c r="AC11" s="64"/>
      <x:c r="AD11" s="64"/>
      <x:c r="AE11" s="64"/>
      <x:c r="AF11" s="64"/>
      <x:c r="AG11" s="64"/>
      <x:c r="AH11" s="64"/>
      <x:c r="AI11" s="64"/>
      <x:c r="AJ11" s="64"/>
      <x:c r="AK11" s="64"/>
      <x:c r="AL11" s="64"/>
      <x:c r="AM11" s="64"/>
      <x:c r="AN11" s="64"/>
      <x:c r="AO11" s="64"/>
      <x:c r="AP11" s="64"/>
      <x:c r="AQ11" s="64"/>
      <x:c r="AR11" s="64"/>
      <x:c r="AS11" s="64"/>
      <x:c r="AT11" s="64"/>
      <x:c r="AU11" s="64"/>
      <x:c r="AV11" s="64"/>
      <x:c r="AW11" s="64"/>
      <x:c r="AX11" s="64"/>
      <x:c r="AY11" s="64"/>
      <x:c r="AZ11" s="64"/>
      <x:c r="BA11" s="64"/>
      <x:c r="BB11" s="64"/>
      <x:c r="BC11" s="64"/>
      <x:c r="BD11" s="64"/>
      <x:c r="BE11" s="62"/>
      <x:c r="BF11" s="62"/>
      <x:c r="BG11" s="62"/>
      <x:c r="BH11" s="62"/>
    </x:row>
    <x:row r="12" spans="1:60" ht="21.94999999999999928946" customHeight="1">
      <x:c r="A12" s="64"/>
      <x:c r="B12" s="64"/>
      <x:c r="C12" s="64"/>
      <x:c r="D12" s="64"/>
      <x:c r="E12" s="64"/>
      <x:c r="F12" s="64"/>
      <x:c r="G12" s="64"/>
      <x:c r="H12" s="64"/>
      <x:c r="I12" s="64"/>
      <x:c r="J12" s="64"/>
      <x:c r="K12" s="64"/>
      <x:c r="L12" s="64"/>
      <x:c r="M12" s="64"/>
      <x:c r="N12" s="64"/>
      <x:c r="O12" s="64"/>
      <x:c r="P12" s="64"/>
      <x:c r="Q12" s="64"/>
      <x:c r="R12" s="64"/>
      <x:c r="S12" s="64"/>
      <x:c r="T12" s="64"/>
      <x:c r="U12" s="64"/>
      <x:c r="V12" s="64"/>
      <x:c r="W12" s="64"/>
      <x:c r="X12" s="64"/>
      <x:c r="Y12" s="64"/>
      <x:c r="Z12" s="64"/>
      <x:c r="AA12" s="64"/>
      <x:c r="AB12" s="64"/>
      <x:c r="AC12" s="64"/>
      <x:c r="AD12" s="64"/>
      <x:c r="AE12" s="64"/>
      <x:c r="AF12" s="64"/>
      <x:c r="AG12" s="64"/>
      <x:c r="AH12" s="64"/>
      <x:c r="AI12" s="64"/>
      <x:c r="AJ12" s="64"/>
      <x:c r="AK12" s="64"/>
      <x:c r="AL12" s="64"/>
      <x:c r="AM12" s="64"/>
      <x:c r="AN12" s="64"/>
      <x:c r="AO12" s="64"/>
      <x:c r="AP12" s="64"/>
      <x:c r="AQ12" s="64"/>
      <x:c r="AR12" s="64"/>
      <x:c r="AS12" s="64"/>
      <x:c r="AT12" s="64"/>
      <x:c r="AU12" s="64"/>
      <x:c r="AV12" s="64"/>
      <x:c r="AW12" s="64"/>
      <x:c r="AX12" s="64"/>
      <x:c r="AY12" s="64"/>
      <x:c r="AZ12" s="64"/>
      <x:c r="BA12" s="64"/>
      <x:c r="BB12" s="64"/>
      <x:c r="BC12" s="64"/>
      <x:c r="BD12" s="64"/>
      <x:c r="BE12" s="62"/>
      <x:c r="BF12" s="62"/>
      <x:c r="BG12" s="62"/>
      <x:c r="BH12" s="62"/>
    </x:row>
    <x:row r="13" spans="1:60" ht="21.94999999999999928946" customHeight="1">
      <x:c r="A13" s="64"/>
      <x:c r="B13" s="64"/>
      <x:c r="C13" s="64"/>
      <x:c r="D13" s="64"/>
      <x:c r="E13" s="64"/>
      <x:c r="F13" s="64"/>
      <x:c r="G13" s="64"/>
      <x:c r="H13" s="64"/>
      <x:c r="I13" s="64"/>
      <x:c r="J13" s="64"/>
      <x:c r="K13" s="64"/>
      <x:c r="L13" s="64"/>
      <x:c r="M13" s="64"/>
      <x:c r="N13" s="64"/>
      <x:c r="O13" s="64"/>
      <x:c r="P13" s="64"/>
      <x:c r="Q13" s="64"/>
      <x:c r="R13" s="64"/>
      <x:c r="S13" s="64"/>
      <x:c r="T13" s="64"/>
      <x:c r="U13" s="64"/>
      <x:c r="V13" s="64"/>
      <x:c r="W13" s="64"/>
      <x:c r="X13" s="64"/>
      <x:c r="Y13" s="64"/>
      <x:c r="Z13" s="64"/>
      <x:c r="AA13" s="64"/>
      <x:c r="AB13" s="64"/>
      <x:c r="AC13" s="64"/>
      <x:c r="AD13" s="64"/>
      <x:c r="AE13" s="64"/>
      <x:c r="AF13" s="64"/>
      <x:c r="AG13" s="64"/>
      <x:c r="AH13" s="64"/>
      <x:c r="AI13" s="64"/>
      <x:c r="AJ13" s="64"/>
      <x:c r="AK13" s="64"/>
      <x:c r="AL13" s="64"/>
      <x:c r="AM13" s="64"/>
      <x:c r="AN13" s="64"/>
      <x:c r="AO13" s="64"/>
      <x:c r="AP13" s="64"/>
      <x:c r="AQ13" s="64"/>
      <x:c r="AR13" s="64"/>
      <x:c r="AS13" s="64"/>
      <x:c r="AT13" s="64"/>
      <x:c r="AU13" s="64"/>
      <x:c r="AV13" s="64"/>
      <x:c r="AW13" s="64"/>
      <x:c r="AX13" s="64"/>
      <x:c r="AY13" s="64"/>
      <x:c r="AZ13" s="64"/>
      <x:c r="BA13" s="64"/>
      <x:c r="BB13" s="64"/>
      <x:c r="BC13" s="64"/>
      <x:c r="BD13" s="64"/>
      <x:c r="BE13" s="62"/>
      <x:c r="BF13" s="62"/>
      <x:c r="BG13" s="62"/>
      <x:c r="BH13" s="62"/>
    </x:row>
    <x:row r="14" spans="1:60" ht="21.94999999999999928946" customHeight="1">
      <x:c r="A14" s="64"/>
      <x:c r="B14" s="64"/>
      <x:c r="C14" s="64"/>
      <x:c r="D14" s="64"/>
      <x:c r="E14" s="64"/>
      <x:c r="F14" s="64"/>
      <x:c r="G14" s="64"/>
      <x:c r="H14" s="64"/>
      <x:c r="I14" s="64"/>
      <x:c r="J14" s="64"/>
      <x:c r="K14" s="64"/>
      <x:c r="L14" s="64"/>
      <x:c r="M14" s="64"/>
      <x:c r="N14" s="64"/>
      <x:c r="O14" s="64"/>
      <x:c r="P14" s="64"/>
      <x:c r="Q14" s="64"/>
      <x:c r="R14" s="64"/>
      <x:c r="S14" s="64"/>
      <x:c r="T14" s="64"/>
      <x:c r="U14" s="64"/>
      <x:c r="V14" s="64"/>
      <x:c r="W14" s="64"/>
      <x:c r="X14" s="64"/>
      <x:c r="Y14" s="64"/>
      <x:c r="Z14" s="64"/>
      <x:c r="AA14" s="64"/>
      <x:c r="AB14" s="64"/>
      <x:c r="AC14" s="64"/>
      <x:c r="AD14" s="64"/>
      <x:c r="AE14" s="64"/>
      <x:c r="AF14" s="64"/>
      <x:c r="AG14" s="64"/>
      <x:c r="AH14" s="64"/>
      <x:c r="AI14" s="64"/>
      <x:c r="AJ14" s="64"/>
      <x:c r="AK14" s="64"/>
      <x:c r="AL14" s="64"/>
      <x:c r="AM14" s="64"/>
      <x:c r="AN14" s="64"/>
      <x:c r="AO14" s="64"/>
      <x:c r="AP14" s="64"/>
      <x:c r="AQ14" s="64"/>
      <x:c r="AR14" s="64"/>
      <x:c r="AS14" s="64"/>
      <x:c r="AT14" s="64"/>
      <x:c r="AU14" s="64"/>
      <x:c r="AV14" s="64"/>
      <x:c r="AW14" s="64"/>
      <x:c r="AX14" s="64"/>
      <x:c r="AY14" s="64"/>
      <x:c r="AZ14" s="64"/>
      <x:c r="BA14" s="64"/>
      <x:c r="BB14" s="64"/>
      <x:c r="BC14" s="64"/>
      <x:c r="BD14" s="64"/>
      <x:c r="BE14" s="62"/>
      <x:c r="BF14" s="62"/>
      <x:c r="BG14" s="62"/>
      <x:c r="BH14" s="62"/>
    </x:row>
    <x:row r="15" spans="1:60" ht="21.94999999999999928946" customHeight="1">
      <x:c r="A15" s="64"/>
      <x:c r="B15" s="64"/>
      <x:c r="C15" s="64"/>
      <x:c r="D15" s="64"/>
      <x:c r="E15" s="64"/>
      <x:c r="F15" s="64"/>
      <x:c r="G15" s="64"/>
      <x:c r="H15" s="64"/>
      <x:c r="I15" s="64"/>
      <x:c r="J15" s="64"/>
      <x:c r="K15" s="64"/>
      <x:c r="L15" s="64"/>
      <x:c r="M15" s="64"/>
      <x:c r="N15" s="64"/>
      <x:c r="O15" s="64"/>
      <x:c r="P15" s="64"/>
      <x:c r="Q15" s="64"/>
      <x:c r="R15" s="64"/>
      <x:c r="S15" s="64"/>
      <x:c r="T15" s="64"/>
      <x:c r="U15" s="64"/>
      <x:c r="V15" s="64"/>
      <x:c r="W15" s="64"/>
      <x:c r="X15" s="64"/>
      <x:c r="Y15" s="64"/>
      <x:c r="Z15" s="64"/>
      <x:c r="AA15" s="64"/>
      <x:c r="AB15" s="64"/>
      <x:c r="AC15" s="64"/>
      <x:c r="AD15" s="64"/>
      <x:c r="AE15" s="64"/>
      <x:c r="AF15" s="64"/>
      <x:c r="AG15" s="64"/>
      <x:c r="AH15" s="64"/>
      <x:c r="AI15" s="64"/>
      <x:c r="AJ15" s="64"/>
      <x:c r="AK15" s="64"/>
      <x:c r="AL15" s="64"/>
      <x:c r="AM15" s="64"/>
      <x:c r="AN15" s="64"/>
      <x:c r="AO15" s="64"/>
      <x:c r="AP15" s="64"/>
      <x:c r="AQ15" s="64"/>
      <x:c r="AR15" s="64"/>
      <x:c r="AS15" s="64"/>
      <x:c r="AT15" s="64"/>
      <x:c r="AU15" s="64"/>
      <x:c r="AV15" s="64"/>
      <x:c r="AW15" s="64"/>
      <x:c r="AX15" s="64"/>
      <x:c r="AY15" s="64"/>
      <x:c r="AZ15" s="64"/>
      <x:c r="BA15" s="64"/>
      <x:c r="BB15" s="64"/>
      <x:c r="BC15" s="64"/>
      <x:c r="BD15" s="64"/>
      <x:c r="BE15" s="62"/>
      <x:c r="BF15" s="62"/>
      <x:c r="BG15" s="62"/>
      <x:c r="BH15" s="62"/>
    </x:row>
    <x:row r="16" spans="1:60" ht="21.94999999999999928946" customHeight="1">
      <x:c r="A16" s="64"/>
      <x:c r="B16" s="64"/>
      <x:c r="C16" s="64"/>
      <x:c r="D16" s="64"/>
      <x:c r="E16" s="64"/>
      <x:c r="F16" s="64"/>
      <x:c r="G16" s="64"/>
      <x:c r="H16" s="64"/>
      <x:c r="I16" s="64"/>
      <x:c r="J16" s="64"/>
      <x:c r="K16" s="64"/>
      <x:c r="L16" s="64"/>
      <x:c r="M16" s="64"/>
      <x:c r="N16" s="64"/>
      <x:c r="O16" s="64"/>
      <x:c r="P16" s="64"/>
      <x:c r="Q16" s="64"/>
      <x:c r="R16" s="64"/>
      <x:c r="S16" s="64"/>
      <x:c r="T16" s="64"/>
      <x:c r="U16" s="64"/>
      <x:c r="V16" s="64"/>
      <x:c r="W16" s="64"/>
      <x:c r="X16" s="64"/>
      <x:c r="Y16" s="64"/>
      <x:c r="Z16" s="64"/>
      <x:c r="AA16" s="64"/>
      <x:c r="AB16" s="64"/>
      <x:c r="AC16" s="64"/>
      <x:c r="AD16" s="64"/>
      <x:c r="AE16" s="64"/>
      <x:c r="AF16" s="64"/>
      <x:c r="AG16" s="64"/>
      <x:c r="AH16" s="64"/>
      <x:c r="AI16" s="64"/>
      <x:c r="AJ16" s="64"/>
      <x:c r="AK16" s="64"/>
      <x:c r="AL16" s="64"/>
      <x:c r="AM16" s="64"/>
      <x:c r="AN16" s="64"/>
      <x:c r="AO16" s="64"/>
      <x:c r="AP16" s="64"/>
      <x:c r="AQ16" s="64"/>
      <x:c r="AR16" s="64"/>
      <x:c r="AS16" s="64"/>
      <x:c r="AT16" s="64"/>
      <x:c r="AU16" s="64"/>
      <x:c r="AV16" s="64"/>
      <x:c r="AW16" s="64"/>
      <x:c r="AX16" s="64"/>
      <x:c r="AY16" s="64"/>
      <x:c r="AZ16" s="64"/>
      <x:c r="BA16" s="64"/>
      <x:c r="BB16" s="64"/>
      <x:c r="BC16" s="64"/>
      <x:c r="BD16" s="64"/>
      <x:c r="BE16" s="62"/>
      <x:c r="BF16" s="62"/>
      <x:c r="BG16" s="62"/>
      <x:c r="BH16" s="62"/>
    </x:row>
    <x:row r="17" spans="1:60" ht="21.94999999999999928946" customHeight="1">
      <x:c r="A17" s="64"/>
      <x:c r="B17" s="64"/>
      <x:c r="C17" s="64"/>
      <x:c r="D17" s="64"/>
      <x:c r="E17" s="64"/>
      <x:c r="F17" s="64"/>
      <x:c r="G17" s="64"/>
      <x:c r="H17" s="64"/>
      <x:c r="I17" s="64"/>
      <x:c r="J17" s="64"/>
      <x:c r="K17" s="64"/>
      <x:c r="L17" s="64"/>
      <x:c r="M17" s="64"/>
      <x:c r="N17" s="64"/>
      <x:c r="O17" s="64"/>
      <x:c r="P17" s="64"/>
      <x:c r="Q17" s="64"/>
      <x:c r="R17" s="64"/>
      <x:c r="S17" s="64"/>
      <x:c r="T17" s="64"/>
      <x:c r="U17" s="64"/>
      <x:c r="V17" s="64"/>
      <x:c r="W17" s="64"/>
      <x:c r="X17" s="64"/>
      <x:c r="Y17" s="64"/>
      <x:c r="Z17" s="64"/>
      <x:c r="AA17" s="64"/>
      <x:c r="AB17" s="64"/>
      <x:c r="AC17" s="64"/>
      <x:c r="AD17" s="64"/>
      <x:c r="AE17" s="64"/>
      <x:c r="AF17" s="64"/>
      <x:c r="AG17" s="64"/>
      <x:c r="AH17" s="64"/>
      <x:c r="AI17" s="64"/>
      <x:c r="AJ17" s="64"/>
      <x:c r="AK17" s="64"/>
      <x:c r="AL17" s="64"/>
      <x:c r="AM17" s="64"/>
      <x:c r="AN17" s="64"/>
      <x:c r="AO17" s="64"/>
      <x:c r="AP17" s="64"/>
      <x:c r="AQ17" s="64"/>
      <x:c r="AR17" s="64"/>
      <x:c r="AS17" s="64"/>
      <x:c r="AT17" s="64"/>
      <x:c r="AU17" s="64"/>
      <x:c r="AV17" s="64"/>
      <x:c r="AW17" s="64"/>
      <x:c r="AX17" s="64"/>
      <x:c r="AY17" s="64"/>
      <x:c r="AZ17" s="64"/>
      <x:c r="BA17" s="64"/>
      <x:c r="BB17" s="64"/>
      <x:c r="BC17" s="64"/>
      <x:c r="BD17" s="64"/>
      <x:c r="BE17" s="62"/>
      <x:c r="BF17" s="62"/>
      <x:c r="BG17" s="62"/>
      <x:c r="BH17" s="62"/>
    </x:row>
    <x:row r="18" spans="1:60" ht="21.94999999999999928946" customHeight="1">
      <x:c r="A18" s="64"/>
      <x:c r="B18" s="64"/>
      <x:c r="C18" s="64"/>
      <x:c r="D18" s="64"/>
      <x:c r="E18" s="64"/>
      <x:c r="F18" s="64"/>
      <x:c r="G18" s="64"/>
      <x:c r="H18" s="64"/>
      <x:c r="I18" s="64"/>
      <x:c r="J18" s="64"/>
      <x:c r="K18" s="64"/>
      <x:c r="L18" s="64"/>
      <x:c r="M18" s="64"/>
      <x:c r="N18" s="64"/>
      <x:c r="O18" s="64"/>
      <x:c r="P18" s="64"/>
      <x:c r="Q18" s="64"/>
      <x:c r="R18" s="64"/>
      <x:c r="S18" s="64"/>
      <x:c r="T18" s="64"/>
      <x:c r="U18" s="64"/>
      <x:c r="V18" s="64"/>
      <x:c r="W18" s="64"/>
      <x:c r="X18" s="64"/>
      <x:c r="Y18" s="64"/>
      <x:c r="Z18" s="64"/>
      <x:c r="AA18" s="64"/>
      <x:c r="AB18" s="64"/>
      <x:c r="AC18" s="64"/>
      <x:c r="AD18" s="64"/>
      <x:c r="AE18" s="64"/>
      <x:c r="AF18" s="64"/>
      <x:c r="AG18" s="64"/>
      <x:c r="AH18" s="64"/>
      <x:c r="AI18" s="64"/>
      <x:c r="AJ18" s="64"/>
      <x:c r="AK18" s="64"/>
      <x:c r="AL18" s="64"/>
      <x:c r="AM18" s="64"/>
      <x:c r="AN18" s="64"/>
      <x:c r="AO18" s="64"/>
      <x:c r="AP18" s="64"/>
      <x:c r="AQ18" s="64"/>
      <x:c r="AR18" s="64"/>
      <x:c r="AS18" s="64"/>
      <x:c r="AT18" s="64"/>
      <x:c r="AU18" s="64"/>
      <x:c r="AV18" s="64"/>
      <x:c r="AW18" s="64"/>
      <x:c r="AX18" s="64"/>
      <x:c r="AY18" s="64"/>
      <x:c r="AZ18" s="64"/>
      <x:c r="BA18" s="64"/>
      <x:c r="BB18" s="64"/>
      <x:c r="BC18" s="64"/>
      <x:c r="BD18" s="64"/>
      <x:c r="BE18" s="62"/>
      <x:c r="BF18" s="62"/>
      <x:c r="BG18" s="62"/>
      <x:c r="BH18" s="62"/>
    </x:row>
    <x:row r="19" spans="1:60" ht="21.94999999999999928946" customHeight="1">
      <x:c r="A19" s="64"/>
      <x:c r="B19" s="64"/>
      <x:c r="C19" s="64"/>
      <x:c r="D19" s="64"/>
      <x:c r="E19" s="64"/>
      <x:c r="F19" s="64"/>
      <x:c r="G19" s="64"/>
      <x:c r="H19" s="64"/>
      <x:c r="I19" s="64"/>
      <x:c r="J19" s="64"/>
      <x:c r="K19" s="64"/>
      <x:c r="L19" s="64"/>
      <x:c r="M19" s="64"/>
      <x:c r="N19" s="64"/>
      <x:c r="O19" s="64"/>
      <x:c r="P19" s="64"/>
      <x:c r="Q19" s="64"/>
      <x:c r="R19" s="64"/>
      <x:c r="S19" s="64"/>
      <x:c r="T19" s="64"/>
      <x:c r="U19" s="64"/>
      <x:c r="V19" s="64"/>
      <x:c r="W19" s="64"/>
      <x:c r="X19" s="64"/>
      <x:c r="Y19" s="64"/>
      <x:c r="Z19" s="64"/>
      <x:c r="AA19" s="64"/>
      <x:c r="AB19" s="64"/>
      <x:c r="AC19" s="64"/>
      <x:c r="AD19" s="64"/>
      <x:c r="AE19" s="64"/>
      <x:c r="AF19" s="64"/>
      <x:c r="AG19" s="64"/>
      <x:c r="AH19" s="64"/>
      <x:c r="AI19" s="64"/>
      <x:c r="AJ19" s="64"/>
      <x:c r="AK19" s="64"/>
      <x:c r="AL19" s="64"/>
      <x:c r="AM19" s="64"/>
      <x:c r="AN19" s="64"/>
      <x:c r="AO19" s="64"/>
      <x:c r="AP19" s="64"/>
      <x:c r="AQ19" s="64"/>
      <x:c r="AR19" s="64"/>
      <x:c r="AS19" s="64"/>
      <x:c r="AT19" s="64"/>
      <x:c r="AU19" s="64"/>
      <x:c r="AV19" s="64"/>
      <x:c r="AW19" s="64"/>
      <x:c r="AX19" s="64"/>
      <x:c r="AY19" s="64"/>
      <x:c r="AZ19" s="64"/>
      <x:c r="BA19" s="64"/>
      <x:c r="BB19" s="64"/>
      <x:c r="BC19" s="64"/>
      <x:c r="BD19" s="64"/>
      <x:c r="BE19" s="62"/>
      <x:c r="BF19" s="62"/>
      <x:c r="BG19" s="62"/>
      <x:c r="BH19" s="62"/>
    </x:row>
    <x:row r="20" spans="1:60" ht="21.94999999999999928946" customHeight="1">
      <x:c r="A20" s="64"/>
      <x:c r="B20" s="64"/>
      <x:c r="C20" s="64"/>
      <x:c r="D20" s="64"/>
      <x:c r="E20" s="64"/>
      <x:c r="F20" s="64"/>
      <x:c r="G20" s="64"/>
      <x:c r="H20" s="64"/>
      <x:c r="I20" s="64"/>
      <x:c r="J20" s="64"/>
      <x:c r="K20" s="64"/>
      <x:c r="L20" s="64"/>
      <x:c r="M20" s="64"/>
      <x:c r="N20" s="64"/>
      <x:c r="O20" s="64"/>
      <x:c r="P20" s="64"/>
      <x:c r="Q20" s="64"/>
      <x:c r="R20" s="64"/>
      <x:c r="S20" s="64"/>
      <x:c r="T20" s="64"/>
      <x:c r="U20" s="64"/>
      <x:c r="V20" s="64"/>
      <x:c r="W20" s="64"/>
      <x:c r="X20" s="64"/>
      <x:c r="Y20" s="64"/>
      <x:c r="Z20" s="64"/>
      <x:c r="AA20" s="64"/>
      <x:c r="AB20" s="64"/>
      <x:c r="AC20" s="64"/>
      <x:c r="AD20" s="64"/>
      <x:c r="AE20" s="64"/>
      <x:c r="AF20" s="64"/>
      <x:c r="AG20" s="64"/>
      <x:c r="AH20" s="64"/>
      <x:c r="AI20" s="64"/>
      <x:c r="AJ20" s="64"/>
      <x:c r="AK20" s="64"/>
      <x:c r="AL20" s="64"/>
      <x:c r="AM20" s="64"/>
      <x:c r="AN20" s="64"/>
      <x:c r="AO20" s="64"/>
      <x:c r="AP20" s="64"/>
      <x:c r="AQ20" s="64"/>
      <x:c r="AR20" s="64"/>
      <x:c r="AS20" s="64"/>
      <x:c r="AT20" s="64"/>
      <x:c r="AU20" s="64"/>
      <x:c r="AV20" s="64"/>
      <x:c r="AW20" s="64"/>
      <x:c r="AX20" s="64"/>
      <x:c r="AY20" s="64"/>
      <x:c r="AZ20" s="64"/>
      <x:c r="BA20" s="64"/>
      <x:c r="BB20" s="64"/>
      <x:c r="BC20" s="64"/>
      <x:c r="BD20" s="64"/>
      <x:c r="BE20" s="62"/>
      <x:c r="BF20" s="62"/>
      <x:c r="BG20" s="62"/>
      <x:c r="BH20" s="62"/>
    </x:row>
    <x:row r="21" spans="1:60" ht="21.94999999999999928946" customHeight="1">
      <x:c r="A21" s="64"/>
      <x:c r="B21" s="64"/>
      <x:c r="C21" s="64"/>
      <x:c r="D21" s="64"/>
      <x:c r="E21" s="64"/>
      <x:c r="F21" s="64"/>
      <x:c r="G21" s="64"/>
      <x:c r="H21" s="64"/>
      <x:c r="I21" s="64"/>
      <x:c r="J21" s="64"/>
      <x:c r="K21" s="64"/>
      <x:c r="L21" s="64"/>
      <x:c r="M21" s="64"/>
      <x:c r="N21" s="64"/>
      <x:c r="O21" s="64"/>
      <x:c r="P21" s="64"/>
      <x:c r="Q21" s="64"/>
      <x:c r="R21" s="64"/>
      <x:c r="S21" s="64"/>
      <x:c r="T21" s="64"/>
      <x:c r="U21" s="64"/>
      <x:c r="V21" s="64"/>
      <x:c r="W21" s="64"/>
      <x:c r="X21" s="64"/>
      <x:c r="Y21" s="64"/>
      <x:c r="Z21" s="64"/>
      <x:c r="AA21" s="64"/>
      <x:c r="AB21" s="64"/>
      <x:c r="AC21" s="64"/>
      <x:c r="AD21" s="64"/>
      <x:c r="AE21" s="64"/>
      <x:c r="AF21" s="64"/>
      <x:c r="AG21" s="64"/>
      <x:c r="AH21" s="64"/>
      <x:c r="AI21" s="64"/>
      <x:c r="AJ21" s="64"/>
      <x:c r="AK21" s="64"/>
      <x:c r="AL21" s="64"/>
      <x:c r="AM21" s="64"/>
      <x:c r="AN21" s="64"/>
      <x:c r="AO21" s="64"/>
      <x:c r="AP21" s="64"/>
      <x:c r="AQ21" s="64"/>
      <x:c r="AR21" s="64"/>
      <x:c r="AS21" s="64"/>
      <x:c r="AT21" s="64"/>
      <x:c r="AU21" s="64"/>
      <x:c r="AV21" s="64"/>
      <x:c r="AW21" s="64"/>
      <x:c r="AX21" s="64"/>
      <x:c r="AY21" s="64"/>
      <x:c r="AZ21" s="64"/>
      <x:c r="BA21" s="64"/>
      <x:c r="BB21" s="64"/>
      <x:c r="BC21" s="64"/>
      <x:c r="BD21" s="64"/>
      <x:c r="BE21" s="62"/>
      <x:c r="BF21" s="62"/>
      <x:c r="BG21" s="62"/>
      <x:c r="BH21" s="62"/>
    </x:row>
    <x:row r="22" spans="1:60" ht="21.94999999999999928946" customHeight="1">
      <x:c r="A22" s="64"/>
      <x:c r="B22" s="64"/>
      <x:c r="C22" s="64"/>
      <x:c r="D22" s="64"/>
      <x:c r="E22" s="64"/>
      <x:c r="F22" s="64"/>
      <x:c r="G22" s="64"/>
      <x:c r="H22" s="64"/>
      <x:c r="I22" s="64"/>
      <x:c r="J22" s="64"/>
      <x:c r="K22" s="64"/>
      <x:c r="L22" s="64"/>
      <x:c r="M22" s="64"/>
      <x:c r="N22" s="64"/>
      <x:c r="O22" s="64"/>
      <x:c r="P22" s="64"/>
      <x:c r="Q22" s="64"/>
      <x:c r="R22" s="64"/>
      <x:c r="S22" s="64"/>
      <x:c r="T22" s="64"/>
      <x:c r="U22" s="64"/>
      <x:c r="V22" s="64"/>
      <x:c r="W22" s="64"/>
      <x:c r="X22" s="64"/>
      <x:c r="Y22" s="64"/>
      <x:c r="Z22" s="64"/>
      <x:c r="AA22" s="64"/>
      <x:c r="AB22" s="64"/>
      <x:c r="AC22" s="64"/>
      <x:c r="AD22" s="64"/>
      <x:c r="AE22" s="64"/>
      <x:c r="AF22" s="64"/>
      <x:c r="AG22" s="64"/>
      <x:c r="AH22" s="64"/>
      <x:c r="AI22" s="64"/>
      <x:c r="AJ22" s="64"/>
      <x:c r="AK22" s="64"/>
      <x:c r="AL22" s="64"/>
      <x:c r="AM22" s="64"/>
      <x:c r="AN22" s="64"/>
      <x:c r="AO22" s="64"/>
      <x:c r="AP22" s="64"/>
      <x:c r="AQ22" s="64"/>
      <x:c r="AR22" s="64"/>
      <x:c r="AS22" s="64"/>
      <x:c r="AT22" s="64"/>
      <x:c r="AU22" s="64"/>
      <x:c r="AV22" s="64"/>
      <x:c r="AW22" s="64"/>
      <x:c r="AX22" s="64"/>
      <x:c r="AY22" s="64"/>
      <x:c r="AZ22" s="64"/>
      <x:c r="BA22" s="64"/>
      <x:c r="BB22" s="64"/>
      <x:c r="BC22" s="64"/>
      <x:c r="BD22" s="64"/>
      <x:c r="BE22" s="62"/>
      <x:c r="BF22" s="62"/>
      <x:c r="BG22" s="62"/>
      <x:c r="BH22" s="62"/>
    </x:row>
    <x:row r="23" spans="1:60" ht="21.94999999999999928946" customHeight="1">
      <x:c r="A23" s="64"/>
      <x:c r="B23" s="64"/>
      <x:c r="C23" s="64"/>
      <x:c r="D23" s="64"/>
      <x:c r="E23" s="64"/>
      <x:c r="F23" s="64"/>
      <x:c r="G23" s="64"/>
      <x:c r="H23" s="64"/>
      <x:c r="I23" s="64"/>
      <x:c r="J23" s="64"/>
      <x:c r="K23" s="64"/>
      <x:c r="L23" s="64"/>
      <x:c r="M23" s="64"/>
      <x:c r="N23" s="64"/>
      <x:c r="O23" s="64"/>
      <x:c r="P23" s="64"/>
      <x:c r="Q23" s="64"/>
      <x:c r="R23" s="64"/>
      <x:c r="S23" s="64"/>
      <x:c r="T23" s="64"/>
      <x:c r="U23" s="64"/>
      <x:c r="V23" s="64"/>
      <x:c r="W23" s="64"/>
      <x:c r="X23" s="64"/>
      <x:c r="Y23" s="64"/>
      <x:c r="Z23" s="64"/>
      <x:c r="AA23" s="64"/>
      <x:c r="AB23" s="64"/>
      <x:c r="AC23" s="64"/>
      <x:c r="AD23" s="64"/>
      <x:c r="AE23" s="64"/>
      <x:c r="AF23" s="64"/>
      <x:c r="AG23" s="64"/>
      <x:c r="AH23" s="64"/>
      <x:c r="AI23" s="64"/>
      <x:c r="AJ23" s="64"/>
      <x:c r="AK23" s="64"/>
      <x:c r="AL23" s="64"/>
      <x:c r="AM23" s="64"/>
      <x:c r="AN23" s="64"/>
      <x:c r="AO23" s="64"/>
      <x:c r="AP23" s="64"/>
      <x:c r="AQ23" s="64"/>
      <x:c r="AR23" s="64"/>
      <x:c r="AS23" s="64"/>
      <x:c r="AT23" s="64"/>
      <x:c r="AU23" s="64"/>
      <x:c r="AV23" s="64"/>
      <x:c r="AW23" s="64"/>
      <x:c r="AX23" s="64"/>
      <x:c r="AY23" s="64"/>
      <x:c r="AZ23" s="64"/>
      <x:c r="BA23" s="64"/>
      <x:c r="BB23" s="64"/>
      <x:c r="BC23" s="64"/>
      <x:c r="BD23" s="64"/>
      <x:c r="BE23" s="62"/>
      <x:c r="BF23" s="62"/>
      <x:c r="BG23" s="62"/>
      <x:c r="BH23" s="62"/>
    </x:row>
    <x:row r="24" spans="1:60" ht="21.94999999999999928946" customHeight="1">
      <x:c r="A24" s="64"/>
      <x:c r="B24" s="64"/>
      <x:c r="C24" s="64"/>
      <x:c r="D24" s="64"/>
      <x:c r="E24" s="64"/>
      <x:c r="F24" s="64"/>
      <x:c r="G24" s="64"/>
      <x:c r="H24" s="64"/>
      <x:c r="I24" s="64"/>
      <x:c r="J24" s="64"/>
      <x:c r="K24" s="64"/>
      <x:c r="L24" s="64"/>
      <x:c r="M24" s="64"/>
      <x:c r="N24" s="64"/>
      <x:c r="O24" s="64"/>
      <x:c r="P24" s="64"/>
      <x:c r="Q24" s="64"/>
      <x:c r="R24" s="64"/>
      <x:c r="S24" s="64"/>
      <x:c r="T24" s="64"/>
      <x:c r="U24" s="64"/>
      <x:c r="V24" s="64"/>
      <x:c r="W24" s="64"/>
      <x:c r="X24" s="64"/>
      <x:c r="Y24" s="64"/>
      <x:c r="Z24" s="64"/>
      <x:c r="AA24" s="64"/>
      <x:c r="AB24" s="64"/>
      <x:c r="AC24" s="64"/>
      <x:c r="AD24" s="64"/>
      <x:c r="AE24" s="64"/>
      <x:c r="AF24" s="64"/>
      <x:c r="AG24" s="64"/>
      <x:c r="AH24" s="64"/>
      <x:c r="AI24" s="64"/>
      <x:c r="AJ24" s="64"/>
      <x:c r="AK24" s="64"/>
      <x:c r="AL24" s="64"/>
      <x:c r="AM24" s="64"/>
      <x:c r="AN24" s="64"/>
      <x:c r="AO24" s="64"/>
      <x:c r="AP24" s="64"/>
      <x:c r="AQ24" s="64"/>
      <x:c r="AR24" s="64"/>
      <x:c r="AS24" s="64"/>
      <x:c r="AT24" s="64"/>
      <x:c r="AU24" s="64"/>
      <x:c r="AV24" s="64"/>
      <x:c r="AW24" s="64"/>
      <x:c r="AX24" s="64"/>
      <x:c r="AY24" s="64"/>
      <x:c r="AZ24" s="64"/>
      <x:c r="BA24" s="64"/>
      <x:c r="BB24" s="64"/>
      <x:c r="BC24" s="64"/>
      <x:c r="BD24" s="64"/>
      <x:c r="BE24" s="62"/>
      <x:c r="BF24" s="62"/>
      <x:c r="BG24" s="62"/>
      <x:c r="BH24" s="62"/>
    </x:row>
    <x:row r="25" spans="1:60" ht="21.94999999999999928946" customHeight="1">
      <x:c r="A25" s="64"/>
      <x:c r="B25" s="64"/>
      <x:c r="C25" s="64"/>
      <x:c r="D25" s="64"/>
      <x:c r="E25" s="64"/>
      <x:c r="F25" s="64"/>
      <x:c r="G25" s="64"/>
      <x:c r="H25" s="64"/>
      <x:c r="I25" s="64"/>
      <x:c r="J25" s="64"/>
      <x:c r="K25" s="64"/>
      <x:c r="L25" s="64"/>
      <x:c r="M25" s="64"/>
      <x:c r="N25" s="64"/>
      <x:c r="O25" s="64"/>
      <x:c r="P25" s="64"/>
      <x:c r="Q25" s="64"/>
      <x:c r="R25" s="64"/>
      <x:c r="S25" s="64"/>
      <x:c r="T25" s="64"/>
      <x:c r="U25" s="64"/>
      <x:c r="V25" s="64"/>
      <x:c r="W25" s="64"/>
      <x:c r="X25" s="64"/>
      <x:c r="Y25" s="64"/>
      <x:c r="Z25" s="64"/>
      <x:c r="AA25" s="64"/>
      <x:c r="AB25" s="64"/>
      <x:c r="AC25" s="64"/>
      <x:c r="AD25" s="64"/>
      <x:c r="AE25" s="64"/>
      <x:c r="AF25" s="64"/>
      <x:c r="AG25" s="64"/>
      <x:c r="AH25" s="64"/>
      <x:c r="AI25" s="64"/>
      <x:c r="AJ25" s="64"/>
      <x:c r="AK25" s="64"/>
      <x:c r="AL25" s="64"/>
      <x:c r="AM25" s="64"/>
      <x:c r="AN25" s="64"/>
      <x:c r="AO25" s="64"/>
      <x:c r="AP25" s="64"/>
      <x:c r="AQ25" s="64"/>
      <x:c r="AR25" s="64"/>
      <x:c r="AS25" s="64"/>
      <x:c r="AT25" s="64"/>
      <x:c r="AU25" s="64"/>
      <x:c r="AV25" s="64"/>
      <x:c r="AW25" s="64"/>
      <x:c r="AX25" s="64"/>
      <x:c r="AY25" s="64"/>
      <x:c r="AZ25" s="64"/>
      <x:c r="BA25" s="64"/>
      <x:c r="BB25" s="64"/>
      <x:c r="BC25" s="64"/>
      <x:c r="BD25" s="64"/>
      <x:c r="BE25" s="62"/>
      <x:c r="BF25" s="62"/>
      <x:c r="BG25" s="62"/>
      <x:c r="BH25" s="62"/>
    </x:row>
    <x:row r="26" spans="1:60" ht="21.94999999999999928946" customHeight="1">
      <x:c r="A26" s="64"/>
      <x:c r="B26" s="64"/>
      <x:c r="C26" s="64"/>
      <x:c r="D26" s="64"/>
      <x:c r="E26" s="64"/>
      <x:c r="F26" s="64"/>
      <x:c r="G26" s="64"/>
      <x:c r="H26" s="64"/>
      <x:c r="I26" s="64"/>
      <x:c r="J26" s="64"/>
      <x:c r="K26" s="64"/>
      <x:c r="L26" s="64"/>
      <x:c r="M26" s="64"/>
      <x:c r="N26" s="64"/>
      <x:c r="O26" s="64"/>
      <x:c r="P26" s="64"/>
      <x:c r="Q26" s="64"/>
      <x:c r="R26" s="64"/>
      <x:c r="S26" s="64"/>
      <x:c r="T26" s="64"/>
      <x:c r="U26" s="64"/>
      <x:c r="V26" s="64"/>
      <x:c r="W26" s="64"/>
      <x:c r="X26" s="64"/>
      <x:c r="Y26" s="64"/>
      <x:c r="Z26" s="64"/>
      <x:c r="AA26" s="64"/>
      <x:c r="AB26" s="64"/>
      <x:c r="AC26" s="64"/>
      <x:c r="AD26" s="64"/>
      <x:c r="AE26" s="64"/>
      <x:c r="AF26" s="64"/>
      <x:c r="AG26" s="64"/>
      <x:c r="AH26" s="64"/>
      <x:c r="AI26" s="64"/>
      <x:c r="AJ26" s="64"/>
      <x:c r="AK26" s="64"/>
      <x:c r="AL26" s="64"/>
      <x:c r="AM26" s="64"/>
      <x:c r="AN26" s="64"/>
      <x:c r="AO26" s="64"/>
      <x:c r="AP26" s="64"/>
      <x:c r="AQ26" s="64"/>
      <x:c r="AR26" s="64"/>
      <x:c r="AS26" s="64"/>
      <x:c r="AT26" s="64"/>
      <x:c r="AU26" s="64"/>
      <x:c r="AV26" s="64"/>
      <x:c r="AW26" s="64"/>
      <x:c r="AX26" s="64"/>
      <x:c r="AY26" s="64"/>
      <x:c r="AZ26" s="64"/>
      <x:c r="BA26" s="64"/>
      <x:c r="BB26" s="64"/>
      <x:c r="BC26" s="64"/>
      <x:c r="BD26" s="64"/>
      <x:c r="BE26" s="62"/>
      <x:c r="BF26" s="62"/>
      <x:c r="BG26" s="62"/>
      <x:c r="BH26" s="62"/>
    </x:row>
    <x:row r="27" spans="1:60" ht="21.94999999999999928946" customHeight="1">
      <x:c r="A27" s="64"/>
      <x:c r="B27" s="64"/>
      <x:c r="C27" s="64"/>
      <x:c r="D27" s="64"/>
      <x:c r="E27" s="64"/>
      <x:c r="F27" s="64"/>
      <x:c r="G27" s="64"/>
      <x:c r="H27" s="64"/>
      <x:c r="I27" s="64"/>
      <x:c r="J27" s="64"/>
      <x:c r="K27" s="64"/>
      <x:c r="L27" s="64"/>
      <x:c r="M27" s="64"/>
      <x:c r="N27" s="64"/>
      <x:c r="O27" s="64"/>
      <x:c r="P27" s="64"/>
      <x:c r="Q27" s="64"/>
      <x:c r="R27" s="64"/>
      <x:c r="S27" s="64"/>
      <x:c r="T27" s="64"/>
      <x:c r="U27" s="64"/>
      <x:c r="V27" s="64"/>
      <x:c r="W27" s="64"/>
      <x:c r="X27" s="64"/>
      <x:c r="Y27" s="64"/>
      <x:c r="Z27" s="64"/>
      <x:c r="AA27" s="64"/>
      <x:c r="AB27" s="64"/>
      <x:c r="AC27" s="64"/>
      <x:c r="AD27" s="64"/>
      <x:c r="AE27" s="64"/>
      <x:c r="AF27" s="64"/>
      <x:c r="AG27" s="64"/>
      <x:c r="AH27" s="64"/>
      <x:c r="AI27" s="64"/>
      <x:c r="AJ27" s="64"/>
      <x:c r="AK27" s="64"/>
      <x:c r="AL27" s="64"/>
      <x:c r="AM27" s="64"/>
      <x:c r="AN27" s="64"/>
      <x:c r="AO27" s="64"/>
      <x:c r="AP27" s="64"/>
      <x:c r="AQ27" s="64"/>
      <x:c r="AR27" s="64"/>
      <x:c r="AS27" s="64"/>
      <x:c r="AT27" s="64"/>
      <x:c r="AU27" s="64"/>
      <x:c r="AV27" s="64"/>
      <x:c r="AW27" s="64"/>
      <x:c r="AX27" s="64"/>
      <x:c r="AY27" s="64"/>
      <x:c r="AZ27" s="64"/>
      <x:c r="BA27" s="64"/>
      <x:c r="BB27" s="64"/>
      <x:c r="BC27" s="64"/>
      <x:c r="BD27" s="64"/>
      <x:c r="BE27" s="62"/>
      <x:c r="BF27" s="62"/>
      <x:c r="BG27" s="62"/>
      <x:c r="BH27" s="62"/>
    </x:row>
    <x:row r="28" spans="1:60" ht="21.94999999999999928946" customHeight="1">
      <x:c r="A28" s="64"/>
      <x:c r="B28" s="64"/>
      <x:c r="C28" s="64"/>
      <x:c r="D28" s="64"/>
      <x:c r="E28" s="64"/>
      <x:c r="F28" s="64"/>
      <x:c r="G28" s="64"/>
      <x:c r="H28" s="64"/>
      <x:c r="I28" s="64"/>
      <x:c r="J28" s="64"/>
      <x:c r="K28" s="64"/>
      <x:c r="L28" s="64"/>
      <x:c r="M28" s="64"/>
      <x:c r="N28" s="64"/>
      <x:c r="O28" s="64"/>
      <x:c r="P28" s="64"/>
      <x:c r="Q28" s="64"/>
      <x:c r="R28" s="64"/>
      <x:c r="S28" s="64"/>
      <x:c r="T28" s="64"/>
      <x:c r="U28" s="64"/>
      <x:c r="V28" s="64"/>
      <x:c r="W28" s="64"/>
      <x:c r="X28" s="64"/>
      <x:c r="Y28" s="64"/>
      <x:c r="Z28" s="64"/>
      <x:c r="AA28" s="64"/>
      <x:c r="AB28" s="64"/>
      <x:c r="AC28" s="64"/>
      <x:c r="AD28" s="64"/>
      <x:c r="AE28" s="64"/>
      <x:c r="AF28" s="64"/>
      <x:c r="AG28" s="64"/>
      <x:c r="AH28" s="64"/>
      <x:c r="AI28" s="64"/>
      <x:c r="AJ28" s="64"/>
      <x:c r="AK28" s="64"/>
      <x:c r="AL28" s="64"/>
      <x:c r="AM28" s="64"/>
      <x:c r="AN28" s="64"/>
      <x:c r="AO28" s="64"/>
      <x:c r="AP28" s="64"/>
      <x:c r="AQ28" s="64"/>
      <x:c r="AR28" s="64"/>
      <x:c r="AS28" s="64"/>
      <x:c r="AT28" s="64"/>
      <x:c r="AU28" s="64"/>
      <x:c r="AV28" s="64"/>
      <x:c r="AW28" s="64"/>
      <x:c r="AX28" s="64"/>
      <x:c r="AY28" s="64"/>
      <x:c r="AZ28" s="64"/>
      <x:c r="BA28" s="64"/>
      <x:c r="BB28" s="64"/>
      <x:c r="BC28" s="64"/>
      <x:c r="BD28" s="64"/>
      <x:c r="BE28" s="62"/>
      <x:c r="BF28" s="62"/>
      <x:c r="BG28" s="62"/>
      <x:c r="BH28" s="62"/>
    </x:row>
    <x:row r="29" spans="1:60" ht="21.94999999999999928946" customHeight="1">
      <x:c r="A29" s="64"/>
      <x:c r="B29" s="64"/>
      <x:c r="C29" s="64"/>
      <x:c r="D29" s="64"/>
      <x:c r="E29" s="64"/>
      <x:c r="F29" s="64"/>
      <x:c r="G29" s="64"/>
      <x:c r="H29" s="64"/>
      <x:c r="I29" s="64"/>
      <x:c r="J29" s="64"/>
      <x:c r="K29" s="64"/>
      <x:c r="L29" s="64"/>
      <x:c r="M29" s="64"/>
      <x:c r="N29" s="64"/>
      <x:c r="O29" s="64"/>
      <x:c r="P29" s="64"/>
      <x:c r="Q29" s="64"/>
      <x:c r="R29" s="64"/>
      <x:c r="S29" s="64"/>
      <x:c r="T29" s="64"/>
      <x:c r="U29" s="64"/>
      <x:c r="V29" s="64"/>
      <x:c r="W29" s="64"/>
      <x:c r="X29" s="64"/>
      <x:c r="Y29" s="64"/>
      <x:c r="Z29" s="64"/>
      <x:c r="AA29" s="64"/>
      <x:c r="AB29" s="64"/>
      <x:c r="AC29" s="64"/>
      <x:c r="AD29" s="64"/>
      <x:c r="AE29" s="64"/>
      <x:c r="AF29" s="64"/>
      <x:c r="AG29" s="64"/>
      <x:c r="AH29" s="64"/>
      <x:c r="AI29" s="64"/>
      <x:c r="AJ29" s="64"/>
      <x:c r="AK29" s="64"/>
      <x:c r="AL29" s="64"/>
      <x:c r="AM29" s="64"/>
      <x:c r="AN29" s="64"/>
      <x:c r="AO29" s="64"/>
      <x:c r="AP29" s="64"/>
      <x:c r="AQ29" s="64"/>
      <x:c r="AR29" s="64"/>
      <x:c r="AS29" s="64"/>
      <x:c r="AT29" s="64"/>
      <x:c r="AU29" s="64"/>
      <x:c r="AV29" s="64"/>
      <x:c r="AW29" s="64"/>
      <x:c r="AX29" s="64"/>
      <x:c r="AY29" s="64"/>
      <x:c r="AZ29" s="64"/>
      <x:c r="BA29" s="64"/>
      <x:c r="BB29" s="64"/>
      <x:c r="BC29" s="64"/>
      <x:c r="BD29" s="64"/>
      <x:c r="BE29" s="62"/>
      <x:c r="BF29" s="62"/>
      <x:c r="BG29" s="62"/>
      <x:c r="BH29" s="62"/>
    </x:row>
    <x:row r="30" spans="1:60" ht="21.94999999999999928946" customHeight="1">
      <x:c r="A30" s="64"/>
      <x:c r="B30" s="64"/>
      <x:c r="C30" s="64"/>
      <x:c r="D30" s="64"/>
      <x:c r="E30" s="64"/>
      <x:c r="F30" s="64"/>
      <x:c r="G30" s="64"/>
      <x:c r="H30" s="64"/>
      <x:c r="I30" s="64"/>
      <x:c r="J30" s="64"/>
      <x:c r="K30" s="64"/>
      <x:c r="L30" s="64"/>
      <x:c r="M30" s="64"/>
      <x:c r="N30" s="64"/>
      <x:c r="O30" s="64"/>
      <x:c r="P30" s="64"/>
      <x:c r="Q30" s="64"/>
      <x:c r="R30" s="64"/>
      <x:c r="S30" s="64"/>
      <x:c r="T30" s="64"/>
      <x:c r="U30" s="64"/>
      <x:c r="V30" s="64"/>
      <x:c r="W30" s="64"/>
      <x:c r="X30" s="64"/>
      <x:c r="Y30" s="64"/>
      <x:c r="Z30" s="64"/>
      <x:c r="AA30" s="64"/>
      <x:c r="AB30" s="64"/>
      <x:c r="AC30" s="64"/>
      <x:c r="AD30" s="64"/>
      <x:c r="AE30" s="64"/>
      <x:c r="AF30" s="64"/>
      <x:c r="AG30" s="64"/>
      <x:c r="AH30" s="64"/>
      <x:c r="AI30" s="64"/>
      <x:c r="AJ30" s="64"/>
      <x:c r="AK30" s="64"/>
      <x:c r="AL30" s="64"/>
      <x:c r="AM30" s="64"/>
      <x:c r="AN30" s="64"/>
      <x:c r="AO30" s="64"/>
      <x:c r="AP30" s="64"/>
      <x:c r="AQ30" s="64"/>
      <x:c r="AR30" s="64"/>
      <x:c r="AS30" s="64"/>
      <x:c r="AT30" s="64"/>
      <x:c r="AU30" s="64"/>
      <x:c r="AV30" s="64"/>
      <x:c r="AW30" s="64"/>
      <x:c r="AX30" s="64"/>
      <x:c r="AY30" s="64"/>
      <x:c r="AZ30" s="64"/>
      <x:c r="BA30" s="64"/>
      <x:c r="BB30" s="64"/>
      <x:c r="BC30" s="64"/>
      <x:c r="BD30" s="64"/>
      <x:c r="BE30" s="62"/>
      <x:c r="BF30" s="62"/>
      <x:c r="BG30" s="62"/>
      <x:c r="BH30" s="62"/>
    </x:row>
    <x:row r="31" spans="1:60" ht="21.94999999999999928946" customHeight="1">
      <x:c r="A31" s="64"/>
      <x:c r="B31" s="64"/>
      <x:c r="C31" s="64"/>
      <x:c r="D31" s="64"/>
      <x:c r="E31" s="64"/>
      <x:c r="F31" s="64"/>
      <x:c r="G31" s="64"/>
      <x:c r="H31" s="64"/>
      <x:c r="I31" s="64"/>
      <x:c r="J31" s="64"/>
      <x:c r="K31" s="64"/>
      <x:c r="L31" s="64"/>
      <x:c r="M31" s="64"/>
      <x:c r="N31" s="64"/>
      <x:c r="O31" s="64"/>
      <x:c r="P31" s="64"/>
      <x:c r="Q31" s="64"/>
      <x:c r="R31" s="64"/>
      <x:c r="S31" s="64"/>
      <x:c r="T31" s="64"/>
      <x:c r="U31" s="64"/>
      <x:c r="V31" s="64"/>
      <x:c r="W31" s="64"/>
      <x:c r="X31" s="64"/>
      <x:c r="Y31" s="64"/>
      <x:c r="Z31" s="64"/>
      <x:c r="AA31" s="64"/>
      <x:c r="AB31" s="64"/>
      <x:c r="AC31" s="64"/>
      <x:c r="AD31" s="64"/>
      <x:c r="AE31" s="64"/>
      <x:c r="AF31" s="64"/>
      <x:c r="AG31" s="64"/>
      <x:c r="AH31" s="64"/>
      <x:c r="AI31" s="64"/>
      <x:c r="AJ31" s="64"/>
      <x:c r="AK31" s="64"/>
      <x:c r="AL31" s="64"/>
      <x:c r="AM31" s="64"/>
      <x:c r="AN31" s="64"/>
      <x:c r="AO31" s="64"/>
      <x:c r="AP31" s="64"/>
      <x:c r="AQ31" s="64"/>
      <x:c r="AR31" s="64"/>
      <x:c r="AS31" s="64"/>
      <x:c r="AT31" s="64"/>
      <x:c r="AU31" s="64"/>
      <x:c r="AV31" s="64"/>
      <x:c r="AW31" s="64"/>
      <x:c r="AX31" s="64"/>
      <x:c r="AY31" s="64"/>
      <x:c r="AZ31" s="64"/>
      <x:c r="BA31" s="64"/>
      <x:c r="BB31" s="64"/>
      <x:c r="BC31" s="64"/>
      <x:c r="BD31" s="64"/>
      <x:c r="BE31" s="62"/>
      <x:c r="BF31" s="62"/>
      <x:c r="BG31" s="62"/>
      <x:c r="BH31" s="62"/>
    </x:row>
    <x:row r="32" spans="1:60" ht="21.94999999999999928946" customHeight="1">
      <x:c r="A32" s="64"/>
      <x:c r="B32" s="64"/>
      <x:c r="C32" s="64"/>
      <x:c r="D32" s="64"/>
      <x:c r="E32" s="64"/>
      <x:c r="F32" s="64"/>
      <x:c r="G32" s="64"/>
      <x:c r="H32" s="64"/>
      <x:c r="I32" s="64"/>
      <x:c r="J32" s="64"/>
      <x:c r="K32" s="64"/>
      <x:c r="L32" s="64"/>
      <x:c r="M32" s="64"/>
      <x:c r="N32" s="64"/>
      <x:c r="O32" s="64"/>
      <x:c r="P32" s="64"/>
      <x:c r="Q32" s="64"/>
      <x:c r="R32" s="64"/>
      <x:c r="S32" s="64"/>
      <x:c r="T32" s="64"/>
      <x:c r="U32" s="64"/>
      <x:c r="V32" s="64"/>
      <x:c r="W32" s="64"/>
      <x:c r="X32" s="64"/>
      <x:c r="Y32" s="64"/>
      <x:c r="Z32" s="64"/>
      <x:c r="AA32" s="64"/>
      <x:c r="AB32" s="64"/>
      <x:c r="AC32" s="64"/>
      <x:c r="AD32" s="64"/>
      <x:c r="AE32" s="64"/>
      <x:c r="AF32" s="64"/>
      <x:c r="AG32" s="64"/>
      <x:c r="AH32" s="64"/>
      <x:c r="AI32" s="64"/>
      <x:c r="AJ32" s="64"/>
      <x:c r="AK32" s="64"/>
      <x:c r="AL32" s="64"/>
      <x:c r="AM32" s="64"/>
      <x:c r="AN32" s="64"/>
      <x:c r="AO32" s="64"/>
      <x:c r="AP32" s="64"/>
      <x:c r="AQ32" s="64"/>
      <x:c r="AR32" s="64"/>
      <x:c r="AS32" s="64"/>
      <x:c r="AT32" s="64"/>
      <x:c r="AU32" s="64"/>
      <x:c r="AV32" s="64"/>
      <x:c r="AW32" s="64"/>
      <x:c r="AX32" s="64"/>
      <x:c r="AY32" s="64"/>
      <x:c r="AZ32" s="64"/>
      <x:c r="BA32" s="64"/>
      <x:c r="BB32" s="64"/>
      <x:c r="BC32" s="64"/>
      <x:c r="BD32" s="64"/>
      <x:c r="BE32" s="62"/>
      <x:c r="BF32" s="62"/>
      <x:c r="BG32" s="62"/>
      <x:c r="BH32" s="62"/>
    </x:row>
    <x:row r="33" spans="1:60" ht="21.94999999999999928946" customHeight="1">
      <x:c r="A33" s="64"/>
      <x:c r="B33" s="64"/>
      <x:c r="C33" s="64"/>
      <x:c r="D33" s="64"/>
      <x:c r="E33" s="64"/>
      <x:c r="F33" s="64"/>
      <x:c r="G33" s="64"/>
      <x:c r="H33" s="64"/>
      <x:c r="I33" s="64"/>
      <x:c r="J33" s="64"/>
      <x:c r="K33" s="64"/>
      <x:c r="L33" s="64"/>
      <x:c r="M33" s="64"/>
      <x:c r="N33" s="64"/>
      <x:c r="O33" s="64"/>
      <x:c r="P33" s="64"/>
      <x:c r="Q33" s="64"/>
      <x:c r="R33" s="64"/>
      <x:c r="S33" s="64"/>
      <x:c r="T33" s="64"/>
      <x:c r="U33" s="64"/>
      <x:c r="V33" s="64"/>
      <x:c r="W33" s="64"/>
      <x:c r="X33" s="64"/>
      <x:c r="Y33" s="64"/>
      <x:c r="Z33" s="64"/>
      <x:c r="AA33" s="64"/>
      <x:c r="AB33" s="64"/>
      <x:c r="AC33" s="64"/>
      <x:c r="AD33" s="64"/>
      <x:c r="AE33" s="64"/>
      <x:c r="AF33" s="64"/>
      <x:c r="AG33" s="64"/>
      <x:c r="AH33" s="64"/>
      <x:c r="AI33" s="64"/>
      <x:c r="AJ33" s="64"/>
      <x:c r="AK33" s="64"/>
      <x:c r="AL33" s="64"/>
      <x:c r="AM33" s="64"/>
      <x:c r="AN33" s="64"/>
      <x:c r="AO33" s="64"/>
      <x:c r="AP33" s="64"/>
      <x:c r="AQ33" s="64"/>
      <x:c r="AR33" s="64"/>
      <x:c r="AS33" s="64"/>
      <x:c r="AT33" s="64"/>
      <x:c r="AU33" s="64"/>
      <x:c r="AV33" s="64"/>
      <x:c r="AW33" s="64"/>
      <x:c r="AX33" s="64"/>
      <x:c r="AY33" s="64"/>
      <x:c r="AZ33" s="64"/>
      <x:c r="BA33" s="64"/>
      <x:c r="BB33" s="64"/>
      <x:c r="BC33" s="64"/>
      <x:c r="BD33" s="64"/>
      <x:c r="BE33" s="62"/>
      <x:c r="BF33" s="62"/>
      <x:c r="BG33" s="62"/>
      <x:c r="BH33" s="62"/>
    </x:row>
    <x:row r="34" spans="1:60" ht="21.94999999999999928946" customHeight="1">
      <x:c r="A34" s="64"/>
      <x:c r="B34" s="64"/>
      <x:c r="C34" s="64"/>
      <x:c r="D34" s="64"/>
      <x:c r="E34" s="64"/>
      <x:c r="F34" s="64"/>
      <x:c r="G34" s="64"/>
      <x:c r="H34" s="64"/>
      <x:c r="I34" s="64"/>
      <x:c r="J34" s="64"/>
      <x:c r="K34" s="64"/>
      <x:c r="L34" s="64"/>
      <x:c r="M34" s="64"/>
      <x:c r="N34" s="64"/>
      <x:c r="O34" s="64"/>
      <x:c r="P34" s="64"/>
      <x:c r="Q34" s="64"/>
      <x:c r="R34" s="64"/>
      <x:c r="S34" s="64"/>
      <x:c r="T34" s="64"/>
      <x:c r="U34" s="64"/>
      <x:c r="V34" s="64"/>
      <x:c r="W34" s="64"/>
      <x:c r="X34" s="64"/>
      <x:c r="Y34" s="64"/>
      <x:c r="Z34" s="64"/>
      <x:c r="AA34" s="64"/>
      <x:c r="AB34" s="64"/>
      <x:c r="AC34" s="64"/>
      <x:c r="AD34" s="64"/>
      <x:c r="AE34" s="64"/>
      <x:c r="AF34" s="64"/>
      <x:c r="AG34" s="64"/>
      <x:c r="AH34" s="64"/>
      <x:c r="AI34" s="64"/>
      <x:c r="AJ34" s="64"/>
      <x:c r="AK34" s="64"/>
      <x:c r="AL34" s="64"/>
      <x:c r="AM34" s="64"/>
      <x:c r="AN34" s="64"/>
      <x:c r="AO34" s="64"/>
      <x:c r="AP34" s="64"/>
      <x:c r="AQ34" s="64"/>
      <x:c r="AR34" s="64"/>
      <x:c r="AS34" s="64"/>
      <x:c r="AT34" s="64"/>
      <x:c r="AU34" s="64"/>
      <x:c r="AV34" s="64"/>
      <x:c r="AW34" s="64"/>
      <x:c r="AX34" s="64"/>
      <x:c r="AY34" s="64"/>
      <x:c r="AZ34" s="64"/>
      <x:c r="BA34" s="64"/>
      <x:c r="BB34" s="64"/>
      <x:c r="BC34" s="64"/>
      <x:c r="BD34" s="64"/>
      <x:c r="BE34" s="62"/>
      <x:c r="BF34" s="62"/>
      <x:c r="BG34" s="62"/>
      <x:c r="BH34" s="62"/>
    </x:row>
    <x:row r="35" spans="1:60" ht="21.94999999999999928946" customHeight="1">
      <x:c r="A35" s="64"/>
      <x:c r="B35" s="64"/>
      <x:c r="C35" s="64"/>
      <x:c r="D35" s="64"/>
      <x:c r="E35" s="64"/>
      <x:c r="F35" s="64"/>
      <x:c r="G35" s="64"/>
      <x:c r="H35" s="64"/>
      <x:c r="I35" s="64"/>
      <x:c r="J35" s="64"/>
      <x:c r="K35" s="64"/>
      <x:c r="L35" s="64"/>
      <x:c r="M35" s="64"/>
      <x:c r="N35" s="64"/>
      <x:c r="O35" s="64"/>
      <x:c r="P35" s="64"/>
      <x:c r="Q35" s="64"/>
      <x:c r="R35" s="64"/>
      <x:c r="S35" s="64"/>
      <x:c r="T35" s="64"/>
      <x:c r="U35" s="64"/>
      <x:c r="V35" s="64"/>
      <x:c r="W35" s="64"/>
      <x:c r="X35" s="64"/>
      <x:c r="Y35" s="64"/>
      <x:c r="Z35" s="64"/>
      <x:c r="AA35" s="64"/>
      <x:c r="AB35" s="64"/>
      <x:c r="AC35" s="64"/>
      <x:c r="AD35" s="64"/>
      <x:c r="AE35" s="64"/>
      <x:c r="AF35" s="64"/>
      <x:c r="AG35" s="64"/>
      <x:c r="AH35" s="64"/>
      <x:c r="AI35" s="64"/>
      <x:c r="AJ35" s="64"/>
      <x:c r="AK35" s="64"/>
      <x:c r="AL35" s="64"/>
      <x:c r="AM35" s="64"/>
      <x:c r="AN35" s="64"/>
      <x:c r="AO35" s="64"/>
      <x:c r="AP35" s="64"/>
      <x:c r="AQ35" s="64"/>
      <x:c r="AR35" s="64"/>
      <x:c r="AS35" s="64"/>
      <x:c r="AT35" s="64"/>
      <x:c r="AU35" s="64"/>
      <x:c r="AV35" s="64"/>
      <x:c r="AW35" s="64"/>
      <x:c r="AX35" s="64"/>
      <x:c r="AY35" s="64"/>
      <x:c r="AZ35" s="64"/>
      <x:c r="BA35" s="64"/>
      <x:c r="BB35" s="64"/>
      <x:c r="BC35" s="64"/>
      <x:c r="BD35" s="64"/>
      <x:c r="BE35" s="62"/>
      <x:c r="BF35" s="62"/>
      <x:c r="BG35" s="62"/>
      <x:c r="BH35" s="62"/>
    </x:row>
    <x:row r="36" spans="1:60" ht="21.94999999999999928946" customHeight="1">
      <x:c r="A36" s="64"/>
      <x:c r="B36" s="64"/>
      <x:c r="C36" s="64"/>
      <x:c r="D36" s="64"/>
      <x:c r="E36" s="64"/>
      <x:c r="F36" s="64"/>
      <x:c r="G36" s="64"/>
      <x:c r="H36" s="64"/>
      <x:c r="I36" s="64"/>
      <x:c r="J36" s="64"/>
      <x:c r="K36" s="64"/>
      <x:c r="L36" s="64"/>
      <x:c r="M36" s="64"/>
      <x:c r="N36" s="64"/>
      <x:c r="O36" s="64"/>
      <x:c r="P36" s="64"/>
      <x:c r="Q36" s="64"/>
      <x:c r="R36" s="64"/>
      <x:c r="S36" s="64"/>
      <x:c r="T36" s="64"/>
      <x:c r="U36" s="64"/>
      <x:c r="V36" s="64"/>
      <x:c r="W36" s="64"/>
      <x:c r="X36" s="64"/>
      <x:c r="Y36" s="64"/>
      <x:c r="Z36" s="64"/>
      <x:c r="AA36" s="64"/>
      <x:c r="AB36" s="64"/>
      <x:c r="AC36" s="64"/>
      <x:c r="AD36" s="64"/>
      <x:c r="AE36" s="64"/>
      <x:c r="AF36" s="64"/>
      <x:c r="AG36" s="64"/>
      <x:c r="AH36" s="64"/>
      <x:c r="AI36" s="64"/>
      <x:c r="AJ36" s="64"/>
      <x:c r="AK36" s="64"/>
      <x:c r="AL36" s="64"/>
      <x:c r="AM36" s="64"/>
      <x:c r="AN36" s="64"/>
      <x:c r="AO36" s="64"/>
      <x:c r="AP36" s="64"/>
      <x:c r="AQ36" s="64"/>
      <x:c r="AR36" s="64"/>
      <x:c r="AS36" s="64"/>
      <x:c r="AT36" s="64"/>
      <x:c r="AU36" s="64"/>
      <x:c r="AV36" s="64"/>
      <x:c r="AW36" s="64"/>
      <x:c r="AX36" s="64"/>
      <x:c r="AY36" s="64"/>
      <x:c r="AZ36" s="64"/>
      <x:c r="BA36" s="64"/>
      <x:c r="BB36" s="64"/>
      <x:c r="BC36" s="64"/>
      <x:c r="BD36" s="64"/>
      <x:c r="BE36" s="62"/>
      <x:c r="BF36" s="62"/>
      <x:c r="BG36" s="62"/>
      <x:c r="BH36" s="62"/>
    </x:row>
    <x:row r="37" spans="1:60" ht="21.94999999999999928946" customHeight="1">
      <x:c r="A37" s="64"/>
      <x:c r="B37" s="64"/>
      <x:c r="C37" s="64"/>
      <x:c r="D37" s="64"/>
      <x:c r="E37" s="64"/>
      <x:c r="F37" s="64"/>
      <x:c r="G37" s="64"/>
      <x:c r="H37" s="64"/>
      <x:c r="I37" s="64"/>
      <x:c r="J37" s="64"/>
      <x:c r="K37" s="64"/>
      <x:c r="L37" s="64"/>
      <x:c r="M37" s="64"/>
      <x:c r="N37" s="64"/>
      <x:c r="O37" s="64"/>
      <x:c r="P37" s="64"/>
      <x:c r="Q37" s="64"/>
      <x:c r="R37" s="64"/>
      <x:c r="S37" s="64"/>
      <x:c r="T37" s="64"/>
      <x:c r="U37" s="64"/>
      <x:c r="V37" s="64"/>
      <x:c r="W37" s="64"/>
      <x:c r="X37" s="64"/>
      <x:c r="Y37" s="64"/>
      <x:c r="Z37" s="64"/>
      <x:c r="AA37" s="64"/>
      <x:c r="AB37" s="64"/>
      <x:c r="AC37" s="64"/>
      <x:c r="AD37" s="64"/>
      <x:c r="AE37" s="64"/>
      <x:c r="AF37" s="64"/>
      <x:c r="AG37" s="64"/>
      <x:c r="AH37" s="64"/>
      <x:c r="AI37" s="64"/>
      <x:c r="AJ37" s="64"/>
      <x:c r="AK37" s="64"/>
      <x:c r="AL37" s="64"/>
      <x:c r="AM37" s="64"/>
      <x:c r="AN37" s="64"/>
      <x:c r="AO37" s="64"/>
      <x:c r="AP37" s="64"/>
      <x:c r="AQ37" s="64"/>
      <x:c r="AR37" s="64"/>
      <x:c r="AS37" s="64"/>
      <x:c r="AT37" s="64"/>
      <x:c r="AU37" s="64"/>
      <x:c r="AV37" s="64"/>
      <x:c r="AW37" s="64"/>
      <x:c r="AX37" s="64"/>
      <x:c r="AY37" s="64"/>
      <x:c r="AZ37" s="64"/>
      <x:c r="BA37" s="64"/>
      <x:c r="BB37" s="64"/>
      <x:c r="BC37" s="64"/>
      <x:c r="BD37" s="64"/>
      <x:c r="BE37" s="62"/>
      <x:c r="BF37" s="62"/>
      <x:c r="BG37" s="62"/>
      <x:c r="BH37" s="62"/>
    </x:row>
    <x:row r="38" spans="1:60" ht="21.94999999999999928946" customHeight="1">
      <x:c r="A38" s="64"/>
      <x:c r="B38" s="64"/>
      <x:c r="C38" s="64"/>
      <x:c r="D38" s="64"/>
      <x:c r="E38" s="64"/>
      <x:c r="F38" s="64"/>
      <x:c r="G38" s="64"/>
      <x:c r="H38" s="64"/>
      <x:c r="I38" s="64"/>
      <x:c r="J38" s="64"/>
      <x:c r="K38" s="64"/>
      <x:c r="L38" s="64"/>
      <x:c r="M38" s="64"/>
      <x:c r="N38" s="64"/>
      <x:c r="O38" s="64"/>
      <x:c r="P38" s="64"/>
      <x:c r="Q38" s="64"/>
      <x:c r="R38" s="64"/>
      <x:c r="S38" s="64"/>
      <x:c r="T38" s="64"/>
      <x:c r="U38" s="64"/>
      <x:c r="V38" s="64"/>
      <x:c r="W38" s="64"/>
      <x:c r="X38" s="64"/>
      <x:c r="Y38" s="64"/>
      <x:c r="Z38" s="64"/>
      <x:c r="AA38" s="64"/>
      <x:c r="AB38" s="64"/>
      <x:c r="AC38" s="64"/>
      <x:c r="AD38" s="64"/>
      <x:c r="AE38" s="64"/>
      <x:c r="AF38" s="64"/>
      <x:c r="AG38" s="64"/>
      <x:c r="AH38" s="64"/>
      <x:c r="AI38" s="64"/>
      <x:c r="AJ38" s="64"/>
      <x:c r="AK38" s="64"/>
      <x:c r="AL38" s="64"/>
      <x:c r="AM38" s="64"/>
      <x:c r="AN38" s="64"/>
      <x:c r="AO38" s="64"/>
      <x:c r="AP38" s="64"/>
      <x:c r="AQ38" s="64"/>
      <x:c r="AR38" s="64"/>
      <x:c r="AS38" s="64"/>
      <x:c r="AT38" s="64"/>
      <x:c r="AU38" s="64"/>
      <x:c r="AV38" s="64"/>
      <x:c r="AW38" s="64"/>
      <x:c r="AX38" s="64"/>
      <x:c r="AY38" s="64"/>
      <x:c r="AZ38" s="64"/>
      <x:c r="BA38" s="64"/>
      <x:c r="BB38" s="64"/>
      <x:c r="BC38" s="64"/>
      <x:c r="BD38" s="64"/>
      <x:c r="BE38" s="62"/>
      <x:c r="BF38" s="62"/>
      <x:c r="BG38" s="62"/>
      <x:c r="BH38" s="62"/>
    </x:row>
    <x:row r="39" spans="1:60" ht="21.94999999999999928946" customHeight="1">
      <x:c r="A39" s="64"/>
      <x:c r="B39" s="64"/>
      <x:c r="C39" s="64"/>
      <x:c r="D39" s="64"/>
      <x:c r="E39" s="64"/>
      <x:c r="F39" s="64"/>
      <x:c r="G39" s="64"/>
      <x:c r="H39" s="64"/>
      <x:c r="I39" s="64"/>
      <x:c r="J39" s="64"/>
      <x:c r="K39" s="64"/>
      <x:c r="L39" s="64"/>
      <x:c r="M39" s="64"/>
      <x:c r="N39" s="64"/>
      <x:c r="O39" s="64"/>
      <x:c r="P39" s="64"/>
      <x:c r="Q39" s="64"/>
      <x:c r="R39" s="64"/>
      <x:c r="S39" s="64"/>
      <x:c r="T39" s="64"/>
      <x:c r="U39" s="64"/>
      <x:c r="V39" s="64"/>
      <x:c r="W39" s="64"/>
      <x:c r="X39" s="64"/>
      <x:c r="Y39" s="64"/>
      <x:c r="Z39" s="64"/>
      <x:c r="AA39" s="64"/>
      <x:c r="AB39" s="64"/>
      <x:c r="AC39" s="64"/>
      <x:c r="AD39" s="64"/>
      <x:c r="AE39" s="64"/>
      <x:c r="AF39" s="64"/>
      <x:c r="AG39" s="64"/>
      <x:c r="AH39" s="64"/>
      <x:c r="AI39" s="64"/>
      <x:c r="AJ39" s="64"/>
      <x:c r="AK39" s="64"/>
      <x:c r="AL39" s="64"/>
      <x:c r="AM39" s="64"/>
      <x:c r="AN39" s="64"/>
      <x:c r="AO39" s="64"/>
      <x:c r="AP39" s="64"/>
      <x:c r="AQ39" s="64"/>
      <x:c r="AR39" s="64"/>
      <x:c r="AS39" s="64"/>
      <x:c r="AT39" s="64"/>
      <x:c r="AU39" s="64"/>
      <x:c r="AV39" s="64"/>
      <x:c r="AW39" s="64"/>
      <x:c r="AX39" s="64"/>
      <x:c r="AY39" s="64"/>
      <x:c r="AZ39" s="64"/>
      <x:c r="BA39" s="64"/>
      <x:c r="BB39" s="64"/>
      <x:c r="BC39" s="64"/>
      <x:c r="BD39" s="64"/>
      <x:c r="BE39" s="62"/>
      <x:c r="BF39" s="62"/>
      <x:c r="BG39" s="62"/>
      <x:c r="BH39" s="62"/>
    </x:row>
    <x:row r="40" spans="1:60" ht="21.94999999999999928946" customHeight="1">
      <x:c r="A40" s="64"/>
      <x:c r="B40" s="64"/>
      <x:c r="C40" s="64"/>
      <x:c r="D40" s="64"/>
      <x:c r="E40" s="64"/>
      <x:c r="F40" s="64"/>
      <x:c r="G40" s="64"/>
      <x:c r="H40" s="64"/>
      <x:c r="I40" s="64"/>
      <x:c r="J40" s="64"/>
      <x:c r="K40" s="64"/>
      <x:c r="L40" s="64"/>
      <x:c r="M40" s="64"/>
      <x:c r="N40" s="64"/>
      <x:c r="O40" s="64"/>
      <x:c r="P40" s="64"/>
      <x:c r="Q40" s="64"/>
      <x:c r="R40" s="64"/>
      <x:c r="S40" s="64"/>
      <x:c r="T40" s="64"/>
      <x:c r="U40" s="64"/>
      <x:c r="V40" s="64"/>
      <x:c r="W40" s="64"/>
      <x:c r="X40" s="64"/>
      <x:c r="Y40" s="64"/>
      <x:c r="Z40" s="64"/>
      <x:c r="AA40" s="64"/>
      <x:c r="AB40" s="64"/>
      <x:c r="AC40" s="64"/>
      <x:c r="AD40" s="64"/>
      <x:c r="AE40" s="64"/>
      <x:c r="AF40" s="64"/>
      <x:c r="AG40" s="64"/>
      <x:c r="AH40" s="64"/>
      <x:c r="AI40" s="64"/>
      <x:c r="AJ40" s="64"/>
      <x:c r="AK40" s="64"/>
      <x:c r="AL40" s="64"/>
      <x:c r="AM40" s="64"/>
      <x:c r="AN40" s="64"/>
      <x:c r="AO40" s="64"/>
      <x:c r="AP40" s="64"/>
      <x:c r="AQ40" s="64"/>
      <x:c r="AR40" s="64"/>
      <x:c r="AS40" s="64"/>
      <x:c r="AT40" s="64"/>
      <x:c r="AU40" s="64"/>
      <x:c r="AV40" s="64"/>
      <x:c r="AW40" s="64"/>
      <x:c r="AX40" s="64"/>
      <x:c r="AY40" s="64"/>
      <x:c r="AZ40" s="64"/>
      <x:c r="BA40" s="64"/>
      <x:c r="BB40" s="64"/>
      <x:c r="BC40" s="64"/>
      <x:c r="BD40" s="64"/>
      <x:c r="BE40" s="62"/>
      <x:c r="BF40" s="62"/>
      <x:c r="BG40" s="62"/>
      <x:c r="BH40" s="62"/>
    </x:row>
    <x:row r="41" spans="1:60" ht="21.94999999999999928946" customHeight="1">
      <x:c r="A41" s="64"/>
      <x:c r="B41" s="64"/>
      <x:c r="C41" s="64"/>
      <x:c r="D41" s="64"/>
      <x:c r="E41" s="64"/>
      <x:c r="F41" s="64"/>
      <x:c r="G41" s="64"/>
      <x:c r="H41" s="64"/>
      <x:c r="I41" s="64"/>
      <x:c r="J41" s="64"/>
      <x:c r="K41" s="64"/>
      <x:c r="L41" s="64"/>
      <x:c r="M41" s="64"/>
      <x:c r="N41" s="64"/>
      <x:c r="O41" s="64"/>
      <x:c r="P41" s="64"/>
      <x:c r="Q41" s="64"/>
      <x:c r="R41" s="64"/>
      <x:c r="S41" s="64"/>
      <x:c r="T41" s="64"/>
      <x:c r="U41" s="64"/>
      <x:c r="V41" s="64"/>
      <x:c r="W41" s="64"/>
      <x:c r="X41" s="64"/>
      <x:c r="Y41" s="64"/>
      <x:c r="Z41" s="64"/>
      <x:c r="AA41" s="64"/>
      <x:c r="AB41" s="64"/>
      <x:c r="AC41" s="64"/>
      <x:c r="AD41" s="64"/>
      <x:c r="AE41" s="64"/>
      <x:c r="AF41" s="64"/>
      <x:c r="AG41" s="64"/>
      <x:c r="AH41" s="64"/>
      <x:c r="AI41" s="64"/>
      <x:c r="AJ41" s="64"/>
      <x:c r="AK41" s="64"/>
      <x:c r="AL41" s="64"/>
      <x:c r="AM41" s="64"/>
      <x:c r="AN41" s="64"/>
      <x:c r="AO41" s="64"/>
      <x:c r="AP41" s="64"/>
      <x:c r="AQ41" s="64"/>
      <x:c r="AR41" s="64"/>
      <x:c r="AS41" s="64"/>
      <x:c r="AT41" s="64"/>
      <x:c r="AU41" s="64"/>
      <x:c r="AV41" s="64"/>
      <x:c r="AW41" s="64"/>
      <x:c r="AX41" s="64"/>
      <x:c r="AY41" s="64"/>
      <x:c r="AZ41" s="64"/>
      <x:c r="BA41" s="64"/>
      <x:c r="BB41" s="64"/>
      <x:c r="BC41" s="64"/>
      <x:c r="BD41" s="64"/>
      <x:c r="BE41" s="62"/>
      <x:c r="BF41" s="62"/>
      <x:c r="BG41" s="62"/>
      <x:c r="BH41" s="62"/>
    </x:row>
    <x:row r="42" spans="1:60" ht="21.94999999999999928946" customHeight="1">
      <x:c r="A42" s="64"/>
      <x:c r="B42" s="64"/>
      <x:c r="C42" s="64"/>
      <x:c r="D42" s="64"/>
      <x:c r="E42" s="64"/>
      <x:c r="F42" s="64"/>
      <x:c r="G42" s="64"/>
      <x:c r="H42" s="64"/>
      <x:c r="I42" s="64"/>
      <x:c r="J42" s="64"/>
      <x:c r="K42" s="64"/>
      <x:c r="L42" s="64"/>
      <x:c r="M42" s="64"/>
      <x:c r="N42" s="64"/>
      <x:c r="O42" s="64"/>
      <x:c r="P42" s="64"/>
      <x:c r="Q42" s="64"/>
      <x:c r="R42" s="64"/>
      <x:c r="S42" s="64"/>
      <x:c r="T42" s="64"/>
      <x:c r="U42" s="64"/>
      <x:c r="V42" s="64"/>
      <x:c r="W42" s="64"/>
      <x:c r="X42" s="64"/>
      <x:c r="Y42" s="64"/>
      <x:c r="Z42" s="64"/>
      <x:c r="AA42" s="64"/>
      <x:c r="AB42" s="64"/>
      <x:c r="AC42" s="64"/>
      <x:c r="AD42" s="64"/>
      <x:c r="AE42" s="64"/>
      <x:c r="AF42" s="64"/>
      <x:c r="AG42" s="64"/>
      <x:c r="AH42" s="64"/>
      <x:c r="AI42" s="64"/>
      <x:c r="AJ42" s="64"/>
      <x:c r="AK42" s="64"/>
      <x:c r="AL42" s="64"/>
      <x:c r="AM42" s="64"/>
      <x:c r="AN42" s="64"/>
      <x:c r="AO42" s="64"/>
      <x:c r="AP42" s="64"/>
      <x:c r="AQ42" s="64"/>
      <x:c r="AR42" s="64"/>
      <x:c r="AS42" s="64"/>
      <x:c r="AT42" s="64"/>
      <x:c r="AU42" s="64"/>
      <x:c r="AV42" s="64"/>
      <x:c r="AW42" s="64"/>
      <x:c r="AX42" s="64"/>
      <x:c r="AY42" s="64"/>
      <x:c r="AZ42" s="64"/>
      <x:c r="BA42" s="64"/>
      <x:c r="BB42" s="64"/>
      <x:c r="BC42" s="64"/>
      <x:c r="BD42" s="64"/>
      <x:c r="BE42" s="62"/>
      <x:c r="BF42" s="62"/>
      <x:c r="BG42" s="62"/>
      <x:c r="BH42" s="62"/>
    </x:row>
    <x:row r="43" spans="1:60" ht="21.94999999999999928946" customHeight="1">
      <x:c r="A43" s="64"/>
      <x:c r="B43" s="64"/>
      <x:c r="C43" s="64"/>
      <x:c r="D43" s="64"/>
      <x:c r="E43" s="64"/>
      <x:c r="F43" s="64"/>
      <x:c r="G43" s="64"/>
      <x:c r="H43" s="64"/>
      <x:c r="I43" s="64"/>
      <x:c r="J43" s="64"/>
      <x:c r="K43" s="64"/>
      <x:c r="L43" s="64"/>
      <x:c r="M43" s="64"/>
      <x:c r="N43" s="64"/>
      <x:c r="O43" s="64"/>
      <x:c r="P43" s="64"/>
      <x:c r="Q43" s="64"/>
      <x:c r="R43" s="64"/>
      <x:c r="S43" s="64"/>
      <x:c r="T43" s="64"/>
      <x:c r="U43" s="64"/>
      <x:c r="V43" s="64"/>
      <x:c r="W43" s="64"/>
      <x:c r="X43" s="64"/>
      <x:c r="Y43" s="64"/>
      <x:c r="Z43" s="64"/>
      <x:c r="AA43" s="64"/>
      <x:c r="AB43" s="64"/>
      <x:c r="AC43" s="64"/>
      <x:c r="AD43" s="64"/>
      <x:c r="AE43" s="64"/>
      <x:c r="AF43" s="64"/>
      <x:c r="AG43" s="64"/>
      <x:c r="AH43" s="64"/>
      <x:c r="AI43" s="64"/>
      <x:c r="AJ43" s="64"/>
      <x:c r="AK43" s="64"/>
      <x:c r="AL43" s="64"/>
      <x:c r="AM43" s="64"/>
      <x:c r="AN43" s="64"/>
      <x:c r="AO43" s="64"/>
      <x:c r="AP43" s="64"/>
      <x:c r="AQ43" s="64"/>
      <x:c r="AR43" s="64"/>
      <x:c r="AS43" s="64"/>
      <x:c r="AT43" s="64"/>
      <x:c r="AU43" s="64"/>
      <x:c r="AV43" s="64"/>
      <x:c r="AW43" s="64"/>
      <x:c r="AX43" s="64"/>
      <x:c r="AY43" s="64"/>
      <x:c r="AZ43" s="64"/>
      <x:c r="BA43" s="64"/>
      <x:c r="BB43" s="64"/>
      <x:c r="BC43" s="64"/>
      <x:c r="BD43" s="64"/>
      <x:c r="BE43" s="62"/>
      <x:c r="BF43" s="62"/>
      <x:c r="BG43" s="62"/>
      <x:c r="BH43" s="62"/>
    </x:row>
    <x:row r="44" spans="1:60" ht="21.94999999999999928946" customHeight="1">
      <x:c r="A44" s="64"/>
      <x:c r="B44" s="64"/>
      <x:c r="C44" s="64"/>
      <x:c r="D44" s="64"/>
      <x:c r="E44" s="64"/>
      <x:c r="F44" s="64"/>
      <x:c r="G44" s="64"/>
      <x:c r="H44" s="64"/>
      <x:c r="I44" s="64"/>
      <x:c r="J44" s="64"/>
      <x:c r="K44" s="64"/>
      <x:c r="L44" s="64"/>
      <x:c r="M44" s="64"/>
      <x:c r="N44" s="64"/>
      <x:c r="O44" s="64"/>
      <x:c r="P44" s="64"/>
      <x:c r="Q44" s="64"/>
      <x:c r="R44" s="64"/>
      <x:c r="S44" s="64"/>
      <x:c r="T44" s="64"/>
      <x:c r="U44" s="64"/>
      <x:c r="V44" s="64"/>
      <x:c r="W44" s="64"/>
      <x:c r="X44" s="64"/>
      <x:c r="Y44" s="64"/>
      <x:c r="Z44" s="64"/>
      <x:c r="AA44" s="64"/>
      <x:c r="AB44" s="64"/>
      <x:c r="AC44" s="64"/>
      <x:c r="AD44" s="64"/>
      <x:c r="AE44" s="64"/>
      <x:c r="AF44" s="64"/>
      <x:c r="AG44" s="64"/>
      <x:c r="AH44" s="64"/>
      <x:c r="AI44" s="64"/>
      <x:c r="AJ44" s="64"/>
      <x:c r="AK44" s="64"/>
      <x:c r="AL44" s="64"/>
      <x:c r="AM44" s="64"/>
      <x:c r="AN44" s="64"/>
      <x:c r="AO44" s="64"/>
      <x:c r="AP44" s="64"/>
      <x:c r="AQ44" s="64"/>
      <x:c r="AR44" s="64"/>
      <x:c r="AS44" s="64"/>
      <x:c r="AT44" s="64"/>
      <x:c r="AU44" s="64"/>
      <x:c r="AV44" s="64"/>
      <x:c r="AW44" s="64"/>
      <x:c r="AX44" s="64"/>
      <x:c r="AY44" s="64"/>
      <x:c r="AZ44" s="64"/>
      <x:c r="BA44" s="64"/>
      <x:c r="BB44" s="64"/>
      <x:c r="BC44" s="64"/>
      <x:c r="BD44" s="64"/>
      <x:c r="BE44" s="62"/>
      <x:c r="BF44" s="62"/>
      <x:c r="BG44" s="62"/>
      <x:c r="BH44" s="62"/>
    </x:row>
    <x:row r="45" spans="1:60" ht="21.94999999999999928946" customHeight="1">
      <x:c r="A45" s="64"/>
      <x:c r="B45" s="64"/>
      <x:c r="C45" s="64"/>
      <x:c r="D45" s="64"/>
      <x:c r="E45" s="64"/>
      <x:c r="F45" s="64"/>
      <x:c r="G45" s="64"/>
      <x:c r="H45" s="64"/>
      <x:c r="I45" s="64"/>
      <x:c r="J45" s="64"/>
      <x:c r="K45" s="64"/>
      <x:c r="L45" s="64"/>
      <x:c r="M45" s="64"/>
      <x:c r="N45" s="64"/>
      <x:c r="O45" s="64"/>
      <x:c r="P45" s="64"/>
      <x:c r="Q45" s="64"/>
      <x:c r="R45" s="64"/>
      <x:c r="S45" s="64"/>
      <x:c r="T45" s="64"/>
      <x:c r="U45" s="64"/>
      <x:c r="V45" s="64"/>
      <x:c r="W45" s="64"/>
      <x:c r="X45" s="64"/>
      <x:c r="Y45" s="64"/>
      <x:c r="Z45" s="64"/>
      <x:c r="AA45" s="64"/>
      <x:c r="AB45" s="64"/>
      <x:c r="AC45" s="64"/>
      <x:c r="AD45" s="64"/>
      <x:c r="AE45" s="64"/>
      <x:c r="AF45" s="64"/>
      <x:c r="AG45" s="64"/>
      <x:c r="AH45" s="64"/>
      <x:c r="AI45" s="64"/>
      <x:c r="AJ45" s="64"/>
      <x:c r="AK45" s="64"/>
      <x:c r="AL45" s="64"/>
      <x:c r="AM45" s="64"/>
      <x:c r="AN45" s="64"/>
      <x:c r="AO45" s="64"/>
      <x:c r="AP45" s="64"/>
      <x:c r="AQ45" s="64"/>
      <x:c r="AR45" s="64"/>
      <x:c r="AS45" s="64"/>
      <x:c r="AT45" s="64"/>
      <x:c r="AU45" s="64"/>
      <x:c r="AV45" s="64"/>
      <x:c r="AW45" s="64"/>
      <x:c r="AX45" s="64"/>
      <x:c r="AY45" s="64"/>
      <x:c r="AZ45" s="64"/>
      <x:c r="BA45" s="64"/>
      <x:c r="BB45" s="64"/>
      <x:c r="BC45" s="64"/>
      <x:c r="BD45" s="64"/>
      <x:c r="BE45" s="62"/>
      <x:c r="BF45" s="62"/>
      <x:c r="BG45" s="62"/>
      <x:c r="BH45" s="62"/>
    </x:row>
    <x:row r="46" spans="1:60" ht="21.94999999999999928946" customHeight="1">
      <x:c r="A46" s="64"/>
      <x:c r="B46" s="64"/>
      <x:c r="C46" s="64"/>
      <x:c r="D46" s="64"/>
      <x:c r="E46" s="64"/>
      <x:c r="F46" s="64"/>
      <x:c r="G46" s="64"/>
      <x:c r="H46" s="64"/>
      <x:c r="I46" s="64"/>
      <x:c r="J46" s="64"/>
      <x:c r="K46" s="64"/>
      <x:c r="L46" s="64"/>
      <x:c r="M46" s="64"/>
      <x:c r="N46" s="64"/>
      <x:c r="O46" s="64"/>
      <x:c r="P46" s="64"/>
      <x:c r="Q46" s="64"/>
      <x:c r="R46" s="64"/>
      <x:c r="S46" s="64"/>
      <x:c r="T46" s="64"/>
      <x:c r="U46" s="64"/>
      <x:c r="V46" s="64"/>
      <x:c r="W46" s="64"/>
      <x:c r="X46" s="64"/>
      <x:c r="Y46" s="64"/>
      <x:c r="Z46" s="64"/>
      <x:c r="AA46" s="64"/>
      <x:c r="AB46" s="64"/>
      <x:c r="AC46" s="64"/>
      <x:c r="AD46" s="64"/>
      <x:c r="AE46" s="64"/>
      <x:c r="AF46" s="64"/>
      <x:c r="AG46" s="64"/>
      <x:c r="AH46" s="64"/>
      <x:c r="AI46" s="64"/>
      <x:c r="AJ46" s="64"/>
      <x:c r="AK46" s="64"/>
      <x:c r="AL46" s="64"/>
      <x:c r="AM46" s="64"/>
      <x:c r="AN46" s="64"/>
      <x:c r="AO46" s="64"/>
      <x:c r="AP46" s="64"/>
      <x:c r="AQ46" s="64"/>
      <x:c r="AR46" s="64"/>
      <x:c r="AS46" s="64"/>
      <x:c r="AT46" s="64"/>
      <x:c r="AU46" s="64"/>
      <x:c r="AV46" s="64"/>
      <x:c r="AW46" s="64"/>
      <x:c r="AX46" s="64"/>
      <x:c r="AY46" s="64"/>
      <x:c r="AZ46" s="64"/>
      <x:c r="BA46" s="64"/>
      <x:c r="BB46" s="64"/>
      <x:c r="BC46" s="64"/>
      <x:c r="BD46" s="64"/>
      <x:c r="BE46" s="62"/>
      <x:c r="BF46" s="62"/>
      <x:c r="BG46" s="62"/>
      <x:c r="BH46" s="62"/>
    </x:row>
    <x:row r="47" spans="1:60" ht="21.94999999999999928946" customHeight="1">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4"/>
      <x:c r="Z47" s="64"/>
      <x:c r="AA47" s="64"/>
      <x:c r="AB47" s="64"/>
      <x:c r="AC47" s="64"/>
      <x:c r="AD47" s="64"/>
      <x:c r="AE47" s="64"/>
      <x:c r="AF47" s="64"/>
      <x:c r="AG47" s="64"/>
      <x:c r="AH47" s="64"/>
      <x:c r="AI47" s="64"/>
      <x:c r="AJ47" s="64"/>
      <x:c r="AK47" s="64"/>
      <x:c r="AL47" s="64"/>
      <x:c r="AM47" s="64"/>
      <x:c r="AN47" s="64"/>
      <x:c r="AO47" s="64"/>
      <x:c r="AP47" s="64"/>
      <x:c r="AQ47" s="64"/>
      <x:c r="AR47" s="64"/>
      <x:c r="AS47" s="64"/>
      <x:c r="AT47" s="64"/>
      <x:c r="AU47" s="64"/>
      <x:c r="AV47" s="64"/>
      <x:c r="AW47" s="64"/>
      <x:c r="AX47" s="64"/>
      <x:c r="AY47" s="64"/>
      <x:c r="AZ47" s="64"/>
      <x:c r="BA47" s="64"/>
      <x:c r="BB47" s="64"/>
      <x:c r="BC47" s="64"/>
      <x:c r="BD47" s="64"/>
      <x:c r="BE47" s="62"/>
      <x:c r="BF47" s="62"/>
      <x:c r="BG47" s="62"/>
      <x:c r="BH47" s="62"/>
    </x:row>
    <x:row r="48" spans="1:60" ht="21.94999999999999928946" customHeight="1">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4"/>
      <x:c r="Z48" s="64"/>
      <x:c r="AA48" s="64"/>
      <x:c r="AB48" s="64"/>
      <x:c r="AC48" s="64"/>
      <x:c r="AD48" s="64"/>
      <x:c r="AE48" s="64"/>
      <x:c r="AF48" s="64"/>
      <x:c r="AG48" s="64"/>
      <x:c r="AH48" s="64"/>
      <x:c r="AI48" s="64"/>
      <x:c r="AJ48" s="64"/>
      <x:c r="AK48" s="64"/>
      <x:c r="AL48" s="64"/>
      <x:c r="AM48" s="64"/>
      <x:c r="AN48" s="64"/>
      <x:c r="AO48" s="64"/>
      <x:c r="AP48" s="64"/>
      <x:c r="AQ48" s="64"/>
      <x:c r="AR48" s="64"/>
      <x:c r="AS48" s="64"/>
      <x:c r="AT48" s="64"/>
      <x:c r="AU48" s="64"/>
      <x:c r="AV48" s="64"/>
      <x:c r="AW48" s="64"/>
      <x:c r="AX48" s="64"/>
      <x:c r="AY48" s="64"/>
      <x:c r="AZ48" s="64"/>
      <x:c r="BA48" s="64"/>
      <x:c r="BB48" s="64"/>
      <x:c r="BC48" s="64"/>
      <x:c r="BD48" s="64"/>
      <x:c r="BE48" s="62"/>
      <x:c r="BF48" s="62"/>
      <x:c r="BG48" s="62"/>
      <x:c r="BH48" s="62"/>
    </x:row>
    <x:row r="49" spans="1:60" ht="21.94999999999999928946" customHeight="1">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4"/>
      <x:c r="Z49" s="64"/>
      <x:c r="AA49" s="64"/>
      <x:c r="AB49" s="64"/>
      <x:c r="AC49" s="64"/>
      <x:c r="AD49" s="64"/>
      <x:c r="AE49" s="64"/>
      <x:c r="AF49" s="64"/>
      <x:c r="AG49" s="64"/>
      <x:c r="AH49" s="64"/>
      <x:c r="AI49" s="64"/>
      <x:c r="AJ49" s="64"/>
      <x:c r="AK49" s="64"/>
      <x:c r="AL49" s="64"/>
      <x:c r="AM49" s="64"/>
      <x:c r="AN49" s="64"/>
      <x:c r="AO49" s="64"/>
      <x:c r="AP49" s="64"/>
      <x:c r="AQ49" s="64"/>
      <x:c r="AR49" s="64"/>
      <x:c r="AS49" s="64"/>
      <x:c r="AT49" s="64"/>
      <x:c r="AU49" s="64"/>
      <x:c r="AV49" s="64"/>
      <x:c r="AW49" s="64"/>
      <x:c r="AX49" s="64"/>
      <x:c r="AY49" s="64"/>
      <x:c r="AZ49" s="64"/>
      <x:c r="BA49" s="64"/>
      <x:c r="BB49" s="64"/>
      <x:c r="BC49" s="64"/>
      <x:c r="BD49" s="64"/>
      <x:c r="BE49" s="62"/>
      <x:c r="BF49" s="62"/>
      <x:c r="BG49" s="62"/>
      <x:c r="BH49" s="62"/>
    </x:row>
    <x:row r="50" spans="1:60" ht="21.94999999999999928946" customHeight="1">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4"/>
      <x:c r="Z50" s="64"/>
      <x:c r="AA50" s="64"/>
      <x:c r="AB50" s="64"/>
      <x:c r="AC50" s="64"/>
      <x:c r="AD50" s="64"/>
      <x:c r="AE50" s="64"/>
      <x:c r="AF50" s="64"/>
      <x:c r="AG50" s="64"/>
      <x:c r="AH50" s="64"/>
      <x:c r="AI50" s="64"/>
      <x:c r="AJ50" s="64"/>
      <x:c r="AK50" s="64"/>
      <x:c r="AL50" s="64"/>
      <x:c r="AM50" s="64"/>
      <x:c r="AN50" s="64"/>
      <x:c r="AO50" s="64"/>
      <x:c r="AP50" s="64"/>
      <x:c r="AQ50" s="64"/>
      <x:c r="AR50" s="64"/>
      <x:c r="AS50" s="64"/>
      <x:c r="AT50" s="64"/>
      <x:c r="AU50" s="64"/>
      <x:c r="AV50" s="64"/>
      <x:c r="AW50" s="64"/>
      <x:c r="AX50" s="64"/>
      <x:c r="AY50" s="64"/>
      <x:c r="AZ50" s="64"/>
      <x:c r="BA50" s="64"/>
      <x:c r="BB50" s="64"/>
      <x:c r="BC50" s="64"/>
      <x:c r="BD50" s="64"/>
      <x:c r="BE50" s="62"/>
      <x:c r="BF50" s="62"/>
      <x:c r="BG50" s="62"/>
      <x:c r="BH50" s="62"/>
    </x:row>
    <x:row r="51" spans="1:60" ht="21.94999999999999928946" customHeight="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4"/>
      <x:c r="Z51" s="64"/>
      <x:c r="AA51" s="64"/>
      <x:c r="AB51" s="64"/>
      <x:c r="AC51" s="64"/>
      <x:c r="AD51" s="64"/>
      <x:c r="AE51" s="64"/>
      <x:c r="AF51" s="64"/>
      <x:c r="AG51" s="64"/>
      <x:c r="AH51" s="64"/>
      <x:c r="AI51" s="64"/>
      <x:c r="AJ51" s="64"/>
      <x:c r="AK51" s="64"/>
      <x:c r="AL51" s="64"/>
      <x:c r="AM51" s="64"/>
      <x:c r="AN51" s="64"/>
      <x:c r="AO51" s="64"/>
      <x:c r="AP51" s="64"/>
      <x:c r="AQ51" s="64"/>
      <x:c r="AR51" s="64"/>
      <x:c r="AS51" s="64"/>
      <x:c r="AT51" s="64"/>
      <x:c r="AU51" s="64"/>
      <x:c r="AV51" s="64"/>
      <x:c r="AW51" s="64"/>
      <x:c r="AX51" s="64"/>
      <x:c r="AY51" s="64"/>
      <x:c r="AZ51" s="64"/>
      <x:c r="BA51" s="64"/>
      <x:c r="BB51" s="64"/>
      <x:c r="BC51" s="64"/>
      <x:c r="BD51" s="64"/>
      <x:c r="BE51" s="62"/>
      <x:c r="BF51" s="62"/>
      <x:c r="BG51" s="62"/>
      <x:c r="BH51" s="62"/>
    </x:row>
    <x:row r="52" spans="1:60" ht="21.94999999999999928946" customHeight="1">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4"/>
      <x:c r="Z52" s="64"/>
      <x:c r="AA52" s="64"/>
      <x:c r="AB52" s="64"/>
      <x:c r="AC52" s="64"/>
      <x:c r="AD52" s="64"/>
      <x:c r="AE52" s="64"/>
      <x:c r="AF52" s="64"/>
      <x:c r="AG52" s="64"/>
      <x:c r="AH52" s="64"/>
      <x:c r="AI52" s="64"/>
      <x:c r="AJ52" s="64"/>
      <x:c r="AK52" s="64"/>
      <x:c r="AL52" s="64"/>
      <x:c r="AM52" s="64"/>
      <x:c r="AN52" s="64"/>
      <x:c r="AO52" s="64"/>
      <x:c r="AP52" s="64"/>
      <x:c r="AQ52" s="64"/>
      <x:c r="AR52" s="64"/>
      <x:c r="AS52" s="64"/>
      <x:c r="AT52" s="64"/>
      <x:c r="AU52" s="64"/>
      <x:c r="AV52" s="64"/>
      <x:c r="AW52" s="64"/>
      <x:c r="AX52" s="64"/>
      <x:c r="AY52" s="64"/>
      <x:c r="AZ52" s="64"/>
      <x:c r="BA52" s="64"/>
      <x:c r="BB52" s="64"/>
      <x:c r="BC52" s="64"/>
      <x:c r="BD52" s="64"/>
      <x:c r="BE52" s="62"/>
      <x:c r="BF52" s="62"/>
      <x:c r="BG52" s="62"/>
      <x:c r="BH52" s="62"/>
    </x:row>
    <x:row r="53" spans="1:60" ht="21.94999999999999928946" customHeight="1">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4"/>
      <x:c r="Z53" s="64"/>
      <x:c r="AA53" s="64"/>
      <x:c r="AB53" s="64"/>
      <x:c r="AC53" s="64"/>
      <x:c r="AD53" s="64"/>
      <x:c r="AE53" s="64"/>
      <x:c r="AF53" s="64"/>
      <x:c r="AG53" s="64"/>
      <x:c r="AH53" s="64"/>
      <x:c r="AI53" s="64"/>
      <x:c r="AJ53" s="64"/>
      <x:c r="AK53" s="64"/>
      <x:c r="AL53" s="64"/>
      <x:c r="AM53" s="64"/>
      <x:c r="AN53" s="64"/>
      <x:c r="AO53" s="64"/>
      <x:c r="AP53" s="64"/>
      <x:c r="AQ53" s="64"/>
      <x:c r="AR53" s="64"/>
      <x:c r="AS53" s="64"/>
      <x:c r="AT53" s="64"/>
      <x:c r="AU53" s="64"/>
      <x:c r="AV53" s="64"/>
      <x:c r="AW53" s="64"/>
      <x:c r="AX53" s="64"/>
      <x:c r="AY53" s="64"/>
      <x:c r="AZ53" s="64"/>
      <x:c r="BA53" s="64"/>
      <x:c r="BB53" s="64"/>
      <x:c r="BC53" s="64"/>
      <x:c r="BD53" s="64"/>
      <x:c r="BE53" s="62"/>
      <x:c r="BF53" s="62"/>
      <x:c r="BG53" s="62"/>
      <x:c r="BH53" s="62"/>
    </x:row>
    <x:row r="54" spans="1:60" ht="21.94999999999999928946" customHeight="1">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4"/>
      <x:c r="Z54" s="64"/>
      <x:c r="AA54" s="64"/>
      <x:c r="AB54" s="64"/>
      <x:c r="AC54" s="64"/>
      <x:c r="AD54" s="64"/>
      <x:c r="AE54" s="64"/>
      <x:c r="AF54" s="64"/>
      <x:c r="AG54" s="64"/>
      <x:c r="AH54" s="64"/>
      <x:c r="AI54" s="64"/>
      <x:c r="AJ54" s="64"/>
      <x:c r="AK54" s="64"/>
      <x:c r="AL54" s="64"/>
      <x:c r="AM54" s="64"/>
      <x:c r="AN54" s="64"/>
      <x:c r="AO54" s="64"/>
      <x:c r="AP54" s="64"/>
      <x:c r="AQ54" s="64"/>
      <x:c r="AR54" s="64"/>
      <x:c r="AS54" s="64"/>
      <x:c r="AT54" s="64"/>
      <x:c r="AU54" s="64"/>
      <x:c r="AV54" s="64"/>
      <x:c r="AW54" s="64"/>
      <x:c r="AX54" s="64"/>
      <x:c r="AY54" s="64"/>
      <x:c r="AZ54" s="64"/>
      <x:c r="BA54" s="64"/>
      <x:c r="BB54" s="64"/>
      <x:c r="BC54" s="64"/>
      <x:c r="BD54" s="64"/>
      <x:c r="BE54" s="62"/>
      <x:c r="BF54" s="62"/>
      <x:c r="BG54" s="62"/>
      <x:c r="BH54" s="62"/>
    </x:row>
    <x:row r="55" spans="1:60" ht="21.94999999999999928946" customHeight="1">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4"/>
      <x:c r="Z55" s="64"/>
      <x:c r="AA55" s="64"/>
      <x:c r="AB55" s="64"/>
      <x:c r="AC55" s="64"/>
      <x:c r="AD55" s="64"/>
      <x:c r="AE55" s="64"/>
      <x:c r="AF55" s="64"/>
      <x:c r="AG55" s="64"/>
      <x:c r="AH55" s="64"/>
      <x:c r="AI55" s="64"/>
      <x:c r="AJ55" s="64"/>
      <x:c r="AK55" s="64"/>
      <x:c r="AL55" s="64"/>
      <x:c r="AM55" s="64"/>
      <x:c r="AN55" s="64"/>
      <x:c r="AO55" s="64"/>
      <x:c r="AP55" s="64"/>
      <x:c r="AQ55" s="64"/>
      <x:c r="AR55" s="64"/>
      <x:c r="AS55" s="64"/>
      <x:c r="AT55" s="64"/>
      <x:c r="AU55" s="64"/>
      <x:c r="AV55" s="64"/>
      <x:c r="AW55" s="64"/>
      <x:c r="AX55" s="64"/>
      <x:c r="AY55" s="64"/>
      <x:c r="AZ55" s="64"/>
      <x:c r="BA55" s="64"/>
      <x:c r="BB55" s="64"/>
      <x:c r="BC55" s="64"/>
      <x:c r="BD55" s="64"/>
      <x:c r="BE55" s="62"/>
      <x:c r="BF55" s="62"/>
      <x:c r="BG55" s="62"/>
      <x:c r="BH55" s="62"/>
    </x:row>
    <x:row r="56" spans="1:60" ht="21.94999999999999928946" customHeight="1">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c r="AA56" s="64"/>
      <x:c r="AB56" s="64"/>
      <x:c r="AC56" s="64"/>
      <x:c r="AD56" s="64"/>
      <x:c r="AE56" s="64"/>
      <x:c r="AF56" s="64"/>
      <x:c r="AG56" s="64"/>
      <x:c r="AH56" s="64"/>
      <x:c r="AI56" s="64"/>
      <x:c r="AJ56" s="64"/>
      <x:c r="AK56" s="64"/>
      <x:c r="AL56" s="64"/>
      <x:c r="AM56" s="64"/>
      <x:c r="AN56" s="64"/>
      <x:c r="AO56" s="64"/>
      <x:c r="AP56" s="64"/>
      <x:c r="AQ56" s="64"/>
      <x:c r="AR56" s="64"/>
      <x:c r="AS56" s="64"/>
      <x:c r="AT56" s="64"/>
      <x:c r="AU56" s="64"/>
      <x:c r="AV56" s="64"/>
      <x:c r="AW56" s="64"/>
      <x:c r="AX56" s="64"/>
      <x:c r="AY56" s="64"/>
      <x:c r="AZ56" s="64"/>
      <x:c r="BA56" s="64"/>
      <x:c r="BB56" s="64"/>
      <x:c r="BC56" s="64"/>
      <x:c r="BD56" s="64"/>
      <x:c r="BE56" s="62"/>
      <x:c r="BF56" s="62"/>
      <x:c r="BG56" s="62"/>
      <x:c r="BH56" s="62"/>
    </x:row>
    <x:row r="57" spans="1:60" ht="21.94999999999999928946" customHeight="1">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c r="AA57" s="64"/>
      <x:c r="AB57" s="64"/>
      <x:c r="AC57" s="64"/>
      <x:c r="AD57" s="64"/>
      <x:c r="AE57" s="64"/>
      <x:c r="AF57" s="64"/>
      <x:c r="AG57" s="64"/>
      <x:c r="AH57" s="64"/>
      <x:c r="AI57" s="64"/>
      <x:c r="AJ57" s="64"/>
      <x:c r="AK57" s="64"/>
      <x:c r="AL57" s="64"/>
      <x:c r="AM57" s="64"/>
      <x:c r="AN57" s="64"/>
      <x:c r="AO57" s="64"/>
      <x:c r="AP57" s="64"/>
      <x:c r="AQ57" s="64"/>
      <x:c r="AR57" s="64"/>
      <x:c r="AS57" s="64"/>
      <x:c r="AT57" s="64"/>
      <x:c r="AU57" s="64"/>
      <x:c r="AV57" s="64"/>
      <x:c r="AW57" s="64"/>
      <x:c r="AX57" s="64"/>
      <x:c r="AY57" s="64"/>
      <x:c r="AZ57" s="64"/>
      <x:c r="BA57" s="64"/>
      <x:c r="BB57" s="64"/>
      <x:c r="BC57" s="64"/>
      <x:c r="BD57" s="64"/>
      <x:c r="BE57" s="62"/>
      <x:c r="BF57" s="62"/>
      <x:c r="BG57" s="62"/>
      <x:c r="BH57" s="62"/>
    </x:row>
    <x:row r="58" spans="1:60" ht="21.94999999999999928946" customHeight="1">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c r="AA58" s="64"/>
      <x:c r="AB58" s="64"/>
      <x:c r="AC58" s="64"/>
      <x:c r="AD58" s="64"/>
      <x:c r="AE58" s="64"/>
      <x:c r="AF58" s="64"/>
      <x:c r="AG58" s="64"/>
      <x:c r="AH58" s="64"/>
      <x:c r="AI58" s="64"/>
      <x:c r="AJ58" s="64"/>
      <x:c r="AK58" s="64"/>
      <x:c r="AL58" s="64"/>
      <x:c r="AM58" s="64"/>
      <x:c r="AN58" s="64"/>
      <x:c r="AO58" s="64"/>
      <x:c r="AP58" s="64"/>
      <x:c r="AQ58" s="64"/>
      <x:c r="AR58" s="64"/>
      <x:c r="AS58" s="64"/>
      <x:c r="AT58" s="64"/>
      <x:c r="AU58" s="64"/>
      <x:c r="AV58" s="64"/>
      <x:c r="AW58" s="64"/>
      <x:c r="AX58" s="64"/>
      <x:c r="AY58" s="64"/>
      <x:c r="AZ58" s="64"/>
      <x:c r="BA58" s="64"/>
      <x:c r="BB58" s="64"/>
      <x:c r="BC58" s="64"/>
      <x:c r="BD58" s="64"/>
      <x:c r="BE58" s="62"/>
      <x:c r="BF58" s="62"/>
      <x:c r="BG58" s="62"/>
      <x:c r="BH58" s="62"/>
    </x:row>
    <x:row r="59" spans="1:60" ht="21.94999999999999928946" customHeight="1">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c r="AA59" s="64"/>
      <x:c r="AB59" s="64"/>
      <x:c r="AC59" s="64"/>
      <x:c r="AD59" s="64"/>
      <x:c r="AE59" s="64"/>
      <x:c r="AF59" s="64"/>
      <x:c r="AG59" s="64"/>
      <x:c r="AH59" s="64"/>
      <x:c r="AI59" s="64"/>
      <x:c r="AJ59" s="64"/>
      <x:c r="AK59" s="64"/>
      <x:c r="AL59" s="64"/>
      <x:c r="AM59" s="64"/>
      <x:c r="AN59" s="64"/>
      <x:c r="AO59" s="64"/>
      <x:c r="AP59" s="64"/>
      <x:c r="AQ59" s="64"/>
      <x:c r="AR59" s="64"/>
      <x:c r="AS59" s="64"/>
      <x:c r="AT59" s="64"/>
      <x:c r="AU59" s="64"/>
      <x:c r="AV59" s="64"/>
      <x:c r="AW59" s="64"/>
      <x:c r="AX59" s="64"/>
      <x:c r="AY59" s="64"/>
      <x:c r="AZ59" s="64"/>
      <x:c r="BA59" s="64"/>
      <x:c r="BB59" s="64"/>
      <x:c r="BC59" s="64"/>
      <x:c r="BD59" s="64"/>
      <x:c r="BE59" s="62"/>
      <x:c r="BF59" s="62"/>
      <x:c r="BG59" s="62"/>
      <x:c r="BH59" s="62"/>
    </x:row>
    <x:row r="60" spans="1:60" ht="21.94999999999999928946" customHeight="1">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c r="AA60" s="64"/>
      <x:c r="AB60" s="64"/>
      <x:c r="AC60" s="64"/>
      <x:c r="AD60" s="64"/>
      <x:c r="AE60" s="64"/>
      <x:c r="AF60" s="64"/>
      <x:c r="AG60" s="64"/>
      <x:c r="AH60" s="64"/>
      <x:c r="AI60" s="64"/>
      <x:c r="AJ60" s="64"/>
      <x:c r="AK60" s="64"/>
      <x:c r="AL60" s="64"/>
      <x:c r="AM60" s="64"/>
      <x:c r="AN60" s="64"/>
      <x:c r="AO60" s="64"/>
      <x:c r="AP60" s="64"/>
      <x:c r="AQ60" s="64"/>
      <x:c r="AR60" s="64"/>
      <x:c r="AS60" s="64"/>
      <x:c r="AT60" s="64"/>
      <x:c r="AU60" s="64"/>
      <x:c r="AV60" s="64"/>
      <x:c r="AW60" s="64"/>
      <x:c r="AX60" s="64"/>
      <x:c r="AY60" s="64"/>
      <x:c r="AZ60" s="64"/>
      <x:c r="BA60" s="64"/>
      <x:c r="BB60" s="64"/>
      <x:c r="BC60" s="64"/>
      <x:c r="BD60" s="64"/>
      <x:c r="BE60" s="62"/>
      <x:c r="BF60" s="62"/>
      <x:c r="BG60" s="62"/>
      <x:c r="BH60" s="62"/>
    </x:row>
    <x:row r="61" spans="1:60" ht="21.94999999999999928946" customHeight="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c r="AA61" s="64"/>
      <x:c r="AB61" s="64"/>
      <x:c r="AC61" s="64"/>
      <x:c r="AD61" s="64"/>
      <x:c r="AE61" s="64"/>
      <x:c r="AF61" s="64"/>
      <x:c r="AG61" s="64"/>
      <x:c r="AH61" s="64"/>
      <x:c r="AI61" s="64"/>
      <x:c r="AJ61" s="64"/>
      <x:c r="AK61" s="64"/>
      <x:c r="AL61" s="64"/>
      <x:c r="AM61" s="64"/>
      <x:c r="AN61" s="64"/>
      <x:c r="AO61" s="64"/>
      <x:c r="AP61" s="64"/>
      <x:c r="AQ61" s="64"/>
      <x:c r="AR61" s="64"/>
      <x:c r="AS61" s="64"/>
      <x:c r="AT61" s="64"/>
      <x:c r="AU61" s="64"/>
      <x:c r="AV61" s="64"/>
      <x:c r="AW61" s="64"/>
      <x:c r="AX61" s="64"/>
      <x:c r="AY61" s="64"/>
      <x:c r="AZ61" s="64"/>
      <x:c r="BA61" s="64"/>
      <x:c r="BB61" s="64"/>
      <x:c r="BC61" s="64"/>
      <x:c r="BD61" s="64"/>
      <x:c r="BE61" s="62"/>
      <x:c r="BF61" s="62"/>
      <x:c r="BG61" s="62"/>
      <x:c r="BH61" s="62"/>
    </x:row>
    <x:row r="62" spans="1:60" ht="21.94999999999999928946" customHeight="1">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c r="AA62" s="64"/>
      <x:c r="AB62" s="64"/>
      <x:c r="AC62" s="64"/>
      <x:c r="AD62" s="64"/>
      <x:c r="AE62" s="64"/>
      <x:c r="AF62" s="64"/>
      <x:c r="AG62" s="64"/>
      <x:c r="AH62" s="64"/>
      <x:c r="AI62" s="64"/>
      <x:c r="AJ62" s="64"/>
      <x:c r="AK62" s="64"/>
      <x:c r="AL62" s="64"/>
      <x:c r="AM62" s="64"/>
      <x:c r="AN62" s="64"/>
      <x:c r="AO62" s="64"/>
      <x:c r="AP62" s="64"/>
      <x:c r="AQ62" s="64"/>
      <x:c r="AR62" s="64"/>
      <x:c r="AS62" s="64"/>
      <x:c r="AT62" s="64"/>
      <x:c r="AU62" s="64"/>
      <x:c r="AV62" s="64"/>
      <x:c r="AW62" s="64"/>
      <x:c r="AX62" s="64"/>
      <x:c r="AY62" s="64"/>
      <x:c r="AZ62" s="64"/>
      <x:c r="BA62" s="64"/>
      <x:c r="BB62" s="64"/>
      <x:c r="BC62" s="64"/>
      <x:c r="BD62" s="64"/>
      <x:c r="BE62" s="62"/>
      <x:c r="BF62" s="62"/>
      <x:c r="BG62" s="62"/>
      <x:c r="BH62" s="62"/>
    </x:row>
    <x:row r="63" spans="1:60" ht="21.94999999999999928946" customHeight="1">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c r="AA63" s="64"/>
      <x:c r="AB63" s="64"/>
      <x:c r="AC63" s="64"/>
      <x:c r="AD63" s="64"/>
      <x:c r="AE63" s="64"/>
      <x:c r="AF63" s="64"/>
      <x:c r="AG63" s="64"/>
      <x:c r="AH63" s="64"/>
      <x:c r="AI63" s="64"/>
      <x:c r="AJ63" s="64"/>
      <x:c r="AK63" s="64"/>
      <x:c r="AL63" s="64"/>
      <x:c r="AM63" s="64"/>
      <x:c r="AN63" s="64"/>
      <x:c r="AO63" s="64"/>
      <x:c r="AP63" s="64"/>
      <x:c r="AQ63" s="64"/>
      <x:c r="AR63" s="64"/>
      <x:c r="AS63" s="64"/>
      <x:c r="AT63" s="64"/>
      <x:c r="AU63" s="64"/>
      <x:c r="AV63" s="64"/>
      <x:c r="AW63" s="64"/>
      <x:c r="AX63" s="64"/>
      <x:c r="AY63" s="64"/>
      <x:c r="AZ63" s="64"/>
      <x:c r="BA63" s="64"/>
      <x:c r="BB63" s="64"/>
      <x:c r="BC63" s="64"/>
      <x:c r="BD63" s="64"/>
      <x:c r="BE63" s="62"/>
      <x:c r="BF63" s="62"/>
      <x:c r="BG63" s="62"/>
      <x:c r="BH63" s="62"/>
    </x:row>
    <x:row r="64" spans="1:60" ht="21.94999999999999928946" customHeight="1">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c r="AA64" s="64"/>
      <x:c r="AB64" s="64"/>
      <x:c r="AC64" s="64"/>
      <x:c r="AD64" s="64"/>
      <x:c r="AE64" s="64"/>
      <x:c r="AF64" s="64"/>
      <x:c r="AG64" s="64"/>
      <x:c r="AH64" s="64"/>
      <x:c r="AI64" s="64"/>
      <x:c r="AJ64" s="64"/>
      <x:c r="AK64" s="64"/>
      <x:c r="AL64" s="64"/>
      <x:c r="AM64" s="64"/>
      <x:c r="AN64" s="64"/>
      <x:c r="AO64" s="64"/>
      <x:c r="AP64" s="64"/>
      <x:c r="AQ64" s="64"/>
      <x:c r="AR64" s="64"/>
      <x:c r="AS64" s="64"/>
      <x:c r="AT64" s="64"/>
      <x:c r="AU64" s="64"/>
      <x:c r="AV64" s="64"/>
      <x:c r="AW64" s="64"/>
      <x:c r="AX64" s="64"/>
      <x:c r="AY64" s="64"/>
      <x:c r="AZ64" s="64"/>
      <x:c r="BA64" s="64"/>
      <x:c r="BB64" s="64"/>
      <x:c r="BC64" s="64"/>
      <x:c r="BD64" s="64"/>
      <x:c r="BE64" s="62"/>
      <x:c r="BF64" s="62"/>
      <x:c r="BG64" s="62"/>
      <x:c r="BH64" s="62"/>
    </x:row>
    <x:row r="65" spans="1:60" ht="21.94999999999999928946" customHeight="1">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c r="AA65" s="64"/>
      <x:c r="AB65" s="64"/>
      <x:c r="AC65" s="64"/>
      <x:c r="AD65" s="64"/>
      <x:c r="AE65" s="64"/>
      <x:c r="AF65" s="64"/>
      <x:c r="AG65" s="64"/>
      <x:c r="AH65" s="64"/>
      <x:c r="AI65" s="64"/>
      <x:c r="AJ65" s="64"/>
      <x:c r="AK65" s="64"/>
      <x:c r="AL65" s="64"/>
      <x:c r="AM65" s="64"/>
      <x:c r="AN65" s="64"/>
      <x:c r="AO65" s="64"/>
      <x:c r="AP65" s="64"/>
      <x:c r="AQ65" s="64"/>
      <x:c r="AR65" s="64"/>
      <x:c r="AS65" s="64"/>
      <x:c r="AT65" s="64"/>
      <x:c r="AU65" s="64"/>
      <x:c r="AV65" s="64"/>
      <x:c r="AW65" s="64"/>
      <x:c r="AX65" s="64"/>
      <x:c r="AY65" s="64"/>
      <x:c r="AZ65" s="64"/>
      <x:c r="BA65" s="64"/>
      <x:c r="BB65" s="64"/>
      <x:c r="BC65" s="64"/>
      <x:c r="BD65" s="64"/>
      <x:c r="BE65" s="62"/>
      <x:c r="BF65" s="62"/>
      <x:c r="BG65" s="62"/>
      <x:c r="BH65" s="62"/>
    </x:row>
    <x:row r="66" spans="1:60" ht="18" customHeight="1">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c r="AA66" s="64"/>
      <x:c r="AB66" s="64"/>
      <x:c r="AC66" s="64"/>
      <x:c r="AD66" s="64"/>
      <x:c r="AE66" s="64"/>
      <x:c r="AF66" s="64"/>
      <x:c r="AG66" s="64"/>
      <x:c r="AH66" s="64"/>
      <x:c r="AI66" s="64"/>
      <x:c r="AJ66" s="64"/>
      <x:c r="AK66" s="64"/>
      <x:c r="AL66" s="64"/>
      <x:c r="AM66" s="64"/>
      <x:c r="AN66" s="64"/>
      <x:c r="AO66" s="64"/>
      <x:c r="AP66" s="64"/>
      <x:c r="AQ66" s="64"/>
      <x:c r="AR66" s="64"/>
      <x:c r="AS66" s="64"/>
      <x:c r="AT66" s="64"/>
      <x:c r="AU66" s="64"/>
      <x:c r="AV66" s="64"/>
      <x:c r="AW66" s="64"/>
      <x:c r="AX66" s="64"/>
      <x:c r="AY66" s="64"/>
      <x:c r="AZ66" s="64"/>
      <x:c r="BA66" s="64"/>
      <x:c r="BB66" s="64"/>
      <x:c r="BC66" s="64"/>
      <x:c r="BD66" s="64"/>
      <x:c r="BE66" s="62"/>
      <x:c r="BF66" s="62"/>
      <x:c r="BG66" s="62"/>
      <x:c r="BH66" s="62"/>
    </x:row>
    <x:row r="67" spans="1:60" ht="18" customHeight="1">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c r="AA67" s="64"/>
      <x:c r="AB67" s="64"/>
      <x:c r="AC67" s="64"/>
      <x:c r="AD67" s="64"/>
      <x:c r="AE67" s="64"/>
      <x:c r="AF67" s="64"/>
      <x:c r="AG67" s="64"/>
      <x:c r="AH67" s="64"/>
      <x:c r="AI67" s="64"/>
      <x:c r="AJ67" s="64"/>
      <x:c r="AK67" s="64"/>
      <x:c r="AL67" s="64"/>
      <x:c r="AM67" s="64"/>
      <x:c r="AN67" s="64"/>
      <x:c r="AO67" s="64"/>
      <x:c r="AP67" s="64"/>
      <x:c r="AQ67" s="64"/>
      <x:c r="AR67" s="64"/>
      <x:c r="AS67" s="64"/>
      <x:c r="AT67" s="64"/>
      <x:c r="AU67" s="64"/>
      <x:c r="AV67" s="64"/>
      <x:c r="AW67" s="64"/>
      <x:c r="AX67" s="64"/>
      <x:c r="AY67" s="64"/>
      <x:c r="AZ67" s="64"/>
      <x:c r="BA67" s="64"/>
      <x:c r="BB67" s="64"/>
      <x:c r="BC67" s="64"/>
      <x:c r="BD67" s="64"/>
      <x:c r="BE67" s="62"/>
      <x:c r="BF67" s="62"/>
      <x:c r="BG67" s="62"/>
      <x:c r="BH67" s="62"/>
    </x:row>
    <x:row r="68" spans="1:60" ht="18" customHeight="1">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c r="AA68" s="64"/>
      <x:c r="AB68" s="64"/>
      <x:c r="AC68" s="64"/>
      <x:c r="AD68" s="64"/>
      <x:c r="AE68" s="64"/>
      <x:c r="AF68" s="64"/>
      <x:c r="AG68" s="64"/>
      <x:c r="AH68" s="64"/>
      <x:c r="AI68" s="64"/>
      <x:c r="AJ68" s="64"/>
      <x:c r="AK68" s="64"/>
      <x:c r="AL68" s="64"/>
      <x:c r="AM68" s="64"/>
      <x:c r="AN68" s="64"/>
      <x:c r="AO68" s="64"/>
      <x:c r="AP68" s="64"/>
      <x:c r="AQ68" s="64"/>
      <x:c r="AR68" s="64"/>
      <x:c r="AS68" s="64"/>
      <x:c r="AT68" s="64"/>
      <x:c r="AU68" s="64"/>
      <x:c r="AV68" s="64"/>
      <x:c r="AW68" s="64"/>
      <x:c r="AX68" s="64"/>
      <x:c r="AY68" s="64"/>
      <x:c r="AZ68" s="64"/>
      <x:c r="BA68" s="64"/>
      <x:c r="BB68" s="64"/>
      <x:c r="BC68" s="64"/>
      <x:c r="BD68" s="64"/>
      <x:c r="BE68" s="62"/>
      <x:c r="BF68" s="62"/>
      <x:c r="BG68" s="62"/>
      <x:c r="BH68" s="62"/>
    </x:row>
    <x:row r="69" spans="1:60" ht="18" customHeight="1">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c r="AA69" s="64"/>
      <x:c r="AB69" s="64"/>
      <x:c r="AC69" s="64"/>
      <x:c r="AD69" s="64"/>
      <x:c r="AE69" s="64"/>
      <x:c r="AF69" s="64"/>
      <x:c r="AG69" s="64"/>
      <x:c r="AH69" s="64"/>
      <x:c r="AI69" s="64"/>
      <x:c r="AJ69" s="64"/>
      <x:c r="AK69" s="64"/>
      <x:c r="AL69" s="64"/>
      <x:c r="AM69" s="64"/>
      <x:c r="AN69" s="64"/>
      <x:c r="AO69" s="64"/>
      <x:c r="AP69" s="64"/>
      <x:c r="AQ69" s="64"/>
      <x:c r="AR69" s="64"/>
      <x:c r="AS69" s="64"/>
      <x:c r="AT69" s="64"/>
      <x:c r="AU69" s="64"/>
      <x:c r="AV69" s="64"/>
      <x:c r="AW69" s="64"/>
      <x:c r="AX69" s="64"/>
      <x:c r="AY69" s="64"/>
      <x:c r="AZ69" s="64"/>
      <x:c r="BA69" s="64"/>
      <x:c r="BB69" s="64"/>
      <x:c r="BC69" s="64"/>
      <x:c r="BD69" s="64"/>
      <x:c r="BE69" s="62"/>
      <x:c r="BF69" s="62"/>
      <x:c r="BG69" s="62"/>
      <x:c r="BH69" s="62"/>
    </x:row>
    <x:row r="70" spans="1:60" ht="18" customHeight="1">
      <x:c r="A70" s="64"/>
      <x:c r="B70" s="199" t="s">
        <x:v>2137</x:v>
      </x:c>
      <x:c r="C70" s="199"/>
      <x:c r="D70" s="199"/>
      <x:c r="E70" s="199"/>
      <x:c r="F70" s="199"/>
      <x:c r="G70" s="199"/>
      <x:c r="H70" s="199"/>
      <x:c r="I70" s="199"/>
      <x:c r="J70" s="199"/>
      <x:c r="K70" s="199"/>
      <x:c r="L70" s="199"/>
      <x:c r="M70" s="199"/>
      <x:c r="N70" s="199"/>
      <x:c r="O70" s="199"/>
      <x:c r="P70" s="199"/>
      <x:c r="Q70" s="199"/>
      <x:c r="R70" s="199"/>
      <x:c r="S70" s="199"/>
      <x:c r="T70" s="199"/>
      <x:c r="U70" s="199"/>
      <x:c r="V70" s="199"/>
      <x:c r="W70" s="199"/>
      <x:c r="X70" s="199"/>
      <x:c r="Y70" s="199"/>
      <x:c r="Z70" s="199"/>
      <x:c r="AA70" s="64"/>
      <x:c r="AB70" s="64"/>
      <x:c r="AC70" s="64"/>
      <x:c r="AD70" s="64"/>
      <x:c r="AE70" s="64"/>
      <x:c r="AF70" s="64"/>
      <x:c r="AG70" s="64"/>
      <x:c r="AH70" s="64"/>
      <x:c r="AI70" s="64"/>
      <x:c r="AJ70" s="64"/>
      <x:c r="AK70" s="64"/>
      <x:c r="AL70" s="64"/>
      <x:c r="AM70" s="64"/>
      <x:c r="AN70" s="64"/>
      <x:c r="AO70" s="64"/>
      <x:c r="AP70" s="64"/>
      <x:c r="AQ70" s="64"/>
      <x:c r="AR70" s="64"/>
      <x:c r="AS70" s="64"/>
      <x:c r="AT70" s="64"/>
      <x:c r="AU70" s="64"/>
      <x:c r="AV70" s="64"/>
      <x:c r="AW70" s="64"/>
      <x:c r="AX70" s="64"/>
      <x:c r="AY70" s="64"/>
      <x:c r="AZ70" s="64"/>
      <x:c r="BA70" s="64"/>
      <x:c r="BB70" s="64"/>
      <x:c r="BC70" s="64"/>
      <x:c r="BD70" s="64"/>
      <x:c r="BE70" s="62"/>
      <x:c r="BF70" s="62"/>
      <x:c r="BG70" s="62"/>
      <x:c r="BH70" s="62"/>
    </x:row>
    <x:row r="71" spans="1:60" ht="18" customHeight="1">
      <x:c r="A71" s="62"/>
      <x:c r="B71" s="199"/>
      <x:c r="C71" s="199"/>
      <x:c r="D71" s="199"/>
      <x:c r="E71" s="199"/>
      <x:c r="F71" s="199"/>
      <x:c r="G71" s="199"/>
      <x:c r="H71" s="199"/>
      <x:c r="I71" s="199"/>
      <x:c r="J71" s="199"/>
      <x:c r="K71" s="199"/>
      <x:c r="L71" s="199"/>
      <x:c r="M71" s="199"/>
      <x:c r="N71" s="199"/>
      <x:c r="O71" s="199"/>
      <x:c r="P71" s="199"/>
      <x:c r="Q71" s="199"/>
      <x:c r="R71" s="199"/>
      <x:c r="S71" s="199"/>
      <x:c r="T71" s="199"/>
      <x:c r="U71" s="199"/>
      <x:c r="V71" s="199"/>
      <x:c r="W71" s="199"/>
      <x:c r="X71" s="199"/>
      <x:c r="Y71" s="199"/>
      <x:c r="Z71" s="199"/>
      <x:c r="AA71" s="62"/>
      <x:c r="AB71" s="62"/>
      <x:c r="AC71" s="62"/>
      <x:c r="AD71" s="62"/>
      <x:c r="AE71" s="62"/>
      <x:c r="AF71" s="62"/>
      <x:c r="AG71" s="62"/>
      <x:c r="AH71" s="62"/>
      <x:c r="AI71" s="62"/>
      <x:c r="AJ71" s="62"/>
      <x:c r="AK71" s="62"/>
      <x:c r="AL71" s="62"/>
      <x:c r="AM71" s="62"/>
      <x:c r="AN71" s="62"/>
      <x:c r="AO71" s="62"/>
      <x:c r="AP71" s="62"/>
      <x:c r="AQ71" s="62"/>
      <x:c r="AR71" s="62"/>
      <x:c r="AS71" s="62"/>
      <x:c r="AT71" s="62"/>
      <x:c r="AU71" s="62"/>
      <x:c r="AV71" s="62"/>
      <x:c r="AW71" s="62"/>
      <x:c r="AX71" s="62"/>
      <x:c r="AY71" s="62"/>
      <x:c r="AZ71" s="62"/>
      <x:c r="BA71" s="62"/>
      <x:c r="BB71" s="62"/>
      <x:c r="BC71" s="62"/>
      <x:c r="BD71" s="62"/>
      <x:c r="BE71" s="62"/>
      <x:c r="BF71" s="62"/>
      <x:c r="BG71" s="62"/>
      <x:c r="BH71" s="62"/>
    </x:row>
    <x:row r="72" spans="1:60" ht="18" customHeight="1">
      <x:c r="A72" s="62"/>
      <x:c r="B72" s="199"/>
      <x:c r="C72" s="199"/>
      <x:c r="D72" s="199"/>
      <x:c r="E72" s="199"/>
      <x:c r="F72" s="199"/>
      <x:c r="G72" s="199"/>
      <x:c r="H72" s="199"/>
      <x:c r="I72" s="199"/>
      <x:c r="J72" s="199"/>
      <x:c r="K72" s="199"/>
      <x:c r="L72" s="199"/>
      <x:c r="M72" s="199"/>
      <x:c r="N72" s="199"/>
      <x:c r="O72" s="199"/>
      <x:c r="P72" s="199"/>
      <x:c r="Q72" s="199"/>
      <x:c r="R72" s="199"/>
      <x:c r="S72" s="199"/>
      <x:c r="T72" s="199"/>
      <x:c r="U72" s="199"/>
      <x:c r="V72" s="199"/>
      <x:c r="W72" s="199"/>
      <x:c r="X72" s="199"/>
      <x:c r="Y72" s="199"/>
      <x:c r="Z72" s="199"/>
      <x:c r="AA72" s="62"/>
      <x:c r="AB72" s="62"/>
      <x:c r="AC72" s="62"/>
      <x:c r="AD72" s="62"/>
      <x:c r="AE72" s="62"/>
      <x:c r="AF72" s="62"/>
      <x:c r="AG72" s="62"/>
      <x:c r="AH72" s="62"/>
      <x:c r="AI72" s="62"/>
      <x:c r="AJ72" s="62"/>
      <x:c r="AK72" s="62"/>
      <x:c r="AL72" s="62"/>
      <x:c r="AM72" s="62"/>
      <x:c r="AN72" s="62"/>
      <x:c r="AO72" s="62"/>
      <x:c r="AP72" s="62"/>
      <x:c r="AQ72" s="62"/>
      <x:c r="AR72" s="62"/>
      <x:c r="AS72" s="62"/>
      <x:c r="AT72" s="62"/>
      <x:c r="AU72" s="62"/>
      <x:c r="AV72" s="62"/>
      <x:c r="AW72" s="62"/>
      <x:c r="AX72" s="62"/>
      <x:c r="AY72" s="62"/>
      <x:c r="AZ72" s="62"/>
      <x:c r="BA72" s="62"/>
      <x:c r="BB72" s="62"/>
      <x:c r="BC72" s="62"/>
      <x:c r="BD72" s="62"/>
      <x:c r="BE72" s="62"/>
      <x:c r="BF72" s="62"/>
      <x:c r="BG72" s="62"/>
      <x:c r="BH72" s="62"/>
    </x:row>
    <x:row r="73" ht="18" customHeight="1"/>
    <x:row r="74" ht="18" customHeight="1"/>
    <x:row r="75" ht="18" customHeight="1"/>
    <x:row r="76" ht="18" customHeight="1"/>
    <x:row r="77" ht="18" customHeight="1"/>
    <x:row r="78" ht="18" customHeight="1"/>
    <x:row r="79" ht="18" customHeight="1"/>
    <x:row r="80" ht="18" customHeight="1"/>
  </x:sheetData>
  <x:mergeCells count="8">
    <x:mergeCell ref="B2:BH2"/>
    <x:mergeCell ref="B3:BH3"/>
    <x:mergeCell ref="B5:H5"/>
    <x:mergeCell ref="J5:P5"/>
    <x:mergeCell ref="R5:X5"/>
    <x:mergeCell ref="Z5:AF5"/>
    <x:mergeCell ref="AH5:BH5"/>
    <x:mergeCell ref="B70:Z7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D106"/>
  <x:sheetViews>
    <x:sheetView showGridLines="0" topLeftCell="A1" zoomScaleNormal="100" zoomScaleSheetLayoutView="100" workbookViewId="0">
      <x:selection activeCell="A1" activeCellId="0" sqref="A1:D1"/>
    </x:sheetView>
  </x:sheetViews>
  <x:sheetFormatPr defaultColWidth="8.875" defaultRowHeight="13.55000000000000071054"/>
  <x:cols>
    <x:col min="1" max="1" width="26" customWidth="1"/>
    <x:col min="2" max="2" width="42" customWidth="1"/>
    <x:col min="3" max="3" width="24" customWidth="1"/>
    <x:col min="4" max="4" width="50" customWidth="1"/>
  </x:cols>
  <x:sheetData>
    <x:row r="1" spans="1:4" ht="27.94999999999999928946" customHeight="1">
      <x:c r="A1" s="200" t="s">
        <x:v>4342</x:v>
      </x:c>
      <x:c r="B1" s="200"/>
      <x:c r="C1" s="200"/>
      <x:c r="D1" s="200"/>
    </x:row>
    <x:row r="2" spans="1:4" ht="30" customHeight="1">
      <x:c r="A2" s="200" t="s">
        <x:v>2103</x:v>
      </x:c>
      <x:c r="B2" s="200"/>
      <x:c r="C2" s="200"/>
      <x:c r="D2" s="200" t="s">
        <x:v>2091</x:v>
      </x:c>
    </x:row>
    <x:row r="3" spans="1:4" ht="27.94999999999999928946" customHeight="1">
      <x:c r="A3" s="200" t="s">
        <x:v>2496</x:v>
      </x:c>
      <x:c r="B3" s="200"/>
      <x:c r="C3" s="200"/>
      <x:c r="D3" s="200"/>
    </x:row>
    <x:row r="4" spans="1:4" ht="27.94999999999999928946" customHeight="1">
      <x:c r="A4" s="33" t="s">
        <x:v>3111</x:v>
      </x:c>
      <x:c r="B4" s="30" t="s">
        <x:v>501</x:v>
      </x:c>
      <x:c r="C4" s="30" t="s">
        <x:v>500</x:v>
      </x:c>
      <x:c r="D4" s="34" t="s">
        <x:v>2603</x:v>
      </x:c>
    </x:row>
    <x:row r="5" spans="1:4" ht="27.94999999999999928946" customHeight="1">
      <x:c r="A5" s="26" t="s">
        <x:v>575</x:v>
      </x:c>
      <x:c r="B5" s="14" t="s">
        <x:v>3883</x:v>
      </x:c>
      <x:c r="C5" s="14" t="s">
        <x:v>456</x:v>
      </x:c>
      <x:c r="D5" s="15" t="s">
        <x:v>2046</x:v>
      </x:c>
    </x:row>
    <x:row r="6" spans="1:4" ht="27.94999999999999928946" customHeight="1">
      <x:c r="A6" s="26" t="s">
        <x:v>580</x:v>
      </x:c>
      <x:c r="B6" s="14" t="s">
        <x:v>1723</x:v>
      </x:c>
      <x:c r="C6" s="14" t="s">
        <x:v>456</x:v>
      </x:c>
      <x:c r="D6" s="15" t="s">
        <x:v>1898</x:v>
      </x:c>
    </x:row>
    <x:row r="7" spans="1:4" ht="27.94999999999999928946" customHeight="1">
      <x:c r="A7" s="26" t="s">
        <x:v>3730</x:v>
      </x:c>
      <x:c r="B7" s="14" t="s">
        <x:v>853</x:v>
      </x:c>
      <x:c r="C7" s="14" t="s">
        <x:v>2627</x:v>
      </x:c>
      <x:c r="D7" s="15" t="s">
        <x:v>1037</x:v>
      </x:c>
    </x:row>
    <x:row r="8" spans="1:4" ht="27.94999999999999928946" customHeight="1">
      <x:c r="A8" s="26" t="s">
        <x:v>551</x:v>
      </x:c>
      <x:c r="B8" s="14" t="s">
        <x:v>3900</x:v>
      </x:c>
      <x:c r="C8" s="14" t="s">
        <x:v>539</x:v>
      </x:c>
      <x:c r="D8" s="15" t="s">
        <x:v>1182</x:v>
      </x:c>
    </x:row>
    <x:row r="9" spans="1:4" ht="27.94999999999999928946" customHeight="1">
      <x:c r="A9" s="26" t="s">
        <x:v>579</x:v>
      </x:c>
      <x:c r="B9" s="14" t="s">
        <x:v>3271</x:v>
      </x:c>
      <x:c r="C9" s="14" t="s">
        <x:v>484</x:v>
      </x:c>
      <x:c r="D9" s="15" t="s">
        <x:v>3908</x:v>
      </x:c>
    </x:row>
    <x:row r="10" spans="1:4" ht="27.94999999999999928946" customHeight="1">
      <x:c r="A10" s="26" t="s">
        <x:v>525</x:v>
      </x:c>
      <x:c r="B10" s="14" t="s">
        <x:v>2035</x:v>
      </x:c>
      <x:c r="C10" s="14" t="s">
        <x:v>2599</x:v>
      </x:c>
      <x:c r="D10" s="15" t="s">
        <x:v>3470</x:v>
      </x:c>
    </x:row>
    <x:row r="11" spans="1:4" ht="27.94999999999999928946" customHeight="1">
      <x:c r="A11" s="26" t="s">
        <x:v>566</x:v>
      </x:c>
      <x:c r="B11" s="14" t="s">
        <x:v>1741</x:v>
      </x:c>
      <x:c r="C11" s="14" t="s">
        <x:v>2631</x:v>
      </x:c>
      <x:c r="D11" s="15" t="s">
        <x:v>1720</x:v>
      </x:c>
    </x:row>
    <x:row r="12" spans="1:4" ht="27.94999999999999928946" customHeight="1">
      <x:c r="A12" s="26" t="s">
        <x:v>550</x:v>
      </x:c>
      <x:c r="B12" s="14" t="s">
        <x:v>3886</x:v>
      </x:c>
      <x:c r="C12" s="14" t="s">
        <x:v>3113</x:v>
      </x:c>
      <x:c r="D12" s="15" t="s">
        <x:v>1727</x:v>
      </x:c>
    </x:row>
    <x:row r="13" spans="1:4" ht="27.94999999999999928946" customHeight="1">
      <x:c r="A13" s="26" t="s">
        <x:v>3721</x:v>
      </x:c>
      <x:c r="B13" s="14" t="s">
        <x:v>1721</x:v>
      </x:c>
      <x:c r="C13" s="14" t="s">
        <x:v>2606</x:v>
      </x:c>
      <x:c r="D13" s="15" t="s">
        <x:v>4288</x:v>
      </x:c>
    </x:row>
    <x:row r="14" spans="1:4" ht="27.94999999999999928946" customHeight="1">
      <x:c r="A14" s="26" t="s">
        <x:v>557</x:v>
      </x:c>
      <x:c r="B14" s="14" t="s">
        <x:v>3896</x:v>
      </x:c>
      <x:c r="C14" s="14" t="s">
        <x:v>2608</x:v>
      </x:c>
      <x:c r="D14" s="15" t="s">
        <x:v>3905</x:v>
      </x:c>
    </x:row>
    <x:row r="15" spans="1:4" ht="27.94999999999999928946" customHeight="1">
      <x:c r="A15" s="26" t="s">
        <x:v>3724</x:v>
      </x:c>
      <x:c r="B15" s="14" t="s">
        <x:v>1714</x:v>
      </x:c>
      <x:c r="C15" s="14" t="s">
        <x:v>487</x:v>
      </x:c>
      <x:c r="D15" s="15" t="s">
        <x:v>3472</x:v>
      </x:c>
    </x:row>
    <x:row r="16" spans="1:4" ht="27.94999999999999928946" customHeight="1">
      <x:c r="A16" s="26" t="s">
        <x:v>3729</x:v>
      </x:c>
      <x:c r="B16" s="14" t="s">
        <x:v>3880</x:v>
      </x:c>
      <x:c r="C16" s="14" t="s">
        <x:v>2604</x:v>
      </x:c>
      <x:c r="D16" s="15" t="s">
        <x:v>1732</x:v>
      </x:c>
    </x:row>
    <x:row r="17" spans="1:4" ht="27.94999999999999928946" customHeight="1">
      <x:c r="A17" s="26" t="s">
        <x:v>2696</x:v>
      </x:c>
      <x:c r="B17" s="14" t="s">
        <x:v>1689</x:v>
      </x:c>
      <x:c r="C17" s="14" t="s">
        <x:v>2626</x:v>
      </x:c>
      <x:c r="D17" s="15" t="s">
        <x:v>2879</x:v>
      </x:c>
    </x:row>
    <x:row r="18" spans="1:4" ht="27.94999999999999928946" customHeight="1">
      <x:c r="A18" s="26" t="s">
        <x:v>543</x:v>
      </x:c>
      <x:c r="B18" s="14" t="s">
        <x:v>4295</x:v>
      </x:c>
      <x:c r="C18" s="14" t="s">
        <x:v>2609</x:v>
      </x:c>
      <x:c r="D18" s="15" t="s">
        <x:v>1733</x:v>
      </x:c>
    </x:row>
    <x:row r="19" spans="1:4" ht="27.94999999999999928946" customHeight="1">
      <x:c r="A19" s="26" t="s">
        <x:v>2515</x:v>
      </x:c>
      <x:c r="B19" s="14" t="s">
        <x:v>4290</x:v>
      </x:c>
      <x:c r="C19" s="14" t="s">
        <x:v>472</x:v>
      </x:c>
      <x:c r="D19" s="15" t="s">
        <x:v>1340</x:v>
      </x:c>
    </x:row>
    <x:row r="20" spans="1:4" ht="27.94999999999999928946" customHeight="1">
      <x:c r="A20" s="26" t="s">
        <x:v>2510</x:v>
      </x:c>
      <x:c r="B20" s="14" t="s">
        <x:v>4317</x:v>
      </x:c>
      <x:c r="C20" s="14" t="s">
        <x:v>498</x:v>
      </x:c>
      <x:c r="D20" s="15" t="s">
        <x:v>1922</x:v>
      </x:c>
    </x:row>
    <x:row r="21" spans="1:4" ht="27.94999999999999928946" customHeight="1">
      <x:c r="A21" s="26" t="s">
        <x:v>3524</x:v>
      </x:c>
      <x:c r="B21" s="14" t="s">
        <x:v>1743</x:v>
      </x:c>
      <x:c r="C21" s="14" t="s">
        <x:v>2605</x:v>
      </x:c>
      <x:c r="D21" s="15" t="s">
        <x:v>1693</x:v>
      </x:c>
    </x:row>
    <x:row r="22" spans="1:4" ht="27.94999999999999928946" customHeight="1">
      <x:c r="A22" s="26" t="s">
        <x:v>2629</x:v>
      </x:c>
      <x:c r="B22" s="14" t="s">
        <x:v>1737</x:v>
      </x:c>
      <x:c r="C22" s="14" t="s">
        <x:v>2620</x:v>
      </x:c>
      <x:c r="D22" s="15" t="s">
        <x:v>1742</x:v>
      </x:c>
    </x:row>
    <x:row r="23" spans="1:4" ht="27.94999999999999928946" customHeight="1">
      <x:c r="A23" s="26" t="s">
        <x:v>2490</x:v>
      </x:c>
      <x:c r="B23" s="14" t="s">
        <x:v>3898</x:v>
      </x:c>
      <x:c r="C23" s="14" t="s">
        <x:v>487</x:v>
      </x:c>
      <x:c r="D23" s="15" t="s">
        <x:v>2074</x:v>
      </x:c>
    </x:row>
    <x:row r="24" spans="1:4" ht="27.94999999999999928946" customHeight="1">
      <x:c r="A24" s="26" t="s">
        <x:v>2613</x:v>
      </x:c>
      <x:c r="B24" s="14" t="s">
        <x:v>1194</x:v>
      </x:c>
      <x:c r="C24" s="14" t="s">
        <x:v>2481</x:v>
      </x:c>
      <x:c r="D24" s="15" t="s">
        <x:v>2946</x:v>
      </x:c>
    </x:row>
    <x:row r="25" spans="1:4" ht="27.94999999999999928946" customHeight="1">
      <x:c r="A25" s="26" t="s">
        <x:v>489</x:v>
      </x:c>
      <x:c r="B25" s="14" t="s">
        <x:v>3899</x:v>
      </x:c>
      <x:c r="C25" s="14" t="s">
        <x:v>3529</x:v>
      </x:c>
      <x:c r="D25" s="15" t="s">
        <x:v>2076</x:v>
      </x:c>
    </x:row>
    <x:row r="26" spans="1:4" ht="27.94999999999999928946" customHeight="1">
      <x:c r="A26" s="26" t="s">
        <x:v>2693</x:v>
      </x:c>
      <x:c r="B26" s="14" t="s">
        <x:v>3897</x:v>
      </x:c>
      <x:c r="C26" s="14" t="s">
        <x:v>2610</x:v>
      </x:c>
      <x:c r="D26" s="15" t="s">
        <x:v>2031</x:v>
      </x:c>
    </x:row>
    <x:row r="27" spans="1:4" ht="27.94999999999999928946" customHeight="1">
      <x:c r="A27" s="26" t="s">
        <x:v>2488</x:v>
      </x:c>
      <x:c r="B27" s="14" t="s">
        <x:v>3909</x:v>
      </x:c>
      <x:c r="C27" s="14" t="s">
        <x:v>2597</x:v>
      </x:c>
      <x:c r="D27" s="15" t="s">
        <x:v>3892</x:v>
      </x:c>
    </x:row>
    <x:row r="28" spans="1:4" ht="27.94999999999999928946" customHeight="1">
      <x:c r="A28" s="26" t="s">
        <x:v>530</x:v>
      </x:c>
      <x:c r="B28" s="14" t="s">
        <x:v>1747</x:v>
      </x:c>
      <x:c r="C28" s="14" t="s">
        <x:v>3453</x:v>
      </x:c>
      <x:c r="D28" s="15" t="s">
        <x:v>1748</x:v>
      </x:c>
    </x:row>
    <x:row r="29" spans="1:4" ht="27.94999999999999928946" customHeight="1">
      <x:c r="A29" s="26" t="s">
        <x:v>2511</x:v>
      </x:c>
      <x:c r="B29" s="14" t="s">
        <x:v>4330</x:v>
      </x:c>
      <x:c r="C29" s="14" t="s">
        <x:v>2611</x:v>
      </x:c>
      <x:c r="D29" s="15" t="s">
        <x:v>2073</x:v>
      </x:c>
    </x:row>
    <x:row r="30" spans="1:4" ht="27.94999999999999928946" customHeight="1">
      <x:c r="A30" s="26" t="s">
        <x:v>2692</x:v>
      </x:c>
      <x:c r="B30" s="14" t="s">
        <x:v>3903</x:v>
      </x:c>
      <x:c r="C30" s="14" t="s">
        <x:v>2623</x:v>
      </x:c>
      <x:c r="D30" s="15" t="s">
        <x:v>2001</x:v>
      </x:c>
    </x:row>
    <x:row r="31" spans="1:4" ht="27.94999999999999928946" customHeight="1">
      <x:c r="A31" s="200" t="s">
        <x:v>3661</x:v>
      </x:c>
      <x:c r="B31" s="200"/>
      <x:c r="C31" s="200"/>
      <x:c r="D31" s="200"/>
    </x:row>
    <x:row r="32" spans="1:4" ht="27.94999999999999928946" customHeight="1">
      <x:c r="A32" s="33" t="s">
        <x:v>3111</x:v>
      </x:c>
      <x:c r="B32" s="30" t="s">
        <x:v>501</x:v>
      </x:c>
      <x:c r="C32" s="30" t="s">
        <x:v>500</x:v>
      </x:c>
      <x:c r="D32" s="34" t="s">
        <x:v>2603</x:v>
      </x:c>
    </x:row>
    <x:row r="33" spans="1:4" ht="27.94999999999999928946" customHeight="1">
      <x:c r="A33" s="26" t="s">
        <x:v>2497</x:v>
      </x:c>
      <x:c r="B33" s="14" t="s">
        <x:v>3551</x:v>
      </x:c>
      <x:c r="C33" s="14" t="s">
        <x:v>3120</x:v>
      </x:c>
      <x:c r="D33" s="15" t="s">
        <x:v>3644</x:v>
      </x:c>
    </x:row>
    <x:row r="34" spans="1:4" ht="27.94999999999999928946" customHeight="1">
      <x:c r="A34" s="26" t="s">
        <x:v>3730</x:v>
      </x:c>
      <x:c r="B34" s="14" t="s">
        <x:v>4081</x:v>
      </x:c>
      <x:c r="C34" s="14" t="s">
        <x:v>2619</x:v>
      </x:c>
      <x:c r="D34" s="15" t="s">
        <x:v>805</x:v>
      </x:c>
    </x:row>
    <x:row r="35" spans="1:4" ht="27.94999999999999928946" customHeight="1">
      <x:c r="A35" s="26" t="s">
        <x:v>1121</x:v>
      </x:c>
      <x:c r="B35" s="14" t="s">
        <x:v>4308</x:v>
      </x:c>
      <x:c r="C35" s="14" t="s">
        <x:v>2612</x:v>
      </x:c>
      <x:c r="D35" s="15" t="s">
        <x:v>2081</x:v>
      </x:c>
    </x:row>
    <x:row r="36" spans="1:4" ht="27.94999999999999928946" customHeight="1">
      <x:c r="A36" s="26" t="s">
        <x:v>2628</x:v>
      </x:c>
      <x:c r="B36" s="14" t="s">
        <x:v>4095</x:v>
      </x:c>
      <x:c r="C36" s="14" t="s">
        <x:v>2636</x:v>
      </x:c>
      <x:c r="D36" s="15" t="s">
        <x:v>1189</x:v>
      </x:c>
    </x:row>
    <x:row r="37" spans="1:4" ht="27.94999999999999928946" customHeight="1">
      <x:c r="A37" s="26" t="s">
        <x:v>1122</x:v>
      </x:c>
      <x:c r="B37" s="14" t="s">
        <x:v>4347</x:v>
      </x:c>
      <x:c r="C37" s="14" t="s">
        <x:v>2617</x:v>
      </x:c>
      <x:c r="D37" s="15" t="s">
        <x:v>1032</x:v>
      </x:c>
    </x:row>
    <x:row r="38" spans="1:4" ht="27.94999999999999928946" customHeight="1">
      <x:c r="A38" s="26" t="s">
        <x:v>2615</x:v>
      </x:c>
      <x:c r="B38" s="14" t="s">
        <x:v>4303</x:v>
      </x:c>
      <x:c r="C38" s="14" t="s">
        <x:v>2439</x:v>
      </x:c>
      <x:c r="D38" s="15" t="s">
        <x:v>3895</x:v>
      </x:c>
    </x:row>
    <x:row r="39" spans="1:4" ht="27.94999999999999928946" customHeight="1">
      <x:c r="A39" s="26" t="s">
        <x:v>3123</x:v>
      </x:c>
      <x:c r="B39" s="14" t="s">
        <x:v>3414</x:v>
      </x:c>
      <x:c r="C39" s="14" t="s">
        <x:v>504</x:v>
      </x:c>
      <x:c r="D39" s="15" t="s">
        <x:v>807</x:v>
      </x:c>
    </x:row>
    <x:row r="40" spans="1:4" ht="27.94999999999999928946" customHeight="1">
      <x:c r="A40" s="26" t="s">
        <x:v>2614</x:v>
      </x:c>
      <x:c r="B40" s="14" t="s">
        <x:v>1195</x:v>
      </x:c>
      <x:c r="C40" s="14" t="s">
        <x:v>2638</x:v>
      </x:c>
      <x:c r="D40" s="15" t="s">
        <x:v>2206</x:v>
      </x:c>
    </x:row>
    <x:row r="41" spans="1:4" ht="27.94999999999999928946" customHeight="1">
      <x:c r="A41" s="200" t="s">
        <x:v>3434</x:v>
      </x:c>
      <x:c r="B41" s="200"/>
      <x:c r="C41" s="200"/>
      <x:c r="D41" s="200"/>
    </x:row>
    <x:row r="42" spans="1:4" ht="27.94999999999999928946" customHeight="1">
      <x:c r="A42" s="33" t="s">
        <x:v>3111</x:v>
      </x:c>
      <x:c r="B42" s="30" t="s">
        <x:v>501</x:v>
      </x:c>
      <x:c r="C42" s="30" t="s">
        <x:v>500</x:v>
      </x:c>
      <x:c r="D42" s="34" t="s">
        <x:v>2603</x:v>
      </x:c>
    </x:row>
    <x:row r="43" spans="1:4" ht="27.94999999999999928946" customHeight="1">
      <x:c r="A43" s="200" t="s">
        <x:v>4306</x:v>
      </x:c>
      <x:c r="B43" s="200" t="s">
        <x:v>2506</x:v>
      </x:c>
      <x:c r="C43" s="200" t="s">
        <x:v>2523</x:v>
      </x:c>
      <x:c r="D43" s="200" t="s">
        <x:v>3087</x:v>
      </x:c>
    </x:row>
    <x:row r="44" spans="1:4" ht="27.94999999999999928946" customHeight="1">
      <x:c r="A44" s="26" t="s">
        <x:v>4298</x:v>
      </x:c>
      <x:c r="B44" s="14" t="s">
        <x:v>2162</x:v>
      </x:c>
      <x:c r="C44" s="14" t="s">
        <x:v>2616</x:v>
      </x:c>
      <x:c r="D44" s="15" t="s">
        <x:v>3087</x:v>
      </x:c>
    </x:row>
    <x:row r="45" spans="1:4" ht="27.94999999999999928946" customHeight="1">
      <x:c r="A45" s="26" t="s">
        <x:v>3466</x:v>
      </x:c>
      <x:c r="B45" s="14" t="s">
        <x:v>3438</x:v>
      </x:c>
      <x:c r="C45" s="14" t="s">
        <x:v>2170</x:v>
      </x:c>
      <x:c r="D45" s="15" t="s">
        <x:v>3087</x:v>
      </x:c>
    </x:row>
    <x:row r="46" spans="1:4" ht="27.94999999999999928946" customHeight="1">
      <x:c r="A46" s="26" t="s">
        <x:v>2500</x:v>
      </x:c>
      <x:c r="B46" s="14" t="s">
        <x:v>3447</x:v>
      </x:c>
      <x:c r="C46" s="14" t="s">
        <x:v>2349</x:v>
      </x:c>
      <x:c r="D46" s="15" t="s">
        <x:v>3087</x:v>
      </x:c>
    </x:row>
    <x:row r="47" spans="1:4" ht="27.94999999999999928946" customHeight="1">
      <x:c r="A47" s="26" t="s">
        <x:v>3442</x:v>
      </x:c>
      <x:c r="B47" s="14" t="s">
        <x:v>3639</x:v>
      </x:c>
      <x:c r="C47" s="14" t="s">
        <x:v>2513</x:v>
      </x:c>
      <x:c r="D47" s="15" t="s">
        <x:v>2202</x:v>
      </x:c>
    </x:row>
    <x:row r="48" spans="1:4" ht="27.94999999999999928946" customHeight="1">
      <x:c r="A48" s="26" t="s">
        <x:v>2172</x:v>
      </x:c>
      <x:c r="B48" s="14" t="s">
        <x:v>1413</x:v>
      </x:c>
      <x:c r="C48" s="14" t="s">
        <x:v>3478</x:v>
      </x:c>
      <x:c r="D48" s="15" t="s">
        <x:v>3087</x:v>
      </x:c>
    </x:row>
    <x:row r="49" spans="1:4" ht="27.94999999999999928946" customHeight="1">
      <x:c r="A49" s="26" t="s">
        <x:v>2507</x:v>
      </x:c>
      <x:c r="B49" s="14" t="s">
        <x:v>1709</x:v>
      </x:c>
      <x:c r="C49" s="14" t="s">
        <x:v>2520</x:v>
      </x:c>
      <x:c r="D49" s="15" t="s">
        <x:v>3087</x:v>
      </x:c>
    </x:row>
    <x:row r="50" spans="1:4" ht="27.94999999999999928946" customHeight="1">
      <x:c r="A50" s="26" t="s">
        <x:v>2505</x:v>
      </x:c>
      <x:c r="B50" s="14" t="s">
        <x:v>2411</x:v>
      </x:c>
      <x:c r="C50" s="14" t="s">
        <x:v>2416</x:v>
      </x:c>
      <x:c r="D50" s="15" t="s">
        <x:v>3087</x:v>
      </x:c>
    </x:row>
    <x:row r="51" spans="1:4" ht="27.94999999999999928946" customHeight="1">
      <x:c r="A51" s="26" t="s">
        <x:v>2351</x:v>
      </x:c>
      <x:c r="B51" s="14" t="s">
        <x:v>4291</x:v>
      </x:c>
      <x:c r="C51" s="14" t="s">
        <x:v>3446</x:v>
      </x:c>
      <x:c r="D51" s="15" t="s">
        <x:v>2634</x:v>
      </x:c>
    </x:row>
    <x:row r="52" spans="1:4" ht="27.94999999999999928946" customHeight="1">
      <x:c r="A52" s="200" t="s">
        <x:v>2404</x:v>
      </x:c>
      <x:c r="B52" s="200"/>
      <x:c r="C52" s="200"/>
      <x:c r="D52" s="200"/>
    </x:row>
    <x:row r="53" spans="1:4" ht="27.94999999999999928946" customHeight="1">
      <x:c r="A53" s="33" t="s">
        <x:v>3111</x:v>
      </x:c>
      <x:c r="B53" s="30" t="s">
        <x:v>501</x:v>
      </x:c>
      <x:c r="C53" s="30" t="s">
        <x:v>500</x:v>
      </x:c>
      <x:c r="D53" s="34" t="s">
        <x:v>2603</x:v>
      </x:c>
    </x:row>
    <x:row r="54" spans="1:4" ht="27.94999999999999928946" customHeight="1">
      <x:c r="A54" s="26" t="s">
        <x:v>2696</x:v>
      </x:c>
      <x:c r="B54" s="14" t="s">
        <x:v>4314</x:v>
      </x:c>
      <x:c r="C54" s="14" t="s">
        <x:v>491</x:v>
      </x:c>
      <x:c r="D54" s="15" t="s">
        <x:v>2104</x:v>
      </x:c>
    </x:row>
    <x:row r="55" spans="1:4" ht="27.94999999999999928946" customHeight="1">
      <x:c r="A55" s="26" t="s">
        <x:v>538</x:v>
      </x:c>
      <x:c r="B55" s="14" t="s">
        <x:v>3918</x:v>
      </x:c>
      <x:c r="C55" s="14" t="s">
        <x:v>491</x:v>
      </x:c>
      <x:c r="D55" s="15" t="s">
        <x:v>2086</x:v>
      </x:c>
    </x:row>
    <x:row r="56" spans="1:4" ht="27.94999999999999928946" customHeight="1">
      <x:c r="A56" s="200" t="s">
        <x:v>547</x:v>
      </x:c>
      <x:c r="B56" s="200" t="s">
        <x:v>4343</x:v>
      </x:c>
      <x:c r="C56" s="200" t="s">
        <x:v>2621</x:v>
      </x:c>
      <x:c r="D56" s="200" t="s">
        <x:v>2590</x:v>
      </x:c>
    </x:row>
    <x:row r="57" spans="1:4" ht="27.94999999999999928946" customHeight="1">
      <x:c r="A57" s="26" t="s">
        <x:v>489</x:v>
      </x:c>
      <x:c r="B57" s="14" t="s">
        <x:v>1698</x:v>
      </x:c>
      <x:c r="C57" s="14" t="s">
        <x:v>459</x:v>
      </x:c>
      <x:c r="D57" s="15" t="s">
        <x:v>1020</x:v>
      </x:c>
    </x:row>
    <x:row r="58" spans="1:4" ht="27.94999999999999928946" customHeight="1">
      <x:c r="A58" s="26" t="s">
        <x:v>508</x:v>
      </x:c>
      <x:c r="B58" s="14" t="s">
        <x:v>3925</x:v>
      </x:c>
      <x:c r="C58" s="14" t="s">
        <x:v>2632</x:v>
      </x:c>
      <x:c r="D58" s="15" t="s">
        <x:v>2141</x:v>
      </x:c>
    </x:row>
    <x:row r="59" spans="1:4" ht="27.94999999999999928946" customHeight="1">
      <x:c r="A59" s="26" t="s">
        <x:v>463</x:v>
      </x:c>
      <x:c r="B59" s="14" t="s">
        <x:v>3276</x:v>
      </x:c>
      <x:c r="C59" s="14" t="s">
        <x:v>2633</x:v>
      </x:c>
      <x:c r="D59" s="15" t="s">
        <x:v>2105</x:v>
      </x:c>
    </x:row>
    <x:row r="60" spans="1:4" ht="27.94999999999999928946" customHeight="1">
      <x:c r="A60" s="26" t="s">
        <x:v>433</x:v>
      </x:c>
      <x:c r="B60" s="14" t="s">
        <x:v>3917</x:v>
      </x:c>
      <x:c r="C60" s="14" t="s">
        <x:v>2640</x:v>
      </x:c>
      <x:c r="D60" s="15" t="s">
        <x:v>2144</x:v>
      </x:c>
    </x:row>
    <x:row r="61" spans="1:4" ht="27.94999999999999928946" customHeight="1">
      <x:c r="A61" s="200" t="s">
        <x:v>4311</x:v>
      </x:c>
      <x:c r="B61" s="200"/>
      <x:c r="C61" s="200"/>
      <x:c r="D61" s="200"/>
    </x:row>
    <x:row r="62" spans="1:4" ht="27.94999999999999928946" customHeight="1">
      <x:c r="A62" s="33" t="s">
        <x:v>3111</x:v>
      </x:c>
      <x:c r="B62" s="30" t="s">
        <x:v>501</x:v>
      </x:c>
      <x:c r="C62" s="30" t="s">
        <x:v>500</x:v>
      </x:c>
      <x:c r="D62" s="34" t="s">
        <x:v>2603</x:v>
      </x:c>
    </x:row>
    <x:row r="63" spans="1:4" ht="27.94999999999999928946" customHeight="1">
      <x:c r="A63" s="26" t="s">
        <x:v>2644</x:v>
      </x:c>
      <x:c r="B63" s="14" t="s">
        <x:v>2444</x:v>
      </x:c>
      <x:c r="C63" s="14" t="s">
        <x:v>2484</x:v>
      </x:c>
      <x:c r="D63" s="15" t="s">
        <x:v>4299</x:v>
      </x:c>
    </x:row>
    <x:row r="64" spans="1:4" ht="27.94999999999999928946" customHeight="1">
      <x:c r="A64" s="26" t="s">
        <x:v>2601</x:v>
      </x:c>
      <x:c r="B64" s="14" t="s">
        <x:v>4304</x:v>
      </x:c>
      <x:c r="C64" s="14" t="s">
        <x:v>2344</x:v>
      </x:c>
      <x:c r="D64" s="15" t="s">
        <x:v>4092</x:v>
      </x:c>
    </x:row>
    <x:row r="65" spans="1:4" ht="27.94999999999999928946" customHeight="1">
      <x:c r="A65" s="26" t="s">
        <x:v>2622</x:v>
      </x:c>
      <x:c r="B65" s="14" t="s">
        <x:v>4312</x:v>
      </x:c>
      <x:c r="C65" s="14" t="s">
        <x:v>2516</x:v>
      </x:c>
      <x:c r="D65" s="15" t="s">
        <x:v>4334</x:v>
      </x:c>
    </x:row>
    <x:row r="66" spans="1:4" ht="27.94999999999999928946" customHeight="1">
      <x:c r="A66" s="26" t="s">
        <x:v>461</x:v>
      </x:c>
      <x:c r="B66" s="14" t="s">
        <x:v>2379</x:v>
      </x:c>
      <x:c r="C66" s="14" t="s">
        <x:v>2492</x:v>
      </x:c>
      <x:c r="D66" s="15" t="s">
        <x:v>4328</x:v>
      </x:c>
    </x:row>
    <x:row r="67" spans="1:4" ht="27.94999999999999928946" customHeight="1">
      <x:c r="A67" s="26" t="s">
        <x:v>3093</x:v>
      </x:c>
      <x:c r="B67" s="14" t="s">
        <x:v>4294</x:v>
      </x:c>
      <x:c r="C67" s="14" t="s">
        <x:v>1517</x:v>
      </x:c>
      <x:c r="D67" s="15" t="s">
        <x:v>2582</x:v>
      </x:c>
    </x:row>
    <x:row r="68" spans="1:4" ht="27.94999999999999928946" customHeight="1">
      <x:c r="A68" s="27" t="s">
        <x:v>3121</x:v>
      </x:c>
      <x:c r="B68" s="16" t="s">
        <x:v>2378</x:v>
      </x:c>
      <x:c r="C68" s="16" t="s">
        <x:v>475</x:v>
      </x:c>
      <x:c r="D68" s="17" t="s">
        <x:v>2142</x:v>
      </x:c>
    </x:row>
    <x:row r="69" spans="1:4" ht="24.94999999999999928946" customHeight="1">
      <x:c r="A69" s="53" t="s">
        <x:v>2151</x:v>
      </x:c>
      <x:c r="B69" s="53"/>
      <x:c r="C69" s="53"/>
      <x:c r="D69" s="53"/>
    </x:row>
    <x:row r="70" spans="1:4" ht="27.94999999999999928946" customHeight="1">
      <x:c r="A70" s="51" t="s">
        <x:v>3115</x:v>
      </x:c>
      <x:c r="B70" s="51" t="s">
        <x:v>2624</x:v>
      </x:c>
      <x:c r="C70" s="51" t="s">
        <x:v>2618</x:v>
      </x:c>
      <x:c r="D70" s="51" t="s">
        <x:v>3458</x:v>
      </x:c>
    </x:row>
    <x:row r="71" spans="1:4" ht="44.10000000000000142109" customHeight="1">
      <x:c r="A71" s="14" t="s">
        <x:v>3095</x:v>
      </x:c>
      <x:c r="B71" s="14" t="s">
        <x:v>4104</x:v>
      </x:c>
      <x:c r="C71" s="14" t="s">
        <x:v>3291</x:v>
      </x:c>
      <x:c r="D71" s="14" t="s">
        <x:v>2203</x:v>
      </x:c>
    </x:row>
    <x:row r="72" spans="1:4" ht="44.10000000000000142109" customHeight="1">
      <x:c r="A72" s="14" t="s">
        <x:v>505</x:v>
      </x:c>
      <x:c r="B72" s="14" t="s">
        <x:v>4305</x:v>
      </x:c>
      <x:c r="C72" s="14" t="s">
        <x:v>1711</x:v>
      </x:c>
      <x:c r="D72" s="14" t="s">
        <x:v>1170</x:v>
      </x:c>
    </x:row>
    <x:row r="73" spans="1:4" ht="44.10000000000000142109" customHeight="1">
      <x:c r="A73" s="14" t="s">
        <x:v>3147</x:v>
      </x:c>
      <x:c r="B73" s="14" t="s">
        <x:v>2519</x:v>
      </x:c>
      <x:c r="C73" s="14" t="s">
        <x:v>3901</x:v>
      </x:c>
      <x:c r="D73" s="14" t="s">
        <x:v>3906</x:v>
      </x:c>
    </x:row>
    <x:row r="74" spans="1:4" ht="44.10000000000000142109" customHeight="1">
      <x:c r="A74" s="14" t="s">
        <x:v>3104</x:v>
      </x:c>
      <x:c r="B74" s="14" t="s">
        <x:v>2470</x:v>
      </x:c>
      <x:c r="C74" s="14" t="s">
        <x:v>1713</x:v>
      </x:c>
      <x:c r="D74" s="14" t="s">
        <x:v>3237</x:v>
      </x:c>
    </x:row>
    <x:row r="75" spans="1:4" ht="44.10000000000000142109" customHeight="1">
      <x:c r="A75" s="14" t="s">
        <x:v>3118</x:v>
      </x:c>
      <x:c r="B75" s="14" t="s">
        <x:v>2641</x:v>
      </x:c>
      <x:c r="C75" s="14" t="s">
        <x:v>3441</x:v>
      </x:c>
      <x:c r="D75" s="14" t="s">
        <x:v>881</x:v>
      </x:c>
    </x:row>
    <x:row r="76" spans="1:4" ht="44.10000000000000142109" customHeight="1">
      <x:c r="A76" s="14" t="s">
        <x:v>3117</x:v>
      </x:c>
      <x:c r="B76" s="14" t="s">
        <x:v>2643</x:v>
      </x:c>
      <x:c r="C76" s="14" t="s">
        <x:v>3451</x:v>
      </x:c>
      <x:c r="D76" s="14" t="s">
        <x:v>3063</x:v>
      </x:c>
    </x:row>
    <x:row r="77" spans="1:4" ht="44.10000000000000142109" customHeight="1">
      <x:c r="A77" s="53" t="s">
        <x:v>3112</x:v>
      </x:c>
      <x:c r="B77" s="53" t="s">
        <x:v>2675</x:v>
      </x:c>
      <x:c r="C77" s="53" t="s">
        <x:v>1764</x:v>
      </x:c>
      <x:c r="D77" s="53" t="s">
        <x:v>3313</x:v>
      </x:c>
    </x:row>
    <x:row r="78" spans="1:4" ht="27.94999999999999928946" customHeight="1">
      <x:c r="A78" s="51" t="s">
        <x:v>2395</x:v>
      </x:c>
      <x:c r="B78" s="51"/>
      <x:c r="C78" s="51"/>
      <x:c r="D78" s="51"/>
    </x:row>
    <x:row r="79" spans="1:4" ht="42" customHeight="1">
      <x:c r="A79" s="14" t="s">
        <x:v>497</x:v>
      </x:c>
      <x:c r="B79" s="14" t="s">
        <x:v>3130</x:v>
      </x:c>
      <x:c r="C79" s="14" t="s">
        <x:v>3106</x:v>
      </x:c>
      <x:c r="D79" s="14" t="s">
        <x:v>541</x:v>
      </x:c>
    </x:row>
    <x:row r="80" spans="1:4" ht="36" customHeight="1">
      <x:c r="A80" s="14" t="s">
        <x:v>2343</x:v>
      </x:c>
      <x:c r="B80" s="14" t="s">
        <x:v>3145</x:v>
      </x:c>
      <x:c r="C80" s="14" t="s">
        <x:v>3145</x:v>
      </x:c>
      <x:c r="D80" s="14" t="s">
        <x:v>1736</x:v>
      </x:c>
    </x:row>
    <x:row r="81" spans="1:4" ht="36" customHeight="1">
      <x:c r="A81" s="14" t="s">
        <x:v>2652</x:v>
      </x:c>
      <x:c r="B81" s="14" t="s">
        <x:v>3076</x:v>
      </x:c>
      <x:c r="C81" s="14" t="s">
        <x:v>3103</x:v>
      </x:c>
      <x:c r="D81" s="14" t="s">
        <x:v>4300</x:v>
      </x:c>
    </x:row>
    <x:row r="82" spans="1:4" ht="36" customHeight="1">
      <x:c r="A82" s="14" t="s">
        <x:v>2164</x:v>
      </x:c>
      <x:c r="B82" s="14" t="s">
        <x:v>3085</x:v>
      </x:c>
      <x:c r="C82" s="14" t="s">
        <x:v>3131</x:v>
      </x:c>
      <x:c r="D82" s="14" t="s">
        <x:v>4297</x:v>
      </x:c>
    </x:row>
    <x:row r="83" spans="1:4" ht="36" customHeight="1">
      <x:c r="A83" s="14" t="s">
        <x:v>2310</x:v>
      </x:c>
      <x:c r="B83" s="14" t="s">
        <x:v>3218</x:v>
      </x:c>
      <x:c r="C83" s="14" t="s">
        <x:v>3128</x:v>
      </x:c>
      <x:c r="D83" s="14" t="s">
        <x:v>4307</x:v>
      </x:c>
    </x:row>
    <x:row r="84" spans="1:4" ht="36" customHeight="1">
      <x:c r="A84" s="14" t="s">
        <x:v>4315</x:v>
      </x:c>
      <x:c r="B84" s="14" t="s">
        <x:v>3085</x:v>
      </x:c>
      <x:c r="C84" s="14" t="s">
        <x:v>3126</x:v>
      </x:c>
      <x:c r="D84" s="14" t="s">
        <x:v>3457</x:v>
      </x:c>
    </x:row>
    <x:row r="85" spans="1:4" ht="36" customHeight="1">
      <x:c r="A85" s="14" t="s">
        <x:v>2318</x:v>
      </x:c>
      <x:c r="B85" s="14" t="s">
        <x:v>3152</x:v>
      </x:c>
      <x:c r="C85" s="14" t="s">
        <x:v>3136</x:v>
      </x:c>
      <x:c r="D85" s="14" t="s">
        <x:v>1735</x:v>
      </x:c>
    </x:row>
    <x:row r="86" spans="1:4" ht="36" customHeight="1">
      <x:c r="A86" s="14" t="s">
        <x:v>3468</x:v>
      </x:c>
      <x:c r="B86" s="14" t="s">
        <x:v>3085</x:v>
      </x:c>
      <x:c r="C86" s="14" t="s">
        <x:v>3139</x:v>
      </x:c>
      <x:c r="D86" s="14" t="s">
        <x:v>1731</x:v>
      </x:c>
    </x:row>
    <x:row r="87" spans="1:4" ht="36" customHeight="1">
      <x:c r="A87" s="14" t="s">
        <x:v>528</x:v>
      </x:c>
      <x:c r="B87" s="14" t="s">
        <x:v>465</x:v>
      </x:c>
      <x:c r="C87" s="14" t="s">
        <x:v>1791</x:v>
      </x:c>
      <x:c r="D87" s="14" t="s">
        <x:v>4318</x:v>
      </x:c>
    </x:row>
    <x:row r="88" spans="1:4" ht="36" customHeight="1">
      <x:c r="A88" s="14" t="s">
        <x:v>2352</x:v>
      </x:c>
      <x:c r="B88" s="14" t="s">
        <x:v>485</x:v>
      </x:c>
      <x:c r="C88" s="14" t="s">
        <x:v>3133</x:v>
      </x:c>
      <x:c r="D88" s="14" t="s">
        <x:v>4301</x:v>
      </x:c>
    </x:row>
    <x:row r="89" spans="1:4" ht="36" customHeight="1">
      <x:c r="A89" s="52" t="s">
        <x:v>2474</x:v>
      </x:c>
      <x:c r="B89" s="52" t="s">
        <x:v>3149</x:v>
      </x:c>
      <x:c r="C89" s="52" t="s">
        <x:v>3105</x:v>
      </x:c>
      <x:c r="D89" s="52" t="s">
        <x:v>3913</x:v>
      </x:c>
    </x:row>
    <x:row r="90" spans="1:4" ht="36" customHeight="1">
      <x:c r="A90" s="52" t="s">
        <x:v>2388</x:v>
      </x:c>
      <x:c r="B90" s="52" t="s">
        <x:v>3218</x:v>
      </x:c>
      <x:c r="C90" s="52" t="s">
        <x:v>3122</x:v>
      </x:c>
      <x:c r="D90" s="52" t="s">
        <x:v>1453</x:v>
      </x:c>
    </x:row>
    <x:row r="91" spans="1:4" ht="36" customHeight="1">
      <x:c r="A91" s="52" t="s">
        <x:v>2155</x:v>
      </x:c>
      <x:c r="B91" s="52" t="s">
        <x:v>3207</x:v>
      </x:c>
      <x:c r="C91" s="52" t="s">
        <x:v>3142</x:v>
      </x:c>
      <x:c r="D91" s="52" t="s">
        <x:v>1472</x:v>
      </x:c>
    </x:row>
    <x:row r="92" spans="1:4" ht="36" customHeight="1">
      <x:c r="A92" s="52" t="s">
        <x:v>2153</x:v>
      </x:c>
      <x:c r="B92" s="52" t="s">
        <x:v>483</x:v>
      </x:c>
      <x:c r="C92" s="52" t="s">
        <x:v>3141</x:v>
      </x:c>
      <x:c r="D92" s="52" t="s">
        <x:v>3884</x:v>
      </x:c>
    </x:row>
    <x:row r="93" spans="1:4" ht="36" customHeight="1">
      <x:c r="A93" s="52" t="s">
        <x:v>3541</x:v>
      </x:c>
      <x:c r="B93" s="52" t="s">
        <x:v>3218</x:v>
      </x:c>
      <x:c r="C93" s="52" t="s">
        <x:v>3163</x:v>
      </x:c>
      <x:c r="D93" s="52" t="s">
        <x:v>1440</x:v>
      </x:c>
    </x:row>
    <x:row r="94" spans="1:4" ht="36" customHeight="1">
      <x:c r="A94" s="52" t="s">
        <x:v>3455</x:v>
      </x:c>
      <x:c r="B94" s="52" t="s">
        <x:v>3218</x:v>
      </x:c>
      <x:c r="C94" s="52" t="s">
        <x:v>3127</x:v>
      </x:c>
      <x:c r="D94" s="52" t="s">
        <x:v>1513</x:v>
      </x:c>
    </x:row>
    <x:row r="95" spans="1:4" ht="36" customHeight="1">
      <x:c r="A95" s="52" t="s">
        <x:v>2625</x:v>
      </x:c>
      <x:c r="B95" s="52" t="s">
        <x:v>3102</x:v>
      </x:c>
      <x:c r="C95" s="52" t="s">
        <x:v>3157</x:v>
      </x:c>
      <x:c r="D95" s="52" t="s">
        <x:v>2479</x:v>
      </x:c>
    </x:row>
    <x:row r="96" spans="1:4" ht="36" customHeight="1">
      <x:c r="A96" s="52" t="s">
        <x:v>2437</x:v>
      </x:c>
      <x:c r="B96" s="52" t="s">
        <x:v>3102</x:v>
      </x:c>
      <x:c r="C96" s="52" t="s">
        <x:v>3075</x:v>
      </x:c>
      <x:c r="D96" s="52" t="s">
        <x:v>3482</x:v>
      </x:c>
    </x:row>
    <x:row r="97" spans="1:4" ht="36" customHeight="1">
      <x:c r="A97" s="52" t="s">
        <x:v>2639</x:v>
      </x:c>
      <x:c r="B97" s="52" t="s">
        <x:v>3076</x:v>
      </x:c>
      <x:c r="C97" s="52" t="s">
        <x:v>3109</x:v>
      </x:c>
      <x:c r="D97" s="52" t="s">
        <x:v>1477</x:v>
      </x:c>
    </x:row>
    <x:row r="98" spans="1:4" ht="36" customHeight="1">
      <x:c r="A98" s="52" t="s">
        <x:v>4260</x:v>
      </x:c>
      <x:c r="B98" s="52" t="s">
        <x:v>3076</x:v>
      </x:c>
      <x:c r="C98" s="52" t="s">
        <x:v>512</x:v>
      </x:c>
      <x:c r="D98" s="52" t="s">
        <x:v>1476</x:v>
      </x:c>
    </x:row>
    <x:row r="99" spans="1:4">
      <x:c r="A99" s="52" t="s">
        <x:v>2659</x:v>
      </x:c>
      <x:c r="B99" s="52"/>
      <x:c r="C99" s="52"/>
      <x:c r="D99" s="52"/>
    </x:row>
    <x:row r="100" spans="1:4">
      <x:c r="A100" s="52" t="s">
        <x:v>3072</x:v>
      </x:c>
      <x:c r="B100" s="52" t="s">
        <x:v>2645</x:v>
      </x:c>
      <x:c r="C100" s="52" t="s">
        <x:v>499</x:v>
      </x:c>
      <x:c r="D100" s="52" t="s">
        <x:v>3158</x:v>
      </x:c>
    </x:row>
    <x:row r="101" spans="1:4" ht="51.95000000000000284217" customHeight="1">
      <x:c r="A101" s="52" t="s">
        <x:v>514</x:v>
      </x:c>
      <x:c r="B101" s="52" t="s">
        <x:v>512</x:v>
      </x:c>
      <x:c r="C101" s="52" t="s">
        <x:v>2019</x:v>
      </x:c>
      <x:c r="D101" s="52" t="s">
        <x:v>1178</x:v>
      </x:c>
    </x:row>
    <x:row r="102" spans="1:4" ht="51.95000000000000284217" customHeight="1">
      <x:c r="A102" s="52" t="s">
        <x:v>514</x:v>
      </x:c>
      <x:c r="B102" s="52" t="s">
        <x:v>511</x:v>
      </x:c>
      <x:c r="C102" s="52" t="s">
        <x:v>4316</x:v>
      </x:c>
      <x:c r="D102" s="52" t="s">
        <x:v>1382</x:v>
      </x:c>
    </x:row>
    <x:row r="103" spans="1:4" ht="51.95000000000000284217" customHeight="1">
      <x:c r="A103" s="52" t="s">
        <x:v>2491</x:v>
      </x:c>
      <x:c r="B103" s="52" t="s">
        <x:v>507</x:v>
      </x:c>
      <x:c r="C103" s="52" t="s">
        <x:v>1508</x:v>
      </x:c>
      <x:c r="D103" s="52" t="s">
        <x:v>1471</x:v>
      </x:c>
    </x:row>
    <x:row r="104" spans="1:4" ht="51.95000000000000284217" customHeight="1">
      <x:c r="A104" s="52" t="s">
        <x:v>2491</x:v>
      </x:c>
      <x:c r="B104" s="52" t="s">
        <x:v>533</x:v>
      </x:c>
      <x:c r="C104" s="52" t="s">
        <x:v>3449</x:v>
      </x:c>
      <x:c r="D104" s="52" t="s">
        <x:v>2187</x:v>
      </x:c>
    </x:row>
    <x:row r="105" spans="1:4" ht="51.95000000000000284217" customHeight="1">
      <x:c r="A105" s="52" t="s">
        <x:v>2635</x:v>
      </x:c>
      <x:c r="B105" s="52" t="s">
        <x:v>3150</x:v>
      </x:c>
      <x:c r="C105" s="52" t="s">
        <x:v>4296</x:v>
      </x:c>
      <x:c r="D105" s="52" t="s">
        <x:v>2966</x:v>
      </x:c>
    </x:row>
    <x:row r="106" spans="1:4" ht="51.95000000000000284217" customHeight="1">
      <x:c r="A106" s="52" t="s">
        <x:v>2325</x:v>
      </x:c>
      <x:c r="B106" s="52" t="s">
        <x:v>2655</x:v>
      </x:c>
      <x:c r="C106" s="52" t="s">
        <x:v>2043</x:v>
      </x:c>
      <x:c r="D106" s="52" t="s">
        <x:v>4087</x:v>
      </x:c>
    </x:row>
  </x:sheetData>
  <x:mergeCells count="9">
    <x:mergeCell ref="A1:D1"/>
    <x:mergeCell ref="A2:D2"/>
    <x:mergeCell ref="A3:D3"/>
    <x:mergeCell ref="A31:D31"/>
    <x:mergeCell ref="A41:D41"/>
    <x:mergeCell ref="A43:D43"/>
    <x:mergeCell ref="A52:D52"/>
    <x:mergeCell ref="A56:D56"/>
    <x:mergeCell ref="A61:D61"/>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J310"/>
  <x:sheetViews>
    <x:sheetView showGridLines="0" topLeftCell="A1" zoomScaleNormal="100" zoomScaleSheetLayoutView="100" workbookViewId="0">
      <x:selection activeCell="A1" activeCellId="0" sqref="A1:J1"/>
    </x:sheetView>
  </x:sheetViews>
  <x:sheetFormatPr defaultColWidth="8.875" defaultRowHeight="13.55000000000000071054"/>
  <x:cols>
    <x:col min="1" max="1" width="13.625" customWidth="1"/>
    <x:col min="2" max="2" width="9.875" customWidth="1"/>
    <x:col min="3" max="3" width="9.75" customWidth="1"/>
    <x:col min="4" max="4" width="16.625" customWidth="1"/>
    <x:col min="5" max="5" width="20" customWidth="1"/>
    <x:col min="6" max="6" width="14.75" customWidth="1"/>
    <x:col min="7" max="7" width="12" customWidth="1"/>
    <x:col min="8" max="8" width="16" customWidth="1"/>
    <x:col min="9" max="9" width="49" customWidth="1"/>
    <x:col min="10" max="10" width="16" customWidth="1"/>
  </x:cols>
  <x:sheetData>
    <x:row r="1" spans="1:10" ht="27.94999999999999928946" customHeight="1">
      <x:c r="A1" s="200" t="s">
        <x:v>2482</x:v>
      </x:c>
      <x:c r="B1" s="200"/>
      <x:c r="C1" s="200"/>
      <x:c r="D1" s="200"/>
      <x:c r="E1" s="200"/>
      <x:c r="F1" s="200"/>
      <x:c r="G1" s="200"/>
      <x:c r="H1" s="200"/>
      <x:c r="I1" s="200"/>
      <x:c r="J1" s="200"/>
    </x:row>
    <x:row r="2" spans="1:10" ht="33.95000000000000284217" customHeight="1">
      <x:c r="A2" s="200" t="s">
        <x:v>1007</x:v>
      </x:c>
      <x:c r="B2" s="200"/>
      <x:c r="C2" s="200"/>
      <x:c r="D2" s="200"/>
      <x:c r="E2" s="200"/>
      <x:c r="F2" s="200"/>
      <x:c r="G2" s="200"/>
      <x:c r="H2" s="200"/>
      <x:c r="I2" s="200"/>
      <x:c r="J2" s="200"/>
    </x:row>
    <x:row r="3" spans="1:10" ht="32.10000000000000142109" customHeight="1">
      <x:c r="A3" s="44" t="s">
        <x:v>495</x:v>
      </x:c>
      <x:c r="B3" s="45">
        <x:v>306</x:v>
      </x:c>
      <x:c r="C3" s="45" t="s">
        <x:v>2651</x:v>
      </x:c>
      <x:c r="D3" s="45">
        <x:v>2.8799999999999999</x:v>
      </x:c>
      <x:c r="E3" s="24" t="s">
        <x:v>2663</x:v>
      </x:c>
      <x:c r="F3" s="24">
        <x:v>8.2899999999999991</x:v>
      </x:c>
      <x:c r="G3" s="24" t="s">
        <x:v>2658</x:v>
      </x:c>
      <x:c r="H3" s="24">
        <x:v>6</x:v>
      </x:c>
      <x:c r="I3" s="50" t="s">
        <x:v>3471</x:v>
      </x:c>
      <x:c r="J3" s="25">
        <x:v>0.15277777777777779</x:v>
      </x:c>
    </x:row>
    <x:row r="4" spans="1:10" ht="20.10000000000000142109" customHeight="1">
      <x:c r="A4" s="42" t="s">
        <x:v>3730</x:v>
      </x:c>
      <x:c r="B4" s="42" t="s">
        <x:v>2510</x:v>
      </x:c>
      <x:c r="C4" s="42" t="s">
        <x:v>3524</x:v>
      </x:c>
      <x:c r="D4" s="42" t="s">
        <x:v>2487</x:v>
      </x:c>
      <x:c r="E4" s="14"/>
      <x:c r="F4" s="14"/>
      <x:c r="G4" s="14"/>
      <x:c r="H4" s="14"/>
      <x:c r="I4" s="14"/>
      <x:c r="J4" s="14"/>
    </x:row>
    <x:row r="5" spans="1:10" ht="20.10000000000000142109" customHeight="1">
      <x:c r="A5" s="10">
        <x:v>1</x:v>
      </x:c>
      <x:c r="B5" s="10">
        <x:v>3</x:v>
      </x:c>
      <x:c r="C5" s="10">
        <x:v>0</x:v>
      </x:c>
      <x:c r="D5" s="48">
        <x:v>0.00052083333333333333</x:v>
      </x:c>
      <x:c r="E5" s="14"/>
      <x:c r="F5" s="14"/>
      <x:c r="G5" s="14"/>
      <x:c r="H5" s="14"/>
      <x:c r="I5" s="14"/>
      <x:c r="J5" s="14"/>
    </x:row>
    <x:row r="6" spans="1:10" ht="20.10000000000000142109" customHeight="1">
      <x:c r="A6" s="10">
        <x:v>2</x:v>
      </x:c>
      <x:c r="B6" s="10">
        <x:v>5</x:v>
      </x:c>
      <x:c r="C6" s="10">
        <x:v>0</x:v>
      </x:c>
      <x:c r="D6" s="48">
        <x:v>0.00081018518518518516</x:v>
      </x:c>
      <x:c r="E6" s="14"/>
      <x:c r="F6" s="14"/>
      <x:c r="G6" s="14"/>
      <x:c r="H6" s="14"/>
      <x:c r="I6" s="14"/>
      <x:c r="J6" s="14"/>
    </x:row>
    <x:row r="7" spans="1:10" ht="20.10000000000000142109" customHeight="1">
      <x:c r="A7" s="10">
        <x:v>3</x:v>
      </x:c>
      <x:c r="B7" s="10">
        <x:v>8</x:v>
      </x:c>
      <x:c r="C7" s="10">
        <x:v>0</x:v>
      </x:c>
      <x:c r="D7" s="48">
        <x:v>0.0012731481481481483</x:v>
      </x:c>
      <x:c r="E7" s="14"/>
      <x:c r="F7" s="14"/>
      <x:c r="G7" s="14"/>
      <x:c r="H7" s="14"/>
      <x:c r="I7" s="14"/>
      <x:c r="J7" s="14"/>
    </x:row>
    <x:row r="8" spans="1:10" ht="20.10000000000000142109" customHeight="1">
      <x:c r="A8" s="10">
        <x:v>4</x:v>
      </x:c>
      <x:c r="B8" s="10">
        <x:v>11</x:v>
      </x:c>
      <x:c r="C8" s="10">
        <x:v>0</x:v>
      </x:c>
      <x:c r="D8" s="48">
        <x:v>0.0018518518518518519</x:v>
      </x:c>
      <x:c r="E8" s="14"/>
      <x:c r="F8" s="14"/>
      <x:c r="G8" s="14"/>
      <x:c r="H8" s="14"/>
      <x:c r="I8" s="14"/>
      <x:c r="J8" s="14"/>
    </x:row>
    <x:row r="9" spans="1:10" ht="20.10000000000000142109" customHeight="1">
      <x:c r="A9" s="10">
        <x:v>5</x:v>
      </x:c>
      <x:c r="B9" s="10">
        <x:v>13</x:v>
      </x:c>
      <x:c r="C9" s="10">
        <x:v>0</x:v>
      </x:c>
      <x:c r="D9" s="48">
        <x:v>0.0023726851851851851</x:v>
      </x:c>
      <x:c r="E9" s="14"/>
      <x:c r="F9" s="14"/>
      <x:c r="G9" s="14"/>
      <x:c r="H9" s="14"/>
      <x:c r="I9" s="14"/>
      <x:c r="J9" s="14"/>
    </x:row>
    <x:row r="10" spans="1:10" ht="20.10000000000000142109" customHeight="1">
      <x:c r="A10" s="10">
        <x:v>6</x:v>
      </x:c>
      <x:c r="B10" s="10">
        <x:v>15</x:v>
      </x:c>
      <x:c r="C10" s="10">
        <x:v>0</x:v>
      </x:c>
      <x:c r="D10" s="48">
        <x:v>0.0027777777777777779</x:v>
      </x:c>
      <x:c r="E10" s="14"/>
      <x:c r="F10" s="14"/>
      <x:c r="G10" s="14"/>
      <x:c r="H10" s="14"/>
      <x:c r="I10" s="14"/>
      <x:c r="J10" s="14"/>
    </x:row>
    <x:row r="11" spans="1:10" ht="20.10000000000000142109" customHeight="1">
      <x:c r="A11" s="10">
        <x:v>7</x:v>
      </x:c>
      <x:c r="B11" s="10">
        <x:v>18</x:v>
      </x:c>
      <x:c r="C11" s="10">
        <x:v>15</x:v>
      </x:c>
      <x:c r="D11" s="48">
        <x:v>0.0031828703703703702</x:v>
      </x:c>
      <x:c r="E11" s="14"/>
      <x:c r="F11" s="14"/>
      <x:c r="G11" s="14"/>
      <x:c r="H11" s="14"/>
      <x:c r="I11" s="14"/>
      <x:c r="J11" s="14"/>
    </x:row>
    <x:row r="12" spans="1:10" ht="20.10000000000000142109" customHeight="1">
      <x:c r="A12" s="10">
        <x:v>8</x:v>
      </x:c>
      <x:c r="B12" s="10">
        <x:v>22</x:v>
      </x:c>
      <x:c r="C12" s="10">
        <x:v>15</x:v>
      </x:c>
      <x:c r="D12" s="48">
        <x:v>0.0035879629629629629</x:v>
      </x:c>
      <x:c r="E12" s="14"/>
      <x:c r="F12" s="14"/>
      <x:c r="G12" s="14"/>
      <x:c r="H12" s="14"/>
      <x:c r="I12" s="14"/>
      <x:c r="J12" s="14"/>
    </x:row>
    <x:row r="13" spans="1:10" ht="20.10000000000000142109" customHeight="1">
      <x:c r="A13" s="10">
        <x:v>9</x:v>
      </x:c>
      <x:c r="B13" s="10">
        <x:v>25</x:v>
      </x:c>
      <x:c r="C13" s="10">
        <x:v>15</x:v>
      </x:c>
      <x:c r="D13" s="48">
        <x:v>0.0039351851851851848</x:v>
      </x:c>
      <x:c r="E13" s="14"/>
      <x:c r="F13" s="14"/>
      <x:c r="G13" s="14"/>
      <x:c r="H13" s="14"/>
      <x:c r="I13" s="14"/>
      <x:c r="J13" s="14"/>
    </x:row>
    <x:row r="14" spans="1:10" ht="20.10000000000000142109" customHeight="1">
      <x:c r="A14" s="10">
        <x:v>10</x:v>
      </x:c>
      <x:c r="B14" s="10">
        <x:v>28</x:v>
      </x:c>
      <x:c r="C14" s="10">
        <x:v>15</x:v>
      </x:c>
      <x:c r="D14" s="48">
        <x:v>0.0047453703703703703</x:v>
      </x:c>
      <x:c r="E14" s="14"/>
      <x:c r="F14" s="14"/>
      <x:c r="G14" s="14"/>
      <x:c r="H14" s="14"/>
      <x:c r="I14" s="14"/>
      <x:c r="J14" s="14"/>
    </x:row>
    <x:row r="15" spans="1:10" ht="20.10000000000000142109" customHeight="1">
      <x:c r="A15" s="10">
        <x:v>11</x:v>
      </x:c>
      <x:c r="B15" s="10">
        <x:v>31</x:v>
      </x:c>
      <x:c r="C15" s="10">
        <x:v>28</x:v>
      </x:c>
      <x:c r="D15" s="48">
        <x:v>0.0052662037037037035</x:v>
      </x:c>
      <x:c r="E15" s="14"/>
      <x:c r="F15" s="14"/>
      <x:c r="G15" s="14"/>
      <x:c r="H15" s="14"/>
      <x:c r="I15" s="14"/>
      <x:c r="J15" s="14"/>
    </x:row>
    <x:row r="16" spans="1:10" ht="20.10000000000000142109" customHeight="1">
      <x:c r="A16" s="10">
        <x:v>12</x:v>
      </x:c>
      <x:c r="B16" s="10">
        <x:v>34</x:v>
      </x:c>
      <x:c r="C16" s="10">
        <x:v>28</x:v>
      </x:c>
      <x:c r="D16" s="48">
        <x:v>0.0057870370370370367</x:v>
      </x:c>
      <x:c r="E16" s="14"/>
      <x:c r="F16" s="14"/>
      <x:c r="G16" s="14"/>
      <x:c r="H16" s="14"/>
      <x:c r="I16" s="14"/>
      <x:c r="J16" s="14"/>
    </x:row>
    <x:row r="17" spans="1:10" ht="20.10000000000000142109" customHeight="1">
      <x:c r="A17" s="10">
        <x:v>13</x:v>
      </x:c>
      <x:c r="B17" s="10">
        <x:v>37</x:v>
      </x:c>
      <x:c r="C17" s="10">
        <x:v>28</x:v>
      </x:c>
      <x:c r="D17" s="48">
        <x:v>0.0063078703703703708</x:v>
      </x:c>
      <x:c r="E17" s="14"/>
      <x:c r="F17" s="14"/>
      <x:c r="G17" s="14"/>
      <x:c r="H17" s="14"/>
      <x:c r="I17" s="14"/>
      <x:c r="J17" s="14"/>
    </x:row>
    <x:row r="18" spans="1:10" ht="20.10000000000000142109" customHeight="1">
      <x:c r="A18" s="10">
        <x:v>14</x:v>
      </x:c>
      <x:c r="B18" s="10">
        <x:v>40</x:v>
      </x:c>
      <x:c r="C18" s="10">
        <x:v>37</x:v>
      </x:c>
      <x:c r="D18" s="48">
        <x:v>0.0065972222222222222</x:v>
      </x:c>
      <x:c r="E18" s="14"/>
      <x:c r="F18" s="14"/>
      <x:c r="G18" s="14"/>
      <x:c r="H18" s="14"/>
      <x:c r="I18" s="14"/>
      <x:c r="J18" s="14"/>
    </x:row>
    <x:row r="19" spans="1:10" ht="20.10000000000000142109" customHeight="1">
      <x:c r="A19" s="10">
        <x:v>15</x:v>
      </x:c>
      <x:c r="B19" s="10">
        <x:v>44</x:v>
      </x:c>
      <x:c r="C19" s="10">
        <x:v>37</x:v>
      </x:c>
      <x:c r="D19" s="48">
        <x:v>0.0070023148148148145</x:v>
      </x:c>
      <x:c r="E19" s="14"/>
      <x:c r="F19" s="14"/>
      <x:c r="G19" s="14"/>
      <x:c r="H19" s="14"/>
      <x:c r="I19" s="14"/>
      <x:c r="J19" s="14"/>
    </x:row>
    <x:row r="20" spans="1:10" ht="20.10000000000000142109" customHeight="1">
      <x:c r="A20" s="10">
        <x:v>16</x:v>
      </x:c>
      <x:c r="B20" s="10">
        <x:v>47</x:v>
      </x:c>
      <x:c r="C20" s="10">
        <x:v>37</x:v>
      </x:c>
      <x:c r="D20" s="48">
        <x:v>0.0072337962962962963</x:v>
      </x:c>
      <x:c r="E20" s="14"/>
      <x:c r="F20" s="14"/>
      <x:c r="G20" s="14"/>
      <x:c r="H20" s="14"/>
      <x:c r="I20" s="14"/>
      <x:c r="J20" s="14"/>
    </x:row>
    <x:row r="21" spans="1:10" ht="20.10000000000000142109" customHeight="1">
      <x:c r="A21" s="10">
        <x:v>17</x:v>
      </x:c>
      <x:c r="B21" s="10">
        <x:v>50</x:v>
      </x:c>
      <x:c r="C21" s="10">
        <x:v>47</x:v>
      </x:c>
      <x:c r="D21" s="48">
        <x:v>0.0074652777777777781</x:v>
      </x:c>
      <x:c r="E21" s="14"/>
      <x:c r="F21" s="14"/>
      <x:c r="G21" s="14"/>
      <x:c r="H21" s="14"/>
      <x:c r="I21" s="14"/>
      <x:c r="J21" s="14"/>
    </x:row>
    <x:row r="22" spans="1:10" ht="20.10000000000000142109" customHeight="1">
      <x:c r="A22" s="10">
        <x:v>18</x:v>
      </x:c>
      <x:c r="B22" s="10">
        <x:v>53</x:v>
      </x:c>
      <x:c r="C22" s="10">
        <x:v>47</x:v>
      </x:c>
      <x:c r="D22" s="48">
        <x:v>0.0078125</x:v>
      </x:c>
      <x:c r="E22" s="14"/>
      <x:c r="F22" s="14"/>
      <x:c r="G22" s="14"/>
      <x:c r="H22" s="14"/>
      <x:c r="I22" s="14"/>
      <x:c r="J22" s="14"/>
    </x:row>
    <x:row r="23" spans="1:10" ht="20.10000000000000142109" customHeight="1">
      <x:c r="A23" s="10">
        <x:v>19</x:v>
      </x:c>
      <x:c r="B23" s="10">
        <x:v>56</x:v>
      </x:c>
      <x:c r="C23" s="10">
        <x:v>53</x:v>
      </x:c>
      <x:c r="D23" s="48">
        <x:v>0.0086226851851851846</x:v>
      </x:c>
      <x:c r="E23" s="14"/>
      <x:c r="F23" s="14"/>
      <x:c r="G23" s="14"/>
      <x:c r="H23" s="14"/>
      <x:c r="I23" s="14"/>
      <x:c r="J23" s="14"/>
    </x:row>
    <x:row r="24" spans="1:10" ht="20.10000000000000142109" customHeight="1">
      <x:c r="A24" s="10">
        <x:v>20</x:v>
      </x:c>
      <x:c r="B24" s="10">
        <x:v>59</x:v>
      </x:c>
      <x:c r="C24" s="10">
        <x:v>53</x:v>
      </x:c>
      <x:c r="D24" s="48">
        <x:v>0.0090856481481481483</x:v>
      </x:c>
      <x:c r="E24" s="14"/>
      <x:c r="F24" s="14"/>
      <x:c r="G24" s="14"/>
      <x:c r="H24" s="14"/>
      <x:c r="I24" s="14"/>
      <x:c r="J24" s="14"/>
    </x:row>
    <x:row r="25" spans="1:10" ht="20.10000000000000142109" customHeight="1">
      <x:c r="A25" s="10">
        <x:v>21</x:v>
      </x:c>
      <x:c r="B25" s="10">
        <x:v>63</x:v>
      </x:c>
      <x:c r="C25" s="10">
        <x:v>53</x:v>
      </x:c>
      <x:c r="D25" s="48">
        <x:v>0.0095486111111111119</x:v>
      </x:c>
      <x:c r="E25" s="14"/>
      <x:c r="F25" s="14"/>
      <x:c r="G25" s="14"/>
      <x:c r="H25" s="14"/>
      <x:c r="I25" s="14"/>
      <x:c r="J25" s="14"/>
    </x:row>
    <x:row r="26" spans="1:10" ht="20.10000000000000142109" customHeight="1">
      <x:c r="A26" s="10">
        <x:v>22</x:v>
      </x:c>
      <x:c r="B26" s="10">
        <x:v>69</x:v>
      </x:c>
      <x:c r="C26" s="10">
        <x:v>53</x:v>
      </x:c>
      <x:c r="D26" s="48">
        <x:v>0.0099537037037037042</x:v>
      </x:c>
      <x:c r="E26" s="14"/>
      <x:c r="F26" s="14"/>
      <x:c r="G26" s="14"/>
      <x:c r="H26" s="14"/>
      <x:c r="I26" s="14"/>
      <x:c r="J26" s="14"/>
    </x:row>
    <x:row r="27" spans="1:10" ht="20.10000000000000142109" customHeight="1">
      <x:c r="A27" s="10">
        <x:v>23</x:v>
      </x:c>
      <x:c r="B27" s="10">
        <x:v>75</x:v>
      </x:c>
      <x:c r="C27" s="10">
        <x:v>53</x:v>
      </x:c>
      <x:c r="D27" s="48">
        <x:v>0.010763888888888889</x:v>
      </x:c>
      <x:c r="E27" s="14"/>
      <x:c r="F27" s="14"/>
      <x:c r="G27" s="14"/>
      <x:c r="H27" s="14"/>
      <x:c r="I27" s="14"/>
      <x:c r="J27" s="14"/>
    </x:row>
    <x:row r="28" spans="1:10" ht="20.10000000000000142109" customHeight="1">
      <x:c r="A28" s="10">
        <x:v>24</x:v>
      </x:c>
      <x:c r="B28" s="10">
        <x:v>81</x:v>
      </x:c>
      <x:c r="C28" s="10">
        <x:v>53</x:v>
      </x:c>
      <x:c r="D28" s="48">
        <x:v>0.011574074074074073</x:v>
      </x:c>
      <x:c r="E28" s="14"/>
      <x:c r="F28" s="29" t="s">
        <x:v>3088</x:v>
      </x:c>
      <x:c r="G28" s="30" t="s">
        <x:v>544</x:v>
      </x:c>
      <x:c r="H28" s="30" t="s">
        <x:v>3155</x:v>
      </x:c>
      <x:c r="I28" s="30" t="s">
        <x:v>3129</x:v>
      </x:c>
      <x:c r="J28" s="31" t="s">
        <x:v>3116</x:v>
      </x:c>
    </x:row>
    <x:row r="29" spans="1:10" ht="20.10000000000000142109" customHeight="1">
      <x:c r="A29" s="10">
        <x:v>25</x:v>
      </x:c>
      <x:c r="B29" s="10">
        <x:v>84</x:v>
      </x:c>
      <x:c r="C29" s="10">
        <x:v>53</x:v>
      </x:c>
      <x:c r="D29" s="48">
        <x:v>0.012210648148148148</x:v>
      </x:c>
      <x:c r="E29" s="14"/>
      <x:c r="F29" s="18" t="s">
        <x:v>2680</x:v>
      </x:c>
      <x:c r="G29" s="19">
        <x:v>37</x:v>
      </x:c>
      <x:c r="H29" s="36">
        <x:v>0.017071759259259259</x:v>
      </x:c>
      <x:c r="I29" s="36">
        <x:v>0.014525462962962962</x:v>
      </x:c>
      <x:c r="J29" s="37">
        <x:v>0.012673611111111111</x:v>
      </x:c>
    </x:row>
    <x:row r="30" spans="1:10" ht="20.10000000000000142109" customHeight="1">
      <x:c r="A30" s="10">
        <x:v>26</x:v>
      </x:c>
      <x:c r="B30" s="10">
        <x:v>87</x:v>
      </x:c>
      <x:c r="C30" s="10">
        <x:v>84</x:v>
      </x:c>
      <x:c r="D30" s="48">
        <x:v>0.012673611111111111</x:v>
      </x:c>
      <x:c r="E30" s="14"/>
      <x:c r="F30" s="20" t="s">
        <x:v>2702</x:v>
      </x:c>
      <x:c r="G30" s="21">
        <x:v>32</x:v>
      </x:c>
      <x:c r="H30" s="38">
        <x:v>0.009780092592592592</x:v>
      </x:c>
      <x:c r="I30" s="38">
        <x:v>0.0089699074074074073</x:v>
      </x:c>
      <x:c r="J30" s="39">
        <x:v>0.0087384259259259255</x:v>
      </x:c>
    </x:row>
    <x:row r="31" spans="1:10" ht="20.10000000000000142109" customHeight="1">
      <x:c r="A31" s="10">
        <x:v>27</x:v>
      </x:c>
      <x:c r="B31" s="10">
        <x:v>91</x:v>
      </x:c>
      <x:c r="C31" s="10">
        <x:v>87</x:v>
      </x:c>
      <x:c r="D31" s="48">
        <x:v>0.012962962962962962</x:v>
      </x:c>
      <x:c r="E31" s="14"/>
      <x:c r="F31" s="20" t="s">
        <x:v>2697</x:v>
      </x:c>
      <x:c r="G31" s="21">
        <x:v>45</x:v>
      </x:c>
      <x:c r="H31" s="38">
        <x:v>0.017766203703703704</x:v>
      </x:c>
      <x:c r="I31" s="38">
        <x:v>0.016608796296296295</x:v>
      </x:c>
      <x:c r="J31" s="39">
        <x:v>0.014583333333333334</x:v>
      </x:c>
    </x:row>
    <x:row r="32" spans="1:10" ht="20.10000000000000142109" customHeight="1">
      <x:c r="A32" s="10">
        <x:v>28</x:v>
      </x:c>
      <x:c r="B32" s="10">
        <x:v>96</x:v>
      </x:c>
      <x:c r="C32" s="10">
        <x:v>87</x:v>
      </x:c>
      <x:c r="D32" s="48">
        <x:v>0.013541666666666667</x:v>
      </x:c>
      <x:c r="E32" s="14"/>
      <x:c r="F32" s="20" t="s">
        <x:v>2706</x:v>
      </x:c>
      <x:c r="G32" s="21">
        <x:v>39</x:v>
      </x:c>
      <x:c r="H32" s="38">
        <x:v>0.018518518518518517</x:v>
      </x:c>
      <x:c r="I32" s="38">
        <x:v>0.016782407407407409</x:v>
      </x:c>
      <x:c r="J32" s="39">
        <x:v>0.015682870370370371</x:v>
      </x:c>
    </x:row>
    <x:row r="33" spans="1:10" ht="20.10000000000000142109" customHeight="1">
      <x:c r="A33" s="10">
        <x:v>29</x:v>
      </x:c>
      <x:c r="B33" s="10">
        <x:v>102</x:v>
      </x:c>
      <x:c r="C33" s="10">
        <x:v>87</x:v>
      </x:c>
      <x:c r="D33" s="48">
        <x:v>0.013946759259259259</x:v>
      </x:c>
      <x:c r="E33" s="14"/>
      <x:c r="F33" s="22" t="s">
        <x:v>2712</x:v>
      </x:c>
      <x:c r="G33" s="23">
        <x:v>41</x:v>
      </x:c>
      <x:c r="H33" s="40">
        <x:v>0.028587962962962965</x:v>
      </x:c>
      <x:c r="I33" s="40">
        <x:v>0.026099537037037035</x:v>
      </x:c>
      <x:c r="J33" s="41">
        <x:v>0.024537037037037038</x:v>
      </x:c>
    </x:row>
    <x:row r="34" spans="1:10" ht="20.10000000000000142109" customHeight="1">
      <x:c r="A34" s="10">
        <x:v>30</x:v>
      </x:c>
      <x:c r="B34" s="10">
        <x:v>107</x:v>
      </x:c>
      <x:c r="C34" s="10">
        <x:v>87</x:v>
      </x:c>
      <x:c r="D34" s="48">
        <x:v>0.014293981481481482</x:v>
      </x:c>
      <x:c r="E34" s="14"/>
      <x:c r="F34" s="20" t="s">
        <x:v>2710</x:v>
      </x:c>
      <x:c r="G34" s="21">
        <x:v>63</x:v>
      </x:c>
      <x:c r="H34" s="38">
        <x:v>0.039409722222222221</x:v>
      </x:c>
      <x:c r="I34" s="38">
        <x:v>0.036168981481481483</x:v>
      </x:c>
      <x:c r="J34" s="39">
        <x:v>0.03246527777777778</x:v>
      </x:c>
    </x:row>
    <x:row r="35" spans="1:10" ht="20.10000000000000142109" customHeight="1">
      <x:c r="A35" s="10">
        <x:v>31</x:v>
      </x:c>
      <x:c r="B35" s="10">
        <x:v>110</x:v>
      </x:c>
      <x:c r="C35" s="10">
        <x:v>87</x:v>
      </x:c>
      <x:c r="D35" s="48">
        <x:v>0.014583333333333334</x:v>
      </x:c>
      <x:c r="E35" s="14"/>
      <x:c r="F35" s="22" t="s">
        <x:v>3731</x:v>
      </x:c>
      <x:c r="G35" s="23">
        <x:v>49</x:v>
      </x:c>
      <x:c r="H35" s="40">
        <x:v>0.046412037037037035</x:v>
      </x:c>
      <x:c r="I35" s="40">
        <x:v>0.043055555555555555</x:v>
      </x:c>
      <x:c r="J35" s="41">
        <x:v>0.038773148148148147</x:v>
      </x:c>
    </x:row>
    <x:row r="36" spans="1:10" ht="20.10000000000000142109" customHeight="1">
      <x:c r="A36" s="10">
        <x:v>32</x:v>
      </x:c>
      <x:c r="B36" s="10">
        <x:v>113</x:v>
      </x:c>
      <x:c r="C36" s="10">
        <x:v>87</x:v>
      </x:c>
      <x:c r="D36" s="48">
        <x:v>0.014988425925925926</x:v>
      </x:c>
      <x:c r="E36" s="14"/>
      <x:c r="F36" s="10"/>
      <x:c r="G36" s="10"/>
      <x:c r="H36" s="10"/>
      <x:c r="I36" s="10"/>
      <x:c r="J36" s="14"/>
    </x:row>
    <x:row r="37" spans="1:10" ht="20.10000000000000142109" customHeight="1">
      <x:c r="A37" s="10">
        <x:v>33</x:v>
      </x:c>
      <x:c r="B37" s="10">
        <x:v>116</x:v>
      </x:c>
      <x:c r="C37" s="10">
        <x:v>113</x:v>
      </x:c>
      <x:c r="D37" s="48">
        <x:v>0.015335648148148149</x:v>
      </x:c>
      <x:c r="E37" s="14"/>
      <x:c r="F37" s="10"/>
      <x:c r="G37" s="46"/>
      <x:c r="H37" s="46"/>
      <x:c r="I37" s="9"/>
      <x:c r="J37" s="14"/>
    </x:row>
    <x:row r="38" spans="1:10" ht="20.10000000000000142109" customHeight="1">
      <x:c r="A38" s="10">
        <x:v>34</x:v>
      </x:c>
      <x:c r="B38" s="10">
        <x:v>120</x:v>
      </x:c>
      <x:c r="C38" s="10">
        <x:v>113</x:v>
      </x:c>
      <x:c r="D38" s="48">
        <x:v>0.01579861111111111</x:v>
      </x:c>
      <x:c r="E38" s="14"/>
      <x:c r="F38" s="10" t="s">
        <x:v>520</x:v>
      </x:c>
      <x:c r="G38" s="46" t="s">
        <x:v>3135</x:v>
      </x:c>
      <x:c r="H38" s="46" t="s">
        <x:v>490</x:v>
      </x:c>
      <x:c r="I38" s="9" t="s">
        <x:v>540</x:v>
      </x:c>
      <x:c r="J38" s="14" t="s">
        <x:v>453</x:v>
      </x:c>
    </x:row>
    <x:row r="39" spans="1:10" ht="20.10000000000000142109" customHeight="1">
      <x:c r="A39" s="10">
        <x:v>35</x:v>
      </x:c>
      <x:c r="B39" s="10">
        <x:v>125</x:v>
      </x:c>
      <x:c r="C39" s="10">
        <x:v>113</x:v>
      </x:c>
      <x:c r="D39" s="48">
        <x:v>0.016087962962962965</x:v>
      </x:c>
      <x:c r="E39" s="14"/>
      <x:c r="F39" s="10" t="s">
        <x:v>3095</x:v>
      </x:c>
      <x:c r="G39" s="46">
        <x:v>0</x:v>
      </x:c>
      <x:c r="H39" s="46" t="s">
        <x:v>2522</x:v>
      </x:c>
      <x:c r="I39" s="9" t="s">
        <x:v>1306</x:v>
      </x:c>
      <x:c r="J39" s="14" t="s">
        <x:v>3296</x:v>
      </x:c>
    </x:row>
    <x:row r="40" spans="1:10" ht="20.10000000000000142109" customHeight="1">
      <x:c r="A40" s="10">
        <x:v>36</x:v>
      </x:c>
      <x:c r="B40" s="10">
        <x:v>128</x:v>
      </x:c>
      <x:c r="C40" s="10">
        <x:v>113</x:v>
      </x:c>
      <x:c r="D40" s="48">
        <x:v>0.016724537037037038</x:v>
      </x:c>
      <x:c r="E40" s="14"/>
      <x:c r="F40" s="10" t="s">
        <x:v>505</x:v>
      </x:c>
      <x:c r="G40" s="46">
        <x:v>0</x:v>
      </x:c>
      <x:c r="H40" s="46" t="s">
        <x:v>459</x:v>
      </x:c>
      <x:c r="I40" s="9" t="s">
        <x:v>1454</x:v>
      </x:c>
      <x:c r="J40" s="14" t="s">
        <x:v>2136</x:v>
      </x:c>
    </x:row>
    <x:row r="41" spans="1:10" ht="20.10000000000000142109" customHeight="1">
      <x:c r="A41" s="11">
        <x:v>37</x:v>
      </x:c>
      <x:c r="B41" s="11">
        <x:v>132</x:v>
      </x:c>
      <x:c r="C41" s="11">
        <x:v>128</x:v>
      </x:c>
      <x:c r="D41" s="48">
        <x:v>0.017071759259259259</x:v>
      </x:c>
      <x:c r="E41" s="14"/>
      <x:c r="F41" s="10" t="s">
        <x:v>3147</x:v>
      </x:c>
      <x:c r="G41" s="46">
        <x:v>45</x:v>
      </x:c>
      <x:c r="H41" s="46" t="s">
        <x:v>458</x:v>
      </x:c>
      <x:c r="I41" s="9" t="s">
        <x:v>3922</x:v>
      </x:c>
      <x:c r="J41" s="14" t="s">
        <x:v>2517</x:v>
      </x:c>
    </x:row>
    <x:row r="42" spans="1:10" ht="20.10000000000000142109" customHeight="1">
      <x:c r="A42" s="11">
        <x:v>38</x:v>
      </x:c>
      <x:c r="B42" s="11">
        <x:v>135</x:v>
      </x:c>
      <x:c r="C42" s="11">
        <x:v>132</x:v>
      </x:c>
      <x:c r="D42" s="48">
        <x:v>0.017303240740740741</x:v>
      </x:c>
      <x:c r="E42" s="14"/>
      <x:c r="F42" s="10" t="s">
        <x:v>3104</x:v>
      </x:c>
      <x:c r="G42" s="46">
        <x:v>75</x:v>
      </x:c>
      <x:c r="H42" s="46" t="s">
        <x:v>506</x:v>
      </x:c>
      <x:c r="I42" s="9" t="s">
        <x:v>870</x:v>
      </x:c>
      <x:c r="J42" s="14" t="s">
        <x:v>3483</x:v>
      </x:c>
    </x:row>
    <x:row r="43" spans="1:10" ht="20.10000000000000142109" customHeight="1">
      <x:c r="A43" s="11">
        <x:v>39</x:v>
      </x:c>
      <x:c r="B43" s="11">
        <x:v>138</x:v>
      </x:c>
      <x:c r="C43" s="11">
        <x:v>132</x:v>
      </x:c>
      <x:c r="D43" s="48">
        <x:v>0.017418981481481483</x:v>
      </x:c>
      <x:c r="E43" s="14"/>
      <x:c r="F43" s="14" t="s">
        <x:v>3118</x:v>
      </x:c>
      <x:c r="G43" s="14">
        <x:v>50</x:v>
      </x:c>
      <x:c r="H43" s="14" t="s">
        <x:v>3145</x:v>
      </x:c>
      <x:c r="I43" s="14" t="s">
        <x:v>3916</x:v>
      </x:c>
      <x:c r="J43" s="14" t="s">
        <x:v>4109</x:v>
      </x:c>
    </x:row>
    <x:row r="44" spans="1:10" ht="20.10000000000000142109" customHeight="1">
      <x:c r="A44" s="11">
        <x:v>40</x:v>
      </x:c>
      <x:c r="B44" s="11">
        <x:v>140</x:v>
      </x:c>
      <x:c r="C44" s="11">
        <x:v>132</x:v>
      </x:c>
      <x:c r="D44" s="48">
        <x:v>0.017534722222222222</x:v>
      </x:c>
      <x:c r="E44" s="14"/>
      <x:c r="F44" s="14" t="s">
        <x:v>3117</x:v>
      </x:c>
      <x:c r="G44" s="14">
        <x:v>45</x:v>
      </x:c>
      <x:c r="H44" s="14" t="s">
        <x:v>3145</x:v>
      </x:c>
      <x:c r="I44" s="14" t="s">
        <x:v>1482</x:v>
      </x:c>
      <x:c r="J44" s="14" t="s">
        <x:v>4090</x:v>
      </x:c>
    </x:row>
    <x:row r="45" spans="1:10" ht="20.10000000000000142109" customHeight="1">
      <x:c r="A45" s="11">
        <x:v>41</x:v>
      </x:c>
      <x:c r="B45" s="11">
        <x:v>143</x:v>
      </x:c>
      <x:c r="C45" s="11">
        <x:v>132</x:v>
      </x:c>
      <x:c r="D45" s="48">
        <x:v>0.017766203703703704</x:v>
      </x:c>
      <x:c r="E45" s="14"/>
      <x:c r="F45" s="14" t="s">
        <x:v>3112</x:v>
      </x:c>
      <x:c r="G45" s="14">
        <x:v>50</x:v>
      </x:c>
      <x:c r="H45" s="14" t="s">
        <x:v>512</x:v>
      </x:c>
      <x:c r="I45" s="14" t="s">
        <x:v>1764</x:v>
      </x:c>
      <x:c r="J45" s="14" t="s">
        <x:v>1443</x:v>
      </x:c>
    </x:row>
    <x:row r="46" spans="1:10" ht="20.10000000000000142109" customHeight="1">
      <x:c r="A46" s="11">
        <x:v>42</x:v>
      </x:c>
      <x:c r="B46" s="11">
        <x:v>148</x:v>
      </x:c>
      <x:c r="C46" s="11">
        <x:v>132</x:v>
      </x:c>
      <x:c r="D46" s="48">
        <x:v>0.017939814814814815</x:v>
      </x:c>
      <x:c r="E46" s="14"/>
      <x:c r="F46" s="14"/>
      <x:c r="G46" s="14"/>
      <x:c r="H46" s="14"/>
      <x:c r="I46" s="14"/>
      <x:c r="J46" s="14"/>
    </x:row>
    <x:row r="47" spans="1:10" ht="20.10000000000000142109" customHeight="1">
      <x:c r="A47" s="11">
        <x:v>43</x:v>
      </x:c>
      <x:c r="B47" s="11">
        <x:v>151</x:v>
      </x:c>
      <x:c r="C47" s="11">
        <x:v>132</x:v>
      </x:c>
      <x:c r="D47" s="48">
        <x:v>0.018113425925925925</x:v>
      </x:c>
      <x:c r="E47" s="14"/>
      <x:c r="F47" s="14"/>
      <x:c r="G47" s="14"/>
      <x:c r="H47" s="14"/>
      <x:c r="I47" s="14"/>
      <x:c r="J47" s="14"/>
    </x:row>
    <x:row r="48" spans="1:10" ht="20.10000000000000142109" customHeight="1">
      <x:c r="A48" s="11">
        <x:v>44</x:v>
      </x:c>
      <x:c r="B48" s="11">
        <x:v>156</x:v>
      </x:c>
      <x:c r="C48" s="11">
        <x:v>132</x:v>
      </x:c>
      <x:c r="D48" s="48">
        <x:v>0.018576388888888889</x:v>
      </x:c>
      <x:c r="E48" s="14"/>
      <x:c r="F48" s="14"/>
      <x:c r="G48" s="14"/>
      <x:c r="H48" s="14"/>
      <x:c r="I48" s="14"/>
      <x:c r="J48" s="14"/>
    </x:row>
    <x:row r="49" spans="1:10" ht="20.10000000000000142109" customHeight="1">
      <x:c r="A49" s="11">
        <x:v>45</x:v>
      </x:c>
      <x:c r="B49" s="11">
        <x:v>160</x:v>
      </x:c>
      <x:c r="C49" s="11">
        <x:v>132</x:v>
      </x:c>
      <x:c r="D49" s="48">
        <x:v>0.018981481481481481</x:v>
      </x:c>
      <x:c r="E49" s="14"/>
      <x:c r="F49" s="14"/>
      <x:c r="G49" s="14"/>
      <x:c r="H49" s="14"/>
      <x:c r="I49" s="14"/>
      <x:c r="J49" s="14"/>
    </x:row>
    <x:row r="50" spans="1:10" ht="20.10000000000000142109" customHeight="1">
      <x:c r="A50" s="11">
        <x:v>46</x:v>
      </x:c>
      <x:c r="B50" s="11">
        <x:v>163</x:v>
      </x:c>
      <x:c r="C50" s="11">
        <x:v>132</x:v>
      </x:c>
      <x:c r="D50" s="48">
        <x:v>0.019386574074074073</x:v>
      </x:c>
      <x:c r="E50" s="14"/>
      <x:c r="F50" s="14"/>
      <x:c r="G50" s="14"/>
      <x:c r="H50" s="14"/>
      <x:c r="I50" s="14"/>
      <x:c r="J50" s="14"/>
    </x:row>
    <x:row r="51" spans="1:10" ht="20.10000000000000142109" customHeight="1">
      <x:c r="A51" s="11">
        <x:v>47</x:v>
      </x:c>
      <x:c r="B51" s="11">
        <x:v>166</x:v>
      </x:c>
      <x:c r="C51" s="11">
        <x:v>132</x:v>
      </x:c>
      <x:c r="D51" s="48">
        <x:v>0.019791666666666666</x:v>
      </x:c>
      <x:c r="E51" s="14"/>
      <x:c r="F51" s="14"/>
      <x:c r="G51" s="14"/>
      <x:c r="H51" s="14"/>
      <x:c r="I51" s="14"/>
      <x:c r="J51" s="14"/>
    </x:row>
    <x:row r="52" spans="1:10" ht="20.10000000000000142109" customHeight="1">
      <x:c r="A52" s="11">
        <x:v>48</x:v>
      </x:c>
      <x:c r="B52" s="11">
        <x:v>169</x:v>
      </x:c>
      <x:c r="C52" s="11">
        <x:v>132</x:v>
      </x:c>
      <x:c r="D52" s="48">
        <x:v>0.020196759259259258</x:v>
      </x:c>
      <x:c r="E52" s="14"/>
      <x:c r="F52" s="14"/>
      <x:c r="G52" s="14"/>
      <x:c r="H52" s="14"/>
      <x:c r="I52" s="14"/>
      <x:c r="J52" s="14"/>
    </x:row>
    <x:row r="53" spans="1:10" ht="20.10000000000000142109" customHeight="1">
      <x:c r="A53" s="11">
        <x:v>49</x:v>
      </x:c>
      <x:c r="B53" s="11">
        <x:v>174</x:v>
      </x:c>
      <x:c r="C53" s="11">
        <x:v>132</x:v>
      </x:c>
      <x:c r="D53" s="48">
        <x:v>0.02060185185185185</x:v>
      </x:c>
      <x:c r="E53" s="14"/>
      <x:c r="F53" s="14"/>
      <x:c r="G53" s="14"/>
      <x:c r="H53" s="14"/>
      <x:c r="I53" s="14"/>
      <x:c r="J53" s="14"/>
    </x:row>
    <x:row r="54" spans="1:10" ht="20.10000000000000142109" customHeight="1">
      <x:c r="A54" s="11">
        <x:v>50</x:v>
      </x:c>
      <x:c r="B54" s="11">
        <x:v>177</x:v>
      </x:c>
      <x:c r="C54" s="11">
        <x:v>132</x:v>
      </x:c>
      <x:c r="D54" s="48">
        <x:v>0.020891203703703703</x:v>
      </x:c>
      <x:c r="E54" s="14"/>
      <x:c r="F54" s="14"/>
      <x:c r="G54" s="14"/>
      <x:c r="H54" s="14"/>
      <x:c r="I54" s="14"/>
      <x:c r="J54" s="14"/>
    </x:row>
    <x:row r="55" spans="1:10" ht="20.10000000000000142109" customHeight="1">
      <x:c r="A55" s="11">
        <x:v>51</x:v>
      </x:c>
      <x:c r="B55" s="11">
        <x:v>181</x:v>
      </x:c>
      <x:c r="C55" s="11">
        <x:v>132</x:v>
      </x:c>
      <x:c r="D55" s="48">
        <x:v>0.021238425925925924</x:v>
      </x:c>
      <x:c r="E55" s="14"/>
      <x:c r="F55" s="14"/>
      <x:c r="G55" s="14"/>
      <x:c r="H55" s="14"/>
      <x:c r="I55" s="14"/>
      <x:c r="J55" s="14"/>
    </x:row>
    <x:row r="56" spans="1:10" ht="20.10000000000000142109" customHeight="1">
      <x:c r="A56" s="11">
        <x:v>52</x:v>
      </x:c>
      <x:c r="B56" s="11">
        <x:v>187</x:v>
      </x:c>
      <x:c r="C56" s="11">
        <x:v>132</x:v>
      </x:c>
      <x:c r="D56" s="48">
        <x:v>0.021759259259259259</x:v>
      </x:c>
      <x:c r="E56" s="14"/>
      <x:c r="F56" s="14"/>
      <x:c r="G56" s="14"/>
      <x:c r="H56" s="14"/>
      <x:c r="I56" s="14"/>
      <x:c r="J56" s="14"/>
    </x:row>
    <x:row r="57" spans="1:10" ht="20.10000000000000142109" customHeight="1">
      <x:c r="A57" s="11">
        <x:v>53</x:v>
      </x:c>
      <x:c r="B57" s="11">
        <x:v>191</x:v>
      </x:c>
      <x:c r="C57" s="11">
        <x:v>132</x:v>
      </x:c>
      <x:c r="D57" s="48">
        <x:v>0.021990740740740741</x:v>
      </x:c>
      <x:c r="E57" s="14"/>
      <x:c r="F57" s="14"/>
      <x:c r="G57" s="14"/>
      <x:c r="H57" s="14"/>
      <x:c r="I57" s="14"/>
      <x:c r="J57" s="14"/>
    </x:row>
    <x:row r="58" spans="1:10" ht="20.10000000000000142109" customHeight="1">
      <x:c r="A58" s="11">
        <x:v>54</x:v>
      </x:c>
      <x:c r="B58" s="11">
        <x:v>196</x:v>
      </x:c>
      <x:c r="C58" s="11">
        <x:v>132</x:v>
      </x:c>
      <x:c r="D58" s="48">
        <x:v>0.022280092592592591</x:v>
      </x:c>
      <x:c r="E58" s="14"/>
      <x:c r="F58" s="14"/>
      <x:c r="G58" s="14"/>
      <x:c r="H58" s="14"/>
      <x:c r="I58" s="14"/>
      <x:c r="J58" s="14"/>
    </x:row>
    <x:row r="59" spans="1:10" ht="20.10000000000000142109" customHeight="1">
      <x:c r="A59" s="11">
        <x:v>55</x:v>
      </x:c>
      <x:c r="B59" s="11">
        <x:v>201</x:v>
      </x:c>
      <x:c r="C59" s="11">
        <x:v>132</x:v>
      </x:c>
      <x:c r="D59" s="48">
        <x:v>0.022685185185185187</x:v>
      </x:c>
      <x:c r="E59" s="14"/>
      <x:c r="F59" s="14"/>
      <x:c r="G59" s="14"/>
      <x:c r="H59" s="14"/>
      <x:c r="I59" s="14"/>
      <x:c r="J59" s="14"/>
    </x:row>
    <x:row r="60" spans="1:10" ht="20.10000000000000142109" customHeight="1">
      <x:c r="A60" s="11">
        <x:v>56</x:v>
      </x:c>
      <x:c r="B60" s="11">
        <x:v>204</x:v>
      </x:c>
      <x:c r="C60" s="11">
        <x:v>132</x:v>
      </x:c>
      <x:c r="D60" s="48">
        <x:v>0.022858796296296297</x:v>
      </x:c>
      <x:c r="E60" s="14"/>
      <x:c r="F60" s="14"/>
      <x:c r="G60" s="14"/>
      <x:c r="H60" s="14"/>
      <x:c r="I60" s="14"/>
      <x:c r="J60" s="14"/>
    </x:row>
    <x:row r="61" spans="1:10" ht="20.10000000000000142109" customHeight="1">
      <x:c r="A61" s="11">
        <x:v>57</x:v>
      </x:c>
      <x:c r="B61" s="11">
        <x:v>208</x:v>
      </x:c>
      <x:c r="C61" s="11">
        <x:v>132</x:v>
      </x:c>
      <x:c r="D61" s="48">
        <x:v>0.023090277777777779</x:v>
      </x:c>
      <x:c r="E61" s="14"/>
      <x:c r="F61" s="14"/>
      <x:c r="G61" s="14"/>
      <x:c r="H61" s="14"/>
      <x:c r="I61" s="14"/>
      <x:c r="J61" s="14"/>
    </x:row>
    <x:row r="62" spans="1:10" ht="20.10000000000000142109" customHeight="1">
      <x:c r="A62" s="11">
        <x:v>58</x:v>
      </x:c>
      <x:c r="B62" s="11">
        <x:v>212</x:v>
      </x:c>
      <x:c r="C62" s="11">
        <x:v>208</x:v>
      </x:c>
      <x:c r="D62" s="48">
        <x:v>0.02326388888888889</x:v>
      </x:c>
      <x:c r="E62" s="14"/>
      <x:c r="F62" s="14"/>
      <x:c r="G62" s="14"/>
      <x:c r="H62" s="14"/>
      <x:c r="I62" s="14"/>
      <x:c r="J62" s="14"/>
    </x:row>
    <x:row r="63" spans="1:10" ht="20.10000000000000142109" customHeight="1">
      <x:c r="A63" s="11">
        <x:v>59</x:v>
      </x:c>
      <x:c r="B63" s="11">
        <x:v>216</x:v>
      </x:c>
      <x:c r="C63" s="11">
        <x:v>208</x:v>
      </x:c>
      <x:c r="D63" s="48">
        <x:v>0.023668981481481482</x:v>
      </x:c>
      <x:c r="E63" s="14"/>
      <x:c r="F63" s="14"/>
      <x:c r="G63" s="14"/>
      <x:c r="H63" s="14"/>
      <x:c r="I63" s="14"/>
      <x:c r="J63" s="14"/>
    </x:row>
    <x:row r="64" spans="1:10" ht="20.10000000000000142109" customHeight="1">
      <x:c r="A64" s="11">
        <x:v>60</x:v>
      </x:c>
      <x:c r="B64" s="11">
        <x:v>221</x:v>
      </x:c>
      <x:c r="C64" s="11">
        <x:v>208</x:v>
      </x:c>
      <x:c r="D64" s="48">
        <x:v>0.024189814814814813</x:v>
      </x:c>
      <x:c r="E64" s="14"/>
      <x:c r="F64" s="14"/>
      <x:c r="G64" s="14"/>
      <x:c r="H64" s="14"/>
      <x:c r="I64" s="14"/>
      <x:c r="J64" s="14"/>
    </x:row>
    <x:row r="65" spans="1:10" ht="20.10000000000000142109" customHeight="1">
      <x:c r="A65" s="11">
        <x:v>61</x:v>
      </x:c>
      <x:c r="B65" s="11">
        <x:v>226</x:v>
      </x:c>
      <x:c r="C65" s="11">
        <x:v>208</x:v>
      </x:c>
      <x:c r="D65" s="48">
        <x:v>0.024594907407407409</x:v>
      </x:c>
      <x:c r="E65" s="14"/>
      <x:c r="F65" s="14"/>
      <x:c r="G65" s="14"/>
      <x:c r="H65" s="14"/>
      <x:c r="I65" s="14"/>
      <x:c r="J65" s="14"/>
    </x:row>
    <x:row r="66" spans="1:10" ht="20.10000000000000142109" customHeight="1">
      <x:c r="A66" s="11">
        <x:v>62</x:v>
      </x:c>
      <x:c r="B66" s="11">
        <x:v>232</x:v>
      </x:c>
      <x:c r="C66" s="11">
        <x:v>208</x:v>
      </x:c>
      <x:c r="D66" s="48">
        <x:v>0.025</x:v>
      </x:c>
      <x:c r="E66" s="14"/>
      <x:c r="F66" s="14"/>
      <x:c r="G66" s="14"/>
      <x:c r="H66" s="14"/>
      <x:c r="I66" s="14"/>
      <x:c r="J66" s="14"/>
    </x:row>
    <x:row r="67" spans="1:10" ht="20.10000000000000142109" customHeight="1">
      <x:c r="A67" s="11">
        <x:v>63</x:v>
      </x:c>
      <x:c r="B67" s="11">
        <x:v>237</x:v>
      </x:c>
      <x:c r="C67" s="11">
        <x:v>208</x:v>
      </x:c>
      <x:c r="D67" s="48">
        <x:v>0.025173611111111112</x:v>
      </x:c>
      <x:c r="E67" s="14"/>
      <x:c r="F67" s="14"/>
      <x:c r="G67" s="14"/>
      <x:c r="H67" s="14"/>
      <x:c r="I67" s="14"/>
      <x:c r="J67" s="14"/>
    </x:row>
    <x:row r="68" spans="1:10" ht="20.10000000000000142109" customHeight="1">
      <x:c r="A68" s="11">
        <x:v>64</x:v>
      </x:c>
      <x:c r="B68" s="11">
        <x:v>241</x:v>
      </x:c>
      <x:c r="C68" s="11">
        <x:v>237</x:v>
      </x:c>
      <x:c r="D68" s="48">
        <x:v>0.025289351851851851</x:v>
      </x:c>
      <x:c r="E68" s="14"/>
      <x:c r="F68" s="14"/>
      <x:c r="G68" s="14"/>
      <x:c r="H68" s="14"/>
      <x:c r="I68" s="14"/>
      <x:c r="J68" s="14"/>
    </x:row>
    <x:row r="69" spans="1:10" ht="20.10000000000000142109" customHeight="1">
      <x:c r="A69" s="11">
        <x:v>65</x:v>
      </x:c>
      <x:c r="B69" s="11">
        <x:v>245</x:v>
      </x:c>
      <x:c r="C69" s="11">
        <x:v>241</x:v>
      </x:c>
      <x:c r="D69" s="48">
        <x:v>0.025578703703703704</x:v>
      </x:c>
      <x:c r="E69" s="14"/>
      <x:c r="F69" s="14"/>
      <x:c r="G69" s="14"/>
      <x:c r="H69" s="14"/>
      <x:c r="I69" s="14"/>
      <x:c r="J69" s="14"/>
    </x:row>
    <x:row r="70" spans="1:10" ht="20.10000000000000142109" customHeight="1">
      <x:c r="A70" s="11">
        <x:v>66</x:v>
      </x:c>
      <x:c r="B70" s="11">
        <x:v>249</x:v>
      </x:c>
      <x:c r="C70" s="11">
        <x:v>241</x:v>
      </x:c>
      <x:c r="D70" s="48">
        <x:v>0.025868055555555554</x:v>
      </x:c>
      <x:c r="E70" s="14"/>
      <x:c r="F70" s="14"/>
      <x:c r="G70" s="14"/>
      <x:c r="H70" s="14"/>
      <x:c r="I70" s="14"/>
      <x:c r="J70" s="14"/>
    </x:row>
    <x:row r="71" spans="1:10" ht="20.10000000000000142109" customHeight="1">
      <x:c r="A71" s="11">
        <x:v>67</x:v>
      </x:c>
      <x:c r="B71" s="11">
        <x:v>253</x:v>
      </x:c>
      <x:c r="C71" s="11">
        <x:v>241</x:v>
      </x:c>
      <x:c r="D71" s="48">
        <x:v>0.026215277777777778</x:v>
      </x:c>
      <x:c r="E71" s="14"/>
      <x:c r="F71" s="14"/>
      <x:c r="G71" s="14"/>
      <x:c r="H71" s="14"/>
      <x:c r="I71" s="14"/>
      <x:c r="J71" s="14"/>
    </x:row>
    <x:row r="72" spans="1:10" ht="20.10000000000000142109" customHeight="1">
      <x:c r="A72" s="11">
        <x:v>68</x:v>
      </x:c>
      <x:c r="B72" s="11">
        <x:v>256</x:v>
      </x:c>
      <x:c r="C72" s="11">
        <x:v>253</x:v>
      </x:c>
      <x:c r="D72" s="48">
        <x:v>0.026504629629629628</x:v>
      </x:c>
      <x:c r="E72" s="14"/>
      <x:c r="F72" s="14"/>
      <x:c r="G72" s="14"/>
      <x:c r="H72" s="14"/>
      <x:c r="I72" s="14"/>
      <x:c r="J72" s="14"/>
    </x:row>
    <x:row r="73" spans="1:10" ht="20.10000000000000142109" customHeight="1">
      <x:c r="A73" s="11">
        <x:v>69</x:v>
      </x:c>
      <x:c r="B73" s="11">
        <x:v>260</x:v>
      </x:c>
      <x:c r="C73" s="11">
        <x:v>253</x:v>
      </x:c>
      <x:c r="D73" s="48">
        <x:v>0.026851851851851852</x:v>
      </x:c>
      <x:c r="E73" s="14"/>
      <x:c r="F73" s="14"/>
      <x:c r="G73" s="14"/>
      <x:c r="H73" s="14"/>
      <x:c r="I73" s="14"/>
      <x:c r="J73" s="14"/>
    </x:row>
    <x:row r="74" spans="1:10" ht="20.10000000000000142109" customHeight="1">
      <x:c r="A74" s="11">
        <x:v>70</x:v>
      </x:c>
      <x:c r="B74" s="11">
        <x:v>263</x:v>
      </x:c>
      <x:c r="C74" s="11">
        <x:v>260</x:v>
      </x:c>
      <x:c r="D74" s="48">
        <x:v>0.026967592592592592</x:v>
      </x:c>
      <x:c r="E74" s="14"/>
      <x:c r="F74" s="14"/>
      <x:c r="G74" s="14"/>
      <x:c r="H74" s="14"/>
      <x:c r="I74" s="14"/>
      <x:c r="J74" s="14"/>
    </x:row>
    <x:row r="75" spans="1:10" ht="20.10000000000000142109" customHeight="1">
      <x:c r="A75" s="11">
        <x:v>71</x:v>
      </x:c>
      <x:c r="B75" s="11">
        <x:v>267</x:v>
      </x:c>
      <x:c r="C75" s="11">
        <x:v>260</x:v>
      </x:c>
      <x:c r="D75" s="48">
        <x:v>0.027141203703703702</x:v>
      </x:c>
      <x:c r="E75" s="14"/>
      <x:c r="F75" s="14"/>
      <x:c r="G75" s="14"/>
      <x:c r="H75" s="14"/>
      <x:c r="I75" s="14"/>
      <x:c r="J75" s="14"/>
    </x:row>
    <x:row r="76" spans="1:10" ht="20.10000000000000142109" customHeight="1">
      <x:c r="A76" s="11">
        <x:v>72</x:v>
      </x:c>
      <x:c r="B76" s="11">
        <x:v>272</x:v>
      </x:c>
      <x:c r="C76" s="11">
        <x:v>260</x:v>
      </x:c>
      <x:c r="D76" s="48">
        <x:v>0.027488425925925927</x:v>
      </x:c>
      <x:c r="E76" s="14"/>
      <x:c r="F76" s="14"/>
      <x:c r="G76" s="14"/>
      <x:c r="H76" s="14"/>
      <x:c r="I76" s="14"/>
      <x:c r="J76" s="14"/>
    </x:row>
    <x:row r="77" spans="1:10" ht="20.10000000000000142109" customHeight="1">
      <x:c r="A77" s="11">
        <x:v>73</x:v>
      </x:c>
      <x:c r="B77" s="11">
        <x:v>278</x:v>
      </x:c>
      <x:c r="C77" s="11">
        <x:v>260</x:v>
      </x:c>
      <x:c r="D77" s="48">
        <x:v>0.027893518518518519</x:v>
      </x:c>
      <x:c r="E77" s="14"/>
      <x:c r="F77" s="14"/>
      <x:c r="G77" s="14"/>
      <x:c r="H77" s="14"/>
      <x:c r="I77" s="14"/>
      <x:c r="J77" s="14"/>
    </x:row>
    <x:row r="78" spans="1:10" ht="20.10000000000000142109" customHeight="1">
      <x:c r="A78" s="11">
        <x:v>74</x:v>
      </x:c>
      <x:c r="B78" s="11">
        <x:v>283</x:v>
      </x:c>
      <x:c r="C78" s="11">
        <x:v>278</x:v>
      </x:c>
      <x:c r="D78" s="48">
        <x:v>0.028125</x:v>
      </x:c>
      <x:c r="E78" s="14"/>
      <x:c r="F78" s="14"/>
      <x:c r="G78" s="14"/>
      <x:c r="H78" s="14"/>
      <x:c r="I78" s="14"/>
      <x:c r="J78" s="14"/>
    </x:row>
    <x:row r="79" spans="1:10" ht="20.10000000000000142109" customHeight="1">
      <x:c r="A79" s="11">
        <x:v>75</x:v>
      </x:c>
      <x:c r="B79" s="11">
        <x:v>289</x:v>
      </x:c>
      <x:c r="C79" s="11">
        <x:v>278</x:v>
      </x:c>
      <x:c r="D79" s="48">
        <x:v>0.028645833333333332</x:v>
      </x:c>
      <x:c r="E79" s="14"/>
      <x:c r="F79" s="14"/>
      <x:c r="G79" s="14"/>
      <x:c r="H79" s="14"/>
      <x:c r="I79" s="14"/>
      <x:c r="J79" s="14"/>
    </x:row>
    <x:row r="80" spans="1:10" ht="20.10000000000000142109" customHeight="1">
      <x:c r="A80" s="11">
        <x:v>76</x:v>
      </x:c>
      <x:c r="B80" s="11">
        <x:v>292</x:v>
      </x:c>
      <x:c r="C80" s="11">
        <x:v>289</x:v>
      </x:c>
      <x:c r="D80" s="48">
        <x:v>0.028935185185185185</x:v>
      </x:c>
      <x:c r="E80" s="14"/>
      <x:c r="F80" s="14"/>
      <x:c r="G80" s="14"/>
      <x:c r="H80" s="14"/>
      <x:c r="I80" s="14"/>
      <x:c r="J80" s="14"/>
    </x:row>
    <x:row r="81" spans="1:10" ht="20.10000000000000142109" customHeight="1">
      <x:c r="A81" s="11">
        <x:v>77</x:v>
      </x:c>
      <x:c r="B81" s="11">
        <x:v>296</x:v>
      </x:c>
      <x:c r="C81" s="11">
        <x:v>289</x:v>
      </x:c>
      <x:c r="D81" s="48">
        <x:v>0.029224537037037041</x:v>
      </x:c>
      <x:c r="E81" s="14"/>
      <x:c r="F81" s="14"/>
      <x:c r="G81" s="14"/>
      <x:c r="H81" s="14"/>
      <x:c r="I81" s="14"/>
      <x:c r="J81" s="14"/>
    </x:row>
    <x:row r="82" spans="1:10" ht="20.10000000000000142109" customHeight="1">
      <x:c r="A82" s="11">
        <x:v>78</x:v>
      </x:c>
      <x:c r="B82" s="11">
        <x:v>301</x:v>
      </x:c>
      <x:c r="C82" s="11">
        <x:v>289</x:v>
      </x:c>
      <x:c r="D82" s="48">
        <x:v>0.029861111111111113</x:v>
      </x:c>
      <x:c r="E82" s="14"/>
      <x:c r="F82" s="14"/>
      <x:c r="G82" s="14"/>
      <x:c r="H82" s="14"/>
      <x:c r="I82" s="14"/>
      <x:c r="J82" s="14"/>
    </x:row>
    <x:row r="83" spans="1:10" ht="20.10000000000000142109" customHeight="1">
      <x:c r="A83" s="11">
        <x:v>79</x:v>
      </x:c>
      <x:c r="B83" s="11">
        <x:v>309</x:v>
      </x:c>
      <x:c r="C83" s="11">
        <x:v>289</x:v>
      </x:c>
      <x:c r="D83" s="48">
        <x:v>0.030150462962962965</x:v>
      </x:c>
      <x:c r="E83" s="14"/>
      <x:c r="F83" s="14"/>
      <x:c r="G83" s="14"/>
      <x:c r="H83" s="14"/>
      <x:c r="I83" s="14"/>
      <x:c r="J83" s="14"/>
    </x:row>
    <x:row r="84" spans="1:10" ht="20.10000000000000142109" customHeight="1">
      <x:c r="A84" s="11">
        <x:v>80</x:v>
      </x:c>
      <x:c r="B84" s="11">
        <x:v>313</x:v>
      </x:c>
      <x:c r="C84" s="11">
        <x:v>289</x:v>
      </x:c>
      <x:c r="D84" s="48">
        <x:v>0.030439814814814815</x:v>
      </x:c>
      <x:c r="E84" s="14"/>
      <x:c r="F84" s="14"/>
      <x:c r="G84" s="14"/>
      <x:c r="H84" s="14"/>
      <x:c r="I84" s="14"/>
      <x:c r="J84" s="14"/>
    </x:row>
    <x:row r="85" spans="1:10" ht="20.10000000000000142109" customHeight="1">
      <x:c r="A85" s="11">
        <x:v>81</x:v>
      </x:c>
      <x:c r="B85" s="11">
        <x:v>316</x:v>
      </x:c>
      <x:c r="C85" s="11">
        <x:v>289</x:v>
      </x:c>
      <x:c r="D85" s="48">
        <x:v>0.030729166666666665</x:v>
      </x:c>
      <x:c r="E85" s="14"/>
      <x:c r="F85" s="14"/>
      <x:c r="G85" s="14"/>
      <x:c r="H85" s="14"/>
      <x:c r="I85" s="14"/>
      <x:c r="J85" s="14"/>
    </x:row>
    <x:row r="86" spans="1:10" ht="20.10000000000000142109" customHeight="1">
      <x:c r="A86" s="11">
        <x:v>82</x:v>
      </x:c>
      <x:c r="B86" s="11">
        <x:v>320</x:v>
      </x:c>
      <x:c r="C86" s="11">
        <x:v>289</x:v>
      </x:c>
      <x:c r="D86" s="48">
        <x:v>0.03107638888888889</x:v>
      </x:c>
      <x:c r="E86" s="14"/>
      <x:c r="F86" s="14"/>
      <x:c r="G86" s="14"/>
      <x:c r="H86" s="14"/>
      <x:c r="I86" s="14"/>
      <x:c r="J86" s="14"/>
    </x:row>
    <x:row r="87" spans="1:10" ht="20.10000000000000142109" customHeight="1">
      <x:c r="A87" s="11">
        <x:v>83</x:v>
      </x:c>
      <x:c r="B87" s="11">
        <x:v>325</x:v>
      </x:c>
      <x:c r="C87" s="11">
        <x:v>320</x:v>
      </x:c>
      <x:c r="D87" s="48">
        <x:v>0.031365740740740743</x:v>
      </x:c>
      <x:c r="E87" s="14"/>
      <x:c r="F87" s="14"/>
      <x:c r="G87" s="14"/>
      <x:c r="H87" s="14"/>
      <x:c r="I87" s="14"/>
      <x:c r="J87" s="14"/>
    </x:row>
    <x:row r="88" spans="1:10" ht="20.10000000000000142109" customHeight="1">
      <x:c r="A88" s="11">
        <x:v>84</x:v>
      </x:c>
      <x:c r="B88" s="11">
        <x:v>335</x:v>
      </x:c>
      <x:c r="C88" s="11">
        <x:v>320</x:v>
      </x:c>
      <x:c r="D88" s="48">
        <x:v>0.032175925925925927</x:v>
      </x:c>
      <x:c r="E88" s="14"/>
      <x:c r="F88" s="14"/>
      <x:c r="G88" s="14"/>
      <x:c r="H88" s="14"/>
      <x:c r="I88" s="14"/>
      <x:c r="J88" s="14"/>
    </x:row>
    <x:row r="89" spans="1:10" ht="20.10000000000000142109" customHeight="1">
      <x:c r="A89" s="11">
        <x:v>85</x:v>
      </x:c>
      <x:c r="B89" s="11">
        <x:v>339</x:v>
      </x:c>
      <x:c r="C89" s="11">
        <x:v>320</x:v>
      </x:c>
      <x:c r="D89" s="48">
        <x:v>0.032407407407407406</x:v>
      </x:c>
      <x:c r="E89" s="14"/>
      <x:c r="F89" s="14"/>
      <x:c r="G89" s="14"/>
      <x:c r="H89" s="14"/>
      <x:c r="I89" s="14"/>
      <x:c r="J89" s="14"/>
    </x:row>
    <x:row r="90" spans="1:10" ht="20.10000000000000142109" customHeight="1">
      <x:c r="A90" s="11">
        <x:v>86</x:v>
      </x:c>
      <x:c r="B90" s="11">
        <x:v>343</x:v>
      </x:c>
      <x:c r="C90" s="11">
        <x:v>339</x:v>
      </x:c>
      <x:c r="D90" s="48">
        <x:v>0.032696759259259259</x:v>
      </x:c>
      <x:c r="E90" s="14"/>
      <x:c r="F90" s="14"/>
      <x:c r="G90" s="14"/>
      <x:c r="H90" s="14"/>
      <x:c r="I90" s="14"/>
      <x:c r="J90" s="14"/>
    </x:row>
    <x:row r="91" spans="1:10" ht="20.10000000000000142109" customHeight="1">
      <x:c r="A91" s="11">
        <x:v>87</x:v>
      </x:c>
      <x:c r="B91" s="11">
        <x:v>347</x:v>
      </x:c>
      <x:c r="C91" s="11">
        <x:v>343</x:v>
      </x:c>
      <x:c r="D91" s="48">
        <x:v>0.03304398148148148</x:v>
      </x:c>
      <x:c r="E91" s="14"/>
      <x:c r="F91" s="14"/>
      <x:c r="G91" s="14"/>
      <x:c r="H91" s="14"/>
      <x:c r="I91" s="14"/>
      <x:c r="J91" s="14"/>
    </x:row>
    <x:row r="92" spans="1:10" ht="20.10000000000000142109" customHeight="1">
      <x:c r="A92" s="11">
        <x:v>88</x:v>
      </x:c>
      <x:c r="B92" s="11">
        <x:v>351</x:v>
      </x:c>
      <x:c r="C92" s="11">
        <x:v>343</x:v>
      </x:c>
      <x:c r="D92" s="48">
        <x:v>0.033391203703703701</x:v>
      </x:c>
      <x:c r="E92" s="14"/>
      <x:c r="F92" s="14"/>
      <x:c r="G92" s="14"/>
      <x:c r="H92" s="14"/>
      <x:c r="I92" s="14"/>
      <x:c r="J92" s="14"/>
    </x:row>
    <x:row r="93" spans="1:10" ht="20.10000000000000142109" customHeight="1">
      <x:c r="A93" s="11">
        <x:v>89</x:v>
      </x:c>
      <x:c r="B93" s="11">
        <x:v>355</x:v>
      </x:c>
      <x:c r="C93" s="11">
        <x:v>343</x:v>
      </x:c>
      <x:c r="D93" s="48">
        <x:v>0.033738425925925929</x:v>
      </x:c>
      <x:c r="E93" s="14"/>
      <x:c r="F93" s="14"/>
      <x:c r="G93" s="14"/>
      <x:c r="H93" s="14"/>
      <x:c r="I93" s="14"/>
      <x:c r="J93" s="14"/>
    </x:row>
    <x:row r="94" spans="1:10" ht="20.10000000000000142109" customHeight="1">
      <x:c r="A94" s="11">
        <x:v>90</x:v>
      </x:c>
      <x:c r="B94" s="11">
        <x:v>359</x:v>
      </x:c>
      <x:c r="C94" s="11">
        <x:v>343</x:v>
      </x:c>
      <x:c r="D94" s="48">
        <x:v>0.034027777777777775</x:v>
      </x:c>
      <x:c r="E94" s="14"/>
      <x:c r="F94" s="14"/>
      <x:c r="G94" s="14"/>
      <x:c r="H94" s="14"/>
      <x:c r="I94" s="14"/>
      <x:c r="J94" s="14"/>
    </x:row>
    <x:row r="95" spans="1:10" ht="20.10000000000000142109" customHeight="1">
      <x:c r="A95" s="11">
        <x:v>91</x:v>
      </x:c>
      <x:c r="B95" s="11">
        <x:v>363</x:v>
      </x:c>
      <x:c r="C95" s="11">
        <x:v>343</x:v>
      </x:c>
      <x:c r="D95" s="48">
        <x:v>0.034375</x:v>
      </x:c>
      <x:c r="E95" s="14"/>
      <x:c r="F95" s="14"/>
      <x:c r="G95" s="14"/>
      <x:c r="H95" s="14"/>
      <x:c r="I95" s="14"/>
      <x:c r="J95" s="14"/>
    </x:row>
    <x:row r="96" spans="1:10" ht="20.10000000000000142109" customHeight="1">
      <x:c r="A96" s="11">
        <x:v>92</x:v>
      </x:c>
      <x:c r="B96" s="11">
        <x:v>368</x:v>
      </x:c>
      <x:c r="C96" s="11">
        <x:v>343</x:v>
      </x:c>
      <x:c r="D96" s="48">
        <x:v>0.035011574074074077</x:v>
      </x:c>
      <x:c r="E96" s="14"/>
      <x:c r="F96" s="14"/>
      <x:c r="G96" s="14"/>
      <x:c r="H96" s="14"/>
      <x:c r="I96" s="14"/>
      <x:c r="J96" s="14"/>
    </x:row>
    <x:row r="97" spans="1:10" ht="20.10000000000000142109" customHeight="1">
      <x:c r="A97" s="11">
        <x:v>93</x:v>
      </x:c>
      <x:c r="B97" s="11">
        <x:v>372</x:v>
      </x:c>
      <x:c r="C97" s="11">
        <x:v>343</x:v>
      </x:c>
      <x:c r="D97" s="48">
        <x:v>0.035358796296296298</x:v>
      </x:c>
      <x:c r="E97" s="14"/>
      <x:c r="F97" s="14"/>
      <x:c r="G97" s="14"/>
      <x:c r="H97" s="14"/>
      <x:c r="I97" s="14"/>
      <x:c r="J97" s="14"/>
    </x:row>
    <x:row r="98" spans="1:10" ht="20.10000000000000142109" customHeight="1">
      <x:c r="A98" s="11">
        <x:v>94</x:v>
      </x:c>
      <x:c r="B98" s="11">
        <x:v>376</x:v>
      </x:c>
      <x:c r="C98" s="11">
        <x:v>343</x:v>
      </x:c>
      <x:c r="D98" s="48">
        <x:v>0.035706018518518519</x:v>
      </x:c>
      <x:c r="E98" s="14"/>
      <x:c r="F98" s="14"/>
      <x:c r="G98" s="14"/>
      <x:c r="H98" s="14"/>
      <x:c r="I98" s="14"/>
      <x:c r="J98" s="14"/>
    </x:row>
    <x:row r="99" spans="1:10" ht="20.10000000000000142109" customHeight="1">
      <x:c r="A99" s="11">
        <x:v>95</x:v>
      </x:c>
      <x:c r="B99" s="11">
        <x:v>380</x:v>
      </x:c>
      <x:c r="C99" s="11">
        <x:v>343</x:v>
      </x:c>
      <x:c r="D99" s="48">
        <x:v>0.03605324074074074</x:v>
      </x:c>
      <x:c r="E99" s="14"/>
      <x:c r="F99" s="14"/>
      <x:c r="G99" s="14"/>
      <x:c r="H99" s="14"/>
      <x:c r="I99" s="14"/>
      <x:c r="J99" s="14"/>
    </x:row>
    <x:row r="100" spans="1:10" ht="20.10000000000000142109" customHeight="1">
      <x:c r="A100" s="11">
        <x:v>96</x:v>
      </x:c>
      <x:c r="B100" s="11">
        <x:v>384</x:v>
      </x:c>
      <x:c r="C100" s="11">
        <x:v>380</x:v>
      </x:c>
      <x:c r="D100" s="48">
        <x:v>0.036400462962962959</x:v>
      </x:c>
      <x:c r="E100" s="14"/>
      <x:c r="F100" s="14"/>
      <x:c r="G100" s="14"/>
      <x:c r="H100" s="14"/>
      <x:c r="I100" s="14"/>
      <x:c r="J100" s="14"/>
    </x:row>
    <x:row r="101" spans="1:10" ht="20.10000000000000142109" customHeight="1">
      <x:c r="A101" s="11">
        <x:v>97</x:v>
      </x:c>
      <x:c r="B101" s="11">
        <x:v>389</x:v>
      </x:c>
      <x:c r="C101" s="11">
        <x:v>380</x:v>
      </x:c>
      <x:c r="D101" s="48">
        <x:v>0.037326388888888888</x:v>
      </x:c>
      <x:c r="E101" s="14"/>
      <x:c r="F101" s="14"/>
      <x:c r="G101" s="14"/>
      <x:c r="H101" s="14"/>
      <x:c r="I101" s="14"/>
      <x:c r="J101" s="14"/>
    </x:row>
    <x:row r="102" spans="1:10" ht="20.10000000000000142109" customHeight="1">
      <x:c r="A102" s="11">
        <x:v>98</x:v>
      </x:c>
      <x:c r="B102" s="11">
        <x:v>392</x:v>
      </x:c>
      <x:c r="C102" s="11">
        <x:v>380</x:v>
      </x:c>
      <x:c r="D102" s="48">
        <x:v>0.037731481481481484</x:v>
      </x:c>
      <x:c r="E102" s="14"/>
      <x:c r="F102" s="14"/>
      <x:c r="G102" s="14"/>
      <x:c r="H102" s="14"/>
      <x:c r="I102" s="14"/>
      <x:c r="J102" s="14"/>
    </x:row>
    <x:row r="103" spans="1:10" ht="20.10000000000000142109" customHeight="1">
      <x:c r="A103" s="11">
        <x:v>99</x:v>
      </x:c>
      <x:c r="B103" s="11">
        <x:v>396</x:v>
      </x:c>
      <x:c r="C103" s="11">
        <x:v>380</x:v>
      </x:c>
      <x:c r="D103" s="48">
        <x:v>0.038078703703703705</x:v>
      </x:c>
      <x:c r="E103" s="14"/>
      <x:c r="F103" s="14"/>
      <x:c r="G103" s="14"/>
      <x:c r="H103" s="14"/>
      <x:c r="I103" s="14"/>
      <x:c r="J103" s="14"/>
    </x:row>
    <x:row r="104" spans="1:10" ht="20.10000000000000142109" customHeight="1">
      <x:c r="A104" s="11">
        <x:v>100</x:v>
      </x:c>
      <x:c r="B104" s="11">
        <x:v>403</x:v>
      </x:c>
      <x:c r="C104" s="11">
        <x:v>380</x:v>
      </x:c>
      <x:c r="D104" s="48">
        <x:v>0.039004629629629632</x:v>
      </x:c>
      <x:c r="E104" s="14"/>
      <x:c r="F104" s="14"/>
      <x:c r="G104" s="14"/>
      <x:c r="H104" s="14"/>
      <x:c r="I104" s="14"/>
      <x:c r="J104" s="14"/>
    </x:row>
    <x:row r="105" spans="1:10" ht="20.10000000000000142109" customHeight="1">
      <x:c r="A105" s="11">
        <x:v>101</x:v>
      </x:c>
      <x:c r="B105" s="11">
        <x:v>406</x:v>
      </x:c>
      <x:c r="C105" s="11">
        <x:v>380</x:v>
      </x:c>
      <x:c r="D105" s="48">
        <x:v>0.039409722222222221</x:v>
      </x:c>
      <x:c r="E105" s="14"/>
      <x:c r="F105" s="14"/>
      <x:c r="G105" s="14"/>
      <x:c r="H105" s="14"/>
      <x:c r="I105" s="14"/>
      <x:c r="J105" s="14"/>
    </x:row>
    <x:row r="106" spans="1:10" ht="20.10000000000000142109" customHeight="1">
      <x:c r="A106" s="11">
        <x:v>102</x:v>
      </x:c>
      <x:c r="B106" s="11">
        <x:v>409</x:v>
      </x:c>
      <x:c r="C106" s="11">
        <x:v>380</x:v>
      </x:c>
      <x:c r="D106" s="48">
        <x:v>0.039814814814814817</x:v>
      </x:c>
      <x:c r="E106" s="14"/>
      <x:c r="F106" s="14"/>
      <x:c r="G106" s="14"/>
      <x:c r="H106" s="14"/>
      <x:c r="I106" s="14"/>
      <x:c r="J106" s="14"/>
    </x:row>
    <x:row r="107" spans="1:10" ht="20.10000000000000142109" customHeight="1">
      <x:c r="A107" s="11">
        <x:v>103</x:v>
      </x:c>
      <x:c r="B107" s="11">
        <x:v>414</x:v>
      </x:c>
      <x:c r="C107" s="11">
        <x:v>380</x:v>
      </x:c>
      <x:c r="D107" s="48">
        <x:v>0.040451388888888891</x:v>
      </x:c>
      <x:c r="E107" s="14"/>
      <x:c r="F107" s="14"/>
      <x:c r="G107" s="14"/>
      <x:c r="H107" s="14"/>
      <x:c r="I107" s="14"/>
      <x:c r="J107" s="14"/>
    </x:row>
    <x:row r="108" spans="1:10" ht="20.10000000000000142109" customHeight="1">
      <x:c r="A108" s="11">
        <x:v>104</x:v>
      </x:c>
      <x:c r="B108" s="11">
        <x:v>417</x:v>
      </x:c>
      <x:c r="C108" s="11">
        <x:v>380</x:v>
      </x:c>
      <x:c r="D108" s="48">
        <x:v>0.04085648148148148</x:v>
      </x:c>
      <x:c r="E108" s="14"/>
      <x:c r="F108" s="14"/>
      <x:c r="G108" s="14"/>
      <x:c r="H108" s="14"/>
      <x:c r="I108" s="14"/>
      <x:c r="J108" s="14"/>
    </x:row>
    <x:row r="109" spans="1:10" ht="20.10000000000000142109" customHeight="1">
      <x:c r="A109" s="11">
        <x:v>105</x:v>
      </x:c>
      <x:c r="B109" s="11">
        <x:v>421</x:v>
      </x:c>
      <x:c r="C109" s="11">
        <x:v>417</x:v>
      </x:c>
      <x:c r="D109" s="48">
        <x:v>0.041203703703703701</x:v>
      </x:c>
      <x:c r="E109" s="14"/>
      <x:c r="F109" s="14"/>
      <x:c r="G109" s="14"/>
      <x:c r="H109" s="14"/>
      <x:c r="I109" s="14"/>
      <x:c r="J109" s="14"/>
    </x:row>
    <x:row r="110" spans="1:10" ht="20.10000000000000142109" customHeight="1">
      <x:c r="A110" s="11">
        <x:v>106</x:v>
      </x:c>
      <x:c r="B110" s="11">
        <x:v>425</x:v>
      </x:c>
      <x:c r="C110" s="11">
        <x:v>417</x:v>
      </x:c>
      <x:c r="D110" s="48">
        <x:v>0.041550925925925929</x:v>
      </x:c>
      <x:c r="E110" s="14"/>
      <x:c r="F110" s="14"/>
      <x:c r="G110" s="14"/>
      <x:c r="H110" s="14"/>
      <x:c r="I110" s="14"/>
      <x:c r="J110" s="14"/>
    </x:row>
    <x:row r="111" spans="1:10" ht="20.10000000000000142109" customHeight="1">
      <x:c r="A111" s="11">
        <x:v>107</x:v>
      </x:c>
      <x:c r="B111" s="11">
        <x:v>429</x:v>
      </x:c>
      <x:c r="C111" s="11">
        <x:v>417</x:v>
      </x:c>
      <x:c r="D111" s="48">
        <x:v>0.041840277777777775</x:v>
      </x:c>
      <x:c r="E111" s="14"/>
      <x:c r="F111" s="14"/>
      <x:c r="G111" s="14"/>
      <x:c r="H111" s="14"/>
      <x:c r="I111" s="14"/>
      <x:c r="J111" s="14"/>
    </x:row>
    <x:row r="112" spans="1:10" ht="20.10000000000000142109" customHeight="1">
      <x:c r="A112" s="11">
        <x:v>108</x:v>
      </x:c>
      <x:c r="B112" s="11">
        <x:v>434</x:v>
      </x:c>
      <x:c r="C112" s="11">
        <x:v>417</x:v>
      </x:c>
      <x:c r="D112" s="48">
        <x:v>0.042476851851851849</x:v>
      </x:c>
      <x:c r="E112" s="14"/>
      <x:c r="F112" s="14"/>
      <x:c r="G112" s="14"/>
      <x:c r="H112" s="14"/>
      <x:c r="I112" s="14"/>
      <x:c r="J112" s="14"/>
    </x:row>
    <x:row r="113" spans="1:10" ht="20.10000000000000142109" customHeight="1">
      <x:c r="A113" s="11">
        <x:v>109</x:v>
      </x:c>
      <x:c r="B113" s="11">
        <x:v>438</x:v>
      </x:c>
      <x:c r="C113" s="11">
        <x:v>434</x:v>
      </x:c>
      <x:c r="D113" s="48">
        <x:v>0.042824074074074077</x:v>
      </x:c>
      <x:c r="E113" s="14"/>
      <x:c r="F113" s="14"/>
      <x:c r="G113" s="14"/>
      <x:c r="H113" s="14"/>
      <x:c r="I113" s="14"/>
      <x:c r="J113" s="14"/>
    </x:row>
    <x:row r="114" spans="1:10" ht="20.10000000000000142109" customHeight="1">
      <x:c r="A114" s="11">
        <x:v>110</x:v>
      </x:c>
      <x:c r="B114" s="11">
        <x:v>442</x:v>
      </x:c>
      <x:c r="C114" s="11">
        <x:v>434</x:v>
      </x:c>
      <x:c r="D114" s="48">
        <x:v>0.043113425925925923</x:v>
      </x:c>
      <x:c r="E114" s="14"/>
      <x:c r="F114" s="14"/>
      <x:c r="G114" s="14"/>
      <x:c r="H114" s="14"/>
      <x:c r="I114" s="14"/>
      <x:c r="J114" s="14"/>
    </x:row>
    <x:row r="115" spans="1:10" ht="20.10000000000000142109" customHeight="1">
      <x:c r="A115" s="11">
        <x:v>111</x:v>
      </x:c>
      <x:c r="B115" s="11">
        <x:v>450</x:v>
      </x:c>
      <x:c r="C115" s="11">
        <x:v>434</x:v>
      </x:c>
      <x:c r="D115" s="48">
        <x:v>0.043576388888888887</x:v>
      </x:c>
      <x:c r="E115" s="14"/>
      <x:c r="F115" s="14"/>
      <x:c r="G115" s="14"/>
      <x:c r="H115" s="14"/>
      <x:c r="I115" s="14"/>
      <x:c r="J115" s="14"/>
    </x:row>
    <x:row r="116" spans="1:10" ht="20.10000000000000142109" customHeight="1">
      <x:c r="A116" s="11">
        <x:v>112</x:v>
      </x:c>
      <x:c r="B116" s="11">
        <x:v>454</x:v>
      </x:c>
      <x:c r="C116" s="11">
        <x:v>434</x:v>
      </x:c>
      <x:c r="D116" s="48">
        <x:v>0.043923611111111108</x:v>
      </x:c>
      <x:c r="E116" s="14"/>
      <x:c r="F116" s="14"/>
      <x:c r="G116" s="14"/>
      <x:c r="H116" s="14"/>
      <x:c r="I116" s="14"/>
      <x:c r="J116" s="14"/>
    </x:row>
    <x:row r="117" spans="1:10" ht="20.10000000000000142109" customHeight="1">
      <x:c r="A117" s="11">
        <x:v>113</x:v>
      </x:c>
      <x:c r="B117" s="11">
        <x:v>458</x:v>
      </x:c>
      <x:c r="C117" s="11">
        <x:v>434</x:v>
      </x:c>
      <x:c r="D117" s="48">
        <x:v>0.044270833333333336</x:v>
      </x:c>
      <x:c r="E117" s="14"/>
      <x:c r="F117" s="14"/>
      <x:c r="G117" s="14"/>
      <x:c r="H117" s="14"/>
      <x:c r="I117" s="14"/>
      <x:c r="J117" s="14"/>
    </x:row>
    <x:row r="118" spans="1:10" ht="20.10000000000000142109" customHeight="1">
      <x:c r="A118" s="11">
        <x:v>114</x:v>
      </x:c>
      <x:c r="B118" s="11">
        <x:v>462</x:v>
      </x:c>
      <x:c r="C118" s="11">
        <x:v>434</x:v>
      </x:c>
      <x:c r="D118" s="48">
        <x:v>0.044618055555555557</x:v>
      </x:c>
      <x:c r="E118" s="14"/>
      <x:c r="F118" s="14"/>
      <x:c r="G118" s="14"/>
      <x:c r="H118" s="14"/>
      <x:c r="I118" s="14"/>
      <x:c r="J118" s="14"/>
    </x:row>
    <x:row r="119" spans="1:10" ht="20.10000000000000142109" customHeight="1">
      <x:c r="A119" s="11">
        <x:v>115</x:v>
      </x:c>
      <x:c r="B119" s="11">
        <x:v>465</x:v>
      </x:c>
      <x:c r="C119" s="11">
        <x:v>462</x:v>
      </x:c>
      <x:c r="D119" s="48">
        <x:v>0.044849537037037035</x:v>
      </x:c>
      <x:c r="E119" s="14"/>
      <x:c r="F119" s="14"/>
      <x:c r="G119" s="14"/>
      <x:c r="H119" s="14"/>
      <x:c r="I119" s="14"/>
      <x:c r="J119" s="14"/>
    </x:row>
    <x:row r="120" spans="1:10" ht="20.10000000000000142109" customHeight="1">
      <x:c r="A120" s="11">
        <x:v>116</x:v>
      </x:c>
      <x:c r="B120" s="11">
        <x:v>469</x:v>
      </x:c>
      <x:c r="C120" s="11">
        <x:v>462</x:v>
      </x:c>
      <x:c r="D120" s="48">
        <x:v>0.045196759259259256</x:v>
      </x:c>
      <x:c r="E120" s="14"/>
      <x:c r="F120" s="14"/>
      <x:c r="G120" s="14"/>
      <x:c r="H120" s="14"/>
      <x:c r="I120" s="14"/>
      <x:c r="J120" s="14"/>
    </x:row>
    <x:row r="121" spans="1:10" ht="20.10000000000000142109" customHeight="1">
      <x:c r="A121" s="11">
        <x:v>117</x:v>
      </x:c>
      <x:c r="B121" s="11">
        <x:v>474</x:v>
      </x:c>
      <x:c r="C121" s="11">
        <x:v>462</x:v>
      </x:c>
      <x:c r="D121" s="48">
        <x:v>0.04583333333333333</x:v>
      </x:c>
      <x:c r="E121" s="14"/>
      <x:c r="F121" s="14"/>
      <x:c r="G121" s="14"/>
      <x:c r="H121" s="14"/>
      <x:c r="I121" s="14"/>
      <x:c r="J121" s="14"/>
    </x:row>
    <x:row r="122" spans="1:10" ht="20.10000000000000142109" customHeight="1">
      <x:c r="A122" s="11">
        <x:v>118</x:v>
      </x:c>
      <x:c r="B122" s="11">
        <x:v>477</x:v>
      </x:c>
      <x:c r="C122" s="11">
        <x:v>462</x:v>
      </x:c>
      <x:c r="D122" s="48">
        <x:v>0.046527777777777779</x:v>
      </x:c>
      <x:c r="E122" s="14"/>
      <x:c r="F122" s="14"/>
      <x:c r="G122" s="14"/>
      <x:c r="H122" s="14"/>
      <x:c r="I122" s="14"/>
      <x:c r="J122" s="14"/>
    </x:row>
    <x:row r="123" spans="1:10" ht="20.10000000000000142109" customHeight="1">
      <x:c r="A123" s="11">
        <x:v>119</x:v>
      </x:c>
      <x:c r="B123" s="11">
        <x:v>483</x:v>
      </x:c>
      <x:c r="C123" s="11">
        <x:v>462</x:v>
      </x:c>
      <x:c r="D123" s="48">
        <x:v>0.046875</x:v>
      </x:c>
      <x:c r="E123" s="14"/>
      <x:c r="F123" s="14"/>
      <x:c r="G123" s="14"/>
      <x:c r="H123" s="14"/>
      <x:c r="I123" s="14"/>
      <x:c r="J123" s="14"/>
    </x:row>
    <x:row r="124" spans="1:10" ht="20.10000000000000142109" customHeight="1">
      <x:c r="A124" s="11">
        <x:v>120</x:v>
      </x:c>
      <x:c r="B124" s="11">
        <x:v>488</x:v>
      </x:c>
      <x:c r="C124" s="11">
        <x:v>462</x:v>
      </x:c>
      <x:c r="D124" s="48">
        <x:v>0.047511574074074074</x:v>
      </x:c>
      <x:c r="E124" s="14"/>
      <x:c r="F124" s="14"/>
      <x:c r="G124" s="14"/>
      <x:c r="H124" s="14"/>
      <x:c r="I124" s="14"/>
      <x:c r="J124" s="14"/>
    </x:row>
    <x:row r="125" spans="1:10" ht="20.10000000000000142109" customHeight="1">
      <x:c r="A125" s="11">
        <x:v>121</x:v>
      </x:c>
      <x:c r="B125" s="11">
        <x:v>492</x:v>
      </x:c>
      <x:c r="C125" s="11">
        <x:v>488</x:v>
      </x:c>
      <x:c r="D125" s="48">
        <x:v>0.047800925925925927</x:v>
      </x:c>
      <x:c r="E125" s="14"/>
      <x:c r="F125" s="14"/>
      <x:c r="G125" s="14"/>
      <x:c r="H125" s="14"/>
      <x:c r="I125" s="14"/>
      <x:c r="J125" s="14"/>
    </x:row>
    <x:row r="126" spans="1:10" ht="20.10000000000000142109" customHeight="1">
      <x:c r="A126" s="11">
        <x:v>122</x:v>
      </x:c>
      <x:c r="B126" s="11">
        <x:v>497</x:v>
      </x:c>
      <x:c r="C126" s="11">
        <x:v>488</x:v>
      </x:c>
      <x:c r="D126" s="48">
        <x:v>0.048206018518518516</x:v>
      </x:c>
      <x:c r="E126" s="14"/>
      <x:c r="F126" s="14"/>
      <x:c r="G126" s="14"/>
      <x:c r="H126" s="14"/>
      <x:c r="I126" s="14"/>
      <x:c r="J126" s="14"/>
    </x:row>
    <x:row r="127" spans="1:10" ht="20.10000000000000142109" customHeight="1">
      <x:c r="A127" s="11">
        <x:v>123</x:v>
      </x:c>
      <x:c r="B127" s="11">
        <x:v>503</x:v>
      </x:c>
      <x:c r="C127" s="11">
        <x:v>488</x:v>
      </x:c>
      <x:c r="D127" s="48">
        <x:v>0.04884259259259259</x:v>
      </x:c>
      <x:c r="E127" s="14"/>
      <x:c r="F127" s="14"/>
      <x:c r="G127" s="14"/>
      <x:c r="H127" s="14"/>
      <x:c r="I127" s="14"/>
      <x:c r="J127" s="14"/>
    </x:row>
    <x:row r="128" spans="1:10" ht="20.10000000000000142109" customHeight="1">
      <x:c r="A128" s="11">
        <x:v>124</x:v>
      </x:c>
      <x:c r="B128" s="11">
        <x:v>509</x:v>
      </x:c>
      <x:c r="C128" s="11">
        <x:v>488</x:v>
      </x:c>
      <x:c r="D128" s="48">
        <x:v>0.049421296296296297</x:v>
      </x:c>
      <x:c r="E128" s="14"/>
      <x:c r="F128" s="14"/>
      <x:c r="G128" s="14"/>
      <x:c r="H128" s="14"/>
      <x:c r="I128" s="14"/>
      <x:c r="J128" s="14"/>
    </x:row>
    <x:row r="129" spans="1:10" ht="20.10000000000000142109" customHeight="1">
      <x:c r="A129" s="11">
        <x:v>125</x:v>
      </x:c>
      <x:c r="B129" s="11">
        <x:v>515</x:v>
      </x:c>
      <x:c r="C129" s="11">
        <x:v>488</x:v>
      </x:c>
      <x:c r="D129" s="48">
        <x:v>0.049826388888888892</x:v>
      </x:c>
      <x:c r="E129" s="14"/>
      <x:c r="F129" s="14"/>
      <x:c r="G129" s="14"/>
      <x:c r="H129" s="14"/>
      <x:c r="I129" s="14"/>
      <x:c r="J129" s="14"/>
    </x:row>
    <x:row r="130" spans="1:10" ht="20.10000000000000142109" customHeight="1">
      <x:c r="A130" s="11">
        <x:v>126</x:v>
      </x:c>
      <x:c r="B130" s="11">
        <x:v>522</x:v>
      </x:c>
      <x:c r="C130" s="11">
        <x:v>488</x:v>
      </x:c>
      <x:c r="D130" s="48">
        <x:v>0.050289351851851849</x:v>
      </x:c>
      <x:c r="E130" s="14"/>
      <x:c r="F130" s="14"/>
      <x:c r="G130" s="14"/>
      <x:c r="H130" s="14"/>
      <x:c r="I130" s="14"/>
      <x:c r="J130" s="14"/>
    </x:row>
    <x:row r="131" spans="1:10" ht="20.10000000000000142109" customHeight="1">
      <x:c r="A131" s="11">
        <x:v>127</x:v>
      </x:c>
      <x:c r="B131" s="11">
        <x:v>529</x:v>
      </x:c>
      <x:c r="C131" s="11">
        <x:v>488</x:v>
      </x:c>
      <x:c r="D131" s="48">
        <x:v>0.050578703703703702</x:v>
      </x:c>
      <x:c r="E131" s="14"/>
      <x:c r="F131" s="14"/>
      <x:c r="G131" s="14"/>
      <x:c r="H131" s="14"/>
      <x:c r="I131" s="14"/>
      <x:c r="J131" s="14"/>
    </x:row>
    <x:row r="132" spans="1:10" ht="20.10000000000000142109" customHeight="1">
      <x:c r="A132" s="11">
        <x:v>128</x:v>
      </x:c>
      <x:c r="B132" s="11">
        <x:v>535</x:v>
      </x:c>
      <x:c r="C132" s="11">
        <x:v>488</x:v>
      </x:c>
      <x:c r="D132" s="48">
        <x:v>0.050868055555555555</x:v>
      </x:c>
      <x:c r="E132" s="14"/>
      <x:c r="F132" s="14"/>
      <x:c r="G132" s="14"/>
      <x:c r="H132" s="14"/>
      <x:c r="I132" s="14"/>
      <x:c r="J132" s="14"/>
    </x:row>
    <x:row r="133" spans="1:10" ht="20.10000000000000142109" customHeight="1">
      <x:c r="A133" s="11">
        <x:v>129</x:v>
      </x:c>
      <x:c r="B133" s="11">
        <x:v>541</x:v>
      </x:c>
      <x:c r="C133" s="11">
        <x:v>488</x:v>
      </x:c>
      <x:c r="D133" s="48">
        <x:v>0.051099537037037035</x:v>
      </x:c>
      <x:c r="E133" s="14"/>
      <x:c r="F133" s="14"/>
      <x:c r="G133" s="14"/>
      <x:c r="H133" s="14"/>
      <x:c r="I133" s="14"/>
      <x:c r="J133" s="14"/>
    </x:row>
    <x:row r="134" spans="1:10" ht="20.10000000000000142109" customHeight="1">
      <x:c r="A134" s="11">
        <x:v>130</x:v>
      </x:c>
      <x:c r="B134" s="11">
        <x:v>550</x:v>
      </x:c>
      <x:c r="C134" s="11">
        <x:v>488</x:v>
      </x:c>
      <x:c r="D134" s="48">
        <x:v>0.05167824074074074</x:v>
      </x:c>
      <x:c r="E134" s="14"/>
      <x:c r="F134" s="14"/>
      <x:c r="G134" s="14"/>
      <x:c r="H134" s="14"/>
      <x:c r="I134" s="14"/>
      <x:c r="J134" s="14"/>
    </x:row>
    <x:row r="135" spans="1:10" ht="20.10000000000000142109" customHeight="1">
      <x:c r="A135" s="11">
        <x:v>131</x:v>
      </x:c>
      <x:c r="B135" s="11">
        <x:v>552</x:v>
      </x:c>
      <x:c r="C135" s="11">
        <x:v>488</x:v>
      </x:c>
      <x:c r="D135" s="48">
        <x:v>0.05185185185185185</x:v>
      </x:c>
      <x:c r="E135" s="14"/>
      <x:c r="F135" s="14"/>
      <x:c r="G135" s="14"/>
      <x:c r="H135" s="14"/>
      <x:c r="I135" s="14"/>
      <x:c r="J135" s="14"/>
    </x:row>
    <x:row r="136" spans="1:10" ht="20.10000000000000142109" customHeight="1">
      <x:c r="A136" s="11">
        <x:v>132</x:v>
      </x:c>
      <x:c r="B136" s="11">
        <x:v>556</x:v>
      </x:c>
      <x:c r="C136" s="11">
        <x:v>488</x:v>
      </x:c>
      <x:c r="D136" s="48">
        <x:v>0.052025462962962965</x:v>
      </x:c>
      <x:c r="E136" s="14"/>
      <x:c r="F136" s="14"/>
      <x:c r="G136" s="14"/>
      <x:c r="H136" s="14"/>
      <x:c r="I136" s="14"/>
      <x:c r="J136" s="14"/>
    </x:row>
    <x:row r="137" spans="1:10" ht="20.10000000000000142109" customHeight="1">
      <x:c r="A137" s="11">
        <x:v>133</x:v>
      </x:c>
      <x:c r="B137" s="11">
        <x:v>559</x:v>
      </x:c>
      <x:c r="C137" s="11">
        <x:v>488</x:v>
      </x:c>
      <x:c r="D137" s="48">
        <x:v>0.052256944444444446</x:v>
      </x:c>
      <x:c r="E137" s="14"/>
      <x:c r="F137" s="14"/>
      <x:c r="G137" s="14"/>
      <x:c r="H137" s="14"/>
      <x:c r="I137" s="14"/>
      <x:c r="J137" s="14"/>
    </x:row>
    <x:row r="138" spans="1:10" ht="20.10000000000000142109" customHeight="1">
      <x:c r="A138" s="11">
        <x:v>134</x:v>
      </x:c>
      <x:c r="B138" s="11">
        <x:v>561</x:v>
      </x:c>
      <x:c r="C138" s="11">
        <x:v>488</x:v>
      </x:c>
      <x:c r="D138" s="48">
        <x:v>0.052546296296296299</x:v>
      </x:c>
      <x:c r="E138" s="14"/>
      <x:c r="F138" s="14"/>
      <x:c r="G138" s="14"/>
      <x:c r="H138" s="14"/>
      <x:c r="I138" s="14"/>
      <x:c r="J138" s="14"/>
    </x:row>
    <x:row r="139" spans="1:10" ht="20.10000000000000142109" customHeight="1">
      <x:c r="A139" s="11">
        <x:v>135</x:v>
      </x:c>
      <x:c r="B139" s="11">
        <x:v>564</x:v>
      </x:c>
      <x:c r="C139" s="11">
        <x:v>561</x:v>
      </x:c>
      <x:c r="D139" s="48">
        <x:v>0.052951388888888888</x:v>
      </x:c>
      <x:c r="E139" s="14"/>
      <x:c r="F139" s="14"/>
      <x:c r="G139" s="14"/>
      <x:c r="H139" s="14"/>
      <x:c r="I139" s="14"/>
      <x:c r="J139" s="14"/>
    </x:row>
    <x:row r="140" spans="1:10" ht="20.10000000000000142109" customHeight="1">
      <x:c r="A140" s="11">
        <x:v>136</x:v>
      </x:c>
      <x:c r="B140" s="11">
        <x:v>567</x:v>
      </x:c>
      <x:c r="C140" s="11">
        <x:v>561</x:v>
      </x:c>
      <x:c r="D140" s="48">
        <x:v>0.053356481481481484</x:v>
      </x:c>
      <x:c r="E140" s="14"/>
      <x:c r="F140" s="14"/>
      <x:c r="G140" s="14"/>
      <x:c r="H140" s="14"/>
      <x:c r="I140" s="14"/>
      <x:c r="J140" s="14"/>
    </x:row>
    <x:row r="141" spans="1:10" ht="20.10000000000000142109" customHeight="1">
      <x:c r="A141" s="11">
        <x:v>137</x:v>
      </x:c>
      <x:c r="B141" s="11">
        <x:v>570</x:v>
      </x:c>
      <x:c r="C141" s="11">
        <x:v>561</x:v>
      </x:c>
      <x:c r="D141" s="48">
        <x:v>0.053761574074074073</x:v>
      </x:c>
      <x:c r="E141" s="14"/>
      <x:c r="F141" s="14"/>
      <x:c r="G141" s="14"/>
      <x:c r="H141" s="14"/>
      <x:c r="I141" s="14"/>
      <x:c r="J141" s="14"/>
    </x:row>
    <x:row r="142" spans="1:10" ht="20.10000000000000142109" customHeight="1">
      <x:c r="A142" s="11">
        <x:v>138</x:v>
      </x:c>
      <x:c r="B142" s="11">
        <x:v>573</x:v>
      </x:c>
      <x:c r="C142" s="11">
        <x:v>561</x:v>
      </x:c>
      <x:c r="D142" s="48">
        <x:v>0.054166666666666669</x:v>
      </x:c>
      <x:c r="E142" s="14"/>
      <x:c r="F142" s="14"/>
      <x:c r="G142" s="14"/>
      <x:c r="H142" s="14"/>
      <x:c r="I142" s="14"/>
      <x:c r="J142" s="14"/>
    </x:row>
    <x:row r="143" spans="1:10" ht="20.10000000000000142109" customHeight="1">
      <x:c r="A143" s="11">
        <x:v>139</x:v>
      </x:c>
      <x:c r="B143" s="11">
        <x:v>576</x:v>
      </x:c>
      <x:c r="C143" s="11">
        <x:v>573</x:v>
      </x:c>
      <x:c r="D143" s="48">
        <x:v>0.054282407407407404</x:v>
      </x:c>
      <x:c r="E143" s="14"/>
      <x:c r="F143" s="14"/>
      <x:c r="G143" s="14"/>
      <x:c r="H143" s="14"/>
      <x:c r="I143" s="14"/>
      <x:c r="J143" s="14"/>
    </x:row>
    <x:row r="144" spans="1:10" ht="20.10000000000000142109" customHeight="1">
      <x:c r="A144" s="11">
        <x:v>140</x:v>
      </x:c>
      <x:c r="B144" s="11">
        <x:v>581</x:v>
      </x:c>
      <x:c r="C144" s="11">
        <x:v>573</x:v>
      </x:c>
      <x:c r="D144" s="48">
        <x:v>0.054571759259259257</x:v>
      </x:c>
      <x:c r="E144" s="14"/>
      <x:c r="F144" s="14"/>
      <x:c r="G144" s="14"/>
      <x:c r="H144" s="14"/>
      <x:c r="I144" s="14"/>
      <x:c r="J144" s="14"/>
    </x:row>
    <x:row r="145" spans="1:10" ht="20.10000000000000142109" customHeight="1">
      <x:c r="A145" s="11">
        <x:v>141</x:v>
      </x:c>
      <x:c r="B145" s="11">
        <x:v>590</x:v>
      </x:c>
      <x:c r="C145" s="11">
        <x:v>573</x:v>
      </x:c>
      <x:c r="D145" s="48">
        <x:v>0.054976851851851853</x:v>
      </x:c>
      <x:c r="E145" s="14"/>
      <x:c r="F145" s="14"/>
      <x:c r="G145" s="14"/>
      <x:c r="H145" s="14"/>
      <x:c r="I145" s="14"/>
      <x:c r="J145" s="14"/>
    </x:row>
    <x:row r="146" spans="1:10" ht="20.10000000000000142109" customHeight="1">
      <x:c r="A146" s="11">
        <x:v>142</x:v>
      </x:c>
      <x:c r="B146" s="11">
        <x:v>598</x:v>
      </x:c>
      <x:c r="C146" s="11">
        <x:v>573</x:v>
      </x:c>
      <x:c r="D146" s="48">
        <x:v>0.055150462962962965</x:v>
      </x:c>
      <x:c r="E146" s="14"/>
      <x:c r="F146" s="14"/>
      <x:c r="G146" s="14"/>
      <x:c r="H146" s="14"/>
      <x:c r="I146" s="14"/>
      <x:c r="J146" s="14"/>
    </x:row>
    <x:row r="147" spans="1:10" ht="20.10000000000000142109" customHeight="1">
      <x:c r="A147" s="11">
        <x:v>143</x:v>
      </x:c>
      <x:c r="B147" s="11">
        <x:v>601</x:v>
      </x:c>
      <x:c r="C147" s="11">
        <x:v>573</x:v>
      </x:c>
      <x:c r="D147" s="48">
        <x:v>0.055555555555555552</x:v>
      </x:c>
      <x:c r="E147" s="14"/>
      <x:c r="F147" s="14"/>
      <x:c r="G147" s="14"/>
      <x:c r="H147" s="14"/>
      <x:c r="I147" s="14"/>
      <x:c r="J147" s="14"/>
    </x:row>
    <x:row r="148" spans="1:10" ht="20.10000000000000142109" customHeight="1">
      <x:c r="A148" s="11">
        <x:v>144</x:v>
      </x:c>
      <x:c r="B148" s="11">
        <x:v>605</x:v>
      </x:c>
      <x:c r="C148" s="11">
        <x:v>601</x:v>
      </x:c>
      <x:c r="D148" s="48">
        <x:v>0.055787037037037035</x:v>
      </x:c>
      <x:c r="E148" s="14"/>
      <x:c r="F148" s="14"/>
      <x:c r="G148" s="14"/>
      <x:c r="H148" s="14"/>
      <x:c r="I148" s="14"/>
      <x:c r="J148" s="14"/>
    </x:row>
    <x:row r="149" spans="1:10" ht="20.10000000000000142109" customHeight="1">
      <x:c r="A149" s="11">
        <x:v>145</x:v>
      </x:c>
      <x:c r="B149" s="11">
        <x:v>608</x:v>
      </x:c>
      <x:c r="C149" s="11">
        <x:v>601</x:v>
      </x:c>
      <x:c r="D149" s="48">
        <x:v>0.056134259259259259</x:v>
      </x:c>
      <x:c r="E149" s="14"/>
      <x:c r="F149" s="14"/>
      <x:c r="G149" s="14"/>
      <x:c r="H149" s="14"/>
      <x:c r="I149" s="14"/>
      <x:c r="J149" s="14"/>
    </x:row>
    <x:row r="150" spans="1:10" ht="20.10000000000000142109" customHeight="1">
      <x:c r="A150" s="11">
        <x:v>146</x:v>
      </x:c>
      <x:c r="B150" s="11">
        <x:v>620</x:v>
      </x:c>
      <x:c r="C150" s="11">
        <x:v>601</x:v>
      </x:c>
      <x:c r="D150" s="48">
        <x:v>0.05752314814814815</x:v>
      </x:c>
      <x:c r="E150" s="14"/>
      <x:c r="F150" s="14"/>
      <x:c r="G150" s="14"/>
      <x:c r="H150" s="14"/>
      <x:c r="I150" s="14"/>
      <x:c r="J150" s="14"/>
    </x:row>
    <x:row r="151" spans="1:10" ht="20.10000000000000142109" customHeight="1">
      <x:c r="A151" s="11">
        <x:v>147</x:v>
      </x:c>
      <x:c r="B151" s="11">
        <x:v>631</x:v>
      </x:c>
      <x:c r="C151" s="11">
        <x:v>601</x:v>
      </x:c>
      <x:c r="D151" s="48">
        <x:v>0.058796296296296298</x:v>
      </x:c>
      <x:c r="E151" s="14"/>
      <x:c r="F151" s="14"/>
      <x:c r="G151" s="14"/>
      <x:c r="H151" s="14"/>
      <x:c r="I151" s="14"/>
      <x:c r="J151" s="14"/>
    </x:row>
    <x:row r="152" spans="1:10" ht="20.10000000000000142109" customHeight="1">
      <x:c r="A152" s="11">
        <x:v>148</x:v>
      </x:c>
      <x:c r="B152" s="11">
        <x:v>643</x:v>
      </x:c>
      <x:c r="C152" s="11">
        <x:v>601</x:v>
      </x:c>
      <x:c r="D152" s="48">
        <x:v>0.060300925925925924</x:v>
      </x:c>
      <x:c r="E152" s="14"/>
      <x:c r="F152" s="14"/>
      <x:c r="G152" s="14"/>
      <x:c r="H152" s="14"/>
      <x:c r="I152" s="14"/>
      <x:c r="J152" s="14"/>
    </x:row>
    <x:row r="153" spans="1:10" ht="20.10000000000000142109" customHeight="1">
      <x:c r="A153" s="11">
        <x:v>149</x:v>
      </x:c>
      <x:c r="B153" s="11">
        <x:v>646</x:v>
      </x:c>
      <x:c r="C153" s="11">
        <x:v>601</x:v>
      </x:c>
      <x:c r="D153" s="48">
        <x:v>0.060474537037037035</x:v>
      </x:c>
      <x:c r="E153" s="14"/>
      <x:c r="F153" s="14"/>
      <x:c r="G153" s="14"/>
      <x:c r="H153" s="14"/>
      <x:c r="I153" s="14"/>
      <x:c r="J153" s="14"/>
    </x:row>
    <x:row r="154" spans="1:10" ht="20.10000000000000142109" customHeight="1">
      <x:c r="A154" s="11">
        <x:v>150</x:v>
      </x:c>
      <x:c r="B154" s="11">
        <x:v>651</x:v>
      </x:c>
      <x:c r="C154" s="11">
        <x:v>646</x:v>
      </x:c>
      <x:c r="D154" s="48">
        <x:v>0.06128472222222222</x:v>
      </x:c>
      <x:c r="E154" s="14"/>
      <x:c r="F154" s="14"/>
      <x:c r="G154" s="14"/>
      <x:c r="H154" s="14"/>
      <x:c r="I154" s="14"/>
      <x:c r="J154" s="14"/>
    </x:row>
    <x:row r="155" spans="1:10" ht="20.10000000000000142109" customHeight="1">
      <x:c r="A155" s="11">
        <x:v>151</x:v>
      </x:c>
      <x:c r="B155" s="11">
        <x:v>655</x:v>
      </x:c>
      <x:c r="C155" s="11">
        <x:v>646</x:v>
      </x:c>
      <x:c r="D155" s="48">
        <x:v>0.062152777777777779</x:v>
      </x:c>
      <x:c r="E155" s="14"/>
      <x:c r="F155" s="14"/>
      <x:c r="G155" s="14"/>
      <x:c r="H155" s="14"/>
      <x:c r="I155" s="14"/>
      <x:c r="J155" s="14"/>
    </x:row>
    <x:row r="156" spans="1:10" ht="20.10000000000000142109" customHeight="1">
      <x:c r="A156" s="11">
        <x:v>152</x:v>
      </x:c>
      <x:c r="B156" s="11">
        <x:v>658</x:v>
      </x:c>
      <x:c r="C156" s="11">
        <x:v>646</x:v>
      </x:c>
      <x:c r="D156" s="48">
        <x:v>0.062557870370370375</x:v>
      </x:c>
      <x:c r="E156" s="14"/>
      <x:c r="F156" s="14"/>
      <x:c r="G156" s="14"/>
      <x:c r="H156" s="14"/>
      <x:c r="I156" s="14"/>
      <x:c r="J156" s="14"/>
    </x:row>
    <x:row r="157" spans="1:10" ht="20.10000000000000142109" customHeight="1">
      <x:c r="A157" s="11">
        <x:v>153</x:v>
      </x:c>
      <x:c r="B157" s="11">
        <x:v>662</x:v>
      </x:c>
      <x:c r="C157" s="11">
        <x:v>646</x:v>
      </x:c>
      <x:c r="D157" s="48">
        <x:v>0.063136574074074067</x:v>
      </x:c>
      <x:c r="E157" s="14"/>
      <x:c r="F157" s="14"/>
      <x:c r="G157" s="14"/>
      <x:c r="H157" s="14"/>
      <x:c r="I157" s="14"/>
      <x:c r="J157" s="14"/>
    </x:row>
    <x:row r="158" spans="1:10" ht="20.10000000000000142109" customHeight="1">
      <x:c r="A158" s="11">
        <x:v>154</x:v>
      </x:c>
      <x:c r="B158" s="11">
        <x:v>668</x:v>
      </x:c>
      <x:c r="C158" s="11">
        <x:v>662</x:v>
      </x:c>
      <x:c r="D158" s="48">
        <x:v>0.063831018518518523</x:v>
      </x:c>
      <x:c r="E158" s="14"/>
      <x:c r="F158" s="14"/>
      <x:c r="G158" s="14"/>
      <x:c r="H158" s="14"/>
      <x:c r="I158" s="14"/>
      <x:c r="J158" s="14"/>
    </x:row>
    <x:row r="159" spans="1:10" ht="20.10000000000000142109" customHeight="1">
      <x:c r="A159" s="11">
        <x:v>155</x:v>
      </x:c>
      <x:c r="B159" s="11">
        <x:v>672</x:v>
      </x:c>
      <x:c r="C159" s="11">
        <x:v>662</x:v>
      </x:c>
      <x:c r="D159" s="48">
        <x:v>0.064178240740740744</x:v>
      </x:c>
      <x:c r="E159" s="14"/>
      <x:c r="F159" s="14"/>
      <x:c r="G159" s="14"/>
      <x:c r="H159" s="14"/>
      <x:c r="I159" s="14"/>
      <x:c r="J159" s="14"/>
    </x:row>
    <x:row r="160" spans="1:10" ht="20.10000000000000142109" customHeight="1">
      <x:c r="A160" s="11">
        <x:v>156</x:v>
      </x:c>
      <x:c r="B160" s="11">
        <x:v>678</x:v>
      </x:c>
      <x:c r="C160" s="11">
        <x:v>662</x:v>
      </x:c>
      <x:c r="D160" s="48">
        <x:v>0.064872685185185186</x:v>
      </x:c>
      <x:c r="E160" s="14"/>
      <x:c r="F160" s="14"/>
      <x:c r="G160" s="14"/>
      <x:c r="H160" s="14"/>
      <x:c r="I160" s="14"/>
      <x:c r="J160" s="14"/>
    </x:row>
    <x:row r="161" spans="1:10" ht="20.10000000000000142109" customHeight="1">
      <x:c r="A161" s="11">
        <x:v>157</x:v>
      </x:c>
      <x:c r="B161" s="11">
        <x:v>682</x:v>
      </x:c>
      <x:c r="C161" s="11">
        <x:v>662</x:v>
      </x:c>
      <x:c r="D161" s="48">
        <x:v>0.065219907407407407</x:v>
      </x:c>
      <x:c r="E161" s="14"/>
      <x:c r="F161" s="14"/>
      <x:c r="G161" s="14"/>
      <x:c r="H161" s="14"/>
      <x:c r="I161" s="14"/>
      <x:c r="J161" s="14"/>
    </x:row>
    <x:row r="162" spans="1:10" ht="20.10000000000000142109" customHeight="1">
      <x:c r="A162" s="11">
        <x:v>158</x:v>
      </x:c>
      <x:c r="B162" s="11">
        <x:v>687</x:v>
      </x:c>
      <x:c r="C162" s="11">
        <x:v>662</x:v>
      </x:c>
      <x:c r="D162" s="48">
        <x:v>0.065856481481481488</x:v>
      </x:c>
      <x:c r="E162" s="14"/>
      <x:c r="F162" s="14"/>
      <x:c r="G162" s="14"/>
      <x:c r="H162" s="14"/>
      <x:c r="I162" s="14"/>
      <x:c r="J162" s="14"/>
    </x:row>
    <x:row r="163" spans="1:10" ht="20.10000000000000142109" customHeight="1">
      <x:c r="A163" s="11">
        <x:v>159</x:v>
      </x:c>
      <x:c r="B163" s="11">
        <x:v>693</x:v>
      </x:c>
      <x:c r="C163" s="11">
        <x:v>687</x:v>
      </x:c>
      <x:c r="D163" s="48">
        <x:v>0.066145833333333334</x:v>
      </x:c>
      <x:c r="E163" s="14"/>
      <x:c r="F163" s="14"/>
      <x:c r="G163" s="14"/>
      <x:c r="H163" s="14"/>
      <x:c r="I163" s="14"/>
      <x:c r="J163" s="14"/>
    </x:row>
    <x:row r="164" spans="1:10" ht="20.10000000000000142109" customHeight="1">
      <x:c r="A164" s="11">
        <x:v>160</x:v>
      </x:c>
      <x:c r="B164" s="11">
        <x:v>702</x:v>
      </x:c>
      <x:c r="C164" s="11">
        <x:v>687</x:v>
      </x:c>
      <x:c r="D164" s="48">
        <x:v>0.066493055555555555</x:v>
      </x:c>
      <x:c r="E164" s="14"/>
      <x:c r="F164" s="14"/>
      <x:c r="G164" s="14"/>
      <x:c r="H164" s="14"/>
      <x:c r="I164" s="14"/>
      <x:c r="J164" s="14"/>
    </x:row>
    <x:row r="165" spans="1:10" ht="20.10000000000000142109" customHeight="1">
      <x:c r="A165" s="11">
        <x:v>161</x:v>
      </x:c>
      <x:c r="B165" s="11">
        <x:v>705</x:v>
      </x:c>
      <x:c r="C165" s="11">
        <x:v>687</x:v>
      </x:c>
      <x:c r="D165" s="48">
        <x:v>0.066898148148148151</x:v>
      </x:c>
      <x:c r="E165" s="14"/>
      <x:c r="F165" s="14"/>
      <x:c r="G165" s="14"/>
      <x:c r="H165" s="14"/>
      <x:c r="I165" s="14"/>
      <x:c r="J165" s="14"/>
    </x:row>
    <x:row r="166" spans="1:10" ht="20.10000000000000142109" customHeight="1">
      <x:c r="A166" s="11">
        <x:v>162</x:v>
      </x:c>
      <x:c r="B166" s="11">
        <x:v>709</x:v>
      </x:c>
      <x:c r="C166" s="11">
        <x:v>705</x:v>
      </x:c>
      <x:c r="D166" s="48">
        <x:v>0.067071759259259262</x:v>
      </x:c>
      <x:c r="E166" s="14"/>
      <x:c r="F166" s="14"/>
      <x:c r="G166" s="14"/>
      <x:c r="H166" s="14"/>
      <x:c r="I166" s="14"/>
      <x:c r="J166" s="14"/>
    </x:row>
    <x:row r="167" spans="1:10" ht="20.10000000000000142109" customHeight="1">
      <x:c r="A167" s="11">
        <x:v>163</x:v>
      </x:c>
      <x:c r="B167" s="11">
        <x:v>721</x:v>
      </x:c>
      <x:c r="C167" s="11">
        <x:v>705</x:v>
      </x:c>
      <x:c r="D167" s="48">
        <x:v>0.067650462962962965</x:v>
      </x:c>
      <x:c r="E167" s="14"/>
      <x:c r="F167" s="14"/>
      <x:c r="G167" s="14"/>
      <x:c r="H167" s="14"/>
      <x:c r="I167" s="14"/>
      <x:c r="J167" s="14"/>
    </x:row>
    <x:row r="168" spans="1:10" ht="20.10000000000000142109" customHeight="1">
      <x:c r="A168" s="11">
        <x:v>164</x:v>
      </x:c>
      <x:c r="B168" s="11">
        <x:v>733</x:v>
      </x:c>
      <x:c r="C168" s="11">
        <x:v>705</x:v>
      </x:c>
      <x:c r="D168" s="48">
        <x:v>0.068171296296296299</x:v>
      </x:c>
      <x:c r="E168" s="14"/>
      <x:c r="F168" s="14"/>
      <x:c r="G168" s="14"/>
      <x:c r="H168" s="14"/>
      <x:c r="I168" s="14"/>
      <x:c r="J168" s="14"/>
    </x:row>
    <x:row r="169" spans="1:10" ht="20.10000000000000142109" customHeight="1">
      <x:c r="A169" s="11">
        <x:v>165</x:v>
      </x:c>
      <x:c r="B169" s="11">
        <x:v>745</x:v>
      </x:c>
      <x:c r="C169" s="11">
        <x:v>705</x:v>
      </x:c>
      <x:c r="D169" s="48">
        <x:v>0.068692129629629631</x:v>
      </x:c>
      <x:c r="E169" s="14"/>
      <x:c r="F169" s="14"/>
      <x:c r="G169" s="14"/>
      <x:c r="H169" s="14"/>
      <x:c r="I169" s="14"/>
      <x:c r="J169" s="14"/>
    </x:row>
    <x:row r="170" spans="1:10" ht="20.10000000000000142109" customHeight="1">
      <x:c r="A170" s="11">
        <x:v>166</x:v>
      </x:c>
      <x:c r="B170" s="11">
        <x:v>757</x:v>
      </x:c>
      <x:c r="C170" s="11">
        <x:v>705</x:v>
      </x:c>
      <x:c r="D170" s="48">
        <x:v>0.069444444444444448</x:v>
      </x:c>
      <x:c r="E170" s="14"/>
      <x:c r="F170" s="14"/>
      <x:c r="G170" s="14"/>
      <x:c r="H170" s="14"/>
      <x:c r="I170" s="14"/>
      <x:c r="J170" s="14"/>
    </x:row>
    <x:row r="171" spans="1:10" ht="20.10000000000000142109" customHeight="1">
      <x:c r="A171" s="11">
        <x:v>167</x:v>
      </x:c>
      <x:c r="B171" s="11">
        <x:v>769</x:v>
      </x:c>
      <x:c r="C171" s="11">
        <x:v>705</x:v>
      </x:c>
      <x:c r="D171" s="48">
        <x:v>0.070196759259259264</x:v>
      </x:c>
      <x:c r="E171" s="14"/>
      <x:c r="F171" s="14"/>
      <x:c r="G171" s="14"/>
      <x:c r="H171" s="14"/>
      <x:c r="I171" s="14"/>
      <x:c r="J171" s="14"/>
    </x:row>
    <x:row r="172" spans="1:10" ht="20.10000000000000142109" customHeight="1">
      <x:c r="A172" s="11">
        <x:v>168</x:v>
      </x:c>
      <x:c r="B172" s="11">
        <x:v>781</x:v>
      </x:c>
      <x:c r="C172" s="11">
        <x:v>705</x:v>
      </x:c>
      <x:c r="D172" s="48">
        <x:v>0.071932870370370369</x:v>
      </x:c>
      <x:c r="E172" s="14"/>
      <x:c r="F172" s="14"/>
      <x:c r="G172" s="14"/>
      <x:c r="H172" s="14"/>
      <x:c r="I172" s="14"/>
      <x:c r="J172" s="14"/>
    </x:row>
    <x:row r="173" spans="1:10" ht="20.10000000000000142109" customHeight="1">
      <x:c r="A173" s="11">
        <x:v>169</x:v>
      </x:c>
      <x:c r="B173" s="11">
        <x:v>784</x:v>
      </x:c>
      <x:c r="C173" s="11">
        <x:v>705</x:v>
      </x:c>
      <x:c r="D173" s="48">
        <x:v>0.07228009259259259</x:v>
      </x:c>
      <x:c r="E173" s="14"/>
      <x:c r="F173" s="14"/>
      <x:c r="G173" s="14"/>
      <x:c r="H173" s="14"/>
      <x:c r="I173" s="14"/>
      <x:c r="J173" s="14"/>
    </x:row>
    <x:row r="174" spans="1:10" ht="20.10000000000000142109" customHeight="1">
      <x:c r="A174" s="11">
        <x:v>170</x:v>
      </x:c>
      <x:c r="B174" s="11">
        <x:v>788</x:v>
      </x:c>
      <x:c r="C174" s="11">
        <x:v>784</x:v>
      </x:c>
      <x:c r="D174" s="48">
        <x:v>0.072916666666666671</x:v>
      </x:c>
      <x:c r="E174" s="14"/>
      <x:c r="F174" s="14"/>
      <x:c r="G174" s="14"/>
      <x:c r="H174" s="14"/>
      <x:c r="I174" s="14"/>
      <x:c r="J174" s="14"/>
    </x:row>
    <x:row r="175" spans="1:10" ht="20.10000000000000142109" customHeight="1">
      <x:c r="A175" s="11">
        <x:v>171</x:v>
      </x:c>
      <x:c r="B175" s="11">
        <x:v>793</x:v>
      </x:c>
      <x:c r="C175" s="11">
        <x:v>784</x:v>
      </x:c>
      <x:c r="D175" s="48">
        <x:v>0.073900462962962954</x:v>
      </x:c>
      <x:c r="E175" s="14"/>
      <x:c r="F175" s="14"/>
      <x:c r="G175" s="14"/>
      <x:c r="H175" s="14"/>
      <x:c r="I175" s="14"/>
      <x:c r="J175" s="14"/>
    </x:row>
    <x:row r="176" spans="1:10" ht="20.10000000000000142109" customHeight="1">
      <x:c r="A176" s="11">
        <x:v>172</x:v>
      </x:c>
      <x:c r="B176" s="11">
        <x:v>798</x:v>
      </x:c>
      <x:c r="C176" s="11">
        <x:v>784</x:v>
      </x:c>
      <x:c r="D176" s="48">
        <x:v>0.074652777777777776</x:v>
      </x:c>
      <x:c r="E176" s="14"/>
      <x:c r="F176" s="14"/>
      <x:c r="G176" s="14"/>
      <x:c r="H176" s="14"/>
      <x:c r="I176" s="14"/>
      <x:c r="J176" s="14"/>
    </x:row>
    <x:row r="177" spans="1:10" ht="20.10000000000000142109" customHeight="1">
      <x:c r="A177" s="11">
        <x:v>173</x:v>
      </x:c>
      <x:c r="B177" s="11">
        <x:v>802</x:v>
      </x:c>
      <x:c r="C177" s="11">
        <x:v>784</x:v>
      </x:c>
      <x:c r="D177" s="48">
        <x:v>0.075</x:v>
      </x:c>
      <x:c r="E177" s="14"/>
      <x:c r="F177" s="14"/>
      <x:c r="G177" s="14"/>
      <x:c r="H177" s="14"/>
      <x:c r="I177" s="14"/>
      <x:c r="J177" s="14"/>
    </x:row>
    <x:row r="178" spans="1:10" ht="20.10000000000000142109" customHeight="1">
      <x:c r="A178" s="11">
        <x:v>174</x:v>
      </x:c>
      <x:c r="B178" s="11">
        <x:v>805</x:v>
      </x:c>
      <x:c r="C178" s="11">
        <x:v>802</x:v>
      </x:c>
      <x:c r="D178" s="48">
        <x:v>0.075231481481481483</x:v>
      </x:c>
      <x:c r="E178" s="14"/>
      <x:c r="F178" s="14"/>
      <x:c r="G178" s="14"/>
      <x:c r="H178" s="14"/>
      <x:c r="I178" s="14"/>
      <x:c r="J178" s="14"/>
    </x:row>
    <x:row r="179" spans="1:10" ht="20.10000000000000142109" customHeight="1">
      <x:c r="A179" s="10">
        <x:v>175</x:v>
      </x:c>
      <x:c r="B179" s="10">
        <x:v>809</x:v>
      </x:c>
      <x:c r="C179" s="10">
        <x:v>802</x:v>
      </x:c>
      <x:c r="D179" s="48">
        <x:v>0.075578703703703703</x:v>
      </x:c>
      <x:c r="E179" s="14"/>
      <x:c r="F179" s="14"/>
      <x:c r="G179" s="14"/>
      <x:c r="H179" s="14"/>
      <x:c r="I179" s="14"/>
      <x:c r="J179" s="14"/>
    </x:row>
    <x:row r="180" spans="1:10" ht="20.10000000000000142109" customHeight="1">
      <x:c r="A180" s="10">
        <x:v>176</x:v>
      </x:c>
      <x:c r="B180" s="10">
        <x:v>814</x:v>
      </x:c>
      <x:c r="C180" s="10">
        <x:v>802</x:v>
      </x:c>
      <x:c r="D180" s="48">
        <x:v>0.075810185185185189</x:v>
      </x:c>
      <x:c r="E180" s="14"/>
      <x:c r="F180" s="14"/>
      <x:c r="G180" s="14"/>
      <x:c r="H180" s="14"/>
      <x:c r="I180" s="14"/>
      <x:c r="J180" s="14"/>
    </x:row>
    <x:row r="181" spans="1:10" ht="20.10000000000000142109" customHeight="1">
      <x:c r="A181" s="10">
        <x:v>177</x:v>
      </x:c>
      <x:c r="B181" s="10">
        <x:v>819</x:v>
      </x:c>
      <x:c r="C181" s="10">
        <x:v>802</x:v>
      </x:c>
      <x:c r="D181" s="48">
        <x:v>0.076099537037037035</x:v>
      </x:c>
      <x:c r="E181" s="14"/>
      <x:c r="F181" s="14"/>
      <x:c r="G181" s="14"/>
      <x:c r="H181" s="14"/>
      <x:c r="I181" s="14"/>
      <x:c r="J181" s="14"/>
    </x:row>
    <x:row r="182" spans="1:10" ht="20.10000000000000142109" customHeight="1">
      <x:c r="A182" s="10">
        <x:v>178</x:v>
      </x:c>
      <x:c r="B182" s="10">
        <x:v>831</x:v>
      </x:c>
      <x:c r="C182" s="10">
        <x:v>819</x:v>
      </x:c>
      <x:c r="D182" s="48">
        <x:v>0.077199074074074073</x:v>
      </x:c>
      <x:c r="E182" s="14"/>
      <x:c r="F182" s="14"/>
      <x:c r="G182" s="14"/>
      <x:c r="H182" s="14"/>
      <x:c r="I182" s="14"/>
      <x:c r="J182" s="14"/>
    </x:row>
    <x:row r="183" spans="1:10" ht="20.10000000000000142109" customHeight="1">
      <x:c r="A183" s="10">
        <x:v>179</x:v>
      </x:c>
      <x:c r="B183" s="10">
        <x:v>843</x:v>
      </x:c>
      <x:c r="C183" s="10">
        <x:v>819</x:v>
      </x:c>
      <x:c r="D183" s="48">
        <x:v>0.07829861111111111</x:v>
      </x:c>
      <x:c r="E183" s="14"/>
      <x:c r="F183" s="14"/>
      <x:c r="G183" s="14"/>
      <x:c r="H183" s="14"/>
      <x:c r="I183" s="14"/>
      <x:c r="J183" s="14"/>
    </x:row>
    <x:row r="184" spans="1:10" ht="20.10000000000000142109" customHeight="1">
      <x:c r="A184" s="10">
        <x:v>180</x:v>
      </x:c>
      <x:c r="B184" s="10">
        <x:v>855</x:v>
      </x:c>
      <x:c r="C184" s="10">
        <x:v>819</x:v>
      </x:c>
      <x:c r="D184" s="48">
        <x:v>0.079571759259259259</x:v>
      </x:c>
      <x:c r="E184" s="14"/>
      <x:c r="F184" s="14"/>
      <x:c r="G184" s="14"/>
      <x:c r="H184" s="14"/>
      <x:c r="I184" s="14"/>
      <x:c r="J184" s="14"/>
    </x:row>
    <x:row r="185" spans="1:10" ht="20.10000000000000142109" customHeight="1">
      <x:c r="A185" s="10">
        <x:v>181</x:v>
      </x:c>
      <x:c r="B185" s="10">
        <x:v>867</x:v>
      </x:c>
      <x:c r="C185" s="10">
        <x:v>819</x:v>
      </x:c>
      <x:c r="D185" s="48">
        <x:v>0.081655092592592599</x:v>
      </x:c>
      <x:c r="E185" s="14"/>
      <x:c r="F185" s="14"/>
      <x:c r="G185" s="14"/>
      <x:c r="H185" s="14"/>
      <x:c r="I185" s="14"/>
      <x:c r="J185" s="14"/>
    </x:row>
    <x:row r="186" spans="1:10" ht="20.10000000000000142109" customHeight="1">
      <x:c r="A186" s="10">
        <x:v>182</x:v>
      </x:c>
      <x:c r="B186" s="10">
        <x:v>871</x:v>
      </x:c>
      <x:c r="C186" s="10">
        <x:v>867</x:v>
      </x:c>
      <x:c r="D186" s="48">
        <x:v>0.08200231481481482</x:v>
      </x:c>
      <x:c r="E186" s="14"/>
      <x:c r="F186" s="14"/>
      <x:c r="G186" s="14"/>
      <x:c r="H186" s="14"/>
      <x:c r="I186" s="14"/>
      <x:c r="J186" s="14"/>
    </x:row>
    <x:row r="187" spans="1:10" ht="20.10000000000000142109" customHeight="1">
      <x:c r="A187" s="10">
        <x:v>183</x:v>
      </x:c>
      <x:c r="B187" s="10">
        <x:v>875</x:v>
      </x:c>
      <x:c r="C187" s="10">
        <x:v>871</x:v>
      </x:c>
      <x:c r="D187" s="48">
        <x:v>0.082696759259259262</x:v>
      </x:c>
      <x:c r="E187" s="14"/>
      <x:c r="F187" s="14"/>
      <x:c r="G187" s="14"/>
      <x:c r="H187" s="14"/>
      <x:c r="I187" s="14"/>
      <x:c r="J187" s="14"/>
    </x:row>
    <x:row r="188" spans="1:10" ht="20.10000000000000142109" customHeight="1">
      <x:c r="A188" s="10">
        <x:v>184</x:v>
      </x:c>
      <x:c r="B188" s="10">
        <x:v>879</x:v>
      </x:c>
      <x:c r="C188" s="10">
        <x:v>871</x:v>
      </x:c>
      <x:c r="D188" s="48">
        <x:v>0.083101851851851857</x:v>
      </x:c>
      <x:c r="E188" s="14"/>
      <x:c r="F188" s="14"/>
      <x:c r="G188" s="14"/>
      <x:c r="H188" s="14"/>
      <x:c r="I188" s="14"/>
      <x:c r="J188" s="14"/>
    </x:row>
    <x:row r="189" spans="1:10" ht="20.10000000000000142109" customHeight="1">
      <x:c r="A189" s="10">
        <x:v>185</x:v>
      </x:c>
      <x:c r="B189" s="10">
        <x:v>885</x:v>
      </x:c>
      <x:c r="C189" s="10">
        <x:v>871</x:v>
      </x:c>
      <x:c r="D189" s="48">
        <x:v>0.084027777777777785</x:v>
      </x:c>
      <x:c r="E189" s="14"/>
      <x:c r="F189" s="14"/>
      <x:c r="G189" s="14"/>
      <x:c r="H189" s="14"/>
      <x:c r="I189" s="14"/>
      <x:c r="J189" s="14"/>
    </x:row>
    <x:row r="190" spans="1:10" ht="20.10000000000000142109" customHeight="1">
      <x:c r="A190" s="10">
        <x:v>186</x:v>
      </x:c>
      <x:c r="B190" s="10">
        <x:v>893</x:v>
      </x:c>
      <x:c r="C190" s="10">
        <x:v>871</x:v>
      </x:c>
      <x:c r="D190" s="48">
        <x:v>0.085474537037037046</x:v>
      </x:c>
      <x:c r="E190" s="14"/>
      <x:c r="F190" s="14"/>
      <x:c r="G190" s="14"/>
      <x:c r="H190" s="14"/>
      <x:c r="I190" s="14"/>
      <x:c r="J190" s="14"/>
    </x:row>
    <x:row r="191" spans="1:10" ht="20.10000000000000142109" customHeight="1">
      <x:c r="A191" s="10">
        <x:v>187</x:v>
      </x:c>
      <x:c r="B191" s="10">
        <x:v>898</x:v>
      </x:c>
      <x:c r="C191" s="10">
        <x:v>871</x:v>
      </x:c>
      <x:c r="D191" s="48">
        <x:v>0.086053240740740736</x:v>
      </x:c>
      <x:c r="E191" s="14"/>
      <x:c r="F191" s="14"/>
      <x:c r="G191" s="14"/>
      <x:c r="H191" s="14"/>
      <x:c r="I191" s="14"/>
      <x:c r="J191" s="14"/>
    </x:row>
    <x:row r="192" spans="1:10" ht="20.10000000000000142109" customHeight="1">
      <x:c r="A192" s="10">
        <x:v>188</x:v>
      </x:c>
      <x:c r="B192" s="10">
        <x:v>906</x:v>
      </x:c>
      <x:c r="C192" s="10">
        <x:v>871</x:v>
      </x:c>
      <x:c r="D192" s="48">
        <x:v>0.087384259259259259</x:v>
      </x:c>
      <x:c r="E192" s="14"/>
      <x:c r="F192" s="14"/>
      <x:c r="G192" s="14"/>
      <x:c r="H192" s="14"/>
      <x:c r="I192" s="14"/>
      <x:c r="J192" s="14"/>
    </x:row>
    <x:row r="193" spans="1:10" ht="20.10000000000000142109" customHeight="1">
      <x:c r="A193" s="10">
        <x:v>189</x:v>
      </x:c>
      <x:c r="B193" s="10">
        <x:v>911</x:v>
      </x:c>
      <x:c r="C193" s="10">
        <x:v>871</x:v>
      </x:c>
      <x:c r="D193" s="48">
        <x:v>0.088541666666666671</x:v>
      </x:c>
      <x:c r="E193" s="14"/>
      <x:c r="F193" s="14"/>
      <x:c r="G193" s="14"/>
      <x:c r="H193" s="14"/>
      <x:c r="I193" s="14"/>
      <x:c r="J193" s="14"/>
    </x:row>
    <x:row r="194" spans="1:10" ht="20.10000000000000142109" customHeight="1">
      <x:c r="A194" s="10">
        <x:v>190</x:v>
      </x:c>
      <x:c r="B194" s="10">
        <x:v>917</x:v>
      </x:c>
      <x:c r="C194" s="10">
        <x:v>871</x:v>
      </x:c>
      <x:c r="D194" s="48">
        <x:v>0.089467592592592599</x:v>
      </x:c>
      <x:c r="E194" s="14"/>
      <x:c r="F194" s="14"/>
      <x:c r="G194" s="14"/>
      <x:c r="H194" s="14"/>
      <x:c r="I194" s="14"/>
      <x:c r="J194" s="14"/>
    </x:row>
    <x:row r="195" spans="1:10" ht="20.10000000000000142109" customHeight="1">
      <x:c r="A195" s="10">
        <x:v>191</x:v>
      </x:c>
      <x:c r="B195" s="10">
        <x:v>921</x:v>
      </x:c>
      <x:c r="C195" s="10">
        <x:v>871</x:v>
      </x:c>
      <x:c r="D195" s="48">
        <x:v>0.090104166666666666</x:v>
      </x:c>
      <x:c r="E195" s="14"/>
      <x:c r="F195" s="14"/>
      <x:c r="G195" s="14"/>
      <x:c r="H195" s="14"/>
      <x:c r="I195" s="14"/>
      <x:c r="J195" s="14"/>
    </x:row>
    <x:row r="196" spans="1:10" ht="20.10000000000000142109" customHeight="1">
      <x:c r="A196" s="10">
        <x:v>192</x:v>
      </x:c>
      <x:c r="B196" s="10">
        <x:v>925</x:v>
      </x:c>
      <x:c r="C196" s="10">
        <x:v>921</x:v>
      </x:c>
      <x:c r="D196" s="48">
        <x:v>0.090682870370370372</x:v>
      </x:c>
      <x:c r="E196" s="14"/>
      <x:c r="F196" s="14"/>
      <x:c r="G196" s="14"/>
      <x:c r="H196" s="14"/>
      <x:c r="I196" s="14"/>
      <x:c r="J196" s="14"/>
    </x:row>
    <x:row r="197" spans="1:10" ht="20.10000000000000142109" customHeight="1">
      <x:c r="A197" s="10">
        <x:v>193</x:v>
      </x:c>
      <x:c r="B197" s="10">
        <x:v>929</x:v>
      </x:c>
      <x:c r="C197" s="10">
        <x:v>921</x:v>
      </x:c>
      <x:c r="D197" s="48">
        <x:v>0.091319444444444439</x:v>
      </x:c>
      <x:c r="E197" s="14"/>
      <x:c r="F197" s="14"/>
      <x:c r="G197" s="14"/>
      <x:c r="H197" s="14"/>
      <x:c r="I197" s="14"/>
      <x:c r="J197" s="14"/>
    </x:row>
    <x:row r="198" spans="1:10" ht="20.10000000000000142109" customHeight="1">
      <x:c r="A198" s="10">
        <x:v>194</x:v>
      </x:c>
      <x:c r="B198" s="10">
        <x:v>932</x:v>
      </x:c>
      <x:c r="C198" s="10">
        <x:v>921</x:v>
      </x:c>
      <x:c r="D198" s="48">
        <x:v>0.091724537037037035</x:v>
      </x:c>
      <x:c r="E198" s="14"/>
      <x:c r="F198" s="14"/>
      <x:c r="G198" s="14"/>
      <x:c r="H198" s="14"/>
      <x:c r="I198" s="14"/>
      <x:c r="J198" s="14"/>
    </x:row>
    <x:row r="199" spans="1:10" ht="20.10000000000000142109" customHeight="1">
      <x:c r="A199" s="10">
        <x:v>195</x:v>
      </x:c>
      <x:c r="B199" s="10">
        <x:v>935</x:v>
      </x:c>
      <x:c r="C199" s="10">
        <x:v>932</x:v>
      </x:c>
      <x:c r="D199" s="48">
        <x:v>0.09195601851851852</x:v>
      </x:c>
      <x:c r="E199" s="14"/>
      <x:c r="F199" s="14"/>
      <x:c r="G199" s="14"/>
      <x:c r="H199" s="14"/>
      <x:c r="I199" s="14"/>
      <x:c r="J199" s="14"/>
    </x:row>
    <x:row r="200" spans="1:10" ht="20.10000000000000142109" customHeight="1">
      <x:c r="A200" s="10">
        <x:v>196</x:v>
      </x:c>
      <x:c r="B200" s="10">
        <x:v>939</x:v>
      </x:c>
      <x:c r="C200" s="10">
        <x:v>932</x:v>
      </x:c>
      <x:c r="D200" s="48">
        <x:v>0.092592592592592587</x:v>
      </x:c>
      <x:c r="E200" s="14"/>
      <x:c r="F200" s="14"/>
      <x:c r="G200" s="14"/>
      <x:c r="H200" s="14"/>
      <x:c r="I200" s="14"/>
      <x:c r="J200" s="14"/>
    </x:row>
    <x:row r="201" spans="1:10" ht="20.10000000000000142109" customHeight="1">
      <x:c r="A201" s="10">
        <x:v>197</x:v>
      </x:c>
      <x:c r="B201" s="10">
        <x:v>943</x:v>
      </x:c>
      <x:c r="C201" s="10">
        <x:v>932</x:v>
      </x:c>
      <x:c r="D201" s="48">
        <x:v>0.092939814814814808</x:v>
      </x:c>
      <x:c r="E201" s="14"/>
      <x:c r="F201" s="14"/>
      <x:c r="G201" s="14"/>
      <x:c r="H201" s="14"/>
      <x:c r="I201" s="14"/>
      <x:c r="J201" s="14"/>
    </x:row>
    <x:row r="202" spans="1:10" ht="20.10000000000000142109" customHeight="1">
      <x:c r="A202" s="10">
        <x:v>198</x:v>
      </x:c>
      <x:c r="B202" s="10">
        <x:v>947</x:v>
      </x:c>
      <x:c r="C202" s="10">
        <x:v>932</x:v>
      </x:c>
      <x:c r="D202" s="48">
        <x:v>0.093634259259259264</x:v>
      </x:c>
      <x:c r="E202" s="14"/>
      <x:c r="F202" s="14"/>
      <x:c r="G202" s="14"/>
      <x:c r="H202" s="14"/>
      <x:c r="I202" s="14"/>
      <x:c r="J202" s="14"/>
    </x:row>
    <x:row r="203" spans="1:10" ht="20.10000000000000142109" customHeight="1">
      <x:c r="A203" s="10">
        <x:v>199</x:v>
      </x:c>
      <x:c r="B203" s="10">
        <x:v>950</x:v>
      </x:c>
      <x:c r="C203" s="10">
        <x:v>947</x:v>
      </x:c>
      <x:c r="D203" s="48">
        <x:v>0.09392361111111111</x:v>
      </x:c>
      <x:c r="E203" s="14"/>
      <x:c r="F203" s="14"/>
      <x:c r="G203" s="14"/>
      <x:c r="H203" s="14"/>
      <x:c r="I203" s="14"/>
      <x:c r="J203" s="14"/>
    </x:row>
    <x:row r="204" spans="1:10" ht="20.10000000000000142109" customHeight="1">
      <x:c r="A204" s="10">
        <x:v>200</x:v>
      </x:c>
      <x:c r="B204" s="10">
        <x:v>954</x:v>
      </x:c>
      <x:c r="C204" s="10">
        <x:v>947</x:v>
      </x:c>
      <x:c r="D204" s="48">
        <x:v>0.094212962962962954</x:v>
      </x:c>
      <x:c r="E204" s="14"/>
      <x:c r="F204" s="14"/>
      <x:c r="G204" s="14"/>
      <x:c r="H204" s="14"/>
      <x:c r="I204" s="14"/>
      <x:c r="J204" s="14"/>
    </x:row>
    <x:row r="205" spans="1:10" ht="20.10000000000000142109" customHeight="1">
      <x:c r="A205" s="10">
        <x:v>201</x:v>
      </x:c>
      <x:c r="B205" s="10">
        <x:v>958</x:v>
      </x:c>
      <x:c r="C205" s="10">
        <x:v>947</x:v>
      </x:c>
      <x:c r="D205" s="48">
        <x:v>0.094502314814814817</x:v>
      </x:c>
      <x:c r="E205" s="14"/>
      <x:c r="F205" s="14"/>
      <x:c r="G205" s="14"/>
      <x:c r="H205" s="14"/>
      <x:c r="I205" s="14"/>
      <x:c r="J205" s="14"/>
    </x:row>
    <x:row r="206" spans="1:10" ht="20.10000000000000142109" customHeight="1">
      <x:c r="A206" s="10">
        <x:v>202</x:v>
      </x:c>
      <x:c r="B206" s="10">
        <x:v>962</x:v>
      </x:c>
      <x:c r="C206" s="10">
        <x:v>947</x:v>
      </x:c>
      <x:c r="D206" s="48">
        <x:v>0.094791666666666663</x:v>
      </x:c>
      <x:c r="E206" s="14"/>
      <x:c r="F206" s="14"/>
      <x:c r="G206" s="14"/>
      <x:c r="H206" s="14"/>
      <x:c r="I206" s="14"/>
      <x:c r="J206" s="14"/>
    </x:row>
    <x:row r="207" spans="1:10" ht="20.10000000000000142109" customHeight="1">
      <x:c r="A207" s="10">
        <x:v>203</x:v>
      </x:c>
      <x:c r="B207" s="10">
        <x:v>968</x:v>
      </x:c>
      <x:c r="C207" s="10">
        <x:v>947</x:v>
      </x:c>
      <x:c r="D207" s="48">
        <x:v>0.095486111111111105</x:v>
      </x:c>
      <x:c r="E207" s="14"/>
      <x:c r="F207" s="14"/>
      <x:c r="G207" s="14"/>
      <x:c r="H207" s="14"/>
      <x:c r="I207" s="14"/>
      <x:c r="J207" s="14"/>
    </x:row>
    <x:row r="208" spans="1:10" ht="20.10000000000000142109" customHeight="1">
      <x:c r="A208" s="10">
        <x:v>204</x:v>
      </x:c>
      <x:c r="B208" s="10">
        <x:v>972</x:v>
      </x:c>
      <x:c r="C208" s="10">
        <x:v>947</x:v>
      </x:c>
      <x:c r="D208" s="48">
        <x:v>0.095775462962962965</x:v>
      </x:c>
      <x:c r="E208" s="14"/>
      <x:c r="F208" s="14"/>
      <x:c r="G208" s="14"/>
      <x:c r="H208" s="14"/>
      <x:c r="I208" s="14"/>
      <x:c r="J208" s="14"/>
    </x:row>
    <x:row r="209" spans="1:10" ht="20.10000000000000142109" customHeight="1">
      <x:c r="A209" s="10">
        <x:v>205</x:v>
      </x:c>
      <x:c r="B209" s="10">
        <x:v>977</x:v>
      </x:c>
      <x:c r="C209" s="10">
        <x:v>947</x:v>
      </x:c>
      <x:c r="D209" s="48">
        <x:v>0.096875</x:v>
      </x:c>
      <x:c r="E209" s="14"/>
      <x:c r="F209" s="14"/>
      <x:c r="G209" s="14"/>
      <x:c r="H209" s="14"/>
      <x:c r="I209" s="14"/>
      <x:c r="J209" s="14"/>
    </x:row>
    <x:row r="210" spans="1:10" ht="20.10000000000000142109" customHeight="1">
      <x:c r="A210" s="10">
        <x:v>206</x:v>
      </x:c>
      <x:c r="B210" s="10">
        <x:v>981</x:v>
      </x:c>
      <x:c r="C210" s="10">
        <x:v>947</x:v>
      </x:c>
      <x:c r="D210" s="48">
        <x:v>0.097164351851851849</x:v>
      </x:c>
      <x:c r="E210" s="14"/>
      <x:c r="F210" s="14"/>
      <x:c r="G210" s="14"/>
      <x:c r="H210" s="14"/>
      <x:c r="I210" s="14"/>
      <x:c r="J210" s="14"/>
    </x:row>
    <x:row r="211" spans="1:10" ht="20.10000000000000142109" customHeight="1">
      <x:c r="A211" s="10">
        <x:v>207</x:v>
      </x:c>
      <x:c r="B211" s="10">
        <x:v>985</x:v>
      </x:c>
      <x:c r="C211" s="10">
        <x:v>947</x:v>
      </x:c>
      <x:c r="D211" s="48">
        <x:v>0.097453703703703709</x:v>
      </x:c>
      <x:c r="E211" s="14"/>
      <x:c r="F211" s="14"/>
      <x:c r="G211" s="14"/>
      <x:c r="H211" s="14"/>
      <x:c r="I211" s="14"/>
      <x:c r="J211" s="14"/>
    </x:row>
    <x:row r="212" spans="1:10" ht="20.10000000000000142109" customHeight="1">
      <x:c r="A212" s="10">
        <x:v>208</x:v>
      </x:c>
      <x:c r="B212" s="10">
        <x:v>991</x:v>
      </x:c>
      <x:c r="C212" s="10">
        <x:v>947</x:v>
      </x:c>
      <x:c r="D212" s="48">
        <x:v>0.098148148148148151</x:v>
      </x:c>
      <x:c r="E212" s="14"/>
      <x:c r="F212" s="14"/>
      <x:c r="G212" s="14"/>
      <x:c r="H212" s="14"/>
      <x:c r="I212" s="14"/>
      <x:c r="J212" s="14"/>
    </x:row>
    <x:row r="213" spans="1:10" ht="20.10000000000000142109" customHeight="1">
      <x:c r="A213" s="10">
        <x:v>209</x:v>
      </x:c>
      <x:c r="B213" s="10">
        <x:v>996</x:v>
      </x:c>
      <x:c r="C213" s="10">
        <x:v>947</x:v>
      </x:c>
      <x:c r="D213" s="48">
        <x:v>0.098784722222222218</x:v>
      </x:c>
      <x:c r="E213" s="14"/>
      <x:c r="F213" s="14"/>
      <x:c r="G213" s="14"/>
      <x:c r="H213" s="14"/>
      <x:c r="I213" s="14"/>
      <x:c r="J213" s="14"/>
    </x:row>
    <x:row r="214" spans="1:10" ht="20.10000000000000142109" customHeight="1">
      <x:c r="A214" s="10">
        <x:v>210</x:v>
      </x:c>
      <x:c r="B214" s="10">
        <x:v>999</x:v>
      </x:c>
      <x:c r="C214" s="10">
        <x:v>947</x:v>
      </x:c>
      <x:c r="D214" s="48">
        <x:v>0.099710648148148145</x:v>
      </x:c>
      <x:c r="E214" s="14"/>
      <x:c r="F214" s="14"/>
      <x:c r="G214" s="14"/>
      <x:c r="H214" s="14"/>
      <x:c r="I214" s="14"/>
      <x:c r="J214" s="14"/>
    </x:row>
    <x:row r="215" spans="1:10" ht="20.25">
      <x:c r="A215" s="62">
        <x:v>211</x:v>
      </x:c>
      <x:c r="B215" s="62">
        <x:v>1003</x:v>
      </x:c>
      <x:c r="C215" s="62">
        <x:v>999</x:v>
      </x:c>
      <x:c r="D215" s="67">
        <x:v>0.10000000000000001</x:v>
      </x:c>
      <x:c r="E215" s="62"/>
      <x:c r="F215" s="62"/>
      <x:c r="G215" s="62"/>
      <x:c r="H215" s="62"/>
      <x:c r="I215" s="62"/>
      <x:c r="J215" s="62"/>
    </x:row>
    <x:row r="216" spans="1:10" ht="20.25">
      <x:c r="A216" s="62">
        <x:v>212</x:v>
      </x:c>
      <x:c r="B216" s="62">
        <x:v>1007</x:v>
      </x:c>
      <x:c r="C216" s="62">
        <x:v>999</x:v>
      </x:c>
      <x:c r="D216" s="67">
        <x:v>0.10034722222222223</x:v>
      </x:c>
      <x:c r="E216" s="62"/>
      <x:c r="F216" s="62"/>
      <x:c r="G216" s="62"/>
      <x:c r="H216" s="62"/>
      <x:c r="I216" s="62"/>
      <x:c r="J216" s="62"/>
    </x:row>
    <x:row r="217" spans="1:10" ht="20.25">
      <x:c r="A217" s="62">
        <x:v>213</x:v>
      </x:c>
      <x:c r="B217" s="62">
        <x:v>1013</x:v>
      </x:c>
      <x:c r="C217" s="62">
        <x:v>1007</x:v>
      </x:c>
      <x:c r="D217" s="67">
        <x:v>0.10069444444444445</x:v>
      </x:c>
      <x:c r="E217" s="62"/>
      <x:c r="F217" s="62"/>
      <x:c r="G217" s="62"/>
      <x:c r="H217" s="62"/>
      <x:c r="I217" s="62"/>
      <x:c r="J217" s="62"/>
    </x:row>
    <x:row r="218" spans="1:10" ht="20.25">
      <x:c r="A218" s="62">
        <x:v>214</x:v>
      </x:c>
      <x:c r="B218" s="62">
        <x:v>1018</x:v>
      </x:c>
      <x:c r="C218" s="62">
        <x:v>1007</x:v>
      </x:c>
      <x:c r="D218" s="67">
        <x:v>0.10121527777777778</x:v>
      </x:c>
      <x:c r="E218" s="62"/>
      <x:c r="F218" s="62"/>
      <x:c r="G218" s="62"/>
      <x:c r="H218" s="62"/>
      <x:c r="I218" s="62"/>
      <x:c r="J218" s="62"/>
    </x:row>
    <x:row r="219" spans="1:10" ht="20.25">
      <x:c r="A219" s="62">
        <x:v>215</x:v>
      </x:c>
      <x:c r="B219" s="62">
        <x:v>1028</x:v>
      </x:c>
      <x:c r="C219" s="62">
        <x:v>1007</x:v>
      </x:c>
      <x:c r="D219" s="67">
        <x:v>0.10202546296296296</x:v>
      </x:c>
      <x:c r="E219" s="62"/>
      <x:c r="F219" s="62"/>
      <x:c r="G219" s="62"/>
      <x:c r="H219" s="62"/>
      <x:c r="I219" s="62"/>
      <x:c r="J219" s="62"/>
    </x:row>
    <x:row r="220" spans="1:10" ht="20.25">
      <x:c r="A220" s="62">
        <x:v>216</x:v>
      </x:c>
      <x:c r="B220" s="62">
        <x:v>1033</x:v>
      </x:c>
      <x:c r="C220" s="62">
        <x:v>1007</x:v>
      </x:c>
      <x:c r="D220" s="67">
        <x:v>0.10248842592592593</x:v>
      </x:c>
      <x:c r="E220" s="62"/>
      <x:c r="F220" s="62"/>
      <x:c r="G220" s="62"/>
      <x:c r="H220" s="62"/>
      <x:c r="I220" s="62"/>
      <x:c r="J220" s="62"/>
    </x:row>
    <x:row r="221" spans="1:10" ht="20.25">
      <x:c r="A221" s="62">
        <x:v>217</x:v>
      </x:c>
      <x:c r="B221" s="62">
        <x:v>1039</x:v>
      </x:c>
      <x:c r="C221" s="62">
        <x:v>1007</x:v>
      </x:c>
      <x:c r="D221" s="67">
        <x:v>0.10295138888888888</x:v>
      </x:c>
      <x:c r="E221" s="62"/>
      <x:c r="F221" s="62"/>
      <x:c r="G221" s="62"/>
      <x:c r="H221" s="62"/>
      <x:c r="I221" s="62"/>
      <x:c r="J221" s="62"/>
    </x:row>
    <x:row r="222" spans="1:10" ht="20.25">
      <x:c r="A222" s="62">
        <x:v>218</x:v>
      </x:c>
      <x:c r="B222" s="62">
        <x:v>1043</x:v>
      </x:c>
      <x:c r="C222" s="62">
        <x:v>1039</x:v>
      </x:c>
      <x:c r="D222" s="67">
        <x:v>0.10318287037037037</x:v>
      </x:c>
      <x:c r="E222" s="62"/>
      <x:c r="F222" s="62"/>
      <x:c r="G222" s="62"/>
      <x:c r="H222" s="62"/>
      <x:c r="I222" s="62"/>
      <x:c r="J222" s="62"/>
    </x:row>
    <x:row r="223" spans="1:10" ht="20.25">
      <x:c r="A223" s="62">
        <x:v>219</x:v>
      </x:c>
      <x:c r="B223" s="62">
        <x:v>1049</x:v>
      </x:c>
      <x:c r="C223" s="62">
        <x:v>1039</x:v>
      </x:c>
      <x:c r="D223" s="67">
        <x:v>0.10387731481481481</x:v>
      </x:c>
      <x:c r="E223" s="62"/>
      <x:c r="F223" s="62"/>
      <x:c r="G223" s="62"/>
      <x:c r="H223" s="62"/>
      <x:c r="I223" s="62"/>
      <x:c r="J223" s="62"/>
    </x:row>
    <x:row r="224" spans="1:10" ht="20.25">
      <x:c r="A224" s="62">
        <x:v>220</x:v>
      </x:c>
      <x:c r="B224" s="62">
        <x:v>1054</x:v>
      </x:c>
      <x:c r="C224" s="62">
        <x:v>1039</x:v>
      </x:c>
      <x:c r="D224" s="67">
        <x:v>0.10451388888888889</x:v>
      </x:c>
      <x:c r="E224" s="62"/>
      <x:c r="F224" s="62"/>
      <x:c r="G224" s="62"/>
      <x:c r="H224" s="62"/>
      <x:c r="I224" s="62"/>
      <x:c r="J224" s="62"/>
    </x:row>
    <x:row r="225" spans="1:10" ht="20.25">
      <x:c r="A225" s="62">
        <x:v>221</x:v>
      </x:c>
      <x:c r="B225" s="62">
        <x:v>1057</x:v>
      </x:c>
      <x:c r="C225" s="62">
        <x:v>1039</x:v>
      </x:c>
      <x:c r="D225" s="67">
        <x:v>0.10480324074074074</x:v>
      </x:c>
      <x:c r="E225" s="62"/>
      <x:c r="F225" s="62"/>
      <x:c r="G225" s="62"/>
      <x:c r="H225" s="62"/>
      <x:c r="I225" s="62"/>
      <x:c r="J225" s="62"/>
    </x:row>
    <x:row r="226" spans="1:10" ht="20.25">
      <x:c r="A226" s="62">
        <x:v>222</x:v>
      </x:c>
      <x:c r="B226" s="62">
        <x:v>1063</x:v>
      </x:c>
      <x:c r="C226" s="62">
        <x:v>1039</x:v>
      </x:c>
      <x:c r="D226" s="67">
        <x:v>0.10526620370370371</x:v>
      </x:c>
      <x:c r="E226" s="62"/>
      <x:c r="F226" s="62"/>
      <x:c r="G226" s="62"/>
      <x:c r="H226" s="62"/>
      <x:c r="I226" s="62"/>
      <x:c r="J226" s="62"/>
    </x:row>
    <x:row r="227" spans="1:10" ht="20.25">
      <x:c r="A227" s="62">
        <x:v>223</x:v>
      </x:c>
      <x:c r="B227" s="62">
        <x:v>1068</x:v>
      </x:c>
      <x:c r="C227" s="62">
        <x:v>1039</x:v>
      </x:c>
      <x:c r="D227" s="67">
        <x:v>0.10590277777777778</x:v>
      </x:c>
      <x:c r="E227" s="62"/>
      <x:c r="F227" s="62"/>
      <x:c r="G227" s="62"/>
      <x:c r="H227" s="62"/>
      <x:c r="I227" s="62"/>
      <x:c r="J227" s="62"/>
    </x:row>
    <x:row r="228" spans="1:10" ht="20.25">
      <x:c r="A228" s="62">
        <x:v>224</x:v>
      </x:c>
      <x:c r="B228" s="62">
        <x:v>1071</x:v>
      </x:c>
      <x:c r="C228" s="62">
        <x:v>1039</x:v>
      </x:c>
      <x:c r="D228" s="67">
        <x:v>0.10619212962962964</x:v>
      </x:c>
      <x:c r="E228" s="62"/>
      <x:c r="F228" s="62"/>
      <x:c r="G228" s="62"/>
      <x:c r="H228" s="62"/>
      <x:c r="I228" s="62"/>
      <x:c r="J228" s="62"/>
    </x:row>
    <x:row r="229" spans="1:10" ht="20.25">
      <x:c r="A229" s="62">
        <x:v>225</x:v>
      </x:c>
      <x:c r="B229" s="62">
        <x:v>1076</x:v>
      </x:c>
      <x:c r="C229" s="62">
        <x:v>1039</x:v>
      </x:c>
      <x:c r="D229" s="67">
        <x:v>0.1068287037037037</x:v>
      </x:c>
      <x:c r="E229" s="62"/>
      <x:c r="F229" s="62"/>
      <x:c r="G229" s="62"/>
      <x:c r="H229" s="62"/>
      <x:c r="I229" s="62"/>
      <x:c r="J229" s="62"/>
    </x:row>
    <x:row r="230" spans="1:10" ht="20.25">
      <x:c r="A230" s="62">
        <x:v>226</x:v>
      </x:c>
      <x:c r="B230" s="62">
        <x:v>1082</x:v>
      </x:c>
      <x:c r="C230" s="62">
        <x:v>1039</x:v>
      </x:c>
      <x:c r="D230" s="67">
        <x:v>0.10758101851851852</x:v>
      </x:c>
      <x:c r="E230" s="62"/>
      <x:c r="F230" s="62"/>
      <x:c r="G230" s="62"/>
      <x:c r="H230" s="62"/>
      <x:c r="I230" s="62"/>
      <x:c r="J230" s="62"/>
    </x:row>
    <x:row r="231" spans="1:10" ht="20.25">
      <x:c r="A231" s="62">
        <x:v>227</x:v>
      </x:c>
      <x:c r="B231" s="62">
        <x:v>1085</x:v>
      </x:c>
      <x:c r="C231" s="62">
        <x:v>1039</x:v>
      </x:c>
      <x:c r="D231" s="67">
        <x:v>0.10787037037037037</x:v>
      </x:c>
      <x:c r="E231" s="62"/>
      <x:c r="F231" s="62"/>
      <x:c r="G231" s="62"/>
      <x:c r="H231" s="62"/>
      <x:c r="I231" s="62"/>
      <x:c r="J231" s="62"/>
    </x:row>
    <x:row r="232" spans="1:10" ht="20.25">
      <x:c r="A232" s="62">
        <x:v>228</x:v>
      </x:c>
      <x:c r="B232" s="62">
        <x:v>1090</x:v>
      </x:c>
      <x:c r="C232" s="62">
        <x:v>1039</x:v>
      </x:c>
      <x:c r="D232" s="67">
        <x:v>0.10879629629629629</x:v>
      </x:c>
      <x:c r="E232" s="62"/>
      <x:c r="F232" s="62"/>
      <x:c r="G232" s="62"/>
      <x:c r="H232" s="62"/>
      <x:c r="I232" s="62"/>
      <x:c r="J232" s="62"/>
    </x:row>
    <x:row r="233" spans="1:10" ht="20.25">
      <x:c r="A233" s="62">
        <x:v>229</x:v>
      </x:c>
      <x:c r="B233" s="62">
        <x:v>1095</x:v>
      </x:c>
      <x:c r="C233" s="62">
        <x:v>1039</x:v>
      </x:c>
      <x:c r="D233" s="67">
        <x:v>0.10943287037037037</x:v>
      </x:c>
      <x:c r="E233" s="62"/>
      <x:c r="F233" s="62"/>
      <x:c r="G233" s="62"/>
      <x:c r="H233" s="62"/>
      <x:c r="I233" s="62"/>
      <x:c r="J233" s="62"/>
    </x:row>
    <x:row r="234" spans="1:10" ht="20.25">
      <x:c r="A234" s="62">
        <x:v>230</x:v>
      </x:c>
      <x:c r="B234" s="62">
        <x:v>1099</x:v>
      </x:c>
      <x:c r="C234" s="62">
        <x:v>1095</x:v>
      </x:c>
      <x:c r="D234" s="67">
        <x:v>0.10972222222222222</x:v>
      </x:c>
      <x:c r="E234" s="62"/>
      <x:c r="F234" s="62"/>
      <x:c r="G234" s="62"/>
      <x:c r="H234" s="62"/>
      <x:c r="I234" s="62"/>
      <x:c r="J234" s="62"/>
    </x:row>
    <x:row r="235" spans="1:10" ht="20.25">
      <x:c r="A235" s="62">
        <x:v>231</x:v>
      </x:c>
      <x:c r="B235" s="62">
        <x:v>1105</x:v>
      </x:c>
      <x:c r="C235" s="62">
        <x:v>1095</x:v>
      </x:c>
      <x:c r="D235" s="67">
        <x:v>0.11041666666666666</x:v>
      </x:c>
      <x:c r="E235" s="62"/>
      <x:c r="F235" s="62"/>
      <x:c r="G235" s="62"/>
      <x:c r="H235" s="62"/>
      <x:c r="I235" s="62"/>
      <x:c r="J235" s="62"/>
    </x:row>
    <x:row r="236" spans="1:10" ht="20.25">
      <x:c r="A236" s="62">
        <x:v>232</x:v>
      </x:c>
      <x:c r="B236" s="62">
        <x:v>1110</x:v>
      </x:c>
      <x:c r="C236" s="62">
        <x:v>1095</x:v>
      </x:c>
      <x:c r="D236" s="67">
        <x:v>0.11105324074074074</x:v>
      </x:c>
      <x:c r="E236" s="62"/>
      <x:c r="F236" s="62"/>
      <x:c r="G236" s="62"/>
      <x:c r="H236" s="62"/>
      <x:c r="I236" s="62"/>
      <x:c r="J236" s="62"/>
    </x:row>
    <x:row r="237" spans="1:10" ht="20.25">
      <x:c r="A237" s="62">
        <x:v>233</x:v>
      </x:c>
      <x:c r="B237" s="62">
        <x:v>1114</x:v>
      </x:c>
      <x:c r="C237" s="62">
        <x:v>1095</x:v>
      </x:c>
      <x:c r="D237" s="67">
        <x:v>0.11140046296296297</x:v>
      </x:c>
      <x:c r="E237" s="62"/>
      <x:c r="F237" s="62"/>
      <x:c r="G237" s="62"/>
      <x:c r="H237" s="62"/>
      <x:c r="I237" s="62"/>
      <x:c r="J237" s="62"/>
    </x:row>
    <x:row r="238" spans="1:10" ht="20.25">
      <x:c r="A238" s="62">
        <x:v>234</x:v>
      </x:c>
      <x:c r="B238" s="62">
        <x:v>1119</x:v>
      </x:c>
      <x:c r="C238" s="62">
        <x:v>1095</x:v>
      </x:c>
      <x:c r="D238" s="67">
        <x:v>0.11203703703703703</x:v>
      </x:c>
      <x:c r="E238" s="62"/>
      <x:c r="F238" s="62"/>
      <x:c r="G238" s="62"/>
      <x:c r="H238" s="62"/>
      <x:c r="I238" s="62"/>
      <x:c r="J238" s="62"/>
    </x:row>
    <x:row r="239" spans="1:10" ht="20.25">
      <x:c r="A239" s="62">
        <x:v>235</x:v>
      </x:c>
      <x:c r="B239" s="62">
        <x:v>1126</x:v>
      </x:c>
      <x:c r="C239" s="62">
        <x:v>1095</x:v>
      </x:c>
      <x:c r="D239" s="67">
        <x:v>0.11244212962962963</x:v>
      </x:c>
      <x:c r="E239" s="62"/>
      <x:c r="F239" s="62"/>
      <x:c r="G239" s="62"/>
      <x:c r="H239" s="62"/>
      <x:c r="I239" s="62"/>
      <x:c r="J239" s="62"/>
    </x:row>
    <x:row r="240" spans="1:10" ht="20.25">
      <x:c r="A240" s="62">
        <x:v>236</x:v>
      </x:c>
      <x:c r="B240" s="62">
        <x:v>1132</x:v>
      </x:c>
      <x:c r="C240" s="62">
        <x:v>1095</x:v>
      </x:c>
      <x:c r="D240" s="67">
        <x:v>0.11278935185185185</x:v>
      </x:c>
      <x:c r="E240" s="62"/>
      <x:c r="F240" s="62"/>
      <x:c r="G240" s="62"/>
      <x:c r="H240" s="62"/>
      <x:c r="I240" s="62"/>
      <x:c r="J240" s="62"/>
    </x:row>
    <x:row r="241" spans="1:10" ht="20.25">
      <x:c r="A241" s="62">
        <x:v>237</x:v>
      </x:c>
      <x:c r="B241" s="62">
        <x:v>1137</x:v>
      </x:c>
      <x:c r="C241" s="62">
        <x:v>1095</x:v>
      </x:c>
      <x:c r="D241" s="67">
        <x:v>0.11302083333333333</x:v>
      </x:c>
      <x:c r="E241" s="62"/>
      <x:c r="F241" s="62"/>
      <x:c r="G241" s="62"/>
      <x:c r="H241" s="62"/>
      <x:c r="I241" s="62"/>
      <x:c r="J241" s="62"/>
    </x:row>
    <x:row r="242" spans="1:10" ht="20.25">
      <x:c r="A242" s="62">
        <x:v>238</x:v>
      </x:c>
      <x:c r="B242" s="62">
        <x:v>1144</x:v>
      </x:c>
      <x:c r="C242" s="62">
        <x:v>1095</x:v>
      </x:c>
      <x:c r="D242" s="67">
        <x:v>0.11325231481481482</x:v>
      </x:c>
      <x:c r="E242" s="62"/>
      <x:c r="F242" s="62"/>
      <x:c r="G242" s="62"/>
      <x:c r="H242" s="62"/>
      <x:c r="I242" s="62"/>
      <x:c r="J242" s="62"/>
    </x:row>
    <x:row r="243" spans="1:10" ht="20.25">
      <x:c r="A243" s="62">
        <x:v>239</x:v>
      </x:c>
      <x:c r="B243" s="62">
        <x:v>1150</x:v>
      </x:c>
      <x:c r="C243" s="62">
        <x:v>1095</x:v>
      </x:c>
      <x:c r="D243" s="67">
        <x:v>0.11550925925925926</x:v>
      </x:c>
      <x:c r="E243" s="62"/>
      <x:c r="F243" s="62"/>
      <x:c r="G243" s="62"/>
      <x:c r="H243" s="62"/>
      <x:c r="I243" s="62"/>
      <x:c r="J243" s="62"/>
    </x:row>
    <x:row r="244" spans="1:10" ht="20.25">
      <x:c r="A244" s="62">
        <x:v>240</x:v>
      </x:c>
      <x:c r="B244" s="62">
        <x:v>1155</x:v>
      </x:c>
      <x:c r="C244" s="62">
        <x:v>1095</x:v>
      </x:c>
      <x:c r="D244" s="67">
        <x:v>0.11915509259259259</x:v>
      </x:c>
      <x:c r="E244" s="62"/>
      <x:c r="F244" s="62"/>
      <x:c r="G244" s="62"/>
      <x:c r="H244" s="62"/>
      <x:c r="I244" s="62"/>
      <x:c r="J244" s="62"/>
    </x:row>
    <x:row r="245" spans="1:10" ht="20.25">
      <x:c r="A245" s="62">
        <x:v>241</x:v>
      </x:c>
      <x:c r="B245" s="62">
        <x:v>1159</x:v>
      </x:c>
      <x:c r="C245" s="62">
        <x:v>1155</x:v>
      </x:c>
      <x:c r="D245" s="67">
        <x:v>0.1193287037037037</x:v>
      </x:c>
      <x:c r="E245" s="62"/>
      <x:c r="F245" s="62"/>
      <x:c r="G245" s="62"/>
      <x:c r="H245" s="62"/>
      <x:c r="I245" s="62"/>
      <x:c r="J245" s="62"/>
    </x:row>
    <x:row r="246" spans="1:10" ht="20.25">
      <x:c r="A246" s="62">
        <x:v>242</x:v>
      </x:c>
      <x:c r="B246" s="62">
        <x:v>1163</x:v>
      </x:c>
      <x:c r="C246" s="62">
        <x:v>1155</x:v>
      </x:c>
      <x:c r="D246" s="67">
        <x:v>0.11967592592592592</x:v>
      </x:c>
      <x:c r="E246" s="62"/>
      <x:c r="F246" s="62"/>
      <x:c r="G246" s="62"/>
      <x:c r="H246" s="62"/>
      <x:c r="I246" s="62"/>
      <x:c r="J246" s="62"/>
    </x:row>
    <x:row r="247" spans="1:10" ht="20.25">
      <x:c r="A247" s="62">
        <x:v>243</x:v>
      </x:c>
      <x:c r="B247" s="62">
        <x:v>1169</x:v>
      </x:c>
      <x:c r="C247" s="62">
        <x:v>1155</x:v>
      </x:c>
      <x:c r="D247" s="67">
        <x:v>0.11984953703703703</x:v>
      </x:c>
      <x:c r="E247" s="62"/>
      <x:c r="F247" s="62"/>
      <x:c r="G247" s="62"/>
      <x:c r="H247" s="62"/>
      <x:c r="I247" s="62"/>
      <x:c r="J247" s="62"/>
    </x:row>
    <x:row r="248" spans="1:10" ht="20.25">
      <x:c r="A248" s="62">
        <x:v>244</x:v>
      </x:c>
      <x:c r="B248" s="62">
        <x:v>1175</x:v>
      </x:c>
      <x:c r="C248" s="62">
        <x:v>1155</x:v>
      </x:c>
      <x:c r="D248" s="67">
        <x:v>0.12013888888888889</x:v>
      </x:c>
      <x:c r="E248" s="62"/>
      <x:c r="F248" s="62"/>
      <x:c r="G248" s="62"/>
      <x:c r="H248" s="62"/>
      <x:c r="I248" s="62"/>
      <x:c r="J248" s="62"/>
    </x:row>
    <x:row r="249" spans="1:10" ht="20.25">
      <x:c r="A249" s="62">
        <x:v>245</x:v>
      </x:c>
      <x:c r="B249" s="62">
        <x:v>1180</x:v>
      </x:c>
      <x:c r="C249" s="62">
        <x:v>1155</x:v>
      </x:c>
      <x:c r="D249" s="67">
        <x:v>0.12077546296296296</x:v>
      </x:c>
      <x:c r="E249" s="62"/>
      <x:c r="F249" s="62"/>
      <x:c r="G249" s="62"/>
      <x:c r="H249" s="62"/>
      <x:c r="I249" s="62"/>
      <x:c r="J249" s="62"/>
    </x:row>
    <x:row r="250" spans="1:10" ht="20.25">
      <x:c r="A250" s="62">
        <x:v>246</x:v>
      </x:c>
      <x:c r="B250" s="62">
        <x:v>1192</x:v>
      </x:c>
      <x:c r="C250" s="62">
        <x:v>1155</x:v>
      </x:c>
      <x:c r="D250" s="67">
        <x:v>0.12239583333333333</x:v>
      </x:c>
      <x:c r="E250" s="62"/>
      <x:c r="F250" s="62"/>
      <x:c r="G250" s="62"/>
      <x:c r="H250" s="62"/>
      <x:c r="I250" s="62"/>
      <x:c r="J250" s="62"/>
    </x:row>
    <x:row r="251" spans="1:10" ht="20.25">
      <x:c r="A251" s="62">
        <x:v>247</x:v>
      </x:c>
      <x:c r="B251" s="62">
        <x:v>1204</x:v>
      </x:c>
      <x:c r="C251" s="62">
        <x:v>1155</x:v>
      </x:c>
      <x:c r="D251" s="67">
        <x:v>0.12366898148148148</x:v>
      </x:c>
      <x:c r="E251" s="62"/>
      <x:c r="F251" s="62"/>
      <x:c r="G251" s="62"/>
      <x:c r="H251" s="62"/>
      <x:c r="I251" s="62"/>
      <x:c r="J251" s="62"/>
    </x:row>
    <x:row r="252" spans="1:10" ht="20.25">
      <x:c r="A252" s="62">
        <x:v>248</x:v>
      </x:c>
      <x:c r="B252" s="62">
        <x:v>1216</x:v>
      </x:c>
      <x:c r="C252" s="62">
        <x:v>1155</x:v>
      </x:c>
      <x:c r="D252" s="67">
        <x:v>0.12442129629629629</x:v>
      </x:c>
      <x:c r="E252" s="62"/>
      <x:c r="F252" s="62"/>
      <x:c r="G252" s="62"/>
      <x:c r="H252" s="62"/>
      <x:c r="I252" s="62"/>
      <x:c r="J252" s="62"/>
    </x:row>
    <x:row r="253" spans="1:10" ht="20.25">
      <x:c r="A253" s="62">
        <x:v>249</x:v>
      </x:c>
      <x:c r="B253" s="62">
        <x:v>1222</x:v>
      </x:c>
      <x:c r="C253" s="62">
        <x:v>1155</x:v>
      </x:c>
      <x:c r="D253" s="67">
        <x:v>0.12517361111111111</x:v>
      </x:c>
      <x:c r="E253" s="62"/>
      <x:c r="F253" s="62"/>
      <x:c r="G253" s="62"/>
      <x:c r="H253" s="62"/>
      <x:c r="I253" s="62"/>
      <x:c r="J253" s="62"/>
    </x:row>
    <x:row r="254" spans="1:10" ht="20.25">
      <x:c r="A254" s="62">
        <x:v>250</x:v>
      </x:c>
      <x:c r="B254" s="62">
        <x:v>1230</x:v>
      </x:c>
      <x:c r="C254" s="62">
        <x:v>1155</x:v>
      </x:c>
      <x:c r="D254" s="67">
        <x:v>0.12662037037037038</x:v>
      </x:c>
      <x:c r="E254" s="62"/>
      <x:c r="F254" s="62"/>
      <x:c r="G254" s="62"/>
      <x:c r="H254" s="62"/>
      <x:c r="I254" s="62"/>
      <x:c r="J254" s="62"/>
    </x:row>
    <x:row r="255" spans="1:10" ht="20.25">
      <x:c r="A255" s="62">
        <x:v>251</x:v>
      </x:c>
      <x:c r="B255" s="62">
        <x:v>1238</x:v>
      </x:c>
      <x:c r="C255" s="62">
        <x:v>1155</x:v>
      </x:c>
      <x:c r="D255" s="67">
        <x:v>0.12771990740740741</x:v>
      </x:c>
      <x:c r="E255" s="62"/>
      <x:c r="F255" s="62"/>
      <x:c r="G255" s="62"/>
      <x:c r="H255" s="62"/>
      <x:c r="I255" s="62"/>
      <x:c r="J255" s="62"/>
    </x:row>
    <x:row r="256" spans="1:10" ht="20.25">
      <x:c r="A256" s="62">
        <x:v>252</x:v>
      </x:c>
      <x:c r="B256" s="62">
        <x:v>1242</x:v>
      </x:c>
      <x:c r="C256" s="62">
        <x:v>1155</x:v>
      </x:c>
      <x:c r="D256" s="67">
        <x:v>0.12795138888888888</x:v>
      </x:c>
      <x:c r="E256" s="62"/>
      <x:c r="F256" s="62"/>
      <x:c r="G256" s="62"/>
      <x:c r="H256" s="62"/>
      <x:c r="I256" s="62"/>
      <x:c r="J256" s="62"/>
    </x:row>
    <x:row r="257" spans="1:10" ht="20.25">
      <x:c r="A257" s="62">
        <x:v>253</x:v>
      </x:c>
      <x:c r="B257" s="62">
        <x:v>1247</x:v>
      </x:c>
      <x:c r="C257" s="62">
        <x:v>1155</x:v>
      </x:c>
      <x:c r="D257" s="67">
        <x:v>0.12858796296296296</x:v>
      </x:c>
      <x:c r="E257" s="62"/>
      <x:c r="F257" s="62"/>
      <x:c r="G257" s="62"/>
      <x:c r="H257" s="62"/>
      <x:c r="I257" s="62"/>
      <x:c r="J257" s="62"/>
    </x:row>
    <x:row r="258" spans="1:10" ht="20.25">
      <x:c r="A258" s="62">
        <x:v>254</x:v>
      </x:c>
      <x:c r="B258" s="62">
        <x:v>1252</x:v>
      </x:c>
      <x:c r="C258" s="62">
        <x:v>1155</x:v>
      </x:c>
      <x:c r="D258" s="67">
        <x:v>0.12922453703703704</x:v>
      </x:c>
      <x:c r="E258" s="62"/>
      <x:c r="F258" s="62"/>
      <x:c r="G258" s="62"/>
      <x:c r="H258" s="62"/>
      <x:c r="I258" s="62"/>
      <x:c r="J258" s="62"/>
    </x:row>
    <x:row r="259" spans="1:10" ht="20.25">
      <x:c r="A259" s="62">
        <x:v>255</x:v>
      </x:c>
      <x:c r="B259" s="62">
        <x:v>1264</x:v>
      </x:c>
      <x:c r="C259" s="62">
        <x:v>1155</x:v>
      </x:c>
      <x:c r="D259" s="67">
        <x:v>0.13038194444444445</x:v>
      </x:c>
      <x:c r="E259" s="62"/>
      <x:c r="F259" s="62"/>
      <x:c r="G259" s="62"/>
      <x:c r="H259" s="62"/>
      <x:c r="I259" s="62"/>
      <x:c r="J259" s="62"/>
    </x:row>
    <x:row r="260" spans="1:10" ht="20.25">
      <x:c r="A260" s="62">
        <x:v>256</x:v>
      </x:c>
      <x:c r="B260" s="62">
        <x:v>1270</x:v>
      </x:c>
      <x:c r="C260" s="62">
        <x:v>1264</x:v>
      </x:c>
      <x:c r="D260" s="67">
        <x:v>0.13078703703703703</x:v>
      </x:c>
      <x:c r="E260" s="62"/>
      <x:c r="F260" s="62"/>
      <x:c r="G260" s="62"/>
      <x:c r="H260" s="62"/>
      <x:c r="I260" s="62"/>
      <x:c r="J260" s="62"/>
    </x:row>
    <x:row r="261" spans="1:10" ht="20.25">
      <x:c r="A261" s="62">
        <x:v>257</x:v>
      </x:c>
      <x:c r="B261" s="62">
        <x:v>1274</x:v>
      </x:c>
      <x:c r="C261" s="62">
        <x:v>1264</x:v>
      </x:c>
      <x:c r="D261" s="67">
        <x:v>0.13113425925925926</x:v>
      </x:c>
      <x:c r="E261" s="62"/>
      <x:c r="F261" s="62"/>
      <x:c r="G261" s="62"/>
      <x:c r="H261" s="62"/>
      <x:c r="I261" s="62"/>
      <x:c r="J261" s="62"/>
    </x:row>
    <x:row r="262" spans="1:10" ht="20.25">
      <x:c r="A262" s="62">
        <x:v>258</x:v>
      </x:c>
      <x:c r="B262" s="62">
        <x:v>1279</x:v>
      </x:c>
      <x:c r="C262" s="62">
        <x:v>1274</x:v>
      </x:c>
      <x:c r="D262" s="67">
        <x:v>0.13142361111111112</x:v>
      </x:c>
      <x:c r="E262" s="62"/>
      <x:c r="F262" s="62"/>
      <x:c r="G262" s="62"/>
      <x:c r="H262" s="62"/>
      <x:c r="I262" s="62"/>
      <x:c r="J262" s="62"/>
    </x:row>
    <x:row r="263" spans="1:10" ht="20.25">
      <x:c r="A263" s="62">
        <x:v>259</x:v>
      </x:c>
      <x:c r="B263" s="62">
        <x:v>1283</x:v>
      </x:c>
      <x:c r="C263" s="62">
        <x:v>1279</x:v>
      </x:c>
      <x:c r="D263" s="67">
        <x:v>0.13177083333333334</x:v>
      </x:c>
      <x:c r="E263" s="62"/>
      <x:c r="F263" s="62"/>
      <x:c r="G263" s="62"/>
      <x:c r="H263" s="62"/>
      <x:c r="I263" s="62"/>
      <x:c r="J263" s="62"/>
    </x:row>
    <x:row r="264" spans="1:10" ht="20.25">
      <x:c r="A264" s="62">
        <x:v>260</x:v>
      </x:c>
      <x:c r="B264" s="62">
        <x:v>1288</x:v>
      </x:c>
      <x:c r="C264" s="62">
        <x:v>1279</x:v>
      </x:c>
      <x:c r="D264" s="67">
        <x:v>0.13240740740740742</x:v>
      </x:c>
      <x:c r="E264" s="62"/>
      <x:c r="F264" s="62"/>
      <x:c r="G264" s="62"/>
      <x:c r="H264" s="62"/>
      <x:c r="I264" s="62"/>
      <x:c r="J264" s="62"/>
    </x:row>
    <x:row r="265" spans="1:10" ht="20.25">
      <x:c r="A265" s="62">
        <x:v>261</x:v>
      </x:c>
      <x:c r="B265" s="62">
        <x:v>1292</x:v>
      </x:c>
      <x:c r="C265" s="62">
        <x:v>1279</x:v>
      </x:c>
      <x:c r="D265" s="67">
        <x:v>0.13269675925925925</x:v>
      </x:c>
      <x:c r="E265" s="62"/>
      <x:c r="F265" s="62"/>
      <x:c r="G265" s="62"/>
      <x:c r="H265" s="62"/>
      <x:c r="I265" s="62"/>
      <x:c r="J265" s="62"/>
    </x:row>
    <x:row r="266" spans="1:10" ht="20.25">
      <x:c r="A266" s="62">
        <x:v>262</x:v>
      </x:c>
      <x:c r="B266" s="62">
        <x:v>1297</x:v>
      </x:c>
      <x:c r="C266" s="62">
        <x:v>1279</x:v>
      </x:c>
      <x:c r="D266" s="67">
        <x:v>0.13333333333333333</x:v>
      </x:c>
      <x:c r="E266" s="62"/>
      <x:c r="F266" s="62"/>
      <x:c r="G266" s="62"/>
      <x:c r="H266" s="62"/>
      <x:c r="I266" s="62"/>
      <x:c r="J266" s="62"/>
    </x:row>
    <x:row r="267" spans="1:10" ht="20.25">
      <x:c r="A267" s="62">
        <x:v>263</x:v>
      </x:c>
      <x:c r="B267" s="62">
        <x:v>1301</x:v>
      </x:c>
      <x:c r="C267" s="62">
        <x:v>1297</x:v>
      </x:c>
      <x:c r="D267" s="67">
        <x:v>0.13368055555555555</x:v>
      </x:c>
      <x:c r="E267" s="62"/>
      <x:c r="F267" s="62"/>
      <x:c r="G267" s="62"/>
      <x:c r="H267" s="62"/>
      <x:c r="I267" s="62"/>
      <x:c r="J267" s="62"/>
    </x:row>
    <x:row r="268" spans="1:10" ht="20.25">
      <x:c r="A268" s="62">
        <x:v>264</x:v>
      </x:c>
      <x:c r="B268" s="62">
        <x:v>1305</x:v>
      </x:c>
      <x:c r="C268" s="62">
        <x:v>1297</x:v>
      </x:c>
      <x:c r="D268" s="67">
        <x:v>0.13402777777777777</x:v>
      </x:c>
      <x:c r="E268" s="62"/>
      <x:c r="F268" s="62"/>
      <x:c r="G268" s="62"/>
      <x:c r="H268" s="62"/>
      <x:c r="I268" s="62"/>
      <x:c r="J268" s="62"/>
    </x:row>
    <x:row r="269" spans="1:10" ht="20.25">
      <x:c r="A269" s="62">
        <x:v>265</x:v>
      </x:c>
      <x:c r="B269" s="62">
        <x:v>1311</x:v>
      </x:c>
      <x:c r="C269" s="62">
        <x:v>1297</x:v>
      </x:c>
      <x:c r="D269" s="67">
        <x:v>0.13576388888888888</x:v>
      </x:c>
      <x:c r="E269" s="62"/>
      <x:c r="F269" s="62"/>
      <x:c r="G269" s="62"/>
      <x:c r="H269" s="62"/>
      <x:c r="I269" s="62"/>
      <x:c r="J269" s="62"/>
    </x:row>
    <x:row r="270" spans="1:10" ht="20.25">
      <x:c r="A270" s="62">
        <x:v>266</x:v>
      </x:c>
      <x:c r="B270" s="62">
        <x:v>1314</x:v>
      </x:c>
      <x:c r="C270" s="62">
        <x:v>1297</x:v>
      </x:c>
      <x:c r="D270" s="67">
        <x:v>0.13645833333333332</x:v>
      </x:c>
      <x:c r="E270" s="62"/>
      <x:c r="F270" s="62"/>
      <x:c r="G270" s="62"/>
      <x:c r="H270" s="62"/>
      <x:c r="I270" s="62"/>
      <x:c r="J270" s="62"/>
    </x:row>
    <x:row r="271" spans="1:10" ht="20.25">
      <x:c r="A271" s="62">
        <x:v>267</x:v>
      </x:c>
      <x:c r="B271" s="62">
        <x:v>1321</x:v>
      </x:c>
      <x:c r="C271" s="62">
        <x:v>1297</x:v>
      </x:c>
      <x:c r="D271" s="67">
        <x:v>0.13773148148148148</x:v>
      </x:c>
      <x:c r="E271" s="62"/>
      <x:c r="F271" s="62"/>
      <x:c r="G271" s="62"/>
      <x:c r="H271" s="62"/>
      <x:c r="I271" s="62"/>
      <x:c r="J271" s="62"/>
    </x:row>
    <x:row r="272" spans="1:10" ht="20.25">
      <x:c r="A272" s="62">
        <x:v>268</x:v>
      </x:c>
      <x:c r="B272" s="62">
        <x:v>1326</x:v>
      </x:c>
      <x:c r="C272" s="62">
        <x:v>1321</x:v>
      </x:c>
      <x:c r="D272" s="67">
        <x:v>0.13871527777777778</x:v>
      </x:c>
      <x:c r="E272" s="62"/>
      <x:c r="F272" s="62"/>
      <x:c r="G272" s="62"/>
      <x:c r="H272" s="62"/>
      <x:c r="I272" s="62"/>
      <x:c r="J272" s="62"/>
    </x:row>
    <x:row r="273" spans="1:10" ht="20.25">
      <x:c r="A273" s="62">
        <x:v>269</x:v>
      </x:c>
      <x:c r="B273" s="62">
        <x:v>1331</x:v>
      </x:c>
      <x:c r="C273" s="62">
        <x:v>1321</x:v>
      </x:c>
      <x:c r="D273" s="67">
        <x:v>0.13946759259259259</x:v>
      </x:c>
      <x:c r="E273" s="62"/>
      <x:c r="F273" s="62"/>
      <x:c r="G273" s="62"/>
      <x:c r="H273" s="62"/>
      <x:c r="I273" s="62"/>
      <x:c r="J273" s="62"/>
    </x:row>
    <x:row r="274" spans="1:10" ht="20.25">
      <x:c r="A274" s="62">
        <x:v>270</x:v>
      </x:c>
      <x:c r="B274" s="62">
        <x:v>1335</x:v>
      </x:c>
      <x:c r="C274" s="62">
        <x:v>1321</x:v>
      </x:c>
      <x:c r="D274" s="67">
        <x:v>0.14004629629629631</x:v>
      </x:c>
      <x:c r="E274" s="62"/>
      <x:c r="F274" s="62"/>
      <x:c r="G274" s="62"/>
      <x:c r="H274" s="62"/>
      <x:c r="I274" s="62"/>
      <x:c r="J274" s="62"/>
    </x:row>
    <x:row r="275" spans="1:10" ht="20.25">
      <x:c r="A275" s="62">
        <x:v>271</x:v>
      </x:c>
      <x:c r="B275" s="62">
        <x:v>1340</x:v>
      </x:c>
      <x:c r="C275" s="62">
        <x:v>1321</x:v>
      </x:c>
      <x:c r="D275" s="67">
        <x:v>0.14039351851851853</x:v>
      </x:c>
      <x:c r="E275" s="62"/>
      <x:c r="F275" s="62"/>
      <x:c r="G275" s="62"/>
      <x:c r="H275" s="62"/>
      <x:c r="I275" s="62"/>
      <x:c r="J275" s="62"/>
    </x:row>
    <x:row r="276" spans="1:10" ht="20.25">
      <x:c r="A276" s="62">
        <x:v>272</x:v>
      </x:c>
      <x:c r="B276" s="62">
        <x:v>1346</x:v>
      </x:c>
      <x:c r="C276" s="62">
        <x:v>1340</x:v>
      </x:c>
      <x:c r="D276" s="67">
        <x:v>0.14079861111111111</x:v>
      </x:c>
      <x:c r="E276" s="62"/>
      <x:c r="F276" s="62"/>
      <x:c r="G276" s="62"/>
      <x:c r="H276" s="62"/>
      <x:c r="I276" s="62"/>
      <x:c r="J276" s="62"/>
    </x:row>
    <x:row r="277" spans="1:10" ht="20.25">
      <x:c r="A277" s="62">
        <x:v>273</x:v>
      </x:c>
      <x:c r="B277" s="62">
        <x:v>1353</x:v>
      </x:c>
      <x:c r="C277" s="62">
        <x:v>1346</x:v>
      </x:c>
      <x:c r="D277" s="67">
        <x:v>0.14108796296296297</x:v>
      </x:c>
      <x:c r="E277" s="62"/>
      <x:c r="F277" s="62"/>
      <x:c r="G277" s="62"/>
      <x:c r="H277" s="62"/>
      <x:c r="I277" s="62"/>
      <x:c r="J277" s="62"/>
    </x:row>
    <x:row r="278" spans="1:10" ht="20.25">
      <x:c r="A278" s="62">
        <x:v>274</x:v>
      </x:c>
      <x:c r="B278" s="62">
        <x:v>1359</x:v>
      </x:c>
      <x:c r="C278" s="62">
        <x:v>1346</x:v>
      </x:c>
      <x:c r="D278" s="67">
        <x:v>0.14178240740740741</x:v>
      </x:c>
      <x:c r="E278" s="62"/>
      <x:c r="F278" s="62"/>
      <x:c r="G278" s="62"/>
      <x:c r="H278" s="62"/>
      <x:c r="I278" s="62"/>
      <x:c r="J278" s="62"/>
    </x:row>
    <x:row r="279" spans="1:10" ht="20.25">
      <x:c r="A279" s="62">
        <x:v>275</x:v>
      </x:c>
      <x:c r="B279" s="62">
        <x:v>1365</x:v>
      </x:c>
      <x:c r="C279" s="62">
        <x:v>1359</x:v>
      </x:c>
      <x:c r="D279" s="67">
        <x:v>0.14247685185185185</x:v>
      </x:c>
      <x:c r="E279" s="62"/>
      <x:c r="F279" s="62"/>
      <x:c r="G279" s="62"/>
      <x:c r="H279" s="62"/>
      <x:c r="I279" s="62"/>
      <x:c r="J279" s="62"/>
    </x:row>
    <x:row r="280" spans="1:10" ht="20.25">
      <x:c r="A280" s="62">
        <x:v>276</x:v>
      </x:c>
      <x:c r="B280" s="62">
        <x:v>1371</x:v>
      </x:c>
      <x:c r="C280" s="62">
        <x:v>1359</x:v>
      </x:c>
      <x:c r="D280" s="67">
        <x:v>0.14421296296296296</x:v>
      </x:c>
      <x:c r="E280" s="62"/>
      <x:c r="F280" s="62"/>
      <x:c r="G280" s="62"/>
      <x:c r="H280" s="62"/>
      <x:c r="I280" s="62"/>
      <x:c r="J280" s="62"/>
    </x:row>
    <x:row r="281" spans="1:10" ht="20.25">
      <x:c r="A281" s="62">
        <x:v>277</x:v>
      </x:c>
      <x:c r="B281" s="62">
        <x:v>1377</x:v>
      </x:c>
      <x:c r="C281" s="62">
        <x:v>1359</x:v>
      </x:c>
      <x:c r="D281" s="67">
        <x:v>0.1449074074074074</x:v>
      </x:c>
      <x:c r="E281" s="62"/>
      <x:c r="F281" s="62"/>
      <x:c r="G281" s="62"/>
      <x:c r="H281" s="62"/>
      <x:c r="I281" s="62"/>
      <x:c r="J281" s="62"/>
    </x:row>
    <x:row r="282" spans="1:10" ht="20.25">
      <x:c r="A282" s="62">
        <x:v>278</x:v>
      </x:c>
      <x:c r="B282" s="62">
        <x:v>1382</x:v>
      </x:c>
      <x:c r="C282" s="62">
        <x:v>1377</x:v>
      </x:c>
      <x:c r="D282" s="67">
        <x:v>0.14554398148148148</x:v>
      </x:c>
      <x:c r="E282" s="62"/>
      <x:c r="F282" s="62"/>
      <x:c r="G282" s="62"/>
      <x:c r="H282" s="62"/>
      <x:c r="I282" s="62"/>
      <x:c r="J282" s="62"/>
    </x:row>
    <x:row r="283" spans="1:10" ht="20.25">
      <x:c r="A283" s="62">
        <x:v>279</x:v>
      </x:c>
      <x:c r="B283" s="62">
        <x:v>1387</x:v>
      </x:c>
      <x:c r="C283" s="62">
        <x:v>1377</x:v>
      </x:c>
      <x:c r="D283" s="67">
        <x:v>0.14618055555555556</x:v>
      </x:c>
      <x:c r="E283" s="62"/>
      <x:c r="F283" s="62"/>
      <x:c r="G283" s="62"/>
      <x:c r="H283" s="62"/>
      <x:c r="I283" s="62"/>
      <x:c r="J283" s="62"/>
    </x:row>
    <x:row r="284" spans="1:10" ht="20.25">
      <x:c r="A284" s="62">
        <x:v>280</x:v>
      </x:c>
      <x:c r="B284" s="62">
        <x:v>1391</x:v>
      </x:c>
      <x:c r="C284" s="62">
        <x:v>1387</x:v>
      </x:c>
      <x:c r="D284" s="67">
        <x:v>0.1464699074074074</x:v>
      </x:c>
      <x:c r="E284" s="62"/>
      <x:c r="F284" s="62"/>
      <x:c r="G284" s="62"/>
      <x:c r="H284" s="62"/>
      <x:c r="I284" s="62"/>
      <x:c r="J284" s="62"/>
    </x:row>
    <x:row r="285" spans="1:10" ht="20.25">
      <x:c r="A285" s="62">
        <x:v>281</x:v>
      </x:c>
      <x:c r="B285" s="62">
        <x:v>1396</x:v>
      </x:c>
      <x:c r="C285" s="62">
        <x:v>1391</x:v>
      </x:c>
      <x:c r="D285" s="67">
        <x:v>0.14722222222222223</x:v>
      </x:c>
      <x:c r="E285" s="62"/>
      <x:c r="F285" s="62"/>
      <x:c r="G285" s="62"/>
      <x:c r="H285" s="62"/>
      <x:c r="I285" s="62"/>
      <x:c r="J285" s="62"/>
    </x:row>
    <x:row r="286" spans="1:10" ht="20.25">
      <x:c r="A286" s="62">
        <x:v>282</x:v>
      </x:c>
      <x:c r="B286" s="62">
        <x:v>1399</x:v>
      </x:c>
      <x:c r="C286" s="62">
        <x:v>1391</x:v>
      </x:c>
      <x:c r="D286" s="67">
        <x:v>0.14751157407407409</x:v>
      </x:c>
      <x:c r="E286" s="62"/>
      <x:c r="F286" s="62"/>
      <x:c r="G286" s="62"/>
      <x:c r="H286" s="62"/>
      <x:c r="I286" s="62"/>
      <x:c r="J286" s="62"/>
    </x:row>
    <x:row r="287" spans="1:10" ht="20.25">
      <x:c r="A287" s="62">
        <x:v>283</x:v>
      </x:c>
      <x:c r="B287" s="62">
        <x:v>1411</x:v>
      </x:c>
      <x:c r="C287" s="62">
        <x:v>1391</x:v>
      </x:c>
      <x:c r="D287" s="67">
        <x:v>0.15480324074074073</x:v>
      </x:c>
      <x:c r="E287" s="62"/>
      <x:c r="F287" s="62"/>
      <x:c r="G287" s="62"/>
      <x:c r="H287" s="62"/>
      <x:c r="I287" s="62"/>
      <x:c r="J287" s="62"/>
    </x:row>
    <x:row r="288" spans="1:10" ht="20.25">
      <x:c r="A288" s="62">
        <x:v>284</x:v>
      </x:c>
      <x:c r="B288" s="62">
        <x:v>1416</x:v>
      </x:c>
      <x:c r="C288" s="62">
        <x:v>1411</x:v>
      </x:c>
      <x:c r="D288" s="67">
        <x:v>0.15543981481481481</x:v>
      </x:c>
      <x:c r="E288" s="62"/>
      <x:c r="F288" s="62"/>
      <x:c r="G288" s="62"/>
      <x:c r="H288" s="62"/>
      <x:c r="I288" s="62"/>
      <x:c r="J288" s="62"/>
    </x:row>
    <x:row r="289" spans="1:10" ht="20.25">
      <x:c r="A289" s="62">
        <x:v>285</x:v>
      </x:c>
      <x:c r="B289" s="62">
        <x:v>1428</x:v>
      </x:c>
      <x:c r="C289" s="62">
        <x:v>1411</x:v>
      </x:c>
      <x:c r="D289" s="67">
        <x:v>0.15729166666666666</x:v>
      </x:c>
      <x:c r="E289" s="62"/>
      <x:c r="F289" s="62"/>
      <x:c r="G289" s="62"/>
      <x:c r="H289" s="62"/>
      <x:c r="I289" s="62"/>
      <x:c r="J289" s="62"/>
    </x:row>
    <x:row r="290" spans="1:10" ht="20.25">
      <x:c r="A290" s="62">
        <x:v>286</x:v>
      </x:c>
      <x:c r="B290" s="62">
        <x:v>1440</x:v>
      </x:c>
      <x:c r="C290" s="62">
        <x:v>1411</x:v>
      </x:c>
      <x:c r="D290" s="67">
        <x:v>0.15914351851851852</x:v>
      </x:c>
      <x:c r="E290" s="62"/>
      <x:c r="F290" s="62"/>
      <x:c r="G290" s="62"/>
      <x:c r="H290" s="62"/>
      <x:c r="I290" s="62"/>
      <x:c r="J290" s="62"/>
    </x:row>
    <x:row r="291" spans="1:10" ht="20.25">
      <x:c r="A291" s="62">
        <x:v>287</x:v>
      </x:c>
      <x:c r="B291" s="62">
        <x:v>1452</x:v>
      </x:c>
      <x:c r="C291" s="62">
        <x:v>1411</x:v>
      </x:c>
      <x:c r="D291" s="67">
        <x:v>0.16134259259259259</x:v>
      </x:c>
      <x:c r="E291" s="62"/>
      <x:c r="F291" s="62"/>
      <x:c r="G291" s="62"/>
      <x:c r="H291" s="62"/>
      <x:c r="I291" s="62"/>
      <x:c r="J291" s="62"/>
    </x:row>
    <x:row r="292" spans="1:10" ht="20.25">
      <x:c r="A292" s="62">
        <x:v>288</x:v>
      </x:c>
      <x:c r="B292" s="62">
        <x:v>1464</x:v>
      </x:c>
      <x:c r="C292" s="62">
        <x:v>1411</x:v>
      </x:c>
      <x:c r="D292" s="67">
        <x:v>0.16412037037037036</x:v>
      </x:c>
      <x:c r="E292" s="62"/>
      <x:c r="F292" s="62"/>
      <x:c r="G292" s="62"/>
      <x:c r="H292" s="62"/>
      <x:c r="I292" s="62"/>
      <x:c r="J292" s="62"/>
    </x:row>
    <x:row r="293" spans="1:10" ht="20.25">
      <x:c r="A293" s="62">
        <x:v>289</x:v>
      </x:c>
      <x:c r="B293" s="62">
        <x:v>1474</x:v>
      </x:c>
      <x:c r="C293" s="62">
        <x:v>1411</x:v>
      </x:c>
      <x:c r="D293" s="67">
        <x:v>0.16475694444444444</x:v>
      </x:c>
      <x:c r="E293" s="62"/>
      <x:c r="F293" s="62"/>
      <x:c r="G293" s="62"/>
      <x:c r="H293" s="62"/>
      <x:c r="I293" s="62"/>
      <x:c r="J293" s="62"/>
    </x:row>
    <x:row r="294" spans="1:10" ht="20.25">
      <x:c r="A294" s="62">
        <x:v>290</x:v>
      </x:c>
      <x:c r="B294" s="62">
        <x:v>1479</x:v>
      </x:c>
      <x:c r="C294" s="62">
        <x:v>1474</x:v>
      </x:c>
      <x:c r="D294" s="67">
        <x:v>0.16539351851851852</x:v>
      </x:c>
      <x:c r="E294" s="62"/>
      <x:c r="F294" s="62"/>
      <x:c r="G294" s="62"/>
      <x:c r="H294" s="62"/>
      <x:c r="I294" s="62"/>
      <x:c r="J294" s="62"/>
    </x:row>
    <x:row r="295" spans="1:10" ht="20.25">
      <x:c r="A295" s="62">
        <x:v>291</x:v>
      </x:c>
      <x:c r="B295" s="62">
        <x:v>1483</x:v>
      </x:c>
      <x:c r="C295" s="62">
        <x:v>1474</x:v>
      </x:c>
      <x:c r="D295" s="67">
        <x:v>0.16574074074074074</x:v>
      </x:c>
      <x:c r="E295" s="62"/>
      <x:c r="F295" s="62"/>
      <x:c r="G295" s="62"/>
      <x:c r="H295" s="62"/>
      <x:c r="I295" s="62"/>
      <x:c r="J295" s="62"/>
    </x:row>
    <x:row r="296" spans="1:10" ht="20.25">
      <x:c r="A296" s="62">
        <x:v>292</x:v>
      </x:c>
      <x:c r="B296" s="62">
        <x:v>1487</x:v>
      </x:c>
      <x:c r="C296" s="62">
        <x:v>1474</x:v>
      </x:c>
      <x:c r="D296" s="67">
        <x:v>0.16608796296296297</x:v>
      </x:c>
      <x:c r="E296" s="62"/>
      <x:c r="F296" s="62"/>
      <x:c r="G296" s="62"/>
      <x:c r="H296" s="62"/>
      <x:c r="I296" s="62"/>
      <x:c r="J296" s="62"/>
    </x:row>
    <x:row r="297" spans="1:10" ht="20.25">
      <x:c r="A297" s="62">
        <x:v>293</x:v>
      </x:c>
      <x:c r="B297" s="62">
        <x:v>1495</x:v>
      </x:c>
      <x:c r="C297" s="62">
        <x:v>1487</x:v>
      </x:c>
      <x:c r="D297" s="67">
        <x:v>0.16747685185185185</x:v>
      </x:c>
      <x:c r="E297" s="62"/>
      <x:c r="F297" s="62"/>
      <x:c r="G297" s="62"/>
      <x:c r="H297" s="62"/>
      <x:c r="I297" s="62"/>
      <x:c r="J297" s="62"/>
    </x:row>
    <x:row r="298" spans="1:10" ht="20.25">
      <x:c r="A298" s="62">
        <x:v>294</x:v>
      </x:c>
      <x:c r="B298" s="62">
        <x:v>1500</x:v>
      </x:c>
      <x:c r="C298" s="62">
        <x:v>1487</x:v>
      </x:c>
      <x:c r="D298" s="67">
        <x:v>0.16811342592592593</x:v>
      </x:c>
      <x:c r="E298" s="62"/>
      <x:c r="F298" s="62"/>
      <x:c r="G298" s="62"/>
      <x:c r="H298" s="62"/>
      <x:c r="I298" s="62"/>
      <x:c r="J298" s="62"/>
    </x:row>
    <x:row r="299" spans="1:10" ht="20.25">
      <x:c r="A299" s="62">
        <x:v>295</x:v>
      </x:c>
      <x:c r="B299" s="62">
        <x:v>1505</x:v>
      </x:c>
      <x:c r="C299" s="62">
        <x:v>1487</x:v>
      </x:c>
      <x:c r="D299" s="67">
        <x:v>0.16875000000000001</x:v>
      </x:c>
      <x:c r="E299" s="62"/>
      <x:c r="F299" s="62"/>
      <x:c r="G299" s="62"/>
      <x:c r="H299" s="62"/>
      <x:c r="I299" s="62"/>
      <x:c r="J299" s="62"/>
    </x:row>
    <x:row r="300" spans="1:10" ht="20.25">
      <x:c r="A300" s="62">
        <x:v>296</x:v>
      </x:c>
      <x:c r="B300" s="62">
        <x:v>1510</x:v>
      </x:c>
      <x:c r="C300" s="62">
        <x:v>1487</x:v>
      </x:c>
      <x:c r="D300" s="67">
        <x:v>0.16938657407407406</x:v>
      </x:c>
      <x:c r="E300" s="62"/>
      <x:c r="F300" s="62"/>
      <x:c r="G300" s="62"/>
      <x:c r="H300" s="62"/>
      <x:c r="I300" s="62"/>
      <x:c r="J300" s="62"/>
    </x:row>
    <x:row r="301" spans="1:10" ht="20.25">
      <x:c r="A301" s="62">
        <x:v>297</x:v>
      </x:c>
      <x:c r="B301" s="62">
        <x:v>1520</x:v>
      </x:c>
      <x:c r="C301" s="62">
        <x:v>1510</x:v>
      </x:c>
      <x:c r="D301" s="67">
        <x:v>0.17077546296296298</x:v>
      </x:c>
      <x:c r="E301" s="62"/>
      <x:c r="F301" s="62"/>
      <x:c r="G301" s="62"/>
      <x:c r="H301" s="62"/>
      <x:c r="I301" s="62"/>
      <x:c r="J301" s="62"/>
    </x:row>
    <x:row r="302" spans="1:10" ht="20.25">
      <x:c r="A302" s="62">
        <x:v>298</x:v>
      </x:c>
      <x:c r="B302" s="62">
        <x:v>1530</x:v>
      </x:c>
      <x:c r="C302" s="62">
        <x:v>1510</x:v>
      </x:c>
      <x:c r="D302" s="67">
        <x:v>0.17216435185185186</x:v>
      </x:c>
      <x:c r="E302" s="62"/>
      <x:c r="F302" s="62"/>
      <x:c r="G302" s="62"/>
      <x:c r="H302" s="62"/>
      <x:c r="I302" s="62"/>
      <x:c r="J302" s="62"/>
    </x:row>
    <x:row r="303" spans="1:10" ht="20.25">
      <x:c r="A303" s="62">
        <x:v>299</x:v>
      </x:c>
      <x:c r="B303" s="62">
        <x:v>1534</x:v>
      </x:c>
      <x:c r="C303" s="62">
        <x:v>1510</x:v>
      </x:c>
      <x:c r="D303" s="67">
        <x:v>0.17251157407407408</x:v>
      </x:c>
      <x:c r="E303" s="62"/>
      <x:c r="F303" s="62"/>
      <x:c r="G303" s="62"/>
      <x:c r="H303" s="62"/>
      <x:c r="I303" s="62"/>
      <x:c r="J303" s="62"/>
    </x:row>
    <x:row r="304" spans="1:10" ht="20.25">
      <x:c r="A304" s="62">
        <x:v>300</x:v>
      </x:c>
      <x:c r="B304" s="62">
        <x:v>1539</x:v>
      </x:c>
      <x:c r="C304" s="62">
        <x:v>1534</x:v>
      </x:c>
      <x:c r="D304" s="67">
        <x:v>0.17291666666666666</x:v>
      </x:c>
      <x:c r="E304" s="62"/>
      <x:c r="F304" s="62"/>
      <x:c r="G304" s="62"/>
      <x:c r="H304" s="62"/>
      <x:c r="I304" s="62"/>
      <x:c r="J304" s="62"/>
    </x:row>
    <x:row r="305" spans="1:10" ht="20.25">
      <x:c r="A305" s="62">
        <x:v>301</x:v>
      </x:c>
      <x:c r="B305" s="62">
        <x:v>1543</x:v>
      </x:c>
      <x:c r="C305" s="62">
        <x:v>1534</x:v>
      </x:c>
      <x:c r="D305" s="67">
        <x:v>0.17372685185185185</x:v>
      </x:c>
      <x:c r="E305" s="62"/>
      <x:c r="F305" s="62"/>
      <x:c r="G305" s="62"/>
      <x:c r="H305" s="62"/>
      <x:c r="I305" s="62"/>
      <x:c r="J305" s="62"/>
    </x:row>
    <x:row r="306" spans="1:10" ht="20.25">
      <x:c r="A306" s="62">
        <x:v>302</x:v>
      </x:c>
      <x:c r="B306" s="62">
        <x:v>1548</x:v>
      </x:c>
      <x:c r="C306" s="62">
        <x:v>1534</x:v>
      </x:c>
      <x:c r="D306" s="67">
        <x:v>0.17471064814814816</x:v>
      </x:c>
      <x:c r="E306" s="62"/>
      <x:c r="F306" s="62"/>
      <x:c r="G306" s="62"/>
      <x:c r="H306" s="62"/>
      <x:c r="I306" s="62"/>
      <x:c r="J306" s="62"/>
    </x:row>
    <x:row r="307" spans="1:10" ht="20.25">
      <x:c r="A307" s="62">
        <x:v>303</x:v>
      </x:c>
      <x:c r="B307" s="62">
        <x:v>1552</x:v>
      </x:c>
      <x:c r="C307" s="62">
        <x:v>1534</x:v>
      </x:c>
      <x:c r="D307" s="67">
        <x:v>0.17534722222222221</x:v>
      </x:c>
      <x:c r="E307" s="62"/>
      <x:c r="F307" s="62"/>
      <x:c r="G307" s="62"/>
      <x:c r="H307" s="62"/>
      <x:c r="I307" s="62"/>
      <x:c r="J307" s="62"/>
    </x:row>
    <x:row r="308" spans="1:10" ht="20.25">
      <x:c r="A308" s="62">
        <x:v>304</x:v>
      </x:c>
      <x:c r="B308" s="62">
        <x:v>1556</x:v>
      </x:c>
      <x:c r="C308" s="62">
        <x:v>1534</x:v>
      </x:c>
      <x:c r="D308" s="67">
        <x:v>0.17598379629629629</x:v>
      </x:c>
      <x:c r="E308" s="62"/>
      <x:c r="F308" s="62"/>
      <x:c r="G308" s="62"/>
      <x:c r="H308" s="62"/>
      <x:c r="I308" s="62"/>
      <x:c r="J308" s="62"/>
    </x:row>
    <x:row r="309" spans="1:10" ht="20.25">
      <x:c r="A309" s="62">
        <x:v>305</x:v>
      </x:c>
      <x:c r="B309" s="62">
        <x:v>1561</x:v>
      </x:c>
      <x:c r="C309" s="62">
        <x:v>1534</x:v>
      </x:c>
      <x:c r="D309" s="67">
        <x:v>0.17679398148148148</x:v>
      </x:c>
      <x:c r="E309" s="62"/>
      <x:c r="F309" s="62"/>
      <x:c r="G309" s="62"/>
      <x:c r="H309" s="62"/>
      <x:c r="I309" s="62"/>
      <x:c r="J309" s="62"/>
    </x:row>
    <x:row r="310" spans="1:10" ht="20.25">
      <x:c r="A310" s="62">
        <x:v>306</x:v>
      </x:c>
      <x:c r="B310" s="62">
        <x:v>1566</x:v>
      </x:c>
      <x:c r="C310" s="62">
        <x:v>1534</x:v>
      </x:c>
      <x:c r="D310" s="67">
        <x:v>0.17754629629629629</x:v>
      </x:c>
      <x:c r="E310" s="62"/>
      <x:c r="F310" s="62"/>
      <x:c r="G310" s="62"/>
      <x:c r="H310" s="62"/>
      <x:c r="I310" s="62"/>
      <x:c r="J310" s="62"/>
    </x:row>
  </x:sheetData>
  <x:mergeCells count="2">
    <x:mergeCell ref="A1:J1"/>
    <x:mergeCell ref="A2:J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T19"/>
  <x:sheetViews>
    <x:sheetView showGridLines="0" topLeftCell="A1" zoomScaleNormal="100" zoomScaleSheetLayoutView="100" workbookViewId="0">
      <x:selection activeCell="A1" activeCellId="0" sqref="A1:R1"/>
    </x:sheetView>
  </x:sheetViews>
  <x:sheetFormatPr defaultColWidth="8.875" defaultRowHeight="13.55000000000000071054"/>
  <x:cols>
    <x:col min="1" max="1" width="6" customWidth="1"/>
    <x:col min="2" max="2" width="22" customWidth="1"/>
    <x:col min="3" max="3" width="18" customWidth="1"/>
    <x:col min="4" max="5" width="31" customWidth="1"/>
    <x:col min="6" max="6" width="24" customWidth="1"/>
    <x:col min="7" max="7" width="31" customWidth="1"/>
    <x:col min="8" max="8" width="13" customWidth="1"/>
    <x:col min="9" max="11" width="15" customWidth="1"/>
    <x:col min="12" max="12" width="11" customWidth="1"/>
    <x:col min="13" max="13" width="28" customWidth="1"/>
    <x:col min="14" max="14" width="27" customWidth="1"/>
    <x:col min="15" max="16" width="14" customWidth="1"/>
    <x:col min="17" max="17" width="30" customWidth="1"/>
    <x:col min="18" max="18" width="28" customWidth="1"/>
    <x:col min="19" max="19" width="30" customWidth="1"/>
    <x:col min="20" max="20" width="26" customWidth="1"/>
  </x:cols>
  <x:sheetData>
    <x:row r="1" spans="1:20" ht="27.94999999999999928946" customHeight="1">
      <x:c r="A1" s="201" t="s">
        <x:v>2348</x:v>
      </x:c>
      <x:c r="B1" s="201"/>
      <x:c r="C1" s="201"/>
      <x:c r="D1" s="201"/>
      <x:c r="E1" s="201"/>
      <x:c r="F1" s="201"/>
      <x:c r="G1" s="201"/>
      <x:c r="H1" s="201"/>
      <x:c r="I1" s="201"/>
      <x:c r="J1" s="201"/>
      <x:c r="K1" s="201"/>
      <x:c r="L1" s="201"/>
      <x:c r="M1" s="201"/>
      <x:c r="N1" s="201"/>
      <x:c r="O1" s="201"/>
      <x:c r="P1" s="201"/>
      <x:c r="Q1" s="201"/>
      <x:c r="R1" s="201"/>
      <x:c r="S1" s="35"/>
      <x:c r="T1" s="35"/>
    </x:row>
    <x:row r="2" spans="1:20" ht="54.95000000000000284217" customHeight="1">
      <x:c r="A2" s="201" t="s">
        <x:v>992</x:v>
      </x:c>
      <x:c r="B2" s="201"/>
      <x:c r="C2" s="201"/>
      <x:c r="D2" s="201"/>
      <x:c r="E2" s="201"/>
      <x:c r="F2" s="201"/>
      <x:c r="G2" s="201"/>
      <x:c r="H2" s="201"/>
      <x:c r="I2" s="201"/>
      <x:c r="J2" s="201"/>
      <x:c r="K2" s="201"/>
      <x:c r="L2" s="201"/>
      <x:c r="M2" s="201"/>
      <x:c r="N2" s="201"/>
      <x:c r="O2" s="201"/>
      <x:c r="P2" s="201"/>
      <x:c r="Q2" s="201"/>
      <x:c r="R2" s="201"/>
      <x:c r="S2" s="28"/>
      <x:c r="T2" s="28"/>
    </x:row>
    <x:row r="3" spans="1:20">
      <x:c r="A3" s="14"/>
      <x:c r="B3" s="14"/>
      <x:c r="C3" s="14"/>
      <x:c r="D3" s="14"/>
      <x:c r="E3" s="14"/>
      <x:c r="F3" s="14"/>
      <x:c r="G3" s="14"/>
      <x:c r="H3" s="14"/>
      <x:c r="I3" s="14"/>
      <x:c r="J3" s="14"/>
      <x:c r="K3" s="14"/>
      <x:c r="L3" s="14"/>
      <x:c r="M3" s="14"/>
      <x:c r="N3" s="14"/>
      <x:c r="O3" s="14"/>
      <x:c r="P3" s="14"/>
      <x:c r="Q3" s="14"/>
      <x:c r="R3" s="14"/>
      <x:c r="S3" s="14"/>
      <x:c r="T3" s="14"/>
    </x:row>
    <x:row r="4" spans="1:20" ht="45.95000000000000284217" customHeight="1">
      <x:c r="A4" s="42" t="s">
        <x:v>3154</x:v>
      </x:c>
      <x:c r="B4" s="42" t="s">
        <x:v>519</x:v>
      </x:c>
      <x:c r="C4" s="42" t="s">
        <x:v>3212</x:v>
      </x:c>
      <x:c r="D4" s="42" t="s">
        <x:v>2637</x:v>
      </x:c>
      <x:c r="E4" s="42" t="s">
        <x:v>2646</x:v>
      </x:c>
      <x:c r="F4" s="42" t="s">
        <x:v>496</x:v>
      </x:c>
      <x:c r="G4" s="42" t="s">
        <x:v>571</x:v>
      </x:c>
      <x:c r="H4" s="42" t="s">
        <x:v>2654</x:v>
      </x:c>
      <x:c r="I4" s="42" t="s">
        <x:v>2495</x:v>
      </x:c>
      <x:c r="J4" s="42" t="s">
        <x:v>2514</x:v>
      </x:c>
      <x:c r="K4" s="42" t="s">
        <x:v>2347</x:v>
      </x:c>
      <x:c r="L4" s="42" t="s">
        <x:v>517</x:v>
      </x:c>
      <x:c r="M4" s="42" t="s">
        <x:v>2661</x:v>
      </x:c>
      <x:c r="N4" s="42" t="s">
        <x:v>548</x:v>
      </x:c>
      <x:c r="O4" s="42" t="s">
        <x:v>2613</x:v>
      </x:c>
      <x:c r="P4" s="42" t="s">
        <x:v>2630</x:v>
      </x:c>
      <x:c r="Q4" s="42" t="s">
        <x:v>2642</x:v>
      </x:c>
      <x:c r="R4" s="42" t="s">
        <x:v>2670</x:v>
      </x:c>
      <x:c r="S4" s="42" t="s">
        <x:v>3742</x:v>
      </x:c>
      <x:c r="T4" s="42" t="s">
        <x:v>3100</x:v>
      </x:c>
    </x:row>
    <x:row r="5" spans="1:20" ht="78" customHeight="1">
      <x:c r="A5" s="10">
        <x:v>1</x:v>
      </x:c>
      <x:c r="B5" s="10" t="s">
        <x:v>1402</x:v>
      </x:c>
      <x:c r="C5" s="10" t="s">
        <x:v>2828</x:v>
      </x:c>
      <x:c r="D5" s="9" t="s">
        <x:v>1083</x:v>
      </x:c>
      <x:c r="E5" s="9" t="s">
        <x:v>1059</x:v>
      </x:c>
      <x:c r="F5" s="9" t="s">
        <x:v>2587</x:v>
      </x:c>
      <x:c r="G5" s="9" t="s">
        <x:v>1039</x:v>
      </x:c>
      <x:c r="H5" s="10">
        <x:v>6</x:v>
      </x:c>
      <x:c r="I5" s="10" t="s">
        <x:v>3110</x:v>
      </x:c>
      <x:c r="J5" s="10" t="s">
        <x:v>36</x:v>
      </x:c>
      <x:c r="K5" s="10" t="s">
        <x:v>3161</x:v>
      </x:c>
      <x:c r="L5" s="10">
        <x:v>4</x:v>
      </x:c>
      <x:c r="M5" s="10" t="s">
        <x:v>586</x:v>
      </x:c>
      <x:c r="N5" s="10" t="s">
        <x:v>996</x:v>
      </x:c>
      <x:c r="O5" s="10" t="s">
        <x:v>2649</x:v>
      </x:c>
      <x:c r="P5" s="10">
        <x:v>4200</x:v>
      </x:c>
      <x:c r="Q5" s="9" t="s">
        <x:v>1006</x:v>
      </x:c>
      <x:c r="R5" s="9" t="s">
        <x:v>2871</x:v>
      </x:c>
      <x:c r="S5" s="9" t="s">
        <x:v>1456</x:v>
      </x:c>
      <x:c r="T5" s="9" t="s">
        <x:v>1000</x:v>
      </x:c>
    </x:row>
    <x:row r="6" spans="1:20" ht="78" customHeight="1">
      <x:c r="A6" s="10">
        <x:v>2</x:v>
      </x:c>
      <x:c r="B6" s="10" t="s">
        <x:v>3460</x:v>
      </x:c>
      <x:c r="C6" s="10" t="s">
        <x:v>2816</x:v>
      </x:c>
      <x:c r="D6" s="9" t="s">
        <x:v>2968</x:v>
      </x:c>
      <x:c r="E6" s="9" t="s">
        <x:v>3408</x:v>
      </x:c>
      <x:c r="F6" s="9" t="s">
        <x:v>2118</x:v>
      </x:c>
      <x:c r="G6" s="9" t="s">
        <x:v>1897</x:v>
      </x:c>
      <x:c r="H6" s="10">
        <x:v>8</x:v>
      </x:c>
      <x:c r="I6" s="10" t="s">
        <x:v>3227</x:v>
      </x:c>
      <x:c r="J6" s="10" t="s">
        <x:v>38</x:v>
      </x:c>
      <x:c r="K6" s="10" t="s">
        <x:v>3110</x:v>
      </x:c>
      <x:c r="L6" s="10">
        <x:v>6</x:v>
      </x:c>
      <x:c r="M6" s="10" t="s">
        <x:v>3284</x:v>
      </x:c>
      <x:c r="N6" s="10" t="s">
        <x:v>1470</x:v>
      </x:c>
      <x:c r="O6" s="10" t="s">
        <x:v>2436</x:v>
      </x:c>
      <x:c r="P6" s="10">
        <x:v>7600</x:v>
      </x:c>
      <x:c r="Q6" s="9" t="s">
        <x:v>3915</x:v>
      </x:c>
      <x:c r="R6" s="9" t="s">
        <x:v>2874</x:v>
      </x:c>
      <x:c r="S6" s="9" t="s">
        <x:v>3919</x:v>
      </x:c>
      <x:c r="T6" s="9" t="s">
        <x:v>3396</x:v>
      </x:c>
    </x:row>
    <x:row r="7" spans="1:20" ht="78" customHeight="1">
      <x:c r="A7" s="10">
        <x:v>3</x:v>
      </x:c>
      <x:c r="B7" s="10" t="s">
        <x:v>4242</x:v>
      </x:c>
      <x:c r="C7" s="10" t="s">
        <x:v>2844</x:v>
      </x:c>
      <x:c r="D7" s="9" t="s">
        <x:v>2186</x:v>
      </x:c>
      <x:c r="E7" s="9" t="s">
        <x:v>2971</x:v>
      </x:c>
      <x:c r="F7" s="9" t="s">
        <x:v>2126</x:v>
      </x:c>
      <x:c r="G7" s="9" t="s">
        <x:v>1971</x:v>
      </x:c>
      <x:c r="H7" s="10">
        <x:v>8</x:v>
      </x:c>
      <x:c r="I7" s="10" t="s">
        <x:v>3101</x:v>
      </x:c>
      <x:c r="J7" s="10" t="s">
        <x:v>13</x:v>
      </x:c>
      <x:c r="K7" s="10" t="s">
        <x:v>3227</x:v>
      </x:c>
      <x:c r="L7" s="10">
        <x:v>4</x:v>
      </x:c>
      <x:c r="M7" s="10" t="s">
        <x:v>2928</x:v>
      </x:c>
      <x:c r="N7" s="10" t="s">
        <x:v>1486</x:v>
      </x:c>
      <x:c r="O7" s="10" t="s">
        <x:v>2401</x:v>
      </x:c>
      <x:c r="P7" s="10">
        <x:v>4800</x:v>
      </x:c>
      <x:c r="Q7" s="9" t="s">
        <x:v>3902</x:v>
      </x:c>
      <x:c r="R7" s="9" t="s">
        <x:v>3382</x:v>
      </x:c>
      <x:c r="S7" s="9" t="s">
        <x:v>4278</x:v>
      </x:c>
      <x:c r="T7" s="9" t="s">
        <x:v>3367</x:v>
      </x:c>
    </x:row>
    <x:row r="8" spans="1:20" ht="78" customHeight="1">
      <x:c r="A8" s="10">
        <x:v>4</x:v>
      </x:c>
      <x:c r="B8" s="10" t="s">
        <x:v>2570</x:v>
      </x:c>
      <x:c r="C8" s="10" t="s">
        <x:v>2862</x:v>
      </x:c>
      <x:c r="D8" s="9" t="s">
        <x:v>2984</x:v>
      </x:c>
      <x:c r="E8" s="9" t="s">
        <x:v>3370</x:v>
      </x:c>
      <x:c r="F8" s="9" t="s">
        <x:v>2</x:v>
      </x:c>
      <x:c r="G8" s="9" t="s">
        <x:v>1379</x:v>
      </x:c>
      <x:c r="H8" s="10">
        <x:v>8</x:v>
      </x:c>
      <x:c r="I8" s="10" t="s">
        <x:v>4</x:v>
      </x:c>
      <x:c r="J8" s="10" t="s">
        <x:v>3101</x:v>
      </x:c>
      <x:c r="K8" s="10" t="s">
        <x:v>13</x:v>
      </x:c>
      <x:c r="L8" s="10">
        <x:v>4</x:v>
      </x:c>
      <x:c r="M8" s="10" t="s">
        <x:v>3369</x:v>
      </x:c>
      <x:c r="N8" s="10" t="s">
        <x:v>1680</x:v>
      </x:c>
      <x:c r="O8" s="10" t="s">
        <x:v>717</x:v>
      </x:c>
      <x:c r="P8" s="10">
        <x:v>5200</x:v>
      </x:c>
      <x:c r="Q8" s="9" t="s">
        <x:v>3401</x:v>
      </x:c>
      <x:c r="R8" s="9" t="s">
        <x:v>1229</x:v>
      </x:c>
      <x:c r="S8" s="9" t="s">
        <x:v>4284</x:v>
      </x:c>
      <x:c r="T8" s="9" t="s">
        <x:v>4069</x:v>
      </x:c>
    </x:row>
    <x:row r="9" spans="1:20" ht="78" customHeight="1">
      <x:c r="A9" s="10">
        <x:v>5</x:v>
      </x:c>
      <x:c r="B9" s="10" t="s">
        <x:v>2370</x:v>
      </x:c>
      <x:c r="C9" s="10" t="s">
        <x:v>2856</x:v>
      </x:c>
      <x:c r="D9" s="9" t="s">
        <x:v>2200</x:v>
      </x:c>
      <x:c r="E9" s="9" t="s">
        <x:v>2981</x:v>
      </x:c>
      <x:c r="F9" s="9" t="s">
        <x:v>803</x:v>
      </x:c>
      <x:c r="G9" s="9" t="s">
        <x:v>1371</x:v>
      </x:c>
      <x:c r="H9" s="10">
        <x:v>9</x:v>
      </x:c>
      <x:c r="I9" s="10" t="s">
        <x:v>3143</x:v>
      </x:c>
      <x:c r="J9" s="10" t="s">
        <x:v>5</x:v>
      </x:c>
      <x:c r="K9" s="10" t="s">
        <x:v>3199</x:v>
      </x:c>
      <x:c r="L9" s="10">
        <x:v>6</x:v>
      </x:c>
      <x:c r="M9" s="10" t="s">
        <x:v>3415</x:v>
      </x:c>
      <x:c r="N9" s="10" t="s">
        <x:v>3403</x:v>
      </x:c>
      <x:c r="O9" s="10" t="s">
        <x:v>2501</x:v>
      </x:c>
      <x:c r="P9" s="10">
        <x:v>8900</x:v>
      </x:c>
      <x:c r="Q9" s="9" t="s">
        <x:v>2973</x:v>
      </x:c>
      <x:c r="R9" s="9" t="s">
        <x:v>2974</x:v>
      </x:c>
      <x:c r="S9" s="9" t="s">
        <x:v>1671</x:v>
      </x:c>
      <x:c r="T9" s="9" t="s">
        <x:v>3407</x:v>
      </x:c>
    </x:row>
    <x:row r="10" spans="1:20" ht="78" customHeight="1">
      <x:c r="A10" s="84">
        <x:v>6</x:v>
      </x:c>
      <x:c r="B10" s="84" t="s">
        <x:v>2580</x:v>
      </x:c>
      <x:c r="C10" s="84" t="s">
        <x:v>2759</x:v>
      </x:c>
      <x:c r="D10" s="84" t="s">
        <x:v>1390</x:v>
      </x:c>
      <x:c r="E10" s="84" t="s">
        <x:v>4075</x:v>
      </x:c>
      <x:c r="F10" s="84" t="s">
        <x:v>800</x:v>
      </x:c>
      <x:c r="G10" s="84" t="s">
        <x:v>2185</x:v>
      </x:c>
      <x:c r="H10" s="84">
        <x:v>9</x:v>
      </x:c>
      <x:c r="I10" s="84" t="s">
        <x:v>10</x:v>
      </x:c>
      <x:c r="J10" s="84" t="s">
        <x:v>3228</x:v>
      </x:c>
      <x:c r="K10" s="84" t="s">
        <x:v>15</x:v>
      </x:c>
      <x:c r="L10" s="84">
        <x:v>5</x:v>
      </x:c>
      <x:c r="M10" s="84" t="s">
        <x:v>4071</x:v>
      </x:c>
      <x:c r="N10" s="84" t="s">
        <x:v>1475</x:v>
      </x:c>
      <x:c r="O10" s="84" t="s">
        <x:v>4083</x:v>
      </x:c>
      <x:c r="P10" s="84">
        <x:v>6400</x:v>
      </x:c>
      <x:c r="Q10" s="84" t="s">
        <x:v>2883</x:v>
      </x:c>
      <x:c r="R10" s="84" t="s">
        <x:v>2958</x:v>
      </x:c>
      <x:c r="S10" s="84" t="s">
        <x:v>1226</x:v>
      </x:c>
      <x:c r="T10" s="84" t="s">
        <x:v>2969</x:v>
      </x:c>
    </x:row>
    <x:row r="11" spans="1:20" ht="33.95000000000000284217" customHeight="1">
      <x:c r="A11" s="201" t="s">
        <x:v>1014</x:v>
      </x:c>
      <x:c r="B11" s="201"/>
      <x:c r="C11" s="201"/>
      <x:c r="D11" s="201"/>
      <x:c r="E11" s="201"/>
      <x:c r="F11" s="201"/>
      <x:c r="G11" s="201"/>
      <x:c r="H11" s="201"/>
      <x:c r="I11" s="201"/>
      <x:c r="J11" s="201"/>
      <x:c r="K11" s="201"/>
      <x:c r="L11" s="201"/>
      <x:c r="M11" s="201"/>
      <x:c r="N11" s="201"/>
      <x:c r="O11" s="201"/>
      <x:c r="P11" s="201"/>
      <x:c r="Q11" s="201"/>
      <x:c r="R11" s="201"/>
      <x:c r="S11" s="32"/>
      <x:c r="T11" s="32"/>
    </x:row>
    <x:row r="12" spans="1:20">
      <x:c r="A12" s="64"/>
      <x:c r="B12" s="64"/>
      <x:c r="C12" s="64"/>
      <x:c r="D12" s="64"/>
      <x:c r="E12" s="64"/>
      <x:c r="F12" s="64"/>
      <x:c r="G12" s="64"/>
      <x:c r="H12" s="64"/>
      <x:c r="I12" s="64"/>
      <x:c r="J12" s="64"/>
      <x:c r="K12" s="64"/>
      <x:c r="L12" s="64"/>
      <x:c r="M12" s="64"/>
      <x:c r="N12" s="64"/>
      <x:c r="O12" s="64"/>
      <x:c r="P12" s="64"/>
      <x:c r="Q12" s="64"/>
      <x:c r="R12" s="64"/>
      <x:c r="S12" s="64"/>
      <x:c r="T12" s="64"/>
    </x:row>
    <x:row r="13" spans="1:20">
      <x:c r="A13" s="43" t="s">
        <x:v>3212</x:v>
      </x:c>
      <x:c r="B13" s="43" t="s">
        <x:v>536</x:v>
      </x:c>
      <x:c r="C13" s="43" t="s">
        <x:v>509</x:v>
      </x:c>
      <x:c r="D13" s="43" t="s">
        <x:v>542</x:v>
      </x:c>
      <x:c r="E13" s="64"/>
      <x:c r="F13" s="64"/>
      <x:c r="G13" s="64"/>
      <x:c r="H13" s="64"/>
      <x:c r="I13" s="64"/>
      <x:c r="J13" s="64"/>
      <x:c r="K13" s="64"/>
      <x:c r="L13" s="64"/>
      <x:c r="M13" s="64"/>
      <x:c r="N13" s="64"/>
      <x:c r="O13" s="64"/>
      <x:c r="P13" s="64"/>
      <x:c r="Q13" s="64"/>
      <x:c r="R13" s="64"/>
      <x:c r="S13" s="64"/>
      <x:c r="T13" s="64"/>
    </x:row>
    <x:row r="14" spans="1:20" ht="39.54999999999999715783">
      <x:c r="A14" s="68" t="s">
        <x:v>2828</x:v>
      </x:c>
      <x:c r="B14" s="69">
        <x:v>6</x:v>
      </x:c>
      <x:c r="C14" s="69">
        <x:v>5.5</x:v>
      </x:c>
      <x:c r="D14" s="69">
        <x:v>5</x:v>
      </x:c>
      <x:c r="E14" s="64"/>
      <x:c r="F14" s="64"/>
      <x:c r="G14" s="64"/>
      <x:c r="H14" s="64"/>
      <x:c r="I14" s="64"/>
      <x:c r="J14" s="64"/>
      <x:c r="K14" s="64"/>
      <x:c r="L14" s="64"/>
      <x:c r="M14" s="64"/>
      <x:c r="N14" s="64"/>
      <x:c r="O14" s="64"/>
      <x:c r="P14" s="64"/>
      <x:c r="Q14" s="64"/>
      <x:c r="R14" s="64"/>
      <x:c r="S14" s="64"/>
      <x:c r="T14" s="64"/>
    </x:row>
    <x:row r="15" spans="1:20" ht="39.54999999999999715783">
      <x:c r="A15" s="68" t="s">
        <x:v>2816</x:v>
      </x:c>
      <x:c r="B15" s="69">
        <x:v>7</x:v>
      </x:c>
      <x:c r="C15" s="69">
        <x:v>6.5</x:v>
      </x:c>
      <x:c r="D15" s="69">
        <x:v>6</x:v>
      </x:c>
      <x:c r="E15" s="64"/>
      <x:c r="F15" s="64"/>
      <x:c r="G15" s="64"/>
      <x:c r="H15" s="64"/>
      <x:c r="I15" s="64"/>
      <x:c r="J15" s="64"/>
      <x:c r="K15" s="64"/>
      <x:c r="L15" s="64"/>
      <x:c r="M15" s="64"/>
      <x:c r="N15" s="64"/>
      <x:c r="O15" s="64"/>
      <x:c r="P15" s="64"/>
      <x:c r="Q15" s="64"/>
      <x:c r="R15" s="64"/>
      <x:c r="S15" s="64"/>
      <x:c r="T15" s="64"/>
    </x:row>
    <x:row r="16" spans="1:20" ht="39.54999999999999715783">
      <x:c r="A16" s="68" t="s">
        <x:v>2844</x:v>
      </x:c>
      <x:c r="B16" s="69">
        <x:v>8</x:v>
      </x:c>
      <x:c r="C16" s="69">
        <x:v>7.5</x:v>
      </x:c>
      <x:c r="D16" s="69">
        <x:v>7</x:v>
      </x:c>
      <x:c r="E16" s="64"/>
      <x:c r="F16" s="64"/>
      <x:c r="G16" s="64"/>
      <x:c r="H16" s="64"/>
      <x:c r="I16" s="64"/>
      <x:c r="J16" s="64"/>
      <x:c r="K16" s="64"/>
      <x:c r="L16" s="64"/>
      <x:c r="M16" s="64"/>
      <x:c r="N16" s="64"/>
      <x:c r="O16" s="64"/>
      <x:c r="P16" s="64"/>
      <x:c r="Q16" s="64"/>
      <x:c r="R16" s="64"/>
      <x:c r="S16" s="64"/>
      <x:c r="T16" s="64"/>
    </x:row>
    <x:row r="17" spans="1:20" ht="39.54999999999999715783">
      <x:c r="A17" s="68" t="s">
        <x:v>2862</x:v>
      </x:c>
      <x:c r="B17" s="69">
        <x:v>8.5</x:v>
      </x:c>
      <x:c r="C17" s="69">
        <x:v>8</x:v>
      </x:c>
      <x:c r="D17" s="69">
        <x:v>7.5</x:v>
      </x:c>
      <x:c r="E17" s="64"/>
      <x:c r="F17" s="64"/>
      <x:c r="G17" s="64"/>
      <x:c r="H17" s="64"/>
      <x:c r="I17" s="64"/>
      <x:c r="J17" s="64"/>
      <x:c r="K17" s="64"/>
      <x:c r="L17" s="64"/>
      <x:c r="M17" s="64"/>
      <x:c r="N17" s="64"/>
      <x:c r="O17" s="64"/>
      <x:c r="P17" s="64"/>
      <x:c r="Q17" s="64"/>
      <x:c r="R17" s="64"/>
      <x:c r="S17" s="64"/>
      <x:c r="T17" s="64"/>
    </x:row>
    <x:row r="18" spans="1:20" ht="26.35000000000000142109">
      <x:c r="A18" s="68" t="s">
        <x:v>2856</x:v>
      </x:c>
      <x:c r="B18" s="69">
        <x:v>10</x:v>
      </x:c>
      <x:c r="C18" s="69">
        <x:v>9.5</x:v>
      </x:c>
      <x:c r="D18" s="69">
        <x:v>9</x:v>
      </x:c>
      <x:c r="E18" s="64"/>
      <x:c r="F18" s="64"/>
      <x:c r="G18" s="64"/>
      <x:c r="H18" s="64"/>
      <x:c r="I18" s="64"/>
      <x:c r="J18" s="64"/>
      <x:c r="K18" s="64"/>
      <x:c r="L18" s="64"/>
      <x:c r="M18" s="64"/>
      <x:c r="N18" s="64"/>
      <x:c r="O18" s="64"/>
      <x:c r="P18" s="64"/>
      <x:c r="Q18" s="64"/>
      <x:c r="R18" s="64"/>
      <x:c r="S18" s="64"/>
      <x:c r="T18" s="64"/>
    </x:row>
    <x:row r="19" spans="1:4" ht="40.64999999999999857891">
      <x:c r="A19" s="84" t="s">
        <x:v>2759</x:v>
      </x:c>
      <x:c r="B19" s="84">
        <x:v>12.5</x:v>
      </x:c>
      <x:c r="C19" s="84">
        <x:v>12</x:v>
      </x:c>
      <x:c r="D19" s="84">
        <x:v>11.5</x:v>
      </x:c>
    </x:row>
  </x:sheetData>
  <x:mergeCells count="3">
    <x:mergeCell ref="A1:R1"/>
    <x:mergeCell ref="A2:R2"/>
    <x:mergeCell ref="A11:R11"/>
  </x:mergeCells>
  <x:conditionalFormatting sqref="O5:O9">
    <x:cfRule type="colorScale" priority="1">
      <x:colorScale>
        <x:cfvo type="min"/>
        <x:cfvo type="percentile" val="50"/>
        <x:cfvo type="max"/>
        <x:color rgb="ffc6e0b4"/>
        <x:color rgb="ffffe699"/>
        <x:color rgb="fff4b183"/>
      </x:colorScale>
    </x:cfRule>
  </x:conditionalFormatting>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AE405"/>
  <x:sheetViews>
    <x:sheetView topLeftCell="A1" zoomScaleNormal="100" zoomScaleSheetLayoutView="100" workbookViewId="0">
      <x:selection activeCell="B4" activeCellId="0" sqref="B4:G4"/>
    </x:sheetView>
  </x:sheetViews>
  <x:sheetFormatPr defaultColWidth="8.93359375" defaultRowHeight="13.55000000000000071054"/>
  <x:cols>
    <x:col min="1" max="1" width="3" customWidth="1"/>
    <x:col min="2" max="7" width="11" customWidth="1"/>
    <x:col min="8" max="8" width="4" customWidth="1"/>
    <x:col min="9" max="9" width="10" customWidth="1"/>
    <x:col min="10" max="11" width="14" customWidth="1"/>
    <x:col min="12" max="12" width="4" customWidth="1"/>
    <x:col min="13" max="18" width="11" customWidth="1"/>
    <x:col min="19" max="19" width="3" customWidth="1"/>
    <x:col min="27" max="31" width="2" customWidth="1"/>
  </x:cols>
  <x:sheetData>
    <x:row r="1" spans="1:19" ht="33.95000000000000284217" customHeight="1">
      <x:c r="A1" s="111"/>
      <x:c r="B1" s="202" t="s">
        <x:v>1684</x:v>
      </x:c>
      <x:c r="C1" s="203"/>
      <x:c r="D1" s="203"/>
      <x:c r="E1" s="203"/>
      <x:c r="F1" s="203"/>
      <x:c r="G1" s="203"/>
      <x:c r="H1" s="203"/>
      <x:c r="I1" s="203"/>
      <x:c r="J1" s="203"/>
      <x:c r="K1" s="203"/>
      <x:c r="L1" s="203"/>
      <x:c r="M1" s="203"/>
      <x:c r="N1" s="203"/>
      <x:c r="O1" s="203"/>
      <x:c r="P1" s="203"/>
      <x:c r="Q1" s="203"/>
      <x:c r="R1" s="203"/>
      <x:c r="S1" s="111"/>
    </x:row>
    <x:row r="2" spans="1:19" ht="21.94999999999999928946" customHeight="1">
      <x:c r="A2" s="111"/>
      <x:c r="B2" s="204" t="s">
        <x:v>1669</x:v>
      </x:c>
      <x:c r="C2" s="203"/>
      <x:c r="D2" s="203"/>
      <x:c r="E2" s="203"/>
      <x:c r="F2" s="203"/>
      <x:c r="G2" s="203"/>
      <x:c r="H2" s="203"/>
      <x:c r="I2" s="203"/>
      <x:c r="J2" s="203"/>
      <x:c r="K2" s="203"/>
      <x:c r="L2" s="203"/>
      <x:c r="M2" s="203"/>
      <x:c r="N2" s="203"/>
      <x:c r="O2" s="203"/>
      <x:c r="P2" s="203"/>
      <x:c r="Q2" s="203"/>
      <x:c r="R2" s="203"/>
      <x:c r="S2" s="111"/>
    </x:row>
    <x:row r="3" spans="1:19" ht="21.94999999999999928946" customHeight="1">
      <x:c r="A3" s="111"/>
      <x:c r="B3" s="111"/>
      <x:c r="C3" s="111"/>
      <x:c r="D3" s="111"/>
      <x:c r="E3" s="111"/>
      <x:c r="F3" s="111"/>
      <x:c r="G3" s="111"/>
      <x:c r="H3" s="111"/>
      <x:c r="I3" s="111"/>
      <x:c r="J3" s="111"/>
      <x:c r="K3" s="111"/>
      <x:c r="L3" s="111"/>
      <x:c r="M3" s="111"/>
      <x:c r="N3" s="111"/>
      <x:c r="O3" s="111"/>
      <x:c r="P3" s="111"/>
      <x:c r="Q3" s="111"/>
      <x:c r="R3" s="111"/>
      <x:c r="S3" s="111"/>
    </x:row>
    <x:row r="4" spans="1:19" ht="21.94999999999999928946" customHeight="1">
      <x:c r="A4" s="111"/>
      <x:c r="B4" s="205" t="s">
        <x:v>2573</x:v>
      </x:c>
      <x:c r="C4" s="206"/>
      <x:c r="D4" s="206"/>
      <x:c r="E4" s="206"/>
      <x:c r="F4" s="206"/>
      <x:c r="G4" s="207"/>
      <x:c r="H4" s="111"/>
      <x:c r="I4" s="111"/>
      <x:c r="J4" s="111"/>
      <x:c r="K4" s="111"/>
      <x:c r="L4" s="111"/>
      <x:c r="M4" s="208" t="s">
        <x:v>4261</x:v>
      </x:c>
      <x:c r="N4" s="209"/>
      <x:c r="O4" s="209"/>
      <x:c r="P4" s="209"/>
      <x:c r="Q4" s="209"/>
      <x:c r="R4" s="210"/>
      <x:c r="S4" s="111"/>
    </x:row>
    <x:row r="5" spans="1:19" ht="21.94999999999999928946" customHeight="1">
      <x:c r="A5" s="111"/>
      <x:c r="B5" s="211" t="s">
        <x:v>2856</x:v>
      </x:c>
      <x:c r="C5" s="212"/>
      <x:c r="D5" s="212"/>
      <x:c r="E5" s="212"/>
      <x:c r="F5" s="212"/>
      <x:c r="G5" s="213"/>
      <x:c r="H5" s="111"/>
      <x:c r="I5" s="111"/>
      <x:c r="J5" s="111"/>
      <x:c r="K5" s="111"/>
      <x:c r="L5" s="111"/>
      <x:c r="M5" s="214" t="s">
        <x:v>3730</x:v>
      </x:c>
      <x:c r="N5" s="215"/>
      <x:c r="O5" s="215"/>
      <x:c r="P5" s="216">
        <x:v>249</x:v>
      </x:c>
      <x:c r="Q5" s="216"/>
      <x:c r="R5" s="217"/>
      <x:c r="S5" s="111"/>
    </x:row>
    <x:row r="6" spans="1:19" ht="21.94999999999999928946" customHeight="1">
      <x:c r="A6" s="111"/>
      <x:c r="B6" s="117"/>
      <x:c r="C6" s="118"/>
      <x:c r="D6" s="118"/>
      <x:c r="E6" s="118"/>
      <x:c r="F6" s="118"/>
      <x:c r="G6" s="119"/>
      <x:c r="H6" s="111"/>
      <x:c r="I6" s="111"/>
      <x:c r="J6" s="111"/>
      <x:c r="K6" s="111"/>
      <x:c r="L6" s="111"/>
      <x:c r="M6" s="218" t="str">
        <x:f>IFERROR(VLOOKUP($P$5,'PC DATA(대차대조표)'!$B$3:$L$308,2,FALSE),"")</x:f>
        <x:v>별을 삼킨 강당가 변혜서임을 확정하고 선의 안정 장치 발동 견디기</x:v>
      </x:c>
      <x:c r="N6" s="219"/>
      <x:c r="O6" s="219"/>
      <x:c r="P6" s="219"/>
      <x:c r="Q6" s="219"/>
      <x:c r="R6" s="220"/>
      <x:c r="S6" s="111"/>
    </x:row>
    <x:row r="7" spans="1:19" ht="26.10000000000000142109" customHeight="1">
      <x:c r="A7" s="111"/>
      <x:c r="B7" s="221" t="s">
        <x:v>1662</x:v>
      </x:c>
      <x:c r="C7" s="222"/>
      <x:c r="D7" s="222"/>
      <x:c r="E7" s="222"/>
      <x:c r="F7" s="222"/>
      <x:c r="G7" s="223"/>
      <x:c r="H7" s="111"/>
      <x:c r="I7" s="111"/>
      <x:c r="J7" s="111"/>
      <x:c r="K7" s="111"/>
      <x:c r="L7" s="111"/>
      <x:c r="M7" s="221" t="s">
        <x:v>4244</x:v>
      </x:c>
      <x:c r="N7" s="222"/>
      <x:c r="O7" s="222"/>
      <x:c r="P7" s="222"/>
      <x:c r="Q7" s="222"/>
      <x:c r="R7" s="223"/>
      <x:c r="S7" s="111"/>
    </x:row>
    <x:row r="8" spans="1:19" ht="26.10000000000000142109" customHeight="1">
      <x:c r="A8" s="111"/>
      <x:c r="B8" s="224"/>
      <x:c r="C8" s="225"/>
      <x:c r="D8" s="225"/>
      <x:c r="E8" s="225"/>
      <x:c r="F8" s="225"/>
      <x:c r="G8" s="226"/>
      <x:c r="H8" s="111"/>
      <x:c r="I8" s="230" t="s">
        <x:v>1782</x:v>
      </x:c>
      <x:c r="J8" s="231"/>
      <x:c r="K8" s="232"/>
      <x:c r="L8" s="111"/>
      <x:c r="M8" s="224"/>
      <x:c r="N8" s="225"/>
      <x:c r="O8" s="225"/>
      <x:c r="P8" s="225"/>
      <x:c r="Q8" s="225"/>
      <x:c r="R8" s="226"/>
      <x:c r="S8" s="111"/>
    </x:row>
    <x:row r="9" spans="1:19" ht="26.10000000000000142109" customHeight="1">
      <x:c r="A9" s="111"/>
      <x:c r="B9" s="224"/>
      <x:c r="C9" s="225"/>
      <x:c r="D9" s="225"/>
      <x:c r="E9" s="225"/>
      <x:c r="F9" s="225"/>
      <x:c r="G9" s="226"/>
      <x:c r="H9" s="111"/>
      <x:c r="I9" s="233"/>
      <x:c r="J9" s="234"/>
      <x:c r="K9" s="235"/>
      <x:c r="L9" s="111"/>
      <x:c r="M9" s="224"/>
      <x:c r="N9" s="225"/>
      <x:c r="O9" s="225"/>
      <x:c r="P9" s="225"/>
      <x:c r="Q9" s="225"/>
      <x:c r="R9" s="226"/>
      <x:c r="S9" s="111"/>
    </x:row>
    <x:row r="10" spans="1:19" ht="26.10000000000000142109" customHeight="1">
      <x:c r="A10" s="111"/>
      <x:c r="B10" s="224"/>
      <x:c r="C10" s="225"/>
      <x:c r="D10" s="225"/>
      <x:c r="E10" s="225"/>
      <x:c r="F10" s="225"/>
      <x:c r="G10" s="226"/>
      <x:c r="H10" s="111"/>
      <x:c r="I10" s="236"/>
      <x:c r="J10" s="237"/>
      <x:c r="K10" s="238"/>
      <x:c r="L10" s="111"/>
      <x:c r="M10" s="224"/>
      <x:c r="N10" s="225"/>
      <x:c r="O10" s="225"/>
      <x:c r="P10" s="225"/>
      <x:c r="Q10" s="225"/>
      <x:c r="R10" s="226"/>
      <x:c r="S10" s="111"/>
    </x:row>
    <x:row r="11" spans="1:19" ht="26.10000000000000142109" customHeight="1">
      <x:c r="A11" s="111"/>
      <x:c r="B11" s="224"/>
      <x:c r="C11" s="225"/>
      <x:c r="D11" s="225"/>
      <x:c r="E11" s="225"/>
      <x:c r="F11" s="225"/>
      <x:c r="G11" s="226"/>
      <x:c r="H11" s="111"/>
      <x:c r="I11" s="239" t="s">
        <x:v>4275</x:v>
      </x:c>
      <x:c r="J11" s="239"/>
      <x:c r="K11" s="239"/>
      <x:c r="L11" s="111"/>
      <x:c r="M11" s="224"/>
      <x:c r="N11" s="225"/>
      <x:c r="O11" s="225"/>
      <x:c r="P11" s="225"/>
      <x:c r="Q11" s="225"/>
      <x:c r="R11" s="226"/>
      <x:c r="S11" s="111"/>
    </x:row>
    <x:row r="12" spans="1:19" ht="26.10000000000000142109" customHeight="1">
      <x:c r="A12" s="111"/>
      <x:c r="B12" s="224"/>
      <x:c r="C12" s="225"/>
      <x:c r="D12" s="225"/>
      <x:c r="E12" s="225"/>
      <x:c r="F12" s="225"/>
      <x:c r="G12" s="226"/>
      <x:c r="H12" s="111"/>
      <x:c r="I12" s="239"/>
      <x:c r="J12" s="239"/>
      <x:c r="K12" s="239"/>
      <x:c r="L12" s="111"/>
      <x:c r="M12" s="224"/>
      <x:c r="N12" s="225"/>
      <x:c r="O12" s="225"/>
      <x:c r="P12" s="225"/>
      <x:c r="Q12" s="225"/>
      <x:c r="R12" s="226"/>
      <x:c r="S12" s="111"/>
    </x:row>
    <x:row r="13" spans="1:19" ht="26.10000000000000142109" customHeight="1">
      <x:c r="A13" s="111"/>
      <x:c r="B13" s="224"/>
      <x:c r="C13" s="225"/>
      <x:c r="D13" s="225"/>
      <x:c r="E13" s="225"/>
      <x:c r="F13" s="225"/>
      <x:c r="G13" s="226"/>
      <x:c r="H13" s="111"/>
      <x:c r="I13" s="111"/>
      <x:c r="J13" s="111"/>
      <x:c r="K13" s="111"/>
      <x:c r="L13" s="111"/>
      <x:c r="M13" s="224"/>
      <x:c r="N13" s="225"/>
      <x:c r="O13" s="225"/>
      <x:c r="P13" s="225"/>
      <x:c r="Q13" s="225"/>
      <x:c r="R13" s="226"/>
      <x:c r="S13" s="111"/>
    </x:row>
    <x:row r="14" spans="1:19" ht="26.10000000000000142109" customHeight="1">
      <x:c r="A14" s="111"/>
      <x:c r="B14" s="224"/>
      <x:c r="C14" s="225"/>
      <x:c r="D14" s="225"/>
      <x:c r="E14" s="225"/>
      <x:c r="F14" s="225"/>
      <x:c r="G14" s="226"/>
      <x:c r="H14" s="111"/>
      <x:c r="I14" s="111"/>
      <x:c r="J14" s="111"/>
      <x:c r="K14" s="111"/>
      <x:c r="L14" s="111"/>
      <x:c r="M14" s="224"/>
      <x:c r="N14" s="225"/>
      <x:c r="O14" s="225"/>
      <x:c r="P14" s="225"/>
      <x:c r="Q14" s="225"/>
      <x:c r="R14" s="226"/>
      <x:c r="S14" s="111"/>
    </x:row>
    <x:row r="15" spans="1:19" ht="26.10000000000000142109" customHeight="1">
      <x:c r="A15" s="111"/>
      <x:c r="B15" s="227"/>
      <x:c r="C15" s="228"/>
      <x:c r="D15" s="228"/>
      <x:c r="E15" s="228"/>
      <x:c r="F15" s="228"/>
      <x:c r="G15" s="229"/>
      <x:c r="H15" s="111"/>
      <x:c r="I15" s="111"/>
      <x:c r="J15" s="111"/>
      <x:c r="K15" s="111"/>
      <x:c r="L15" s="111"/>
      <x:c r="M15" s="227"/>
      <x:c r="N15" s="228"/>
      <x:c r="O15" s="228"/>
      <x:c r="P15" s="228"/>
      <x:c r="Q15" s="228"/>
      <x:c r="R15" s="229"/>
      <x:c r="S15" s="111"/>
    </x:row>
    <x:row r="16" spans="1:19" ht="21.94999999999999928946" customHeight="1">
      <x:c r="A16" s="111"/>
      <x:c r="B16" s="214" t="s">
        <x:v>1789</x:v>
      </x:c>
      <x:c r="C16" s="215"/>
      <x:c r="D16" s="240" t="str">
        <x:f>IFERROR(VLOOKUP($B$5,몬스터!$C$7:$X$312,3,FALSE),"")</x:f>
        <x:v>챕터 보스</x:v>
      </x:c>
      <x:c r="E16" s="240"/>
      <x:c r="F16" s="240"/>
      <x:c r="G16" s="241"/>
      <x:c r="H16" s="111"/>
      <x:c r="I16" s="111"/>
      <x:c r="J16" s="111"/>
      <x:c r="K16" s="111"/>
      <x:c r="L16" s="111"/>
      <x:c r="M16" s="214" t="s">
        <x:v>3230</x:v>
      </x:c>
      <x:c r="N16" s="215"/>
      <x:c r="O16" s="242" t="str">
        <x:f>IFERROR(VLOOKUP($P$5,'PC DATA(대차대조표)'!$B$3:$L$308,3,FALSE),"")</x:f>
        <x:v>차한해</x:v>
      </x:c>
      <x:c r="P16" s="242"/>
      <x:c r="Q16" s="242"/>
      <x:c r="R16" s="243"/>
      <x:c r="S16" s="111"/>
    </x:row>
    <x:row r="17" spans="1:19" ht="21.94999999999999928946" customHeight="1">
      <x:c r="A17" s="111"/>
      <x:c r="B17" s="214" t="s">
        <x:v>16</x:v>
      </x:c>
      <x:c r="C17" s="215"/>
      <x:c r="D17" s="240">
        <x:f>IFERROR(INDEX(몬스터!$A$7:$A$312,MATCH($B$5,몬스터!$C$7:$C$312,0)),"")</x:f>
        <x:v>245</x:v>
      </x:c>
      <x:c r="E17" s="240"/>
      <x:c r="F17" s="240"/>
      <x:c r="G17" s="241"/>
      <x:c r="H17" s="111"/>
      <x:c r="I17" s="111"/>
      <x:c r="J17" s="111"/>
      <x:c r="K17" s="111"/>
      <x:c r="L17" s="111"/>
      <x:c r="M17" s="214" t="s">
        <x:v>1125</x:v>
      </x:c>
      <x:c r="N17" s="215"/>
      <x:c r="O17" s="242">
        <x:f>IFERROR(VLOOKUP($P$5,'PC DATA(대차대조표)'!$B$3:$L$308,4,FALSE),"")</x:f>
        <x:v>0</x:v>
      </x:c>
      <x:c r="P17" s="242"/>
      <x:c r="Q17" s="242"/>
      <x:c r="R17" s="243"/>
      <x:c r="S17" s="111"/>
    </x:row>
    <x:row r="18" spans="1:19" ht="21.94999999999999928946" customHeight="1">
      <x:c r="A18" s="111"/>
      <x:c r="B18" s="244" t="s">
        <x:v>1788</x:v>
      </x:c>
      <x:c r="C18" s="245"/>
      <x:c r="D18" s="246" t="str">
        <x:f>IFERROR(VLOOKUP($B$5,몬스터!$C$7:$X$312,21,FALSE),"")</x:f>
        <x:v>차단</x:v>
      </x:c>
      <x:c r="E18" s="246"/>
      <x:c r="F18" s="246"/>
      <x:c r="G18" s="247"/>
      <x:c r="H18" s="111"/>
      <x:c r="I18" s="111"/>
      <x:c r="J18" s="111"/>
      <x:c r="K18" s="111"/>
      <x:c r="L18" s="111"/>
      <x:c r="M18" s="244" t="s">
        <x:v>11</x:v>
      </x:c>
      <x:c r="N18" s="245"/>
      <x:c r="O18" s="248">
        <x:f>IFERROR(VLOOKUP($P$5,'PC DATA(대차대조표)'!$B$3:$L$308,9,FALSE),"-")</x:f>
        <x:v>0</x:v>
      </x:c>
      <x:c r="P18" s="248"/>
      <x:c r="Q18" s="248"/>
      <x:c r="R18" s="249"/>
      <x:c r="S18" s="111"/>
    </x:row>
    <x:row r="19" spans="1:19" ht="21.94999999999999928946" customHeight="1">
      <x:c r="A19" s="111"/>
      <x:c r="B19" s="111"/>
      <x:c r="C19" s="111"/>
      <x:c r="D19" s="111"/>
      <x:c r="E19" s="111"/>
      <x:c r="F19" s="111"/>
      <x:c r="G19" s="111"/>
      <x:c r="H19" s="111"/>
      <x:c r="I19" s="111"/>
      <x:c r="J19" s="111"/>
      <x:c r="K19" s="111"/>
      <x:c r="L19" s="111"/>
      <x:c r="M19" s="111"/>
      <x:c r="N19" s="111"/>
      <x:c r="O19" s="111"/>
      <x:c r="P19" s="111"/>
      <x:c r="Q19" s="111"/>
      <x:c r="R19" s="111"/>
      <x:c r="S19" s="111"/>
    </x:row>
    <x:row r="20" spans="1:19" ht="21.94999999999999928946" customHeight="1">
      <x:c r="A20" s="111"/>
      <x:c r="B20" s="250" t="s">
        <x:v>1668</x:v>
      </x:c>
      <x:c r="C20" s="250"/>
      <x:c r="D20" s="250"/>
      <x:c r="E20" s="250"/>
      <x:c r="F20" s="250"/>
      <x:c r="G20" s="250"/>
      <x:c r="H20" s="250"/>
      <x:c r="I20" s="250"/>
      <x:c r="J20" s="250"/>
      <x:c r="K20" s="250"/>
      <x:c r="L20" s="250"/>
      <x:c r="M20" s="250"/>
      <x:c r="N20" s="250"/>
      <x:c r="O20" s="250"/>
      <x:c r="P20" s="250"/>
      <x:c r="Q20" s="250"/>
      <x:c r="R20" s="250"/>
      <x:c r="S20" s="111"/>
    </x:row>
    <x:row r="21" spans="1:19" ht="21.94999999999999928946" customHeight="1">
      <x:c r="A21" s="111"/>
      <x:c r="B21" s="111"/>
      <x:c r="C21" s="111"/>
      <x:c r="D21" s="111"/>
      <x:c r="E21" s="111"/>
      <x:c r="F21" s="111"/>
      <x:c r="G21" s="111"/>
      <x:c r="H21" s="111"/>
      <x:c r="I21" s="112" t="s">
        <x:v>1141</x:v>
      </x:c>
      <x:c r="J21" s="112" t="s">
        <x:v>34</x:v>
      </x:c>
      <x:c r="K21" s="112" t="s">
        <x:v>1142</x:v>
      </x:c>
      <x:c r="L21" s="111"/>
      <x:c r="M21" s="111"/>
      <x:c r="N21" s="111"/>
      <x:c r="O21" s="111"/>
      <x:c r="P21" s="111"/>
      <x:c r="Q21" s="111"/>
      <x:c r="R21" s="111"/>
      <x:c r="S21" s="111"/>
    </x:row>
    <x:row r="22" spans="1:19" ht="21.94999999999999928946" customHeight="1">
      <x:c r="A22" s="111"/>
      <x:c r="B22" s="251" t="s">
        <x:v>1787</x:v>
      </x:c>
      <x:c r="C22" s="252"/>
      <x:c r="D22" s="253">
        <x:f>IFERROR(VLOOKUP($B$5,몬스터!$C$7:$X$312,4,FALSE),0)</x:f>
        <x:v>6200</x:v>
      </x:c>
      <x:c r="E22" s="253"/>
      <x:c r="F22" s="253"/>
      <x:c r="G22" s="254"/>
      <x:c r="H22" s="111"/>
      <x:c r="I22" s="113">
        <x:f>IFERROR(VLOOKUP($B$5,몬스터!$C$7:$X$312,8,FALSE),0)</x:f>
        <x:v>102</x:v>
      </x:c>
      <x:c r="J22" s="113" t="s">
        <x:v>1130</x:v>
      </x:c>
      <x:c r="K22" s="113" t="str">
        <x:f>IFERROR(VLOOKUP($P$5,'PC DATA(대차대조표)'!$B$3:$L$308,5,FALSE),0)</x:f>
        <x:v>보스 전투</x:v>
      </x:c>
      <x:c r="L22" s="111"/>
      <x:c r="M22" s="251" t="s">
        <x:v>31</x:v>
      </x:c>
      <x:c r="N22" s="252"/>
      <x:c r="O22" s="255" t="str">
        <x:f>IFERROR(VLOOKUP($P$5,'PC DATA(대차대조표)'!$B$3:$L$308,5,FALSE),"-")</x:f>
        <x:v>보스 전투</x:v>
      </x:c>
      <x:c r="P22" s="255"/>
      <x:c r="Q22" s="255"/>
      <x:c r="R22" s="256"/>
      <x:c r="S22" s="111"/>
    </x:row>
    <x:row r="23" spans="1:19" ht="21.94999999999999928946" customHeight="1">
      <x:c r="A23" s="111"/>
      <x:c r="B23" s="257" t="s">
        <x:v>1121</x:v>
      </x:c>
      <x:c r="C23" s="258"/>
      <x:c r="D23" s="259">
        <x:f>IFERROR(VLOOKUP($B$5,몬스터!$C$7:$X$312,5,FALSE),0)</x:f>
        <x:v>84</x:v>
      </x:c>
      <x:c r="E23" s="259"/>
      <x:c r="F23" s="259"/>
      <x:c r="G23" s="260"/>
      <x:c r="H23" s="111"/>
      <x:c r="I23" s="114">
        <x:f>IFERROR(VLOOKUP($B$5,몬스터!$C$7:$X$312,12,FALSE),0)</x:f>
        <x:v>70</x:v>
      </x:c>
      <x:c r="J23" s="114" t="s">
        <x:v>1134</x:v>
      </x:c>
      <x:c r="K23" s="114">
        <x:f>IFERROR(VLOOKUP($P$5,'PC DATA(대차대조표)'!$B$3:$L$308,7,FALSE),0)</x:f>
        <x:v>0</x:v>
      </x:c>
      <x:c r="L23" s="111"/>
      <x:c r="M23" s="257" t="s">
        <x:v>28</x:v>
      </x:c>
      <x:c r="N23" s="258"/>
      <x:c r="O23" s="261">
        <x:f>IFERROR(VLOOKUP($P$5,'PC DATA(대차대조표)'!$B$3:$L$308,6,FALSE),"-")</x:f>
        <x:v>470</x:v>
      </x:c>
      <x:c r="P23" s="261"/>
      <x:c r="Q23" s="261"/>
      <x:c r="R23" s="262"/>
      <x:c r="S23" s="111"/>
    </x:row>
    <x:row r="24" spans="1:19" ht="21.94999999999999928946" customHeight="1">
      <x:c r="A24" s="111"/>
      <x:c r="B24" s="257" t="s">
        <x:v>1128</x:v>
      </x:c>
      <x:c r="C24" s="258"/>
      <x:c r="D24" s="259">
        <x:f>IFERROR(VLOOKUP($B$5,몬스터!$C$7:$X$312,7,FALSE),0)</x:f>
        <x:v>18</x:v>
      </x:c>
      <x:c r="E24" s="259"/>
      <x:c r="F24" s="259"/>
      <x:c r="G24" s="260"/>
      <x:c r="H24" s="111"/>
      <x:c r="I24" s="111"/>
      <x:c r="J24" s="111"/>
      <x:c r="K24" s="111"/>
      <x:c r="L24" s="111"/>
      <x:c r="M24" s="257" t="s">
        <x:v>26</x:v>
      </x:c>
      <x:c r="N24" s="258"/>
      <x:c r="O24" s="261">
        <x:f>IFERROR(VLOOKUP($P$5,'PC DATA(대차대조표)'!$B$3:$L$308,7,FALSE),"-")</x:f>
        <x:v>0</x:v>
      </x:c>
      <x:c r="P24" s="261"/>
      <x:c r="Q24" s="261"/>
      <x:c r="R24" s="262"/>
      <x:c r="S24" s="111"/>
    </x:row>
    <x:row r="25" spans="1:19" ht="21.94999999999999928946" customHeight="1">
      <x:c r="A25" s="111"/>
      <x:c r="B25" s="257" t="s">
        <x:v>1130</x:v>
      </x:c>
      <x:c r="C25" s="258"/>
      <x:c r="D25" s="259">
        <x:f>IFERROR(VLOOKUP($B$5,몬스터!$C$7:$X$312,8,FALSE),0)</x:f>
        <x:v>102</x:v>
      </x:c>
      <x:c r="E25" s="259"/>
      <x:c r="F25" s="259"/>
      <x:c r="G25" s="260"/>
      <x:c r="H25" s="111"/>
      <x:c r="I25" s="111"/>
      <x:c r="J25" s="111"/>
      <x:c r="K25" s="111"/>
      <x:c r="L25" s="111"/>
      <x:c r="M25" s="263" t="s">
        <x:v>23</x:v>
      </x:c>
      <x:c r="N25" s="264"/>
      <x:c r="O25" s="265">
        <x:f>IFERROR(VLOOKUP($P$5,'PC DATA(대차대조표)'!$B$3:$L$308,8,FALSE),"-")</x:f>
        <x:v>165</x:v>
      </x:c>
      <x:c r="P25" s="265"/>
      <x:c r="Q25" s="265"/>
      <x:c r="R25" s="266"/>
      <x:c r="S25" s="111"/>
    </x:row>
    <x:row r="26" spans="1:19" ht="21.94999999999999928946" customHeight="1">
      <x:c r="A26" s="111"/>
      <x:c r="B26" s="257" t="s">
        <x:v>1122</x:v>
      </x:c>
      <x:c r="C26" s="258"/>
      <x:c r="D26" s="259">
        <x:f>IFERROR(VLOOKUP($B$5,몬스터!$C$7:$X$312,9,FALSE),0)</x:f>
        <x:v>54</x:v>
      </x:c>
      <x:c r="E26" s="259"/>
      <x:c r="F26" s="259"/>
      <x:c r="G26" s="260"/>
      <x:c r="H26" s="111"/>
      <x:c r="I26" s="111"/>
      <x:c r="J26" s="111"/>
      <x:c r="K26" s="111"/>
      <x:c r="L26" s="111"/>
      <x:c r="M26" s="111"/>
      <x:c r="N26" s="111"/>
      <x:c r="O26" s="111"/>
      <x:c r="P26" s="111"/>
      <x:c r="Q26" s="111"/>
      <x:c r="R26" s="111"/>
      <x:c r="S26" s="111"/>
    </x:row>
    <x:row r="27" spans="1:19" ht="21.94999999999999928946" customHeight="1">
      <x:c r="A27" s="111"/>
      <x:c r="B27" s="257" t="s">
        <x:v>1131</x:v>
      </x:c>
      <x:c r="C27" s="258"/>
      <x:c r="D27" s="259">
        <x:f>IFERROR(VLOOKUP($B$5,몬스터!$C$7:$X$312,11,FALSE),0)</x:f>
        <x:v>16</x:v>
      </x:c>
      <x:c r="E27" s="259"/>
      <x:c r="F27" s="259"/>
      <x:c r="G27" s="260"/>
      <x:c r="H27" s="111"/>
      <x:c r="I27" s="111"/>
      <x:c r="J27" s="111"/>
      <x:c r="K27" s="111"/>
      <x:c r="L27" s="111"/>
      <x:c r="M27" s="111"/>
      <x:c r="N27" s="111"/>
      <x:c r="O27" s="111"/>
      <x:c r="P27" s="111"/>
      <x:c r="Q27" s="111"/>
      <x:c r="R27" s="111"/>
      <x:c r="S27" s="111"/>
    </x:row>
    <x:row r="28" spans="1:19" ht="21.94999999999999928946" customHeight="1">
      <x:c r="A28" s="111"/>
      <x:c r="B28" s="263" t="s">
        <x:v>1134</x:v>
      </x:c>
      <x:c r="C28" s="264"/>
      <x:c r="D28" s="267">
        <x:f>IFERROR(VLOOKUP($B$5,몬스터!$C$7:$X$312,12,FALSE),0)</x:f>
        <x:v>70</x:v>
      </x:c>
      <x:c r="E28" s="267"/>
      <x:c r="F28" s="267"/>
      <x:c r="G28" s="268"/>
      <x:c r="H28" s="111"/>
      <x:c r="I28" s="111"/>
      <x:c r="J28" s="111"/>
      <x:c r="K28" s="111"/>
      <x:c r="L28" s="111"/>
      <x:c r="M28" s="111"/>
      <x:c r="N28" s="111"/>
      <x:c r="O28" s="111"/>
      <x:c r="P28" s="111"/>
      <x:c r="Q28" s="111"/>
      <x:c r="R28" s="111"/>
      <x:c r="S28" s="111"/>
    </x:row>
    <x:row r="29" spans="1:19" ht="21.94999999999999928946" customHeight="1">
      <x:c r="A29" s="111"/>
      <x:c r="B29" s="111"/>
      <x:c r="C29" s="111"/>
      <x:c r="D29" s="111"/>
      <x:c r="E29" s="111"/>
      <x:c r="F29" s="111"/>
      <x:c r="G29" s="111"/>
      <x:c r="H29" s="111"/>
      <x:c r="I29" s="111"/>
      <x:c r="J29" s="111"/>
      <x:c r="K29" s="111"/>
      <x:c r="L29" s="111"/>
      <x:c r="M29" s="111"/>
      <x:c r="N29" s="111"/>
      <x:c r="O29" s="111"/>
      <x:c r="P29" s="111"/>
      <x:c r="Q29" s="111"/>
      <x:c r="R29" s="111"/>
      <x:c r="S29" s="111"/>
    </x:row>
    <x:row r="30" spans="1:19" ht="21.94999999999999928946" customHeight="1">
      <x:c r="A30" s="111"/>
      <x:c r="B30" s="111"/>
      <x:c r="C30" s="111"/>
      <x:c r="D30" s="111"/>
      <x:c r="E30" s="111"/>
      <x:c r="F30" s="111"/>
      <x:c r="G30" s="111"/>
      <x:c r="H30" s="111"/>
      <x:c r="I30" s="111"/>
      <x:c r="J30" s="111"/>
      <x:c r="K30" s="111"/>
      <x:c r="L30" s="111"/>
      <x:c r="M30" s="111"/>
      <x:c r="N30" s="111"/>
      <x:c r="O30" s="111"/>
      <x:c r="P30" s="111"/>
      <x:c r="Q30" s="111"/>
      <x:c r="R30" s="111"/>
      <x:c r="S30" s="111"/>
    </x:row>
    <x:row r="31" spans="1:19" ht="21.94999999999999928946" customHeight="1">
      <x:c r="A31" s="111"/>
      <x:c r="B31" s="269" t="s">
        <x:v>1215</x:v>
      </x:c>
      <x:c r="C31" s="269"/>
      <x:c r="D31" s="269"/>
      <x:c r="E31" s="269"/>
      <x:c r="F31" s="269"/>
      <x:c r="G31" s="269"/>
      <x:c r="H31" s="269"/>
      <x:c r="I31" s="269"/>
      <x:c r="J31" s="269"/>
      <x:c r="K31" s="269"/>
      <x:c r="L31" s="269"/>
      <x:c r="M31" s="269"/>
      <x:c r="N31" s="269"/>
      <x:c r="O31" s="269"/>
      <x:c r="P31" s="269"/>
      <x:c r="Q31" s="269"/>
      <x:c r="R31" s="269"/>
      <x:c r="S31" s="111"/>
    </x:row>
    <x:row r="32" spans="1:19" ht="21.94999999999999928946" customHeight="1">
      <x:c r="A32" s="111"/>
      <x:c r="B32" s="270" t="s">
        <x:v>776</x:v>
      </x:c>
      <x:c r="C32" s="270"/>
      <x:c r="D32" s="270"/>
      <x:c r="E32" s="270"/>
      <x:c r="F32" s="270"/>
      <x:c r="G32" s="111"/>
      <x:c r="H32" s="271" t="s">
        <x:v>19</x:v>
      </x:c>
      <x:c r="I32" s="271"/>
      <x:c r="J32" s="271"/>
      <x:c r="K32" s="271"/>
      <x:c r="L32" s="271"/>
      <x:c r="M32" s="270" t="s">
        <x:v>778</x:v>
      </x:c>
      <x:c r="N32" s="270"/>
      <x:c r="O32" s="270"/>
      <x:c r="P32" s="270"/>
      <x:c r="Q32" s="270"/>
      <x:c r="R32" s="270"/>
      <x:c r="S32" s="111"/>
    </x:row>
    <x:row r="33" spans="1:19" ht="21.94999999999999928946" customHeight="1">
      <x:c r="A33" s="111"/>
      <x:c r="B33" s="272" t="s">
        <x:v>1783</x:v>
      </x:c>
      <x:c r="C33" s="272"/>
      <x:c r="D33" s="272"/>
      <x:c r="E33" s="272"/>
      <x:c r="F33" s="272"/>
      <x:c r="G33" s="111"/>
      <x:c r="H33" s="273" t="str">
        <x:f>$B$33&amp;"  VS  "&amp;IFERROR(VLOOKUP($B$5,몬스터!$C$7:$X$312,21,FALSE),"")</x:f>
        <x:v>공명  VS  차단</x:v>
      </x:c>
      <x:c r="I33" s="273"/>
      <x:c r="J33" s="273" t="s">
        <x:v>1782</x:v>
      </x:c>
      <x:c r="K33" s="273"/>
      <x:c r="L33" s="273"/>
      <x:c r="M33" s="115" t="s">
        <x:v>1781</x:v>
      </x:c>
      <x:c r="N33" s="115"/>
      <x:c r="O33" s="115"/>
      <x:c r="P33" s="115"/>
      <x:c r="Q33" s="115"/>
      <x:c r="R33" s="115"/>
      <x:c r="S33" s="111"/>
    </x:row>
    <x:row r="34" spans="1:19" ht="21.94999999999999928946" customHeight="1">
      <x:c r="A34" s="111"/>
      <x:c r="B34" s="111"/>
      <x:c r="C34" s="111"/>
      <x:c r="D34" s="111"/>
      <x:c r="E34" s="111"/>
      <x:c r="F34" s="111"/>
      <x:c r="G34" s="111"/>
      <x:c r="H34" s="111"/>
      <x:c r="I34" s="111"/>
      <x:c r="J34" s="111"/>
      <x:c r="K34" s="111"/>
      <x:c r="L34" s="111"/>
      <x:c r="M34" s="111"/>
      <x:c r="N34" s="111"/>
      <x:c r="O34" s="111"/>
      <x:c r="P34" s="111"/>
      <x:c r="Q34" s="111"/>
      <x:c r="R34" s="111"/>
      <x:c r="S34" s="111"/>
    </x:row>
    <x:row r="35" spans="1:19" ht="21.94999999999999928946" customHeight="1">
      <x:c r="A35" s="111"/>
      <x:c r="B35" s="274" t="s">
        <x:v>799</x:v>
      </x:c>
      <x:c r="C35" s="275"/>
      <x:c r="D35" s="275"/>
      <x:c r="E35" s="275"/>
      <x:c r="F35" s="275"/>
      <x:c r="G35" s="276"/>
      <x:c r="H35" s="277" t="s">
        <x:v>1293</x:v>
      </x:c>
      <x:c r="I35" s="278"/>
      <x:c r="J35" s="278"/>
      <x:c r="K35" s="278"/>
      <x:c r="L35" s="279"/>
      <x:c r="M35" s="274" t="s">
        <x:v>795</x:v>
      </x:c>
      <x:c r="N35" s="275"/>
      <x:c r="O35" s="275"/>
      <x:c r="P35" s="275"/>
      <x:c r="Q35" s="275"/>
      <x:c r="R35" s="276"/>
      <x:c r="S35" s="111"/>
    </x:row>
    <x:row r="36" spans="1:19" ht="21.94999999999999928946" customHeight="1">
      <x:c r="A36" s="111"/>
      <x:c r="B36" s="257" t="s">
        <x:v>693</x:v>
      </x:c>
      <x:c r="C36" s="258"/>
      <x:c r="D36" s="258"/>
      <x:c r="E36" s="259">
        <x:f>IFERROR(INDEX('속성 대차대조표'!$B$11:$E$14,MATCH($B$33,'속성 대차대조표'!$A$11:$A$14,0),MATCH($D$18,'속성 대차대조표'!$B$10:$E$10,0)),1)</x:f>
        <x:v>1.7</x:v>
      </x:c>
      <x:c r="F36" s="259"/>
      <x:c r="G36" s="260"/>
      <x:c r="H36" s="280"/>
      <x:c r="I36" s="281"/>
      <x:c r="J36" s="281"/>
      <x:c r="K36" s="281"/>
      <x:c r="L36" s="282"/>
      <x:c r="M36" s="257" t="s">
        <x:v>693</x:v>
      </x:c>
      <x:c r="N36" s="258"/>
      <x:c r="O36" s="258"/>
      <x:c r="P36" s="259">
        <x:f>IFERROR(INDEX('속성 대차대조표'!$B$11:$E$14,MATCH($D$18,'속성 대차대조표'!$A$11:$A$14,0),MATCH($M$33,'속성 대차대조표'!$B$10:$E$10,0)),1)</x:f>
        <x:v>1.2</x:v>
      </x:c>
      <x:c r="Q36" s="259"/>
      <x:c r="R36" s="260"/>
      <x:c r="S36" s="111"/>
    </x:row>
    <x:row r="37" spans="1:19" ht="21.94999999999999928946" customHeight="1">
      <x:c r="A37" s="111"/>
      <x:c r="B37" s="257" t="s">
        <x:v>691</x:v>
      </x:c>
      <x:c r="C37" s="258"/>
      <x:c r="D37" s="258"/>
      <x:c r="E37" s="259" t="e">
        <x:f>ROUND($K$22*$E$36,1)</x:f>
        <x:v>#VALUE!</x:v>
      </x:c>
      <x:c r="F37" s="259"/>
      <x:c r="G37" s="260"/>
      <x:c r="H37" s="280"/>
      <x:c r="I37" s="281"/>
      <x:c r="J37" s="281"/>
      <x:c r="K37" s="281"/>
      <x:c r="L37" s="282"/>
      <x:c r="M37" s="257" t="s">
        <x:v>691</x:v>
      </x:c>
      <x:c r="N37" s="258"/>
      <x:c r="O37" s="258"/>
      <x:c r="P37" s="259">
        <x:f>ROUND($I$22*$P$36,1)</x:f>
        <x:v>122.40000000000001</x:v>
      </x:c>
      <x:c r="Q37" s="259"/>
      <x:c r="R37" s="260"/>
      <x:c r="S37" s="111"/>
    </x:row>
    <x:row r="38" spans="1:19" ht="21.94999999999999928946" customHeight="1">
      <x:c r="A38" s="111"/>
      <x:c r="B38" s="257" t="s">
        <x:v>24</x:v>
      </x:c>
      <x:c r="C38" s="258"/>
      <x:c r="D38" s="258"/>
      <x:c r="E38" s="259">
        <x:f>$I$23</x:f>
        <x:v>70</x:v>
      </x:c>
      <x:c r="F38" s="259"/>
      <x:c r="G38" s="260"/>
      <x:c r="H38" s="280"/>
      <x:c r="I38" s="281"/>
      <x:c r="J38" s="281"/>
      <x:c r="K38" s="281"/>
      <x:c r="L38" s="282"/>
      <x:c r="M38" s="257" t="s">
        <x:v>24</x:v>
      </x:c>
      <x:c r="N38" s="258"/>
      <x:c r="O38" s="258"/>
      <x:c r="P38" s="259">
        <x:f>$K$23</x:f>
        <x:v>0</x:v>
      </x:c>
      <x:c r="Q38" s="259"/>
      <x:c r="R38" s="260"/>
      <x:c r="S38" s="111"/>
    </x:row>
    <x:row r="39" spans="1:19" ht="21.94999999999999928946" customHeight="1">
      <x:c r="A39" s="111"/>
      <x:c r="B39" s="257" t="s">
        <x:v>698</x:v>
      </x:c>
      <x:c r="C39" s="258"/>
      <x:c r="D39" s="258"/>
      <x:c r="E39" s="259" t="e">
        <x:f>ROUND($E$37-$E$38,1)</x:f>
        <x:v>#VALUE!</x:v>
      </x:c>
      <x:c r="F39" s="259"/>
      <x:c r="G39" s="260"/>
      <x:c r="H39" s="280"/>
      <x:c r="I39" s="281"/>
      <x:c r="J39" s="281"/>
      <x:c r="K39" s="281"/>
      <x:c r="L39" s="282"/>
      <x:c r="M39" s="257" t="s">
        <x:v>698</x:v>
      </x:c>
      <x:c r="N39" s="258"/>
      <x:c r="O39" s="258"/>
      <x:c r="P39" s="259">
        <x:f>ROUND($P$37-$P$38,1)</x:f>
        <x:v>122.40000000000001</x:v>
      </x:c>
      <x:c r="Q39" s="259"/>
      <x:c r="R39" s="260"/>
      <x:c r="S39" s="111"/>
    </x:row>
    <x:row r="40" spans="1:19" ht="21.94999999999999928946" customHeight="1">
      <x:c r="A40" s="111"/>
      <x:c r="B40" s="286" t="e">
        <x:f>IF($E$39&gt;0,"공격 우세",IF($E$39=0,"균형","방어 우세"))</x:f>
        <x:v>#VALUE!</x:v>
      </x:c>
      <x:c r="C40" s="287"/>
      <x:c r="D40" s="287"/>
      <x:c r="E40" s="287"/>
      <x:c r="F40" s="287"/>
      <x:c r="G40" s="288"/>
      <x:c r="H40" s="283"/>
      <x:c r="I40" s="284"/>
      <x:c r="J40" s="284"/>
      <x:c r="K40" s="284"/>
      <x:c r="L40" s="285"/>
      <x:c r="M40" s="286" t="str">
        <x:f>IF($P$39&gt;0,"몬스터 공격 우세",IF($P$39=0,"균형","차한해 방어 우세"))</x:f>
        <x:v>몬스터 공격 우세</x:v>
      </x:c>
      <x:c r="N40" s="287"/>
      <x:c r="O40" s="287"/>
      <x:c r="P40" s="287"/>
      <x:c r="Q40" s="287"/>
      <x:c r="R40" s="288"/>
      <x:c r="S40" s="111"/>
    </x:row>
    <x:row r="41" spans="1:19" ht="21.94999999999999928946" customHeight="1">
      <x:c r="A41" s="111"/>
      <x:c r="B41" s="111"/>
      <x:c r="C41" s="111"/>
      <x:c r="D41" s="111"/>
      <x:c r="E41" s="111"/>
      <x:c r="F41" s="111"/>
      <x:c r="G41" s="111"/>
      <x:c r="H41" s="111"/>
      <x:c r="I41" s="111"/>
      <x:c r="J41" s="111"/>
      <x:c r="K41" s="111"/>
      <x:c r="L41" s="111"/>
      <x:c r="M41" s="111"/>
      <x:c r="N41" s="111"/>
      <x:c r="O41" s="111"/>
      <x:c r="P41" s="111"/>
      <x:c r="Q41" s="111"/>
      <x:c r="R41" s="111"/>
      <x:c r="S41" s="111"/>
    </x:row>
    <x:row r="42" spans="1:19" ht="21.94999999999999928946" customHeight="1">
      <x:c r="A42" s="111"/>
      <x:c r="B42" s="111"/>
      <x:c r="C42" s="111"/>
      <x:c r="D42" s="111"/>
      <x:c r="E42" s="111"/>
      <x:c r="F42" s="111"/>
      <x:c r="G42" s="111"/>
      <x:c r="H42" s="111"/>
      <x:c r="I42" s="111"/>
      <x:c r="J42" s="111"/>
      <x:c r="K42" s="111"/>
      <x:c r="L42" s="111"/>
      <x:c r="M42" s="111"/>
      <x:c r="N42" s="111"/>
      <x:c r="O42" s="111"/>
      <x:c r="P42" s="111"/>
      <x:c r="Q42" s="111"/>
      <x:c r="R42" s="111"/>
      <x:c r="S42" s="111"/>
    </x:row>
    <x:row r="43" spans="1:19" ht="21.94999999999999928946" customHeight="1">
      <x:c r="A43" s="111"/>
      <x:c r="B43" s="250" t="s">
        <x:v>1211</x:v>
      </x:c>
      <x:c r="C43" s="250"/>
      <x:c r="D43" s="250"/>
      <x:c r="E43" s="250"/>
      <x:c r="F43" s="250"/>
      <x:c r="G43" s="250"/>
      <x:c r="H43" s="250"/>
      <x:c r="I43" s="250"/>
      <x:c r="J43" s="250"/>
      <x:c r="K43" s="250"/>
      <x:c r="L43" s="250"/>
      <x:c r="M43" s="250"/>
      <x:c r="N43" s="250"/>
      <x:c r="O43" s="250"/>
      <x:c r="P43" s="250"/>
      <x:c r="Q43" s="250"/>
      <x:c r="R43" s="250"/>
      <x:c r="S43" s="111"/>
    </x:row>
    <x:row r="44" spans="1:19" ht="21.94999999999999928946" customHeight="1">
      <x:c r="A44" s="111"/>
      <x:c r="B44" s="289" t="s">
        <x:v>1417</x:v>
      </x:c>
      <x:c r="C44" s="290"/>
      <x:c r="D44" s="290"/>
      <x:c r="E44" s="290"/>
      <x:c r="F44" s="290"/>
      <x:c r="G44" s="291"/>
      <x:c r="H44" s="111"/>
      <x:c r="I44" s="111"/>
      <x:c r="J44" s="111"/>
      <x:c r="K44" s="111"/>
      <x:c r="L44" s="111"/>
      <x:c r="M44" s="292" t="s">
        <x:v>2313</x:v>
      </x:c>
      <x:c r="N44" s="293"/>
      <x:c r="O44" s="293"/>
      <x:c r="P44" s="293"/>
      <x:c r="Q44" s="293"/>
      <x:c r="R44" s="294"/>
      <x:c r="S44" s="111"/>
    </x:row>
    <x:row r="45" spans="1:19" ht="21.94999999999999928946" customHeight="1">
      <x:c r="A45" s="111"/>
      <x:c r="B45" s="295" t="str">
        <x:f>IFERROR(VLOOKUP($B$5,몬스터!$C$7:$X$312,13,FALSE),"-")</x:f>
        <x:v>아직 안 끝났어</x:v>
      </x:c>
      <x:c r="C45" s="296"/>
      <x:c r="D45" s="296"/>
      <x:c r="E45" s="296"/>
      <x:c r="F45" s="297" t="str">
        <x:f>IFERROR(VLOOKUP($B$5,몬스터!$C$7:$X$312,14,FALSE),0)&amp;"%"</x:f>
        <x:v>25%</x:v>
      </x:c>
      <x:c r="G45" s="298"/>
      <x:c r="H45" s="111"/>
      <x:c r="I45" s="111"/>
      <x:c r="J45" s="111"/>
      <x:c r="K45" s="111"/>
      <x:c r="L45" s="111"/>
      <x:c r="M45" s="257" t="s">
        <x:v>696</x:v>
      </x:c>
      <x:c r="N45" s="258"/>
      <x:c r="O45" s="258"/>
      <x:c r="P45" s="299">
        <x:f>IFERROR(VLOOKUP($P$5,'PC DATA(대차대조표)'!$B$3:$L$308,9,FALSE),"-")</x:f>
        <x:v>0</x:v>
      </x:c>
      <x:c r="Q45" s="299"/>
      <x:c r="R45" s="300"/>
      <x:c r="S45" s="111"/>
    </x:row>
    <x:row r="46" spans="1:19" ht="21.94999999999999928946" customHeight="1">
      <x:c r="A46" s="111"/>
      <x:c r="B46" s="295" t="str">
        <x:f>IFERROR(VLOOKUP($B$5,몬스터!$C$7:$X$312,15,FALSE),"-")</x:f>
        <x:v>공은 돌아온다</x:v>
      </x:c>
      <x:c r="C46" s="296"/>
      <x:c r="D46" s="296"/>
      <x:c r="E46" s="296"/>
      <x:c r="F46" s="297" t="str">
        <x:f>IFERROR(VLOOKUP($B$5,몬스터!$C$7:$X$312,16,FALSE),0)&amp;"%"</x:f>
        <x:v>20%</x:v>
      </x:c>
      <x:c r="G46" s="298"/>
      <x:c r="H46" s="111"/>
      <x:c r="I46" s="111"/>
      <x:c r="J46" s="111"/>
      <x:c r="K46" s="111"/>
      <x:c r="L46" s="111"/>
      <x:c r="M46" s="257" t="s">
        <x:v>28</x:v>
      </x:c>
      <x:c r="N46" s="258"/>
      <x:c r="O46" s="258"/>
      <x:c r="P46" s="299">
        <x:f>IFERROR(VLOOKUP($P$5,'PC DATA(대차대조표)'!$B$3:$L$308,6,FALSE),"-")</x:f>
        <x:v>470</x:v>
      </x:c>
      <x:c r="Q46" s="299"/>
      <x:c r="R46" s="300"/>
      <x:c r="S46" s="111"/>
    </x:row>
    <x:row r="47" spans="1:19" ht="21.94999999999999928946" customHeight="1">
      <x:c r="A47" s="111"/>
      <x:c r="B47" s="295" t="str">
        <x:f>IFERROR(VLOOKUP($B$5,몬스터!$C$7:$X$312,17,FALSE),"-")</x:f>
        <x:v>왜 이제 왔어?</x:v>
      </x:c>
      <x:c r="C47" s="296"/>
      <x:c r="D47" s="296"/>
      <x:c r="E47" s="296"/>
      <x:c r="F47" s="297" t="str">
        <x:f>IFERROR(VLOOKUP($B$5,몬스터!$C$7:$X$312,18,FALSE),0)&amp;"%"</x:f>
        <x:v>25%</x:v>
      </x:c>
      <x:c r="G47" s="298"/>
      <x:c r="H47" s="111"/>
      <x:c r="I47" s="111"/>
      <x:c r="J47" s="111"/>
      <x:c r="K47" s="111"/>
      <x:c r="L47" s="111"/>
      <x:c r="M47" s="257" t="s">
        <x:v>23</x:v>
      </x:c>
      <x:c r="N47" s="258"/>
      <x:c r="O47" s="258"/>
      <x:c r="P47" s="299">
        <x:f>IFERROR(VLOOKUP($P$5,'PC DATA(대차대조표)'!$B$3:$L$308,8,FALSE),"-")</x:f>
        <x:v>165</x:v>
      </x:c>
      <x:c r="Q47" s="299"/>
      <x:c r="R47" s="300"/>
      <x:c r="S47" s="111"/>
    </x:row>
    <x:row r="48" spans="1:19" ht="21.94999999999999928946" customHeight="1">
      <x:c r="A48" s="111"/>
      <x:c r="B48" s="295" t="str">
        <x:f>IFERROR(VLOOKUP($B$5,몬스터!$C$7:$X$312,19,FALSE),"-")</x:f>
        <x:v>때리지 마.</x:v>
      </x:c>
      <x:c r="C48" s="296"/>
      <x:c r="D48" s="296"/>
      <x:c r="E48" s="296"/>
      <x:c r="F48" s="297" t="str">
        <x:f>IFERROR(VLOOKUP($B$5,몬스터!$C$7:$X$312,20,FALSE),0)&amp;"%"</x:f>
        <x:v>30%</x:v>
      </x:c>
      <x:c r="G48" s="298"/>
      <x:c r="H48" s="111"/>
      <x:c r="I48" s="111"/>
      <x:c r="J48" s="111"/>
      <x:c r="K48" s="111"/>
      <x:c r="L48" s="111"/>
      <x:c r="M48" s="257" t="s">
        <x:v>794</x:v>
      </x:c>
      <x:c r="N48" s="258"/>
      <x:c r="O48" s="258"/>
      <x:c r="P48" s="299" t="str">
        <x:f>IFERROR(VLOOKUP($P$5,'PC DATA(대차대조표)'!$B$3:$L$308,10,FALSE),"-")</x:f>
        <x:v>바꿔가며!</x:v>
      </x:c>
      <x:c r="Q48" s="299"/>
      <x:c r="R48" s="300"/>
      <x:c r="S48" s="111"/>
    </x:row>
    <x:row r="49" spans="1:19" ht="21.94999999999999928946" customHeight="1">
      <x:c r="A49" s="111"/>
      <x:c r="B49" s="117"/>
      <x:c r="C49" s="118"/>
      <x:c r="D49" s="118"/>
      <x:c r="E49" s="118"/>
      <x:c r="F49" s="118"/>
      <x:c r="G49" s="119"/>
      <x:c r="H49" s="111"/>
      <x:c r="I49" s="111"/>
      <x:c r="J49" s="111"/>
      <x:c r="K49" s="111"/>
      <x:c r="L49" s="111"/>
      <x:c r="M49" s="117"/>
      <x:c r="N49" s="118"/>
      <x:c r="O49" s="118"/>
      <x:c r="P49" s="118"/>
      <x:c r="Q49" s="118"/>
      <x:c r="R49" s="119"/>
      <x:c r="S49" s="111"/>
    </x:row>
    <x:row r="50" spans="1:19" ht="21.94999999999999928946" customHeight="1">
      <x:c r="A50" s="111"/>
      <x:c r="B50" s="301" t="s">
        <x:v>257</x:v>
      </x:c>
      <x:c r="C50" s="302"/>
      <x:c r="D50" s="302"/>
      <x:c r="E50" s="302"/>
      <x:c r="F50" s="302"/>
      <x:c r="G50" s="303"/>
      <x:c r="H50" s="111"/>
      <x:c r="I50" s="111"/>
      <x:c r="J50" s="111"/>
      <x:c r="K50" s="111"/>
      <x:c r="L50" s="111"/>
      <x:c r="M50" s="304" t="s">
        <x:v>100</x:v>
      </x:c>
      <x:c r="N50" s="305"/>
      <x:c r="O50" s="305"/>
      <x:c r="P50" s="305"/>
      <x:c r="Q50" s="305"/>
      <x:c r="R50" s="306"/>
      <x:c r="S50" s="111"/>
    </x:row>
    <x:row r="51" spans="1:19" ht="21.94999999999999928946" customHeight="1">
      <x:c r="A51" s="111"/>
      <x:c r="B51" s="257" t="s">
        <x:v>269</x:v>
      </x:c>
      <x:c r="C51" s="258"/>
      <x:c r="D51" s="299" t="str">
        <x:f>IFERROR(VLOOKUP($B$50,'스킬 DATA'!$G$5:$AD$215,4,FALSE),"-")</x:f>
        <x:v>액티브</x:v>
      </x:c>
      <x:c r="E51" s="299"/>
      <x:c r="F51" s="299"/>
      <x:c r="G51" s="300"/>
      <x:c r="H51" s="111"/>
      <x:c r="I51" s="111"/>
      <x:c r="J51" s="111"/>
      <x:c r="K51" s="111"/>
      <x:c r="L51" s="111"/>
      <x:c r="M51" s="257" t="s">
        <x:v>269</x:v>
      </x:c>
      <x:c r="N51" s="258"/>
      <x:c r="O51" s="299" t="str">
        <x:f>IFERROR(VLOOKUP($M$50,'스킬 DATA'!$G$5:$AD$215,4,FALSE),"-")</x:f>
        <x:v>액티브</x:v>
      </x:c>
      <x:c r="P51" s="299"/>
      <x:c r="Q51" s="299"/>
      <x:c r="R51" s="300"/>
      <x:c r="S51" s="111"/>
    </x:row>
    <x:row r="52" spans="1:19" ht="42" customHeight="1">
      <x:c r="A52" s="111"/>
      <x:c r="B52" s="257" t="s">
        <x:v>22</x:v>
      </x:c>
      <x:c r="C52" s="258"/>
      <x:c r="D52" s="299" t="str">
        <x:f>IFERROR(VLOOKUP($B$50,'스킬 DATA'!$G$5:$AD$215,2,FALSE),"-")</x:f>
        <x:v>'공격 중지·접근' 행동을 수행해 위치·전투 리듬을 변화시킴.</x:v>
      </x:c>
      <x:c r="E52" s="299"/>
      <x:c r="F52" s="299"/>
      <x:c r="G52" s="300"/>
      <x:c r="H52" s="111"/>
      <x:c r="I52" s="111"/>
      <x:c r="J52" s="111"/>
      <x:c r="K52" s="111"/>
      <x:c r="L52" s="111"/>
      <x:c r="M52" s="257" t="s">
        <x:v>22</x:v>
      </x:c>
      <x:c r="N52" s="258"/>
      <x:c r="O52" s="299" t="str">
        <x:f>IFERROR(VLOOKUP($M$50,'스킬 DATA'!$G$5:$AD$215,2,FALSE),"-")</x:f>
        <x:v>근거리 사랑의 매와 원거리 보랏빛 농구공을 빠르게 전환해 보스의 거리별 기억 패턴에 대응함.</x:v>
      </x:c>
      <x:c r="P52" s="299"/>
      <x:c r="Q52" s="299"/>
      <x:c r="R52" s="300"/>
      <x:c r="S52" s="111"/>
    </x:row>
    <x:row r="53" spans="1:19" ht="21.94999999999999928946" customHeight="1">
      <x:c r="A53" s="111"/>
      <x:c r="B53" s="117"/>
      <x:c r="C53" s="118"/>
      <x:c r="D53" s="118"/>
      <x:c r="E53" s="118"/>
      <x:c r="F53" s="118"/>
      <x:c r="G53" s="119"/>
      <x:c r="H53" s="111"/>
      <x:c r="I53" s="111"/>
      <x:c r="J53" s="111"/>
      <x:c r="K53" s="111"/>
      <x:c r="L53" s="111"/>
      <x:c r="M53" s="117"/>
      <x:c r="N53" s="118"/>
      <x:c r="O53" s="118"/>
      <x:c r="P53" s="118"/>
      <x:c r="Q53" s="118"/>
      <x:c r="R53" s="119"/>
      <x:c r="S53" s="111"/>
    </x:row>
    <x:row r="54" spans="1:19" ht="42" customHeight="1">
      <x:c r="A54" s="111"/>
      <x:c r="B54" s="257" t="s">
        <x:v>1133</x:v>
      </x:c>
      <x:c r="C54" s="258"/>
      <x:c r="D54" s="299" t="str">
        <x:f>IFERROR(VLOOKUP($B$50,'스킬 DATA'!$G$5:$AD$215,8,FALSE),"-")</x:f>
        <x:v>현재 페이즈에서 사용 가능·가중치 판정</x:v>
      </x:c>
      <x:c r="E54" s="299"/>
      <x:c r="F54" s="299"/>
      <x:c r="G54" s="300"/>
      <x:c r="H54" s="111"/>
      <x:c r="I54" s="111"/>
      <x:c r="J54" s="111"/>
      <x:c r="K54" s="111"/>
      <x:c r="L54" s="111"/>
      <x:c r="M54" s="257" t="s">
        <x:v>1133</x:v>
      </x:c>
      <x:c r="N54" s="258"/>
      <x:c r="O54" s="299" t="str">
        <x:f>IFERROR(VLOOKUP($M$50,'스킬 DATA'!$G$5:$AD$215,8,FALSE),"-")</x:f>
        <x:v>보유 무기 2종</x:v>
      </x:c>
      <x:c r="P54" s="299"/>
      <x:c r="Q54" s="299"/>
      <x:c r="R54" s="300"/>
      <x:c r="S54" s="111"/>
    </x:row>
    <x:row r="55" spans="1:19" ht="21.94999999999999928946" customHeight="1">
      <x:c r="A55" s="111"/>
      <x:c r="B55" s="257" t="s">
        <x:v>1137</x:v>
      </x:c>
      <x:c r="C55" s="258"/>
      <x:c r="D55" s="299">
        <x:f>IFERROR(VLOOKUP($B$50,'스킬 DATA'!$G$5:$AD$215,10,FALSE),"-")</x:f>
        <x:v>0</x:v>
      </x:c>
      <x:c r="E55" s="299"/>
      <x:c r="F55" s="299"/>
      <x:c r="G55" s="300"/>
      <x:c r="H55" s="111"/>
      <x:c r="I55" s="111"/>
      <x:c r="J55" s="111"/>
      <x:c r="K55" s="111"/>
      <x:c r="L55" s="111"/>
      <x:c r="M55" s="257" t="s">
        <x:v>1137</x:v>
      </x:c>
      <x:c r="N55" s="258"/>
      <x:c r="O55" s="299">
        <x:f>IFERROR(VLOOKUP($M$50,'스킬 DATA'!$G$5:$AD$215,10,FALSE),"-")</x:f>
        <x:v>0</x:v>
      </x:c>
      <x:c r="P55" s="299"/>
      <x:c r="Q55" s="299"/>
      <x:c r="R55" s="300"/>
      <x:c r="S55" s="111"/>
    </x:row>
    <x:row r="56" spans="1:19" ht="21.94999999999999928946" customHeight="1">
      <x:c r="A56" s="111"/>
      <x:c r="B56" s="257" t="s">
        <x:v>66</x:v>
      </x:c>
      <x:c r="C56" s="258"/>
      <x:c r="D56" s="299">
        <x:f>IFERROR(VLOOKUP($B$50,'스킬 DATA'!$G$5:$AD$215,16,FALSE),"-")</x:f>
        <x:v>8.5999999999999996</x:v>
      </x:c>
      <x:c r="E56" s="299"/>
      <x:c r="F56" s="299"/>
      <x:c r="G56" s="300"/>
      <x:c r="H56" s="111"/>
      <x:c r="I56" s="111"/>
      <x:c r="J56" s="111"/>
      <x:c r="K56" s="111"/>
      <x:c r="L56" s="111"/>
      <x:c r="M56" s="257" t="s">
        <x:v>66</x:v>
      </x:c>
      <x:c r="N56" s="258"/>
      <x:c r="O56" s="299">
        <x:f>IFERROR(VLOOKUP($M$50,'스킬 DATA'!$G$5:$AD$215,16,FALSE),"-")</x:f>
        <x:v>0.80000000000000004</x:v>
      </x:c>
      <x:c r="P56" s="299"/>
      <x:c r="Q56" s="299"/>
      <x:c r="R56" s="300"/>
      <x:c r="S56" s="111"/>
    </x:row>
    <x:row r="57" spans="1:19" ht="21.94999999999999928946" customHeight="1">
      <x:c r="A57" s="111"/>
      <x:c r="B57" s="257" t="s">
        <x:v>689</x:v>
      </x:c>
      <x:c r="C57" s="258"/>
      <x:c r="D57" s="299">
        <x:f>IFERROR(VLOOKUP($B$50,'스킬 DATA'!$G$5:$AD$215,17,FALSE),"-")</x:f>
        <x:v>0.90000000000000002</x:v>
      </x:c>
      <x:c r="E57" s="299"/>
      <x:c r="F57" s="299"/>
      <x:c r="G57" s="300"/>
      <x:c r="H57" s="111"/>
      <x:c r="I57" s="111"/>
      <x:c r="J57" s="111"/>
      <x:c r="K57" s="111"/>
      <x:c r="L57" s="111"/>
      <x:c r="M57" s="257" t="s">
        <x:v>689</x:v>
      </x:c>
      <x:c r="N57" s="258"/>
      <x:c r="O57" s="299">
        <x:f>IFERROR(VLOOKUP($M$50,'스킬 DATA'!$G$5:$AD$215,17,FALSE),"-")</x:f>
        <x:v>0.14999999999999999</x:v>
      </x:c>
      <x:c r="P57" s="299"/>
      <x:c r="Q57" s="299"/>
      <x:c r="R57" s="300"/>
      <x:c r="S57" s="111"/>
    </x:row>
    <x:row r="58" spans="1:19" ht="21.94999999999999928946" customHeight="1">
      <x:c r="A58" s="111"/>
      <x:c r="B58" s="257" t="s">
        <x:v>32</x:v>
      </x:c>
      <x:c r="C58" s="258"/>
      <x:c r="D58" s="299" t="str">
        <x:f>IFERROR(VLOOKUP($B$50,'스킬 DATA'!$G$5:$AD$215,18,FALSE),"-")</x:f>
        <x:v>없음</x:v>
      </x:c>
      <x:c r="E58" s="299"/>
      <x:c r="F58" s="299"/>
      <x:c r="G58" s="300"/>
      <x:c r="H58" s="111"/>
      <x:c r="I58" s="111"/>
      <x:c r="J58" s="111"/>
      <x:c r="K58" s="111"/>
      <x:c r="L58" s="111"/>
      <x:c r="M58" s="257" t="s">
        <x:v>32</x:v>
      </x:c>
      <x:c r="N58" s="258"/>
      <x:c r="O58" s="299" t="str">
        <x:f>IFERROR(VLOOKUP($M$50,'스킬 DATA'!$G$5:$AD$215,18,FALSE),"-")</x:f>
        <x:v>장비 슬롯</x:v>
      </x:c>
      <x:c r="P58" s="299"/>
      <x:c r="Q58" s="299"/>
      <x:c r="R58" s="300"/>
      <x:c r="S58" s="111"/>
    </x:row>
    <x:row r="59" spans="1:19" ht="21.94999999999999928946" customHeight="1">
      <x:c r="A59" s="111"/>
      <x:c r="B59" s="263" t="s">
        <x:v>47</x:v>
      </x:c>
      <x:c r="C59" s="264"/>
      <x:c r="D59" s="307">
        <x:f>IFERROR(VLOOKUP($B$50,'스킬 DATA'!$G$5:$AD$215,19,FALSE),"-")</x:f>
        <x:v>0</x:v>
      </x:c>
      <x:c r="E59" s="307"/>
      <x:c r="F59" s="307"/>
      <x:c r="G59" s="308"/>
      <x:c r="H59" s="111"/>
      <x:c r="I59" s="111"/>
      <x:c r="J59" s="111"/>
      <x:c r="K59" s="111"/>
      <x:c r="L59" s="111"/>
      <x:c r="M59" s="263" t="s">
        <x:v>47</x:v>
      </x:c>
      <x:c r="N59" s="264"/>
      <x:c r="O59" s="307">
        <x:f>IFERROR(VLOOKUP($M$50,'스킬 DATA'!$G$5:$AD$215,19,FALSE),"-")</x:f>
        <x:v>1</x:v>
      </x:c>
      <x:c r="P59" s="307"/>
      <x:c r="Q59" s="307"/>
      <x:c r="R59" s="308"/>
      <x:c r="S59" s="111"/>
    </x:row>
    <x:row r="60" spans="1:19" ht="21.94999999999999928946" customHeight="1">
      <x:c r="A60" s="111"/>
      <x:c r="B60" s="111"/>
      <x:c r="C60" s="111"/>
      <x:c r="D60" s="111"/>
      <x:c r="E60" s="111"/>
      <x:c r="F60" s="111"/>
      <x:c r="G60" s="111"/>
      <x:c r="H60" s="111"/>
      <x:c r="I60" s="111"/>
      <x:c r="J60" s="111"/>
      <x:c r="K60" s="111"/>
      <x:c r="L60" s="111"/>
      <x:c r="M60" s="111"/>
      <x:c r="N60" s="111"/>
      <x:c r="O60" s="111"/>
      <x:c r="P60" s="111"/>
      <x:c r="Q60" s="111"/>
      <x:c r="R60" s="111"/>
      <x:c r="S60" s="111"/>
    </x:row>
    <x:row r="61" spans="1:19" ht="21.94999999999999928946" customHeight="1">
      <x:c r="A61" s="111"/>
      <x:c r="B61" s="111"/>
      <x:c r="C61" s="111"/>
      <x:c r="D61" s="111"/>
      <x:c r="E61" s="111"/>
      <x:c r="F61" s="111"/>
      <x:c r="G61" s="111"/>
      <x:c r="H61" s="111"/>
      <x:c r="I61" s="111"/>
      <x:c r="J61" s="111"/>
      <x:c r="K61" s="111"/>
      <x:c r="L61" s="111"/>
      <x:c r="M61" s="111"/>
      <x:c r="N61" s="111"/>
      <x:c r="O61" s="111"/>
      <x:c r="P61" s="111"/>
      <x:c r="Q61" s="111"/>
      <x:c r="R61" s="111"/>
      <x:c r="S61" s="111"/>
    </x:row>
    <x:row r="62" spans="1:19" ht="21.94999999999999928946" customHeight="1">
      <x:c r="A62" s="111"/>
      <x:c r="B62" s="269" t="s">
        <x:v>1685</x:v>
      </x:c>
      <x:c r="C62" s="269"/>
      <x:c r="D62" s="269"/>
      <x:c r="E62" s="269"/>
      <x:c r="F62" s="269"/>
      <x:c r="G62" s="269"/>
      <x:c r="H62" s="269"/>
      <x:c r="I62" s="269"/>
      <x:c r="J62" s="269"/>
      <x:c r="K62" s="269"/>
      <x:c r="L62" s="269"/>
      <x:c r="M62" s="269"/>
      <x:c r="N62" s="269"/>
      <x:c r="O62" s="269"/>
      <x:c r="P62" s="269"/>
      <x:c r="Q62" s="269"/>
      <x:c r="R62" s="269"/>
      <x:c r="S62" s="111"/>
    </x:row>
    <x:row r="63" spans="1:19" ht="51.95000000000000284217" customHeight="1">
      <x:c r="A63" s="111"/>
      <x:c r="B63" s="309" t="s">
        <x:v>791</x:v>
      </x:c>
      <x:c r="C63" s="309"/>
      <x:c r="D63" s="309"/>
      <x:c r="E63" s="309"/>
      <x:c r="F63" s="309"/>
      <x:c r="G63" s="310" t="str">
        <x:f>IFERROR(VLOOKUP($B$5,몬스터!$C$7:$X$312,22,FALSE),"-")</x:f>
        <x:v>체육 매트·농구 골대 갈비뼈·빈 교복이 강당처럼 융합된 변혜서의 보스체. 별 모양 우정 목걸이만 심장처럼 보랏빛으로 빛난다.</x:v>
      </x:c>
      <x:c r="H63" s="310"/>
      <x:c r="I63" s="310"/>
      <x:c r="J63" s="310"/>
      <x:c r="K63" s="310"/>
      <x:c r="L63" s="310"/>
      <x:c r="M63" s="310"/>
      <x:c r="N63" s="310"/>
      <x:c r="O63" s="310"/>
      <x:c r="P63" s="310"/>
      <x:c r="Q63" s="310"/>
      <x:c r="R63" s="310"/>
      <x:c r="S63" s="111"/>
    </x:row>
    <x:row r="64" spans="1:19" ht="21.94999999999999928946" customHeight="1">
      <x:c r="A64" s="111"/>
      <x:c r="B64" s="111"/>
      <x:c r="C64" s="111"/>
      <x:c r="D64" s="111"/>
      <x:c r="E64" s="111"/>
      <x:c r="F64" s="111"/>
      <x:c r="G64" s="111"/>
      <x:c r="H64" s="111"/>
      <x:c r="I64" s="111"/>
      <x:c r="J64" s="111"/>
      <x:c r="K64" s="111"/>
      <x:c r="L64" s="111"/>
      <x:c r="M64" s="111"/>
      <x:c r="N64" s="111"/>
      <x:c r="O64" s="111"/>
      <x:c r="P64" s="111"/>
      <x:c r="Q64" s="111"/>
      <x:c r="R64" s="111"/>
      <x:c r="S64" s="111"/>
    </x:row>
    <x:row r="65" spans="1:19" ht="21.94999999999999928946" customHeight="1">
      <x:c r="A65" s="111"/>
      <x:c r="B65" s="309" t="s">
        <x:v>784</x:v>
      </x:c>
      <x:c r="C65" s="309"/>
      <x:c r="D65" s="309"/>
      <x:c r="E65" s="309"/>
      <x:c r="F65" s="309"/>
      <x:c r="G65" s="311" t="e">
        <x:f>IF($E$39&gt;0,"차한해 공격 지표가 몬스터 방어력을 상회함. ","차한해 공격 지표가 몬스터 방어력 이하임. ")&amp;IF($P$39&gt;0,"몬스터 공격 지표가 차한해 방어력을 상회함.","몬스터 공격 지표가 차한해 방어력 이하임.")</x:f>
        <x:v>#VALUE!</x:v>
      </x:c>
      <x:c r="H65" s="311"/>
      <x:c r="I65" s="311"/>
      <x:c r="J65" s="311"/>
      <x:c r="K65" s="311"/>
      <x:c r="L65" s="311"/>
      <x:c r="M65" s="311"/>
      <x:c r="N65" s="311"/>
      <x:c r="O65" s="311"/>
      <x:c r="P65" s="311"/>
      <x:c r="Q65" s="311"/>
      <x:c r="R65" s="311"/>
      <x:c r="S65" s="111"/>
    </x:row>
    <x:row r="66" spans="1:19" ht="21.94999999999999928946" customHeight="1">
      <x:c r="A66" s="111"/>
      <x:c r="B66" s="111"/>
      <x:c r="C66" s="111"/>
      <x:c r="D66" s="111"/>
      <x:c r="E66" s="111"/>
      <x:c r="F66" s="111"/>
      <x:c r="G66" s="311"/>
      <x:c r="H66" s="311"/>
      <x:c r="I66" s="311"/>
      <x:c r="J66" s="311"/>
      <x:c r="K66" s="311"/>
      <x:c r="L66" s="311"/>
      <x:c r="M66" s="311"/>
      <x:c r="N66" s="311"/>
      <x:c r="O66" s="311"/>
      <x:c r="P66" s="311"/>
      <x:c r="Q66" s="311"/>
      <x:c r="R66" s="311"/>
      <x:c r="S66" s="111"/>
    </x:row>
    <x:row r="67" spans="1:19" ht="21.94999999999999928946" customHeight="1">
      <x:c r="A67" s="111"/>
      <x:c r="B67" s="111"/>
      <x:c r="C67" s="111"/>
      <x:c r="D67" s="111"/>
      <x:c r="E67" s="111"/>
      <x:c r="F67" s="111"/>
      <x:c r="G67" s="311"/>
      <x:c r="H67" s="311"/>
      <x:c r="I67" s="311"/>
      <x:c r="J67" s="311"/>
      <x:c r="K67" s="311"/>
      <x:c r="L67" s="311"/>
      <x:c r="M67" s="311"/>
      <x:c r="N67" s="311"/>
      <x:c r="O67" s="311"/>
      <x:c r="P67" s="311"/>
      <x:c r="Q67" s="311"/>
      <x:c r="R67" s="311"/>
      <x:c r="S67" s="111"/>
    </x:row>
    <x:row r="68" spans="1:19" ht="21.94999999999999928946" customHeight="1">
      <x:c r="A68" s="111"/>
      <x:c r="B68" s="111"/>
      <x:c r="C68" s="111"/>
      <x:c r="D68" s="111"/>
      <x:c r="E68" s="111"/>
      <x:c r="F68" s="111"/>
      <x:c r="G68" s="111"/>
      <x:c r="H68" s="111"/>
      <x:c r="I68" s="111"/>
      <x:c r="J68" s="111"/>
      <x:c r="K68" s="111"/>
      <x:c r="L68" s="111"/>
      <x:c r="M68" s="111"/>
      <x:c r="N68" s="111"/>
      <x:c r="O68" s="111"/>
      <x:c r="P68" s="111"/>
      <x:c r="Q68" s="111"/>
      <x:c r="R68" s="111"/>
      <x:c r="S68" s="111"/>
    </x:row>
    <x:row r="69" spans="1:19" ht="21.94999999999999928946" customHeight="1">
      <x:c r="A69" s="111"/>
      <x:c r="B69" s="239" t="s">
        <x:v>2205</x:v>
      </x:c>
      <x:c r="C69" s="239"/>
      <x:c r="D69" s="239"/>
      <x:c r="E69" s="239"/>
      <x:c r="F69" s="239"/>
      <x:c r="G69" s="239"/>
      <x:c r="H69" s="239"/>
      <x:c r="I69" s="239"/>
      <x:c r="J69" s="239"/>
      <x:c r="K69" s="239"/>
      <x:c r="L69" s="239"/>
      <x:c r="M69" s="239"/>
      <x:c r="N69" s="239"/>
      <x:c r="O69" s="239"/>
      <x:c r="P69" s="239"/>
      <x:c r="Q69" s="239"/>
      <x:c r="R69" s="239"/>
      <x:c r="S69" s="111"/>
    </x:row>
    <x:row r="70" spans="1:19" ht="21.94999999999999928946" customHeight="1">
      <x:c r="A70" s="111"/>
      <x:c r="B70" s="239"/>
      <x:c r="C70" s="239"/>
      <x:c r="D70" s="239"/>
      <x:c r="E70" s="239"/>
      <x:c r="F70" s="239"/>
      <x:c r="G70" s="239"/>
      <x:c r="H70" s="239"/>
      <x:c r="I70" s="239"/>
      <x:c r="J70" s="239"/>
      <x:c r="K70" s="239"/>
      <x:c r="L70" s="239"/>
      <x:c r="M70" s="239"/>
      <x:c r="N70" s="239"/>
      <x:c r="O70" s="239"/>
      <x:c r="P70" s="239"/>
      <x:c r="Q70" s="239"/>
      <x:c r="R70" s="239"/>
      <x:c r="S70" s="111"/>
    </x:row>
    <x:row r="71" spans="1:19" ht="21.94999999999999928946" customHeight="1">
      <x:c r="A71" s="111"/>
      <x:c r="B71" s="111"/>
      <x:c r="C71" s="111"/>
      <x:c r="D71" s="111"/>
      <x:c r="E71" s="111"/>
      <x:c r="F71" s="111"/>
      <x:c r="G71" s="111"/>
      <x:c r="H71" s="111"/>
      <x:c r="I71" s="111"/>
      <x:c r="J71" s="111"/>
      <x:c r="K71" s="111"/>
      <x:c r="L71" s="111"/>
      <x:c r="M71" s="111"/>
      <x:c r="N71" s="111"/>
      <x:c r="O71" s="111"/>
      <x:c r="P71" s="111"/>
      <x:c r="Q71" s="111"/>
      <x:c r="R71" s="111"/>
      <x:c r="S71" s="111"/>
    </x:row>
    <x:row r="72" spans="1:19" ht="21.94999999999999928946" customHeight="1">
      <x:c r="A72" s="111"/>
      <x:c r="B72" s="111"/>
      <x:c r="C72" s="111"/>
      <x:c r="D72" s="111"/>
      <x:c r="E72" s="111"/>
      <x:c r="F72" s="111"/>
      <x:c r="G72" s="111"/>
      <x:c r="H72" s="111"/>
      <x:c r="I72" s="111"/>
      <x:c r="J72" s="111"/>
      <x:c r="K72" s="111"/>
      <x:c r="L72" s="111"/>
      <x:c r="M72" s="111"/>
      <x:c r="N72" s="111"/>
      <x:c r="O72" s="111"/>
      <x:c r="P72" s="111"/>
      <x:c r="Q72" s="111"/>
      <x:c r="R72" s="111"/>
      <x:c r="S72" s="111"/>
    </x:row>
    <x:row r="73" spans="1:19" ht="21.94999999999999928946" customHeight="1">
      <x:c r="A73" s="111"/>
      <x:c r="B73" s="111"/>
      <x:c r="C73" s="111"/>
      <x:c r="D73" s="111"/>
      <x:c r="E73" s="111"/>
      <x:c r="F73" s="111"/>
      <x:c r="G73" s="111"/>
      <x:c r="H73" s="111"/>
      <x:c r="I73" s="111"/>
      <x:c r="J73" s="111"/>
      <x:c r="K73" s="111"/>
      <x:c r="L73" s="111"/>
      <x:c r="M73" s="111"/>
      <x:c r="N73" s="111"/>
      <x:c r="O73" s="111"/>
      <x:c r="P73" s="111"/>
      <x:c r="Q73" s="111"/>
      <x:c r="R73" s="111"/>
      <x:c r="S73" s="111"/>
    </x:row>
    <x:row r="74" spans="1:19" ht="21.94999999999999928946" customHeight="1">
      <x:c r="A74" s="111"/>
      <x:c r="B74" s="111"/>
      <x:c r="C74" s="111"/>
      <x:c r="D74" s="111"/>
      <x:c r="E74" s="111"/>
      <x:c r="F74" s="111"/>
      <x:c r="G74" s="111"/>
      <x:c r="H74" s="111"/>
      <x:c r="I74" s="111"/>
      <x:c r="J74" s="111"/>
      <x:c r="K74" s="111"/>
      <x:c r="L74" s="111"/>
      <x:c r="M74" s="111"/>
      <x:c r="N74" s="111"/>
      <x:c r="O74" s="111"/>
      <x:c r="P74" s="111"/>
      <x:c r="Q74" s="111"/>
      <x:c r="R74" s="111"/>
      <x:c r="S74" s="111"/>
    </x:row>
    <x:row r="75" spans="1:19" ht="21.94999999999999928946" customHeight="1">
      <x:c r="A75" s="111"/>
      <x:c r="B75" s="111"/>
      <x:c r="C75" s="111"/>
      <x:c r="D75" s="111"/>
      <x:c r="E75" s="111"/>
      <x:c r="F75" s="111"/>
      <x:c r="G75" s="111"/>
      <x:c r="H75" s="111"/>
      <x:c r="I75" s="111"/>
      <x:c r="J75" s="111"/>
      <x:c r="K75" s="111"/>
      <x:c r="L75" s="111"/>
      <x:c r="M75" s="111"/>
      <x:c r="N75" s="111"/>
      <x:c r="O75" s="111"/>
      <x:c r="P75" s="111"/>
      <x:c r="Q75" s="111"/>
      <x:c r="R75" s="111"/>
      <x:c r="S75" s="111"/>
    </x:row>
    <x:row r="76" spans="1:19" ht="21.94999999999999928946" customHeight="1">
      <x:c r="A76" s="111"/>
      <x:c r="B76" s="111"/>
      <x:c r="C76" s="111"/>
      <x:c r="D76" s="111"/>
      <x:c r="E76" s="111"/>
      <x:c r="F76" s="111"/>
      <x:c r="G76" s="111"/>
      <x:c r="H76" s="111"/>
      <x:c r="I76" s="111"/>
      <x:c r="J76" s="111"/>
      <x:c r="K76" s="111"/>
      <x:c r="L76" s="111"/>
      <x:c r="M76" s="111"/>
      <x:c r="N76" s="111"/>
      <x:c r="O76" s="111"/>
      <x:c r="P76" s="111"/>
      <x:c r="Q76" s="111"/>
      <x:c r="R76" s="111"/>
      <x:c r="S76" s="111"/>
    </x:row>
    <x:row r="77" spans="1:19" ht="21.94999999999999928946" customHeight="1">
      <x:c r="A77" s="111"/>
      <x:c r="B77" s="111"/>
      <x:c r="C77" s="111"/>
      <x:c r="D77" s="111"/>
      <x:c r="E77" s="111"/>
      <x:c r="F77" s="111"/>
      <x:c r="G77" s="111"/>
      <x:c r="H77" s="111"/>
      <x:c r="I77" s="111"/>
      <x:c r="J77" s="111"/>
      <x:c r="K77" s="111"/>
      <x:c r="L77" s="111"/>
      <x:c r="M77" s="111"/>
      <x:c r="N77" s="111"/>
      <x:c r="O77" s="111"/>
      <x:c r="P77" s="111"/>
      <x:c r="Q77" s="111"/>
      <x:c r="R77" s="111"/>
      <x:c r="S77" s="111"/>
    </x:row>
    <x:row r="78" spans="1:19" ht="21.94999999999999928946" customHeight="1">
      <x:c r="A78" s="111"/>
      <x:c r="B78" s="111"/>
      <x:c r="C78" s="111"/>
      <x:c r="D78" s="111"/>
      <x:c r="E78" s="111"/>
      <x:c r="F78" s="111"/>
      <x:c r="G78" s="111"/>
      <x:c r="H78" s="111"/>
      <x:c r="I78" s="111"/>
      <x:c r="J78" s="111"/>
      <x:c r="K78" s="111"/>
      <x:c r="L78" s="111"/>
      <x:c r="M78" s="111"/>
      <x:c r="N78" s="111"/>
      <x:c r="O78" s="111"/>
      <x:c r="P78" s="111"/>
      <x:c r="Q78" s="111"/>
      <x:c r="R78" s="111"/>
      <x:c r="S78" s="111"/>
    </x:row>
    <x:row r="100" spans="27:31">
      <x:c r="AA100" s="116" t="s">
        <x:v>110</x:v>
      </x:c>
      <x:c r="AB100" s="116">
        <x:v>1</x:v>
      </x:c>
      <x:c r="AC100" s="116" t="s">
        <x:v>1781</x:v>
      </x:c>
      <x:c r="AD100" s="116" t="s">
        <x:v>90</x:v>
      </x:c>
      <x:c r="AE100" s="116" t="str">
        <x:f>IFERROR(VLOOKUP($B$5,몬스터!$C$7:$X$312,13,FALSE),"")</x:f>
        <x:v>아직 안 끝났어</x:v>
      </x:c>
    </x:row>
    <x:row r="101" spans="27:31">
      <x:c r="AA101" s="116" t="s">
        <x:v>88</x:v>
      </x:c>
      <x:c r="AB101" s="116">
        <x:v>2</x:v>
      </x:c>
      <x:c r="AC101" s="116" t="s">
        <x:v>1783</x:v>
      </x:c>
      <x:c r="AD101" s="116" t="s">
        <x:v>3167</x:v>
      </x:c>
      <x:c r="AE101" s="116" t="str">
        <x:f>IFERROR(VLOOKUP($B$5,몬스터!$C$7:$X$312,15,FALSE),"")</x:f>
        <x:v>공은 돌아온다</x:v>
      </x:c>
    </x:row>
    <x:row r="102" spans="27:31">
      <x:c r="AA102" s="116" t="s">
        <x:v>3189</x:v>
      </x:c>
      <x:c r="AB102" s="116">
        <x:v>3</x:v>
      </x:c>
      <x:c r="AC102" s="116" t="s">
        <x:v>3151</x:v>
      </x:c>
      <x:c r="AD102" s="116" t="s">
        <x:v>3186</x:v>
      </x:c>
      <x:c r="AE102" s="116" t="str">
        <x:f>IFERROR(VLOOKUP($B$5,몬스터!$C$7:$X$312,17,FALSE),"")</x:f>
        <x:v>왜 이제 왔어?</x:v>
      </x:c>
    </x:row>
    <x:row r="103" spans="27:31">
      <x:c r="AA103" s="116" t="s">
        <x:v>86</x:v>
      </x:c>
      <x:c r="AB103" s="116">
        <x:v>4</x:v>
      </x:c>
      <x:c r="AC103" s="116" t="s">
        <x:v>3184</x:v>
      </x:c>
      <x:c r="AD103" s="116" t="s">
        <x:v>352</x:v>
      </x:c>
      <x:c r="AE103" s="116" t="str">
        <x:f>IFERROR(VLOOKUP($B$5,몬스터!$C$7:$X$312,19,FALSE),"")</x:f>
        <x:v>때리지 마.</x:v>
      </x:c>
    </x:row>
    <x:row r="104" spans="27:31">
      <x:c r="AA104" s="116" t="s">
        <x:v>126</x:v>
      </x:c>
      <x:c r="AB104" s="116">
        <x:v>5</x:v>
      </x:c>
      <x:c r="AC104" s="116"/>
      <x:c r="AD104" s="116" t="s">
        <x:v>356</x:v>
      </x:c>
      <x:c r="AE104" s="116"/>
    </x:row>
    <x:row r="105" spans="27:31">
      <x:c r="AA105" s="116" t="s">
        <x:v>130</x:v>
      </x:c>
      <x:c r="AB105" s="116">
        <x:v>6</x:v>
      </x:c>
      <x:c r="AC105" s="116"/>
      <x:c r="AD105" s="116" t="s">
        <x:v>1123</x:v>
      </x:c>
      <x:c r="AE105" s="116"/>
    </x:row>
    <x:row r="106" spans="27:31">
      <x:c r="AA106" s="116" t="s">
        <x:v>162</x:v>
      </x:c>
      <x:c r="AB106" s="116">
        <x:v>7</x:v>
      </x:c>
      <x:c r="AC106" s="116"/>
      <x:c r="AD106" s="116" t="s">
        <x:v>2788</x:v>
      </x:c>
      <x:c r="AE106" s="116"/>
    </x:row>
    <x:row r="107" spans="27:31">
      <x:c r="AA107" s="116" t="s">
        <x:v>72</x:v>
      </x:c>
      <x:c r="AB107" s="116">
        <x:v>8</x:v>
      </x:c>
      <x:c r="AC107" s="116"/>
      <x:c r="AD107" s="116" t="s">
        <x:v>2802</x:v>
      </x:c>
      <x:c r="AE107" s="116"/>
    </x:row>
    <x:row r="108" spans="27:31">
      <x:c r="AA108" s="116" t="s">
        <x:v>106</x:v>
      </x:c>
      <x:c r="AB108" s="116">
        <x:v>9</x:v>
      </x:c>
      <x:c r="AC108" s="116"/>
      <x:c r="AD108" s="116" t="s">
        <x:v>2743</x:v>
      </x:c>
      <x:c r="AE108" s="116"/>
    </x:row>
    <x:row r="109" spans="27:31">
      <x:c r="AA109" s="116" t="s">
        <x:v>1126</x:v>
      </x:c>
      <x:c r="AB109" s="116">
        <x:v>10</x:v>
      </x:c>
      <x:c r="AC109" s="116"/>
      <x:c r="AD109" s="116" t="s">
        <x:v>302</x:v>
      </x:c>
      <x:c r="AE109" s="116"/>
    </x:row>
    <x:row r="110" spans="27:31">
      <x:c r="AA110" s="116" t="s">
        <x:v>135</x:v>
      </x:c>
      <x:c r="AB110" s="116">
        <x:v>11</x:v>
      </x:c>
      <x:c r="AC110" s="116"/>
      <x:c r="AD110" s="116" t="s">
        <x:v>89</x:v>
      </x:c>
      <x:c r="AE110" s="116"/>
    </x:row>
    <x:row r="111" spans="27:31">
      <x:c r="AA111" s="116" t="s">
        <x:v>160</x:v>
      </x:c>
      <x:c r="AB111" s="116">
        <x:v>12</x:v>
      </x:c>
      <x:c r="AC111" s="116"/>
      <x:c r="AD111" s="116" t="s">
        <x:v>102</x:v>
      </x:c>
      <x:c r="AE111" s="116"/>
    </x:row>
    <x:row r="112" spans="27:31">
      <x:c r="AA112" s="116" t="s">
        <x:v>60</x:v>
      </x:c>
      <x:c r="AB112" s="116">
        <x:v>13</x:v>
      </x:c>
      <x:c r="AC112" s="116"/>
      <x:c r="AD112" s="116" t="s">
        <x:v>2792</x:v>
      </x:c>
      <x:c r="AE112" s="116"/>
    </x:row>
    <x:row r="113" spans="27:31">
      <x:c r="AA113" s="116" t="s">
        <x:v>91</x:v>
      </x:c>
      <x:c r="AB113" s="116">
        <x:v>14</x:v>
      </x:c>
      <x:c r="AC113" s="116"/>
      <x:c r="AD113" s="116" t="s">
        <x:v>99</x:v>
      </x:c>
      <x:c r="AE113" s="116"/>
    </x:row>
    <x:row r="114" spans="27:31">
      <x:c r="AA114" s="116" t="s">
        <x:v>2828</x:v>
      </x:c>
      <x:c r="AB114" s="116">
        <x:v>15</x:v>
      </x:c>
      <x:c r="AC114" s="116"/>
      <x:c r="AD114" s="116" t="s">
        <x:v>83</x:v>
      </x:c>
      <x:c r="AE114" s="116"/>
    </x:row>
    <x:row r="115" spans="27:31">
      <x:c r="AA115" s="116" t="s">
        <x:v>193</x:v>
      </x:c>
      <x:c r="AB115" s="116">
        <x:v>16</x:v>
      </x:c>
      <x:c r="AC115" s="116"/>
      <x:c r="AD115" s="116" t="s">
        <x:v>2797</x:v>
      </x:c>
      <x:c r="AE115" s="116"/>
    </x:row>
    <x:row r="116" spans="27:31">
      <x:c r="AA116" s="116" t="s">
        <x:v>174</x:v>
      </x:c>
      <x:c r="AB116" s="116">
        <x:v>17</x:v>
      </x:c>
      <x:c r="AC116" s="116"/>
      <x:c r="AD116" s="116" t="s">
        <x:v>3195</x:v>
      </x:c>
      <x:c r="AE116" s="116"/>
    </x:row>
    <x:row r="117" spans="27:31">
      <x:c r="AA117" s="116" t="s">
        <x:v>2816</x:v>
      </x:c>
      <x:c r="AB117" s="116">
        <x:v>18</x:v>
      </x:c>
      <x:c r="AC117" s="116"/>
      <x:c r="AD117" s="116" t="s">
        <x:v>121</x:v>
      </x:c>
      <x:c r="AE117" s="116"/>
    </x:row>
    <x:row r="118" spans="27:31">
      <x:c r="AA118" s="116" t="s">
        <x:v>118</x:v>
      </x:c>
      <x:c r="AB118" s="116">
        <x:v>19</x:v>
      </x:c>
      <x:c r="AC118" s="116"/>
      <x:c r="AD118" s="116" t="s">
        <x:v>2798</x:v>
      </x:c>
      <x:c r="AE118" s="116"/>
    </x:row>
    <x:row r="119" spans="27:31">
      <x:c r="AA119" s="116" t="s">
        <x:v>152</x:v>
      </x:c>
      <x:c r="AB119" s="116">
        <x:v>20</x:v>
      </x:c>
      <x:c r="AC119" s="116"/>
      <x:c r="AD119" s="116" t="s">
        <x:v>333</x:v>
      </x:c>
      <x:c r="AE119" s="116"/>
    </x:row>
    <x:row r="120" spans="27:31">
      <x:c r="AA120" s="116" t="s">
        <x:v>171</x:v>
      </x:c>
      <x:c r="AB120" s="116">
        <x:v>21</x:v>
      </x:c>
      <x:c r="AC120" s="116"/>
      <x:c r="AD120" s="116" t="s">
        <x:v>2753</x:v>
      </x:c>
      <x:c r="AE120" s="116"/>
    </x:row>
    <x:row r="121" spans="27:31">
      <x:c r="AA121" s="116" t="s">
        <x:v>206</x:v>
      </x:c>
      <x:c r="AB121" s="116">
        <x:v>22</x:v>
      </x:c>
      <x:c r="AC121" s="116"/>
      <x:c r="AD121" s="116" t="s">
        <x:v>2810</x:v>
      </x:c>
      <x:c r="AE121" s="116"/>
    </x:row>
    <x:row r="122" spans="27:31">
      <x:c r="AA122" s="116" t="s">
        <x:v>197</x:v>
      </x:c>
      <x:c r="AB122" s="116">
        <x:v>23</x:v>
      </x:c>
      <x:c r="AC122" s="116"/>
      <x:c r="AD122" s="116" t="s">
        <x:v>3148</x:v>
      </x:c>
      <x:c r="AE122" s="116"/>
    </x:row>
    <x:row r="123" spans="27:31">
      <x:c r="AA123" s="116" t="s">
        <x:v>198</x:v>
      </x:c>
      <x:c r="AB123" s="116">
        <x:v>24</x:v>
      </x:c>
      <x:c r="AC123" s="116"/>
      <x:c r="AD123" s="116" t="s">
        <x:v>133</x:v>
      </x:c>
      <x:c r="AE123" s="116"/>
    </x:row>
    <x:row r="124" spans="27:31">
      <x:c r="AA124" s="116" t="s">
        <x:v>208</x:v>
      </x:c>
      <x:c r="AB124" s="116">
        <x:v>25</x:v>
      </x:c>
      <x:c r="AC124" s="116"/>
      <x:c r="AD124" s="116" t="s">
        <x:v>113</x:v>
      </x:c>
      <x:c r="AE124" s="116"/>
    </x:row>
    <x:row r="125" spans="27:31">
      <x:c r="AA125" s="116" t="s">
        <x:v>2844</x:v>
      </x:c>
      <x:c r="AB125" s="116">
        <x:v>26</x:v>
      </x:c>
      <x:c r="AC125" s="116"/>
      <x:c r="AD125" s="116" t="s">
        <x:v>100</x:v>
      </x:c>
      <x:c r="AE125" s="116"/>
    </x:row>
    <x:row r="126" spans="27:31">
      <x:c r="AA126" s="116" t="s">
        <x:v>237</x:v>
      </x:c>
      <x:c r="AB126" s="116">
        <x:v>27</x:v>
      </x:c>
      <x:c r="AC126" s="116"/>
      <x:c r="AD126" s="116" t="s">
        <x:v>392</x:v>
      </x:c>
      <x:c r="AE126" s="116"/>
    </x:row>
    <x:row r="127" spans="27:31">
      <x:c r="AA127" s="116" t="s">
        <x:v>252</x:v>
      </x:c>
      <x:c r="AB127" s="116">
        <x:v>28</x:v>
      </x:c>
      <x:c r="AC127" s="116"/>
      <x:c r="AD127" s="116" t="s">
        <x:v>338</x:v>
      </x:c>
      <x:c r="AE127" s="116"/>
    </x:row>
    <x:row r="128" spans="27:31">
      <x:c r="AA128" s="116" t="s">
        <x:v>255</x:v>
      </x:c>
      <x:c r="AB128" s="116">
        <x:v>29</x:v>
      </x:c>
      <x:c r="AC128" s="116"/>
      <x:c r="AD128" s="116" t="s">
        <x:v>2808</x:v>
      </x:c>
      <x:c r="AE128" s="116"/>
    </x:row>
    <x:row r="129" spans="27:31">
      <x:c r="AA129" s="116" t="s">
        <x:v>2843</x:v>
      </x:c>
      <x:c r="AB129" s="116">
        <x:v>30</x:v>
      </x:c>
      <x:c r="AC129" s="116"/>
      <x:c r="AD129" s="116" t="s">
        <x:v>370</x:v>
      </x:c>
      <x:c r="AE129" s="116"/>
    </x:row>
    <x:row r="130" spans="27:31">
      <x:c r="AA130" s="116" t="s">
        <x:v>2849</x:v>
      </x:c>
      <x:c r="AB130" s="116">
        <x:v>31</x:v>
      </x:c>
      <x:c r="AC130" s="116"/>
      <x:c r="AD130" s="116" t="s">
        <x:v>3209</x:v>
      </x:c>
      <x:c r="AE130" s="116"/>
    </x:row>
    <x:row r="131" spans="27:31">
      <x:c r="AA131" s="116" t="s">
        <x:v>2846</x:v>
      </x:c>
      <x:c r="AB131" s="116">
        <x:v>32</x:v>
      </x:c>
      <x:c r="AC131" s="116"/>
      <x:c r="AD131" s="116" t="s">
        <x:v>367</x:v>
      </x:c>
      <x:c r="AE131" s="116"/>
    </x:row>
    <x:row r="132" spans="27:31">
      <x:c r="AA132" s="116" t="s">
        <x:v>2862</x:v>
      </x:c>
      <x:c r="AB132" s="116">
        <x:v>33</x:v>
      </x:c>
      <x:c r="AC132" s="116"/>
      <x:c r="AD132" s="116"/>
      <x:c r="AE132" s="116"/>
    </x:row>
    <x:row r="133" spans="27:31">
      <x:c r="AA133" s="116" t="s">
        <x:v>2856</x:v>
      </x:c>
      <x:c r="AB133" s="116">
        <x:v>34</x:v>
      </x:c>
      <x:c r="AC133" s="116"/>
      <x:c r="AD133" s="116"/>
      <x:c r="AE133" s="116"/>
    </x:row>
    <x:row r="134" spans="27:31">
      <x:c r="AA134" s="116" t="s">
        <x:v>2847</x:v>
      </x:c>
      <x:c r="AB134" s="116">
        <x:v>35</x:v>
      </x:c>
      <x:c r="AC134" s="116"/>
      <x:c r="AD134" s="116"/>
      <x:c r="AE134" s="116"/>
    </x:row>
    <x:row r="135" spans="27:31">
      <x:c r="AA135" s="116" t="s">
        <x:v>2861</x:v>
      </x:c>
      <x:c r="AB135" s="116">
        <x:v>36</x:v>
      </x:c>
      <x:c r="AC135" s="116"/>
      <x:c r="AD135" s="116"/>
      <x:c r="AE135" s="116"/>
    </x:row>
    <x:row r="136" spans="27:31">
      <x:c r="AA136" s="116" t="s">
        <x:v>281</x:v>
      </x:c>
      <x:c r="AB136" s="116">
        <x:v>37</x:v>
      </x:c>
      <x:c r="AC136" s="116"/>
      <x:c r="AD136" s="116"/>
      <x:c r="AE136" s="116"/>
    </x:row>
    <x:row r="137" spans="27:31">
      <x:c r="AA137" s="116" t="s">
        <x:v>293</x:v>
      </x:c>
      <x:c r="AB137" s="116">
        <x:v>38</x:v>
      </x:c>
      <x:c r="AC137" s="116"/>
      <x:c r="AD137" s="116"/>
      <x:c r="AE137" s="116"/>
    </x:row>
    <x:row r="138" spans="27:31">
      <x:c r="AA138" s="116" t="s">
        <x:v>2860</x:v>
      </x:c>
      <x:c r="AB138" s="116">
        <x:v>39</x:v>
      </x:c>
      <x:c r="AC138" s="116"/>
      <x:c r="AD138" s="116"/>
      <x:c r="AE138" s="116"/>
    </x:row>
    <x:row r="139" spans="27:31">
      <x:c r="AA139" s="116" t="s">
        <x:v>2765</x:v>
      </x:c>
      <x:c r="AB139" s="116">
        <x:v>40</x:v>
      </x:c>
      <x:c r="AC139" s="116"/>
      <x:c r="AD139" s="116"/>
      <x:c r="AE139" s="116"/>
    </x:row>
    <x:row r="140" spans="27:31">
      <x:c r="AA140" s="116" t="s">
        <x:v>2757</x:v>
      </x:c>
      <x:c r="AB140" s="116">
        <x:v>41</x:v>
      </x:c>
      <x:c r="AC140" s="116"/>
      <x:c r="AD140" s="116"/>
      <x:c r="AE140" s="116"/>
    </x:row>
    <x:row r="141" spans="27:31">
      <x:c r="AA141" s="116" t="s">
        <x:v>254</x:v>
      </x:c>
      <x:c r="AB141" s="116">
        <x:v>42</x:v>
      </x:c>
      <x:c r="AC141" s="116"/>
      <x:c r="AD141" s="116"/>
      <x:c r="AE141" s="116"/>
    </x:row>
    <x:row r="142" spans="27:31">
      <x:c r="AA142" s="116" t="s">
        <x:v>2759</x:v>
      </x:c>
      <x:c r="AB142" s="116">
        <x:v>43</x:v>
      </x:c>
      <x:c r="AC142" s="116"/>
      <x:c r="AD142" s="116"/>
      <x:c r="AE142" s="116"/>
    </x:row>
    <x:row r="143" spans="27:31">
      <x:c r="AA143" s="116"/>
      <x:c r="AB143" s="116">
        <x:v>44</x:v>
      </x:c>
      <x:c r="AC143" s="116"/>
      <x:c r="AD143" s="116"/>
      <x:c r="AE143" s="116"/>
    </x:row>
    <x:row r="144" spans="27:31">
      <x:c r="AA144" s="116"/>
      <x:c r="AB144" s="116">
        <x:v>45</x:v>
      </x:c>
      <x:c r="AC144" s="116"/>
      <x:c r="AD144" s="116"/>
      <x:c r="AE144" s="116"/>
    </x:row>
    <x:row r="145" spans="27:31">
      <x:c r="AA145" s="116"/>
      <x:c r="AB145" s="116">
        <x:v>46</x:v>
      </x:c>
      <x:c r="AC145" s="116"/>
      <x:c r="AD145" s="116"/>
      <x:c r="AE145" s="116"/>
    </x:row>
    <x:row r="146" spans="27:31">
      <x:c r="AA146" s="116"/>
      <x:c r="AB146" s="116">
        <x:v>47</x:v>
      </x:c>
      <x:c r="AC146" s="116"/>
      <x:c r="AD146" s="116"/>
      <x:c r="AE146" s="116"/>
    </x:row>
    <x:row r="147" spans="27:31">
      <x:c r="AA147" s="116"/>
      <x:c r="AB147" s="116">
        <x:v>48</x:v>
      </x:c>
      <x:c r="AC147" s="116"/>
      <x:c r="AD147" s="116"/>
      <x:c r="AE147" s="116"/>
    </x:row>
    <x:row r="148" spans="27:31">
      <x:c r="AA148" s="116"/>
      <x:c r="AB148" s="116">
        <x:v>49</x:v>
      </x:c>
      <x:c r="AC148" s="116"/>
      <x:c r="AD148" s="116"/>
      <x:c r="AE148" s="116"/>
    </x:row>
    <x:row r="149" spans="27:31">
      <x:c r="AA149" s="116"/>
      <x:c r="AB149" s="116">
        <x:v>50</x:v>
      </x:c>
      <x:c r="AC149" s="116"/>
      <x:c r="AD149" s="116"/>
      <x:c r="AE149" s="116"/>
    </x:row>
    <x:row r="150" spans="27:31">
      <x:c r="AA150" s="116"/>
      <x:c r="AB150" s="116">
        <x:v>51</x:v>
      </x:c>
      <x:c r="AC150" s="116"/>
      <x:c r="AD150" s="116"/>
      <x:c r="AE150" s="116"/>
    </x:row>
    <x:row r="151" spans="27:31">
      <x:c r="AA151" s="116"/>
      <x:c r="AB151" s="116">
        <x:v>52</x:v>
      </x:c>
      <x:c r="AC151" s="116"/>
      <x:c r="AD151" s="116"/>
      <x:c r="AE151" s="116"/>
    </x:row>
    <x:row r="152" spans="27:31">
      <x:c r="AA152" s="116"/>
      <x:c r="AB152" s="116">
        <x:v>53</x:v>
      </x:c>
      <x:c r="AC152" s="116"/>
      <x:c r="AD152" s="116"/>
      <x:c r="AE152" s="116"/>
    </x:row>
    <x:row r="153" spans="27:31">
      <x:c r="AA153" s="116"/>
      <x:c r="AB153" s="116">
        <x:v>54</x:v>
      </x:c>
      <x:c r="AC153" s="116"/>
      <x:c r="AD153" s="116"/>
      <x:c r="AE153" s="116"/>
    </x:row>
    <x:row r="154" spans="27:31">
      <x:c r="AA154" s="116"/>
      <x:c r="AB154" s="116">
        <x:v>55</x:v>
      </x:c>
      <x:c r="AC154" s="116"/>
      <x:c r="AD154" s="116"/>
      <x:c r="AE154" s="116"/>
    </x:row>
    <x:row r="155" spans="27:31">
      <x:c r="AA155" s="116"/>
      <x:c r="AB155" s="116">
        <x:v>56</x:v>
      </x:c>
      <x:c r="AC155" s="116"/>
      <x:c r="AD155" s="116"/>
      <x:c r="AE155" s="116"/>
    </x:row>
    <x:row r="156" spans="27:31">
      <x:c r="AA156" s="116"/>
      <x:c r="AB156" s="116">
        <x:v>57</x:v>
      </x:c>
      <x:c r="AC156" s="116"/>
      <x:c r="AD156" s="116"/>
      <x:c r="AE156" s="116"/>
    </x:row>
    <x:row r="157" spans="27:31">
      <x:c r="AA157" s="116"/>
      <x:c r="AB157" s="116">
        <x:v>58</x:v>
      </x:c>
      <x:c r="AC157" s="116"/>
      <x:c r="AD157" s="116"/>
      <x:c r="AE157" s="116"/>
    </x:row>
    <x:row r="158" spans="27:31">
      <x:c r="AA158" s="116"/>
      <x:c r="AB158" s="116">
        <x:v>59</x:v>
      </x:c>
      <x:c r="AC158" s="116"/>
      <x:c r="AD158" s="116"/>
      <x:c r="AE158" s="116"/>
    </x:row>
    <x:row r="159" spans="27:31">
      <x:c r="AA159" s="116"/>
      <x:c r="AB159" s="116">
        <x:v>60</x:v>
      </x:c>
      <x:c r="AC159" s="116"/>
      <x:c r="AD159" s="116"/>
      <x:c r="AE159" s="116"/>
    </x:row>
    <x:row r="160" spans="27:31">
      <x:c r="AA160" s="116"/>
      <x:c r="AB160" s="116">
        <x:v>61</x:v>
      </x:c>
      <x:c r="AC160" s="116"/>
      <x:c r="AD160" s="116"/>
      <x:c r="AE160" s="116"/>
    </x:row>
    <x:row r="161" spans="27:31">
      <x:c r="AA161" s="116"/>
      <x:c r="AB161" s="116">
        <x:v>62</x:v>
      </x:c>
      <x:c r="AC161" s="116"/>
      <x:c r="AD161" s="116"/>
      <x:c r="AE161" s="116"/>
    </x:row>
    <x:row r="162" spans="27:31">
      <x:c r="AA162" s="116"/>
      <x:c r="AB162" s="116">
        <x:v>63</x:v>
      </x:c>
      <x:c r="AC162" s="116"/>
      <x:c r="AD162" s="116"/>
      <x:c r="AE162" s="116"/>
    </x:row>
    <x:row r="163" spans="27:31">
      <x:c r="AA163" s="116"/>
      <x:c r="AB163" s="116">
        <x:v>64</x:v>
      </x:c>
      <x:c r="AC163" s="116"/>
      <x:c r="AD163" s="116"/>
      <x:c r="AE163" s="116"/>
    </x:row>
    <x:row r="164" spans="27:31">
      <x:c r="AA164" s="116"/>
      <x:c r="AB164" s="116">
        <x:v>65</x:v>
      </x:c>
      <x:c r="AC164" s="116"/>
      <x:c r="AD164" s="116"/>
      <x:c r="AE164" s="116"/>
    </x:row>
    <x:row r="165" spans="27:31">
      <x:c r="AA165" s="116"/>
      <x:c r="AB165" s="116">
        <x:v>66</x:v>
      </x:c>
      <x:c r="AC165" s="116"/>
      <x:c r="AD165" s="116"/>
      <x:c r="AE165" s="116"/>
    </x:row>
    <x:row r="166" spans="27:31">
      <x:c r="AA166" s="116"/>
      <x:c r="AB166" s="116">
        <x:v>67</x:v>
      </x:c>
      <x:c r="AC166" s="116"/>
      <x:c r="AD166" s="116"/>
      <x:c r="AE166" s="116"/>
    </x:row>
    <x:row r="167" spans="27:31">
      <x:c r="AA167" s="116"/>
      <x:c r="AB167" s="116">
        <x:v>68</x:v>
      </x:c>
      <x:c r="AC167" s="116"/>
      <x:c r="AD167" s="116"/>
      <x:c r="AE167" s="116"/>
    </x:row>
    <x:row r="168" spans="27:31">
      <x:c r="AA168" s="116"/>
      <x:c r="AB168" s="116">
        <x:v>69</x:v>
      </x:c>
      <x:c r="AC168" s="116"/>
      <x:c r="AD168" s="116"/>
      <x:c r="AE168" s="116"/>
    </x:row>
    <x:row r="169" spans="27:31">
      <x:c r="AA169" s="116"/>
      <x:c r="AB169" s="116">
        <x:v>70</x:v>
      </x:c>
      <x:c r="AC169" s="116"/>
      <x:c r="AD169" s="116"/>
      <x:c r="AE169" s="116"/>
    </x:row>
    <x:row r="170" spans="27:31">
      <x:c r="AA170" s="116"/>
      <x:c r="AB170" s="116">
        <x:v>71</x:v>
      </x:c>
      <x:c r="AC170" s="116"/>
      <x:c r="AD170" s="116"/>
      <x:c r="AE170" s="116"/>
    </x:row>
    <x:row r="171" spans="27:31">
      <x:c r="AA171" s="116"/>
      <x:c r="AB171" s="116">
        <x:v>72</x:v>
      </x:c>
      <x:c r="AC171" s="116"/>
      <x:c r="AD171" s="116"/>
      <x:c r="AE171" s="116"/>
    </x:row>
    <x:row r="172" spans="27:31">
      <x:c r="AA172" s="116"/>
      <x:c r="AB172" s="116">
        <x:v>73</x:v>
      </x:c>
      <x:c r="AC172" s="116"/>
      <x:c r="AD172" s="116"/>
      <x:c r="AE172" s="116"/>
    </x:row>
    <x:row r="173" spans="27:31">
      <x:c r="AA173" s="116"/>
      <x:c r="AB173" s="116">
        <x:v>74</x:v>
      </x:c>
      <x:c r="AC173" s="116"/>
      <x:c r="AD173" s="116"/>
      <x:c r="AE173" s="116"/>
    </x:row>
    <x:row r="174" spans="27:31">
      <x:c r="AA174" s="116"/>
      <x:c r="AB174" s="116">
        <x:v>75</x:v>
      </x:c>
      <x:c r="AC174" s="116"/>
      <x:c r="AD174" s="116"/>
      <x:c r="AE174" s="116"/>
    </x:row>
    <x:row r="175" spans="27:31">
      <x:c r="AA175" s="116"/>
      <x:c r="AB175" s="116">
        <x:v>76</x:v>
      </x:c>
      <x:c r="AC175" s="116"/>
      <x:c r="AD175" s="116"/>
      <x:c r="AE175" s="116"/>
    </x:row>
    <x:row r="176" spans="27:31">
      <x:c r="AA176" s="116"/>
      <x:c r="AB176" s="116">
        <x:v>77</x:v>
      </x:c>
      <x:c r="AC176" s="116"/>
      <x:c r="AD176" s="116"/>
      <x:c r="AE176" s="116"/>
    </x:row>
    <x:row r="177" spans="27:31">
      <x:c r="AA177" s="116"/>
      <x:c r="AB177" s="116">
        <x:v>78</x:v>
      </x:c>
      <x:c r="AC177" s="116"/>
      <x:c r="AD177" s="116"/>
      <x:c r="AE177" s="116"/>
    </x:row>
    <x:row r="178" spans="27:31">
      <x:c r="AA178" s="116"/>
      <x:c r="AB178" s="116">
        <x:v>79</x:v>
      </x:c>
      <x:c r="AC178" s="116"/>
      <x:c r="AD178" s="116"/>
      <x:c r="AE178" s="116"/>
    </x:row>
    <x:row r="179" spans="27:31">
      <x:c r="AA179" s="116"/>
      <x:c r="AB179" s="116">
        <x:v>80</x:v>
      </x:c>
      <x:c r="AC179" s="116"/>
      <x:c r="AD179" s="116"/>
      <x:c r="AE179" s="116"/>
    </x:row>
    <x:row r="180" spans="27:31">
      <x:c r="AA180" s="116"/>
      <x:c r="AB180" s="116">
        <x:v>81</x:v>
      </x:c>
      <x:c r="AC180" s="116"/>
      <x:c r="AD180" s="116"/>
      <x:c r="AE180" s="116"/>
    </x:row>
    <x:row r="181" spans="27:31">
      <x:c r="AA181" s="116"/>
      <x:c r="AB181" s="116">
        <x:v>82</x:v>
      </x:c>
      <x:c r="AC181" s="116"/>
      <x:c r="AD181" s="116"/>
      <x:c r="AE181" s="116"/>
    </x:row>
    <x:row r="182" spans="27:31">
      <x:c r="AA182" s="116"/>
      <x:c r="AB182" s="116">
        <x:v>83</x:v>
      </x:c>
      <x:c r="AC182" s="116"/>
      <x:c r="AD182" s="116"/>
      <x:c r="AE182" s="116"/>
    </x:row>
    <x:row r="183" spans="27:31">
      <x:c r="AA183" s="116"/>
      <x:c r="AB183" s="116">
        <x:v>84</x:v>
      </x:c>
      <x:c r="AC183" s="116"/>
      <x:c r="AD183" s="116"/>
      <x:c r="AE183" s="116"/>
    </x:row>
    <x:row r="184" spans="27:31">
      <x:c r="AA184" s="116"/>
      <x:c r="AB184" s="116">
        <x:v>85</x:v>
      </x:c>
      <x:c r="AC184" s="116"/>
      <x:c r="AD184" s="116"/>
      <x:c r="AE184" s="116"/>
    </x:row>
    <x:row r="185" spans="27:31">
      <x:c r="AA185" s="116"/>
      <x:c r="AB185" s="116">
        <x:v>86</x:v>
      </x:c>
      <x:c r="AC185" s="116"/>
      <x:c r="AD185" s="116"/>
      <x:c r="AE185" s="116"/>
    </x:row>
    <x:row r="186" spans="27:31">
      <x:c r="AA186" s="116"/>
      <x:c r="AB186" s="116">
        <x:v>87</x:v>
      </x:c>
      <x:c r="AC186" s="116"/>
      <x:c r="AD186" s="116"/>
      <x:c r="AE186" s="116"/>
    </x:row>
    <x:row r="187" spans="27:31">
      <x:c r="AA187" s="116"/>
      <x:c r="AB187" s="116">
        <x:v>88</x:v>
      </x:c>
      <x:c r="AC187" s="116"/>
      <x:c r="AD187" s="116"/>
      <x:c r="AE187" s="116"/>
    </x:row>
    <x:row r="188" spans="27:31">
      <x:c r="AA188" s="116"/>
      <x:c r="AB188" s="116">
        <x:v>89</x:v>
      </x:c>
      <x:c r="AC188" s="116"/>
      <x:c r="AD188" s="116"/>
      <x:c r="AE188" s="116"/>
    </x:row>
    <x:row r="189" spans="27:31">
      <x:c r="AA189" s="116"/>
      <x:c r="AB189" s="116">
        <x:v>90</x:v>
      </x:c>
      <x:c r="AC189" s="116"/>
      <x:c r="AD189" s="116"/>
      <x:c r="AE189" s="116"/>
    </x:row>
    <x:row r="190" spans="27:31">
      <x:c r="AA190" s="116"/>
      <x:c r="AB190" s="116">
        <x:v>91</x:v>
      </x:c>
      <x:c r="AC190" s="116"/>
      <x:c r="AD190" s="116"/>
      <x:c r="AE190" s="116"/>
    </x:row>
    <x:row r="191" spans="27:31">
      <x:c r="AA191" s="116"/>
      <x:c r="AB191" s="116">
        <x:v>92</x:v>
      </x:c>
      <x:c r="AC191" s="116"/>
      <x:c r="AD191" s="116"/>
      <x:c r="AE191" s="116"/>
    </x:row>
    <x:row r="192" spans="27:31">
      <x:c r="AA192" s="116"/>
      <x:c r="AB192" s="116">
        <x:v>93</x:v>
      </x:c>
      <x:c r="AC192" s="116"/>
      <x:c r="AD192" s="116"/>
      <x:c r="AE192" s="116"/>
    </x:row>
    <x:row r="193" spans="27:31">
      <x:c r="AA193" s="116"/>
      <x:c r="AB193" s="116">
        <x:v>94</x:v>
      </x:c>
      <x:c r="AC193" s="116"/>
      <x:c r="AD193" s="116"/>
      <x:c r="AE193" s="116"/>
    </x:row>
    <x:row r="194" spans="27:31">
      <x:c r="AA194" s="116"/>
      <x:c r="AB194" s="116">
        <x:v>95</x:v>
      </x:c>
      <x:c r="AC194" s="116"/>
      <x:c r="AD194" s="116"/>
      <x:c r="AE194" s="116"/>
    </x:row>
    <x:row r="195" spans="27:31">
      <x:c r="AA195" s="116"/>
      <x:c r="AB195" s="116">
        <x:v>96</x:v>
      </x:c>
      <x:c r="AC195" s="116"/>
      <x:c r="AD195" s="116"/>
      <x:c r="AE195" s="116"/>
    </x:row>
    <x:row r="196" spans="27:31">
      <x:c r="AA196" s="116"/>
      <x:c r="AB196" s="116">
        <x:v>97</x:v>
      </x:c>
      <x:c r="AC196" s="116"/>
      <x:c r="AD196" s="116"/>
      <x:c r="AE196" s="116"/>
    </x:row>
    <x:row r="197" spans="27:31">
      <x:c r="AA197" s="116"/>
      <x:c r="AB197" s="116">
        <x:v>98</x:v>
      </x:c>
      <x:c r="AC197" s="116"/>
      <x:c r="AD197" s="116"/>
      <x:c r="AE197" s="116"/>
    </x:row>
    <x:row r="198" spans="27:31">
      <x:c r="AA198" s="116"/>
      <x:c r="AB198" s="116">
        <x:v>99</x:v>
      </x:c>
      <x:c r="AC198" s="116"/>
      <x:c r="AD198" s="116"/>
      <x:c r="AE198" s="116"/>
    </x:row>
    <x:row r="199" spans="27:31">
      <x:c r="AA199" s="116"/>
      <x:c r="AB199" s="116">
        <x:v>100</x:v>
      </x:c>
      <x:c r="AC199" s="116"/>
      <x:c r="AD199" s="116"/>
      <x:c r="AE199" s="116"/>
    </x:row>
    <x:row r="200" spans="27:31">
      <x:c r="AA200" s="116"/>
      <x:c r="AB200" s="116">
        <x:v>101</x:v>
      </x:c>
      <x:c r="AC200" s="116"/>
      <x:c r="AD200" s="116"/>
      <x:c r="AE200" s="116"/>
    </x:row>
    <x:row r="201" spans="27:31">
      <x:c r="AA201" s="116"/>
      <x:c r="AB201" s="116">
        <x:v>102</x:v>
      </x:c>
      <x:c r="AC201" s="116"/>
      <x:c r="AD201" s="116"/>
      <x:c r="AE201" s="116"/>
    </x:row>
    <x:row r="202" spans="27:31">
      <x:c r="AA202" s="116"/>
      <x:c r="AB202" s="116">
        <x:v>103</x:v>
      </x:c>
      <x:c r="AC202" s="116"/>
      <x:c r="AD202" s="116"/>
      <x:c r="AE202" s="116"/>
    </x:row>
    <x:row r="203" spans="27:31">
      <x:c r="AA203" s="116"/>
      <x:c r="AB203" s="116">
        <x:v>104</x:v>
      </x:c>
      <x:c r="AC203" s="116"/>
      <x:c r="AD203" s="116"/>
      <x:c r="AE203" s="116"/>
    </x:row>
    <x:row r="204" spans="27:31">
      <x:c r="AA204" s="116"/>
      <x:c r="AB204" s="116">
        <x:v>105</x:v>
      </x:c>
      <x:c r="AC204" s="116"/>
      <x:c r="AD204" s="116"/>
      <x:c r="AE204" s="116"/>
    </x:row>
    <x:row r="205" spans="27:31">
      <x:c r="AA205" s="116"/>
      <x:c r="AB205" s="116">
        <x:v>106</x:v>
      </x:c>
      <x:c r="AC205" s="116"/>
      <x:c r="AD205" s="116"/>
      <x:c r="AE205" s="116"/>
    </x:row>
    <x:row r="206" spans="27:31">
      <x:c r="AA206" s="116"/>
      <x:c r="AB206" s="116">
        <x:v>107</x:v>
      </x:c>
      <x:c r="AC206" s="116"/>
      <x:c r="AD206" s="116"/>
      <x:c r="AE206" s="116"/>
    </x:row>
    <x:row r="207" spans="27:31">
      <x:c r="AA207" s="116"/>
      <x:c r="AB207" s="116">
        <x:v>108</x:v>
      </x:c>
      <x:c r="AC207" s="116"/>
      <x:c r="AD207" s="116"/>
      <x:c r="AE207" s="116"/>
    </x:row>
    <x:row r="208" spans="27:31">
      <x:c r="AA208" s="116"/>
      <x:c r="AB208" s="116">
        <x:v>109</x:v>
      </x:c>
      <x:c r="AC208" s="116"/>
      <x:c r="AD208" s="116"/>
      <x:c r="AE208" s="116"/>
    </x:row>
    <x:row r="209" spans="27:31">
      <x:c r="AA209" s="116"/>
      <x:c r="AB209" s="116">
        <x:v>110</x:v>
      </x:c>
      <x:c r="AC209" s="116"/>
      <x:c r="AD209" s="116"/>
      <x:c r="AE209" s="116"/>
    </x:row>
    <x:row r="210" spans="27:31">
      <x:c r="AA210" s="116"/>
      <x:c r="AB210" s="116">
        <x:v>111</x:v>
      </x:c>
      <x:c r="AC210" s="116"/>
      <x:c r="AD210" s="116"/>
      <x:c r="AE210" s="116"/>
    </x:row>
    <x:row r="211" spans="27:31">
      <x:c r="AA211" s="116"/>
      <x:c r="AB211" s="116">
        <x:v>112</x:v>
      </x:c>
      <x:c r="AC211" s="116"/>
      <x:c r="AD211" s="116"/>
      <x:c r="AE211" s="116"/>
    </x:row>
    <x:row r="212" spans="27:31">
      <x:c r="AA212" s="116"/>
      <x:c r="AB212" s="116">
        <x:v>113</x:v>
      </x:c>
      <x:c r="AC212" s="116"/>
      <x:c r="AD212" s="116"/>
      <x:c r="AE212" s="116"/>
    </x:row>
    <x:row r="213" spans="27:31">
      <x:c r="AA213" s="116"/>
      <x:c r="AB213" s="116">
        <x:v>114</x:v>
      </x:c>
      <x:c r="AC213" s="116"/>
      <x:c r="AD213" s="116"/>
      <x:c r="AE213" s="116"/>
    </x:row>
    <x:row r="214" spans="27:31">
      <x:c r="AA214" s="116"/>
      <x:c r="AB214" s="116">
        <x:v>115</x:v>
      </x:c>
      <x:c r="AC214" s="116"/>
      <x:c r="AD214" s="116"/>
      <x:c r="AE214" s="116"/>
    </x:row>
    <x:row r="215" spans="27:31">
      <x:c r="AA215" s="116"/>
      <x:c r="AB215" s="116">
        <x:v>116</x:v>
      </x:c>
      <x:c r="AC215" s="116"/>
      <x:c r="AD215" s="116"/>
      <x:c r="AE215" s="116"/>
    </x:row>
    <x:row r="216" spans="27:31">
      <x:c r="AA216" s="116"/>
      <x:c r="AB216" s="116">
        <x:v>117</x:v>
      </x:c>
      <x:c r="AC216" s="116"/>
      <x:c r="AD216" s="116"/>
      <x:c r="AE216" s="116"/>
    </x:row>
    <x:row r="217" spans="27:31">
      <x:c r="AA217" s="116"/>
      <x:c r="AB217" s="116">
        <x:v>118</x:v>
      </x:c>
      <x:c r="AC217" s="116"/>
      <x:c r="AD217" s="116"/>
      <x:c r="AE217" s="116"/>
    </x:row>
    <x:row r="218" spans="27:31">
      <x:c r="AA218" s="116"/>
      <x:c r="AB218" s="116">
        <x:v>119</x:v>
      </x:c>
      <x:c r="AC218" s="116"/>
      <x:c r="AD218" s="116"/>
      <x:c r="AE218" s="116"/>
    </x:row>
    <x:row r="219" spans="27:31">
      <x:c r="AA219" s="116"/>
      <x:c r="AB219" s="116">
        <x:v>120</x:v>
      </x:c>
      <x:c r="AC219" s="116"/>
      <x:c r="AD219" s="116"/>
      <x:c r="AE219" s="116"/>
    </x:row>
    <x:row r="220" spans="27:31">
      <x:c r="AA220" s="116"/>
      <x:c r="AB220" s="116">
        <x:v>121</x:v>
      </x:c>
      <x:c r="AC220" s="116"/>
      <x:c r="AD220" s="116"/>
      <x:c r="AE220" s="116"/>
    </x:row>
    <x:row r="221" spans="27:31">
      <x:c r="AA221" s="116"/>
      <x:c r="AB221" s="116">
        <x:v>122</x:v>
      </x:c>
      <x:c r="AC221" s="116"/>
      <x:c r="AD221" s="116"/>
      <x:c r="AE221" s="116"/>
    </x:row>
    <x:row r="222" spans="27:31">
      <x:c r="AA222" s="116"/>
      <x:c r="AB222" s="116">
        <x:v>123</x:v>
      </x:c>
      <x:c r="AC222" s="116"/>
      <x:c r="AD222" s="116"/>
      <x:c r="AE222" s="116"/>
    </x:row>
    <x:row r="223" spans="27:31">
      <x:c r="AA223" s="116"/>
      <x:c r="AB223" s="116">
        <x:v>124</x:v>
      </x:c>
      <x:c r="AC223" s="116"/>
      <x:c r="AD223" s="116"/>
      <x:c r="AE223" s="116"/>
    </x:row>
    <x:row r="224" spans="27:31">
      <x:c r="AA224" s="116"/>
      <x:c r="AB224" s="116">
        <x:v>125</x:v>
      </x:c>
      <x:c r="AC224" s="116"/>
      <x:c r="AD224" s="116"/>
      <x:c r="AE224" s="116"/>
    </x:row>
    <x:row r="225" spans="27:31">
      <x:c r="AA225" s="116"/>
      <x:c r="AB225" s="116">
        <x:v>126</x:v>
      </x:c>
      <x:c r="AC225" s="116"/>
      <x:c r="AD225" s="116"/>
      <x:c r="AE225" s="116"/>
    </x:row>
    <x:row r="226" spans="27:31">
      <x:c r="AA226" s="116"/>
      <x:c r="AB226" s="116">
        <x:v>127</x:v>
      </x:c>
      <x:c r="AC226" s="116"/>
      <x:c r="AD226" s="116"/>
      <x:c r="AE226" s="116"/>
    </x:row>
    <x:row r="227" spans="27:31">
      <x:c r="AA227" s="116"/>
      <x:c r="AB227" s="116">
        <x:v>128</x:v>
      </x:c>
      <x:c r="AC227" s="116"/>
      <x:c r="AD227" s="116"/>
      <x:c r="AE227" s="116"/>
    </x:row>
    <x:row r="228" spans="27:31">
      <x:c r="AA228" s="116"/>
      <x:c r="AB228" s="116">
        <x:v>129</x:v>
      </x:c>
      <x:c r="AC228" s="116"/>
      <x:c r="AD228" s="116"/>
      <x:c r="AE228" s="116"/>
    </x:row>
    <x:row r="229" spans="27:31">
      <x:c r="AA229" s="116"/>
      <x:c r="AB229" s="116">
        <x:v>130</x:v>
      </x:c>
      <x:c r="AC229" s="116"/>
      <x:c r="AD229" s="116"/>
      <x:c r="AE229" s="116"/>
    </x:row>
    <x:row r="230" spans="27:31">
      <x:c r="AA230" s="116"/>
      <x:c r="AB230" s="116">
        <x:v>131</x:v>
      </x:c>
      <x:c r="AC230" s="116"/>
      <x:c r="AD230" s="116"/>
      <x:c r="AE230" s="116"/>
    </x:row>
    <x:row r="231" spans="27:31">
      <x:c r="AA231" s="116"/>
      <x:c r="AB231" s="116">
        <x:v>132</x:v>
      </x:c>
      <x:c r="AC231" s="116"/>
      <x:c r="AD231" s="116"/>
      <x:c r="AE231" s="116"/>
    </x:row>
    <x:row r="232" spans="27:31">
      <x:c r="AA232" s="116"/>
      <x:c r="AB232" s="116">
        <x:v>133</x:v>
      </x:c>
      <x:c r="AC232" s="116"/>
      <x:c r="AD232" s="116"/>
      <x:c r="AE232" s="116"/>
    </x:row>
    <x:row r="233" spans="27:31">
      <x:c r="AA233" s="116"/>
      <x:c r="AB233" s="116">
        <x:v>134</x:v>
      </x:c>
      <x:c r="AC233" s="116"/>
      <x:c r="AD233" s="116"/>
      <x:c r="AE233" s="116"/>
    </x:row>
    <x:row r="234" spans="27:31">
      <x:c r="AA234" s="116"/>
      <x:c r="AB234" s="116">
        <x:v>135</x:v>
      </x:c>
      <x:c r="AC234" s="116"/>
      <x:c r="AD234" s="116"/>
      <x:c r="AE234" s="116"/>
    </x:row>
    <x:row r="235" spans="27:31">
      <x:c r="AA235" s="116"/>
      <x:c r="AB235" s="116">
        <x:v>136</x:v>
      </x:c>
      <x:c r="AC235" s="116"/>
      <x:c r="AD235" s="116"/>
      <x:c r="AE235" s="116"/>
    </x:row>
    <x:row r="236" spans="27:31">
      <x:c r="AA236" s="116"/>
      <x:c r="AB236" s="116">
        <x:v>137</x:v>
      </x:c>
      <x:c r="AC236" s="116"/>
      <x:c r="AD236" s="116"/>
      <x:c r="AE236" s="116"/>
    </x:row>
    <x:row r="237" spans="27:31">
      <x:c r="AA237" s="116"/>
      <x:c r="AB237" s="116">
        <x:v>138</x:v>
      </x:c>
      <x:c r="AC237" s="116"/>
      <x:c r="AD237" s="116"/>
      <x:c r="AE237" s="116"/>
    </x:row>
    <x:row r="238" spans="27:31">
      <x:c r="AA238" s="116"/>
      <x:c r="AB238" s="116">
        <x:v>139</x:v>
      </x:c>
      <x:c r="AC238" s="116"/>
      <x:c r="AD238" s="116"/>
      <x:c r="AE238" s="116"/>
    </x:row>
    <x:row r="239" spans="27:31">
      <x:c r="AA239" s="116"/>
      <x:c r="AB239" s="116">
        <x:v>140</x:v>
      </x:c>
      <x:c r="AC239" s="116"/>
      <x:c r="AD239" s="116"/>
      <x:c r="AE239" s="116"/>
    </x:row>
    <x:row r="240" spans="27:31">
      <x:c r="AA240" s="116"/>
      <x:c r="AB240" s="116">
        <x:v>141</x:v>
      </x:c>
      <x:c r="AC240" s="116"/>
      <x:c r="AD240" s="116"/>
      <x:c r="AE240" s="116"/>
    </x:row>
    <x:row r="241" spans="27:31">
      <x:c r="AA241" s="116"/>
      <x:c r="AB241" s="116">
        <x:v>142</x:v>
      </x:c>
      <x:c r="AC241" s="116"/>
      <x:c r="AD241" s="116"/>
      <x:c r="AE241" s="116"/>
    </x:row>
    <x:row r="242" spans="27:31">
      <x:c r="AA242" s="116"/>
      <x:c r="AB242" s="116">
        <x:v>143</x:v>
      </x:c>
      <x:c r="AC242" s="116"/>
      <x:c r="AD242" s="116"/>
      <x:c r="AE242" s="116"/>
    </x:row>
    <x:row r="243" spans="27:31">
      <x:c r="AA243" s="116"/>
      <x:c r="AB243" s="116">
        <x:v>144</x:v>
      </x:c>
      <x:c r="AC243" s="116"/>
      <x:c r="AD243" s="116"/>
      <x:c r="AE243" s="116"/>
    </x:row>
    <x:row r="244" spans="27:31">
      <x:c r="AA244" s="116"/>
      <x:c r="AB244" s="116">
        <x:v>145</x:v>
      </x:c>
      <x:c r="AC244" s="116"/>
      <x:c r="AD244" s="116"/>
      <x:c r="AE244" s="116"/>
    </x:row>
    <x:row r="245" spans="27:31">
      <x:c r="AA245" s="116"/>
      <x:c r="AB245" s="116">
        <x:v>146</x:v>
      </x:c>
      <x:c r="AC245" s="116"/>
      <x:c r="AD245" s="116"/>
      <x:c r="AE245" s="116"/>
    </x:row>
    <x:row r="246" spans="27:31">
      <x:c r="AA246" s="116"/>
      <x:c r="AB246" s="116">
        <x:v>147</x:v>
      </x:c>
      <x:c r="AC246" s="116"/>
      <x:c r="AD246" s="116"/>
      <x:c r="AE246" s="116"/>
    </x:row>
    <x:row r="247" spans="27:31">
      <x:c r="AA247" s="116"/>
      <x:c r="AB247" s="116">
        <x:v>148</x:v>
      </x:c>
      <x:c r="AC247" s="116"/>
      <x:c r="AD247" s="116"/>
      <x:c r="AE247" s="116"/>
    </x:row>
    <x:row r="248" spans="27:31">
      <x:c r="AA248" s="116"/>
      <x:c r="AB248" s="116">
        <x:v>149</x:v>
      </x:c>
      <x:c r="AC248" s="116"/>
      <x:c r="AD248" s="116"/>
      <x:c r="AE248" s="116"/>
    </x:row>
    <x:row r="249" spans="27:31">
      <x:c r="AA249" s="116"/>
      <x:c r="AB249" s="116">
        <x:v>150</x:v>
      </x:c>
      <x:c r="AC249" s="116"/>
      <x:c r="AD249" s="116"/>
      <x:c r="AE249" s="116"/>
    </x:row>
    <x:row r="250" spans="27:31">
      <x:c r="AA250" s="116"/>
      <x:c r="AB250" s="116">
        <x:v>151</x:v>
      </x:c>
      <x:c r="AC250" s="116"/>
      <x:c r="AD250" s="116"/>
      <x:c r="AE250" s="116"/>
    </x:row>
    <x:row r="251" spans="27:31">
      <x:c r="AA251" s="116"/>
      <x:c r="AB251" s="116">
        <x:v>152</x:v>
      </x:c>
      <x:c r="AC251" s="116"/>
      <x:c r="AD251" s="116"/>
      <x:c r="AE251" s="116"/>
    </x:row>
    <x:row r="252" spans="27:31">
      <x:c r="AA252" s="116"/>
      <x:c r="AB252" s="116">
        <x:v>153</x:v>
      </x:c>
      <x:c r="AC252" s="116"/>
      <x:c r="AD252" s="116"/>
      <x:c r="AE252" s="116"/>
    </x:row>
    <x:row r="253" spans="27:31">
      <x:c r="AA253" s="116"/>
      <x:c r="AB253" s="116">
        <x:v>154</x:v>
      </x:c>
      <x:c r="AC253" s="116"/>
      <x:c r="AD253" s="116"/>
      <x:c r="AE253" s="116"/>
    </x:row>
    <x:row r="254" spans="27:31">
      <x:c r="AA254" s="116"/>
      <x:c r="AB254" s="116">
        <x:v>155</x:v>
      </x:c>
      <x:c r="AC254" s="116"/>
      <x:c r="AD254" s="116"/>
      <x:c r="AE254" s="116"/>
    </x:row>
    <x:row r="255" spans="27:31">
      <x:c r="AA255" s="116"/>
      <x:c r="AB255" s="116">
        <x:v>156</x:v>
      </x:c>
      <x:c r="AC255" s="116"/>
      <x:c r="AD255" s="116"/>
      <x:c r="AE255" s="116"/>
    </x:row>
    <x:row r="256" spans="27:31">
      <x:c r="AA256" s="116"/>
      <x:c r="AB256" s="116">
        <x:v>157</x:v>
      </x:c>
      <x:c r="AC256" s="116"/>
      <x:c r="AD256" s="116"/>
      <x:c r="AE256" s="116"/>
    </x:row>
    <x:row r="257" spans="27:31">
      <x:c r="AA257" s="116"/>
      <x:c r="AB257" s="116">
        <x:v>158</x:v>
      </x:c>
      <x:c r="AC257" s="116"/>
      <x:c r="AD257" s="116"/>
      <x:c r="AE257" s="116"/>
    </x:row>
    <x:row r="258" spans="27:31">
      <x:c r="AA258" s="116"/>
      <x:c r="AB258" s="116">
        <x:v>159</x:v>
      </x:c>
      <x:c r="AC258" s="116"/>
      <x:c r="AD258" s="116"/>
      <x:c r="AE258" s="116"/>
    </x:row>
    <x:row r="259" spans="27:31">
      <x:c r="AA259" s="116"/>
      <x:c r="AB259" s="116">
        <x:v>160</x:v>
      </x:c>
      <x:c r="AC259" s="116"/>
      <x:c r="AD259" s="116"/>
      <x:c r="AE259" s="116"/>
    </x:row>
    <x:row r="260" spans="27:31">
      <x:c r="AA260" s="116"/>
      <x:c r="AB260" s="116">
        <x:v>161</x:v>
      </x:c>
      <x:c r="AC260" s="116"/>
      <x:c r="AD260" s="116"/>
      <x:c r="AE260" s="116"/>
    </x:row>
    <x:row r="261" spans="27:31">
      <x:c r="AA261" s="116"/>
      <x:c r="AB261" s="116">
        <x:v>162</x:v>
      </x:c>
      <x:c r="AC261" s="116"/>
      <x:c r="AD261" s="116"/>
      <x:c r="AE261" s="116"/>
    </x:row>
    <x:row r="262" spans="27:31">
      <x:c r="AA262" s="116"/>
      <x:c r="AB262" s="116">
        <x:v>163</x:v>
      </x:c>
      <x:c r="AC262" s="116"/>
      <x:c r="AD262" s="116"/>
      <x:c r="AE262" s="116"/>
    </x:row>
    <x:row r="263" spans="27:31">
      <x:c r="AA263" s="116"/>
      <x:c r="AB263" s="116">
        <x:v>164</x:v>
      </x:c>
      <x:c r="AC263" s="116"/>
      <x:c r="AD263" s="116"/>
      <x:c r="AE263" s="116"/>
    </x:row>
    <x:row r="264" spans="27:31">
      <x:c r="AA264" s="116"/>
      <x:c r="AB264" s="116">
        <x:v>165</x:v>
      </x:c>
      <x:c r="AC264" s="116"/>
      <x:c r="AD264" s="116"/>
      <x:c r="AE264" s="116"/>
    </x:row>
    <x:row r="265" spans="27:31">
      <x:c r="AA265" s="116"/>
      <x:c r="AB265" s="116">
        <x:v>166</x:v>
      </x:c>
      <x:c r="AC265" s="116"/>
      <x:c r="AD265" s="116"/>
      <x:c r="AE265" s="116"/>
    </x:row>
    <x:row r="266" spans="27:31">
      <x:c r="AA266" s="116"/>
      <x:c r="AB266" s="116">
        <x:v>167</x:v>
      </x:c>
      <x:c r="AC266" s="116"/>
      <x:c r="AD266" s="116"/>
      <x:c r="AE266" s="116"/>
    </x:row>
    <x:row r="267" spans="27:31">
      <x:c r="AA267" s="116"/>
      <x:c r="AB267" s="116">
        <x:v>168</x:v>
      </x:c>
      <x:c r="AC267" s="116"/>
      <x:c r="AD267" s="116"/>
      <x:c r="AE267" s="116"/>
    </x:row>
    <x:row r="268" spans="27:31">
      <x:c r="AA268" s="116"/>
      <x:c r="AB268" s="116">
        <x:v>169</x:v>
      </x:c>
      <x:c r="AC268" s="116"/>
      <x:c r="AD268" s="116"/>
      <x:c r="AE268" s="116"/>
    </x:row>
    <x:row r="269" spans="27:31">
      <x:c r="AA269" s="116"/>
      <x:c r="AB269" s="116">
        <x:v>170</x:v>
      </x:c>
      <x:c r="AC269" s="116"/>
      <x:c r="AD269" s="116"/>
      <x:c r="AE269" s="116"/>
    </x:row>
    <x:row r="270" spans="27:31">
      <x:c r="AA270" s="116"/>
      <x:c r="AB270" s="116">
        <x:v>171</x:v>
      </x:c>
      <x:c r="AC270" s="116"/>
      <x:c r="AD270" s="116"/>
      <x:c r="AE270" s="116"/>
    </x:row>
    <x:row r="271" spans="27:31">
      <x:c r="AA271" s="116"/>
      <x:c r="AB271" s="116">
        <x:v>172</x:v>
      </x:c>
      <x:c r="AC271" s="116"/>
      <x:c r="AD271" s="116"/>
      <x:c r="AE271" s="116"/>
    </x:row>
    <x:row r="272" spans="27:31">
      <x:c r="AA272" s="116"/>
      <x:c r="AB272" s="116">
        <x:v>173</x:v>
      </x:c>
      <x:c r="AC272" s="116"/>
      <x:c r="AD272" s="116"/>
      <x:c r="AE272" s="116"/>
    </x:row>
    <x:row r="273" spans="27:31">
      <x:c r="AA273" s="116"/>
      <x:c r="AB273" s="116">
        <x:v>174</x:v>
      </x:c>
      <x:c r="AC273" s="116"/>
      <x:c r="AD273" s="116"/>
      <x:c r="AE273" s="116"/>
    </x:row>
    <x:row r="274" spans="27:31">
      <x:c r="AA274" s="116"/>
      <x:c r="AB274" s="116">
        <x:v>175</x:v>
      </x:c>
      <x:c r="AC274" s="116"/>
      <x:c r="AD274" s="116"/>
      <x:c r="AE274" s="116"/>
    </x:row>
    <x:row r="275" spans="27:31">
      <x:c r="AA275" s="116"/>
      <x:c r="AB275" s="116">
        <x:v>176</x:v>
      </x:c>
      <x:c r="AC275" s="116"/>
      <x:c r="AD275" s="116"/>
      <x:c r="AE275" s="116"/>
    </x:row>
    <x:row r="276" spans="27:31">
      <x:c r="AA276" s="116"/>
      <x:c r="AB276" s="116">
        <x:v>177</x:v>
      </x:c>
      <x:c r="AC276" s="116"/>
      <x:c r="AD276" s="116"/>
      <x:c r="AE276" s="116"/>
    </x:row>
    <x:row r="277" spans="27:31">
      <x:c r="AA277" s="116"/>
      <x:c r="AB277" s="116">
        <x:v>178</x:v>
      </x:c>
      <x:c r="AC277" s="116"/>
      <x:c r="AD277" s="116"/>
      <x:c r="AE277" s="116"/>
    </x:row>
    <x:row r="278" spans="27:31">
      <x:c r="AA278" s="116"/>
      <x:c r="AB278" s="116">
        <x:v>179</x:v>
      </x:c>
      <x:c r="AC278" s="116"/>
      <x:c r="AD278" s="116"/>
      <x:c r="AE278" s="116"/>
    </x:row>
    <x:row r="279" spans="27:31">
      <x:c r="AA279" s="116"/>
      <x:c r="AB279" s="116">
        <x:v>180</x:v>
      </x:c>
      <x:c r="AC279" s="116"/>
      <x:c r="AD279" s="116"/>
      <x:c r="AE279" s="116"/>
    </x:row>
    <x:row r="280" spans="27:31">
      <x:c r="AA280" s="116"/>
      <x:c r="AB280" s="116">
        <x:v>181</x:v>
      </x:c>
      <x:c r="AC280" s="116"/>
      <x:c r="AD280" s="116"/>
      <x:c r="AE280" s="116"/>
    </x:row>
    <x:row r="281" spans="27:31">
      <x:c r="AA281" s="116"/>
      <x:c r="AB281" s="116">
        <x:v>182</x:v>
      </x:c>
      <x:c r="AC281" s="116"/>
      <x:c r="AD281" s="116"/>
      <x:c r="AE281" s="116"/>
    </x:row>
    <x:row r="282" spans="27:31">
      <x:c r="AA282" s="116"/>
      <x:c r="AB282" s="116">
        <x:v>183</x:v>
      </x:c>
      <x:c r="AC282" s="116"/>
      <x:c r="AD282" s="116"/>
      <x:c r="AE282" s="116"/>
    </x:row>
    <x:row r="283" spans="27:31">
      <x:c r="AA283" s="116"/>
      <x:c r="AB283" s="116">
        <x:v>184</x:v>
      </x:c>
      <x:c r="AC283" s="116"/>
      <x:c r="AD283" s="116"/>
      <x:c r="AE283" s="116"/>
    </x:row>
    <x:row r="284" spans="27:31">
      <x:c r="AA284" s="116"/>
      <x:c r="AB284" s="116">
        <x:v>185</x:v>
      </x:c>
      <x:c r="AC284" s="116"/>
      <x:c r="AD284" s="116"/>
      <x:c r="AE284" s="116"/>
    </x:row>
    <x:row r="285" spans="27:31">
      <x:c r="AA285" s="116"/>
      <x:c r="AB285" s="116">
        <x:v>186</x:v>
      </x:c>
      <x:c r="AC285" s="116"/>
      <x:c r="AD285" s="116"/>
      <x:c r="AE285" s="116"/>
    </x:row>
    <x:row r="286" spans="27:31">
      <x:c r="AA286" s="116"/>
      <x:c r="AB286" s="116">
        <x:v>187</x:v>
      </x:c>
      <x:c r="AC286" s="116"/>
      <x:c r="AD286" s="116"/>
      <x:c r="AE286" s="116"/>
    </x:row>
    <x:row r="287" spans="27:31">
      <x:c r="AA287" s="116"/>
      <x:c r="AB287" s="116">
        <x:v>188</x:v>
      </x:c>
      <x:c r="AC287" s="116"/>
      <x:c r="AD287" s="116"/>
      <x:c r="AE287" s="116"/>
    </x:row>
    <x:row r="288" spans="27:31">
      <x:c r="AA288" s="116"/>
      <x:c r="AB288" s="116">
        <x:v>189</x:v>
      </x:c>
      <x:c r="AC288" s="116"/>
      <x:c r="AD288" s="116"/>
      <x:c r="AE288" s="116"/>
    </x:row>
    <x:row r="289" spans="27:31">
      <x:c r="AA289" s="116"/>
      <x:c r="AB289" s="116">
        <x:v>190</x:v>
      </x:c>
      <x:c r="AC289" s="116"/>
      <x:c r="AD289" s="116"/>
      <x:c r="AE289" s="116"/>
    </x:row>
    <x:row r="290" spans="27:31">
      <x:c r="AA290" s="116"/>
      <x:c r="AB290" s="116">
        <x:v>191</x:v>
      </x:c>
      <x:c r="AC290" s="116"/>
      <x:c r="AD290" s="116"/>
      <x:c r="AE290" s="116"/>
    </x:row>
    <x:row r="291" spans="27:31">
      <x:c r="AA291" s="116"/>
      <x:c r="AB291" s="116">
        <x:v>192</x:v>
      </x:c>
      <x:c r="AC291" s="116"/>
      <x:c r="AD291" s="116"/>
      <x:c r="AE291" s="116"/>
    </x:row>
    <x:row r="292" spans="27:31">
      <x:c r="AA292" s="116"/>
      <x:c r="AB292" s="116">
        <x:v>193</x:v>
      </x:c>
      <x:c r="AC292" s="116"/>
      <x:c r="AD292" s="116"/>
      <x:c r="AE292" s="116"/>
    </x:row>
    <x:row r="293" spans="27:31">
      <x:c r="AA293" s="116"/>
      <x:c r="AB293" s="116">
        <x:v>194</x:v>
      </x:c>
      <x:c r="AC293" s="116"/>
      <x:c r="AD293" s="116"/>
      <x:c r="AE293" s="116"/>
    </x:row>
    <x:row r="294" spans="27:31">
      <x:c r="AA294" s="116"/>
      <x:c r="AB294" s="116">
        <x:v>195</x:v>
      </x:c>
      <x:c r="AC294" s="116"/>
      <x:c r="AD294" s="116"/>
      <x:c r="AE294" s="116"/>
    </x:row>
    <x:row r="295" spans="27:31">
      <x:c r="AA295" s="116"/>
      <x:c r="AB295" s="116">
        <x:v>196</x:v>
      </x:c>
      <x:c r="AC295" s="116"/>
      <x:c r="AD295" s="116"/>
      <x:c r="AE295" s="116"/>
    </x:row>
    <x:row r="296" spans="27:31">
      <x:c r="AA296" s="116"/>
      <x:c r="AB296" s="116">
        <x:v>197</x:v>
      </x:c>
      <x:c r="AC296" s="116"/>
      <x:c r="AD296" s="116"/>
      <x:c r="AE296" s="116"/>
    </x:row>
    <x:row r="297" spans="27:31">
      <x:c r="AA297" s="116"/>
      <x:c r="AB297" s="116">
        <x:v>198</x:v>
      </x:c>
      <x:c r="AC297" s="116"/>
      <x:c r="AD297" s="116"/>
      <x:c r="AE297" s="116"/>
    </x:row>
    <x:row r="298" spans="27:31">
      <x:c r="AA298" s="116"/>
      <x:c r="AB298" s="116">
        <x:v>199</x:v>
      </x:c>
      <x:c r="AC298" s="116"/>
      <x:c r="AD298" s="116"/>
      <x:c r="AE298" s="116"/>
    </x:row>
    <x:row r="299" spans="27:31">
      <x:c r="AA299" s="116"/>
      <x:c r="AB299" s="116">
        <x:v>200</x:v>
      </x:c>
      <x:c r="AC299" s="116"/>
      <x:c r="AD299" s="116"/>
      <x:c r="AE299" s="116"/>
    </x:row>
    <x:row r="300" spans="27:31">
      <x:c r="AA300" s="116"/>
      <x:c r="AB300" s="116">
        <x:v>201</x:v>
      </x:c>
      <x:c r="AC300" s="116"/>
      <x:c r="AD300" s="116"/>
      <x:c r="AE300" s="116"/>
    </x:row>
    <x:row r="301" spans="27:31">
      <x:c r="AA301" s="116"/>
      <x:c r="AB301" s="116">
        <x:v>202</x:v>
      </x:c>
      <x:c r="AC301" s="116"/>
      <x:c r="AD301" s="116"/>
      <x:c r="AE301" s="116"/>
    </x:row>
    <x:row r="302" spans="27:31">
      <x:c r="AA302" s="116"/>
      <x:c r="AB302" s="116">
        <x:v>203</x:v>
      </x:c>
      <x:c r="AC302" s="116"/>
      <x:c r="AD302" s="116"/>
      <x:c r="AE302" s="116"/>
    </x:row>
    <x:row r="303" spans="27:31">
      <x:c r="AA303" s="116"/>
      <x:c r="AB303" s="116">
        <x:v>204</x:v>
      </x:c>
      <x:c r="AC303" s="116"/>
      <x:c r="AD303" s="116"/>
      <x:c r="AE303" s="116"/>
    </x:row>
    <x:row r="304" spans="27:31">
      <x:c r="AA304" s="116"/>
      <x:c r="AB304" s="116">
        <x:v>205</x:v>
      </x:c>
      <x:c r="AC304" s="116"/>
      <x:c r="AD304" s="116"/>
      <x:c r="AE304" s="116"/>
    </x:row>
    <x:row r="305" spans="27:31">
      <x:c r="AA305" s="116"/>
      <x:c r="AB305" s="116">
        <x:v>206</x:v>
      </x:c>
      <x:c r="AC305" s="116"/>
      <x:c r="AD305" s="116"/>
      <x:c r="AE305" s="116"/>
    </x:row>
    <x:row r="306" spans="27:31">
      <x:c r="AA306" s="116"/>
      <x:c r="AB306" s="116">
        <x:v>207</x:v>
      </x:c>
      <x:c r="AC306" s="116"/>
      <x:c r="AD306" s="116"/>
      <x:c r="AE306" s="116"/>
    </x:row>
    <x:row r="307" spans="27:31">
      <x:c r="AA307" s="116"/>
      <x:c r="AB307" s="116">
        <x:v>208</x:v>
      </x:c>
      <x:c r="AC307" s="116"/>
      <x:c r="AD307" s="116"/>
      <x:c r="AE307" s="116"/>
    </x:row>
    <x:row r="308" spans="27:31">
      <x:c r="AA308" s="116"/>
      <x:c r="AB308" s="116">
        <x:v>209</x:v>
      </x:c>
      <x:c r="AC308" s="116"/>
      <x:c r="AD308" s="116"/>
      <x:c r="AE308" s="116"/>
    </x:row>
    <x:row r="309" spans="27:31">
      <x:c r="AA309" s="116"/>
      <x:c r="AB309" s="116">
        <x:v>210</x:v>
      </x:c>
      <x:c r="AC309" s="116"/>
      <x:c r="AD309" s="116"/>
      <x:c r="AE309" s="116"/>
    </x:row>
    <x:row r="310" spans="27:31">
      <x:c r="AA310" s="116"/>
      <x:c r="AB310" s="116">
        <x:v>211</x:v>
      </x:c>
      <x:c r="AC310" s="116"/>
      <x:c r="AD310" s="116"/>
      <x:c r="AE310" s="116"/>
    </x:row>
    <x:row r="311" spans="27:31">
      <x:c r="AA311" s="116"/>
      <x:c r="AB311" s="116">
        <x:v>212</x:v>
      </x:c>
      <x:c r="AC311" s="116"/>
      <x:c r="AD311" s="116"/>
      <x:c r="AE311" s="116"/>
    </x:row>
    <x:row r="312" spans="27:31">
      <x:c r="AA312" s="116"/>
      <x:c r="AB312" s="116">
        <x:v>213</x:v>
      </x:c>
      <x:c r="AC312" s="116"/>
      <x:c r="AD312" s="116"/>
      <x:c r="AE312" s="116"/>
    </x:row>
    <x:row r="313" spans="27:31">
      <x:c r="AA313" s="116"/>
      <x:c r="AB313" s="116">
        <x:v>214</x:v>
      </x:c>
      <x:c r="AC313" s="116"/>
      <x:c r="AD313" s="116"/>
      <x:c r="AE313" s="116"/>
    </x:row>
    <x:row r="314" spans="27:31">
      <x:c r="AA314" s="116"/>
      <x:c r="AB314" s="116">
        <x:v>215</x:v>
      </x:c>
      <x:c r="AC314" s="116"/>
      <x:c r="AD314" s="116"/>
      <x:c r="AE314" s="116"/>
    </x:row>
    <x:row r="315" spans="27:31">
      <x:c r="AA315" s="116"/>
      <x:c r="AB315" s="116">
        <x:v>216</x:v>
      </x:c>
      <x:c r="AC315" s="116"/>
      <x:c r="AD315" s="116"/>
      <x:c r="AE315" s="116"/>
    </x:row>
    <x:row r="316" spans="27:31">
      <x:c r="AA316" s="116"/>
      <x:c r="AB316" s="116">
        <x:v>217</x:v>
      </x:c>
      <x:c r="AC316" s="116"/>
      <x:c r="AD316" s="116"/>
      <x:c r="AE316" s="116"/>
    </x:row>
    <x:row r="317" spans="27:31">
      <x:c r="AA317" s="116"/>
      <x:c r="AB317" s="116">
        <x:v>218</x:v>
      </x:c>
      <x:c r="AC317" s="116"/>
      <x:c r="AD317" s="116"/>
      <x:c r="AE317" s="116"/>
    </x:row>
    <x:row r="318" spans="27:31">
      <x:c r="AA318" s="116"/>
      <x:c r="AB318" s="116">
        <x:v>219</x:v>
      </x:c>
      <x:c r="AC318" s="116"/>
      <x:c r="AD318" s="116"/>
      <x:c r="AE318" s="116"/>
    </x:row>
    <x:row r="319" spans="27:31">
      <x:c r="AA319" s="116"/>
      <x:c r="AB319" s="116">
        <x:v>220</x:v>
      </x:c>
      <x:c r="AC319" s="116"/>
      <x:c r="AD319" s="116"/>
      <x:c r="AE319" s="116"/>
    </x:row>
    <x:row r="320" spans="27:31">
      <x:c r="AA320" s="116"/>
      <x:c r="AB320" s="116">
        <x:v>221</x:v>
      </x:c>
      <x:c r="AC320" s="116"/>
      <x:c r="AD320" s="116"/>
      <x:c r="AE320" s="116"/>
    </x:row>
    <x:row r="321" spans="27:31">
      <x:c r="AA321" s="116"/>
      <x:c r="AB321" s="116">
        <x:v>222</x:v>
      </x:c>
      <x:c r="AC321" s="116"/>
      <x:c r="AD321" s="116"/>
      <x:c r="AE321" s="116"/>
    </x:row>
    <x:row r="322" spans="27:31">
      <x:c r="AA322" s="116"/>
      <x:c r="AB322" s="116">
        <x:v>223</x:v>
      </x:c>
      <x:c r="AC322" s="116"/>
      <x:c r="AD322" s="116"/>
      <x:c r="AE322" s="116"/>
    </x:row>
    <x:row r="323" spans="27:31">
      <x:c r="AA323" s="116"/>
      <x:c r="AB323" s="116">
        <x:v>224</x:v>
      </x:c>
      <x:c r="AC323" s="116"/>
      <x:c r="AD323" s="116"/>
      <x:c r="AE323" s="116"/>
    </x:row>
    <x:row r="324" spans="27:31">
      <x:c r="AA324" s="116"/>
      <x:c r="AB324" s="116">
        <x:v>225</x:v>
      </x:c>
      <x:c r="AC324" s="116"/>
      <x:c r="AD324" s="116"/>
      <x:c r="AE324" s="116"/>
    </x:row>
    <x:row r="325" spans="27:31">
      <x:c r="AA325" s="116"/>
      <x:c r="AB325" s="116">
        <x:v>226</x:v>
      </x:c>
      <x:c r="AC325" s="116"/>
      <x:c r="AD325" s="116"/>
      <x:c r="AE325" s="116"/>
    </x:row>
    <x:row r="326" spans="27:31">
      <x:c r="AA326" s="116"/>
      <x:c r="AB326" s="116">
        <x:v>227</x:v>
      </x:c>
      <x:c r="AC326" s="116"/>
      <x:c r="AD326" s="116"/>
      <x:c r="AE326" s="116"/>
    </x:row>
    <x:row r="327" spans="27:31">
      <x:c r="AA327" s="116"/>
      <x:c r="AB327" s="116">
        <x:v>228</x:v>
      </x:c>
      <x:c r="AC327" s="116"/>
      <x:c r="AD327" s="116"/>
      <x:c r="AE327" s="116"/>
    </x:row>
    <x:row r="328" spans="27:31">
      <x:c r="AA328" s="116"/>
      <x:c r="AB328" s="116">
        <x:v>229</x:v>
      </x:c>
      <x:c r="AC328" s="116"/>
      <x:c r="AD328" s="116"/>
      <x:c r="AE328" s="116"/>
    </x:row>
    <x:row r="329" spans="27:31">
      <x:c r="AA329" s="116"/>
      <x:c r="AB329" s="116">
        <x:v>230</x:v>
      </x:c>
      <x:c r="AC329" s="116"/>
      <x:c r="AD329" s="116"/>
      <x:c r="AE329" s="116"/>
    </x:row>
    <x:row r="330" spans="27:31">
      <x:c r="AA330" s="116"/>
      <x:c r="AB330" s="116">
        <x:v>231</x:v>
      </x:c>
      <x:c r="AC330" s="116"/>
      <x:c r="AD330" s="116"/>
      <x:c r="AE330" s="116"/>
    </x:row>
    <x:row r="331" spans="27:31">
      <x:c r="AA331" s="116"/>
      <x:c r="AB331" s="116">
        <x:v>232</x:v>
      </x:c>
      <x:c r="AC331" s="116"/>
      <x:c r="AD331" s="116"/>
      <x:c r="AE331" s="116"/>
    </x:row>
    <x:row r="332" spans="27:31">
      <x:c r="AA332" s="116"/>
      <x:c r="AB332" s="116">
        <x:v>233</x:v>
      </x:c>
      <x:c r="AC332" s="116"/>
      <x:c r="AD332" s="116"/>
      <x:c r="AE332" s="116"/>
    </x:row>
    <x:row r="333" spans="27:31">
      <x:c r="AA333" s="116"/>
      <x:c r="AB333" s="116">
        <x:v>234</x:v>
      </x:c>
      <x:c r="AC333" s="116"/>
      <x:c r="AD333" s="116"/>
      <x:c r="AE333" s="116"/>
    </x:row>
    <x:row r="334" spans="27:31">
      <x:c r="AA334" s="116"/>
      <x:c r="AB334" s="116">
        <x:v>235</x:v>
      </x:c>
      <x:c r="AC334" s="116"/>
      <x:c r="AD334" s="116"/>
      <x:c r="AE334" s="116"/>
    </x:row>
    <x:row r="335" spans="27:31">
      <x:c r="AA335" s="116"/>
      <x:c r="AB335" s="116">
        <x:v>236</x:v>
      </x:c>
      <x:c r="AC335" s="116"/>
      <x:c r="AD335" s="116"/>
      <x:c r="AE335" s="116"/>
    </x:row>
    <x:row r="336" spans="27:31">
      <x:c r="AA336" s="116"/>
      <x:c r="AB336" s="116">
        <x:v>237</x:v>
      </x:c>
      <x:c r="AC336" s="116"/>
      <x:c r="AD336" s="116"/>
      <x:c r="AE336" s="116"/>
    </x:row>
    <x:row r="337" spans="27:31">
      <x:c r="AA337" s="116"/>
      <x:c r="AB337" s="116">
        <x:v>238</x:v>
      </x:c>
      <x:c r="AC337" s="116"/>
      <x:c r="AD337" s="116"/>
      <x:c r="AE337" s="116"/>
    </x:row>
    <x:row r="338" spans="27:31">
      <x:c r="AA338" s="116"/>
      <x:c r="AB338" s="116">
        <x:v>239</x:v>
      </x:c>
      <x:c r="AC338" s="116"/>
      <x:c r="AD338" s="116"/>
      <x:c r="AE338" s="116"/>
    </x:row>
    <x:row r="339" spans="27:31">
      <x:c r="AA339" s="116"/>
      <x:c r="AB339" s="116">
        <x:v>240</x:v>
      </x:c>
      <x:c r="AC339" s="116"/>
      <x:c r="AD339" s="116"/>
      <x:c r="AE339" s="116"/>
    </x:row>
    <x:row r="340" spans="27:31">
      <x:c r="AA340" s="116"/>
      <x:c r="AB340" s="116">
        <x:v>241</x:v>
      </x:c>
      <x:c r="AC340" s="116"/>
      <x:c r="AD340" s="116"/>
      <x:c r="AE340" s="116"/>
    </x:row>
    <x:row r="341" spans="27:31">
      <x:c r="AA341" s="116"/>
      <x:c r="AB341" s="116">
        <x:v>242</x:v>
      </x:c>
      <x:c r="AC341" s="116"/>
      <x:c r="AD341" s="116"/>
      <x:c r="AE341" s="116"/>
    </x:row>
    <x:row r="342" spans="27:31">
      <x:c r="AA342" s="116"/>
      <x:c r="AB342" s="116">
        <x:v>243</x:v>
      </x:c>
      <x:c r="AC342" s="116"/>
      <x:c r="AD342" s="116"/>
      <x:c r="AE342" s="116"/>
    </x:row>
    <x:row r="343" spans="27:31">
      <x:c r="AA343" s="116"/>
      <x:c r="AB343" s="116">
        <x:v>244</x:v>
      </x:c>
      <x:c r="AC343" s="116"/>
      <x:c r="AD343" s="116"/>
      <x:c r="AE343" s="116"/>
    </x:row>
    <x:row r="344" spans="27:31">
      <x:c r="AA344" s="116"/>
      <x:c r="AB344" s="116">
        <x:v>245</x:v>
      </x:c>
      <x:c r="AC344" s="116"/>
      <x:c r="AD344" s="116"/>
      <x:c r="AE344" s="116"/>
    </x:row>
    <x:row r="345" spans="27:31">
      <x:c r="AA345" s="116"/>
      <x:c r="AB345" s="116">
        <x:v>246</x:v>
      </x:c>
      <x:c r="AC345" s="116"/>
      <x:c r="AD345" s="116"/>
      <x:c r="AE345" s="116"/>
    </x:row>
    <x:row r="346" spans="27:31">
      <x:c r="AA346" s="116"/>
      <x:c r="AB346" s="116">
        <x:v>247</x:v>
      </x:c>
      <x:c r="AC346" s="116"/>
      <x:c r="AD346" s="116"/>
      <x:c r="AE346" s="116"/>
    </x:row>
    <x:row r="347" spans="27:31">
      <x:c r="AA347" s="116"/>
      <x:c r="AB347" s="116">
        <x:v>248</x:v>
      </x:c>
      <x:c r="AC347" s="116"/>
      <x:c r="AD347" s="116"/>
      <x:c r="AE347" s="116"/>
    </x:row>
    <x:row r="348" spans="27:31">
      <x:c r="AA348" s="116"/>
      <x:c r="AB348" s="116">
        <x:v>249</x:v>
      </x:c>
      <x:c r="AC348" s="116"/>
      <x:c r="AD348" s="116"/>
      <x:c r="AE348" s="116"/>
    </x:row>
    <x:row r="349" spans="27:31">
      <x:c r="AA349" s="116"/>
      <x:c r="AB349" s="116">
        <x:v>250</x:v>
      </x:c>
      <x:c r="AC349" s="116"/>
      <x:c r="AD349" s="116"/>
      <x:c r="AE349" s="116"/>
    </x:row>
    <x:row r="350" spans="27:31">
      <x:c r="AA350" s="116"/>
      <x:c r="AB350" s="116">
        <x:v>251</x:v>
      </x:c>
      <x:c r="AC350" s="116"/>
      <x:c r="AD350" s="116"/>
      <x:c r="AE350" s="116"/>
    </x:row>
    <x:row r="351" spans="27:31">
      <x:c r="AA351" s="116"/>
      <x:c r="AB351" s="116">
        <x:v>252</x:v>
      </x:c>
      <x:c r="AC351" s="116"/>
      <x:c r="AD351" s="116"/>
      <x:c r="AE351" s="116"/>
    </x:row>
    <x:row r="352" spans="27:31">
      <x:c r="AA352" s="116"/>
      <x:c r="AB352" s="116">
        <x:v>253</x:v>
      </x:c>
      <x:c r="AC352" s="116"/>
      <x:c r="AD352" s="116"/>
      <x:c r="AE352" s="116"/>
    </x:row>
    <x:row r="353" spans="27:31">
      <x:c r="AA353" s="116"/>
      <x:c r="AB353" s="116">
        <x:v>254</x:v>
      </x:c>
      <x:c r="AC353" s="116"/>
      <x:c r="AD353" s="116"/>
      <x:c r="AE353" s="116"/>
    </x:row>
    <x:row r="354" spans="27:31">
      <x:c r="AA354" s="116"/>
      <x:c r="AB354" s="116">
        <x:v>255</x:v>
      </x:c>
      <x:c r="AC354" s="116"/>
      <x:c r="AD354" s="116"/>
      <x:c r="AE354" s="116"/>
    </x:row>
    <x:row r="355" spans="27:31">
      <x:c r="AA355" s="116"/>
      <x:c r="AB355" s="116">
        <x:v>256</x:v>
      </x:c>
      <x:c r="AC355" s="116"/>
      <x:c r="AD355" s="116"/>
      <x:c r="AE355" s="116"/>
    </x:row>
    <x:row r="356" spans="27:31">
      <x:c r="AA356" s="116"/>
      <x:c r="AB356" s="116">
        <x:v>257</x:v>
      </x:c>
      <x:c r="AC356" s="116"/>
      <x:c r="AD356" s="116"/>
      <x:c r="AE356" s="116"/>
    </x:row>
    <x:row r="357" spans="27:31">
      <x:c r="AA357" s="116"/>
      <x:c r="AB357" s="116">
        <x:v>258</x:v>
      </x:c>
      <x:c r="AC357" s="116"/>
      <x:c r="AD357" s="116"/>
      <x:c r="AE357" s="116"/>
    </x:row>
    <x:row r="358" spans="27:31">
      <x:c r="AA358" s="116"/>
      <x:c r="AB358" s="116">
        <x:v>259</x:v>
      </x:c>
      <x:c r="AC358" s="116"/>
      <x:c r="AD358" s="116"/>
      <x:c r="AE358" s="116"/>
    </x:row>
    <x:row r="359" spans="27:31">
      <x:c r="AA359" s="116"/>
      <x:c r="AB359" s="116">
        <x:v>260</x:v>
      </x:c>
      <x:c r="AC359" s="116"/>
      <x:c r="AD359" s="116"/>
      <x:c r="AE359" s="116"/>
    </x:row>
    <x:row r="360" spans="27:31">
      <x:c r="AA360" s="116"/>
      <x:c r="AB360" s="116">
        <x:v>261</x:v>
      </x:c>
      <x:c r="AC360" s="116"/>
      <x:c r="AD360" s="116"/>
      <x:c r="AE360" s="116"/>
    </x:row>
    <x:row r="361" spans="27:31">
      <x:c r="AA361" s="116"/>
      <x:c r="AB361" s="116">
        <x:v>262</x:v>
      </x:c>
      <x:c r="AC361" s="116"/>
      <x:c r="AD361" s="116"/>
      <x:c r="AE361" s="116"/>
    </x:row>
    <x:row r="362" spans="27:31">
      <x:c r="AA362" s="116"/>
      <x:c r="AB362" s="116">
        <x:v>263</x:v>
      </x:c>
      <x:c r="AC362" s="116"/>
      <x:c r="AD362" s="116"/>
      <x:c r="AE362" s="116"/>
    </x:row>
    <x:row r="363" spans="27:31">
      <x:c r="AA363" s="116"/>
      <x:c r="AB363" s="116">
        <x:v>264</x:v>
      </x:c>
      <x:c r="AC363" s="116"/>
      <x:c r="AD363" s="116"/>
      <x:c r="AE363" s="116"/>
    </x:row>
    <x:row r="364" spans="27:31">
      <x:c r="AA364" s="116"/>
      <x:c r="AB364" s="116">
        <x:v>265</x:v>
      </x:c>
      <x:c r="AC364" s="116"/>
      <x:c r="AD364" s="116"/>
      <x:c r="AE364" s="116"/>
    </x:row>
    <x:row r="365" spans="27:31">
      <x:c r="AA365" s="116"/>
      <x:c r="AB365" s="116">
        <x:v>266</x:v>
      </x:c>
      <x:c r="AC365" s="116"/>
      <x:c r="AD365" s="116"/>
      <x:c r="AE365" s="116"/>
    </x:row>
    <x:row r="366" spans="27:31">
      <x:c r="AA366" s="116"/>
      <x:c r="AB366" s="116">
        <x:v>267</x:v>
      </x:c>
      <x:c r="AC366" s="116"/>
      <x:c r="AD366" s="116"/>
      <x:c r="AE366" s="116"/>
    </x:row>
    <x:row r="367" spans="27:31">
      <x:c r="AA367" s="116"/>
      <x:c r="AB367" s="116">
        <x:v>268</x:v>
      </x:c>
      <x:c r="AC367" s="116"/>
      <x:c r="AD367" s="116"/>
      <x:c r="AE367" s="116"/>
    </x:row>
    <x:row r="368" spans="27:31">
      <x:c r="AA368" s="116"/>
      <x:c r="AB368" s="116">
        <x:v>269</x:v>
      </x:c>
      <x:c r="AC368" s="116"/>
      <x:c r="AD368" s="116"/>
      <x:c r="AE368" s="116"/>
    </x:row>
    <x:row r="369" spans="27:31">
      <x:c r="AA369" s="116"/>
      <x:c r="AB369" s="116">
        <x:v>270</x:v>
      </x:c>
      <x:c r="AC369" s="116"/>
      <x:c r="AD369" s="116"/>
      <x:c r="AE369" s="116"/>
    </x:row>
    <x:row r="370" spans="27:31">
      <x:c r="AA370" s="116"/>
      <x:c r="AB370" s="116">
        <x:v>271</x:v>
      </x:c>
      <x:c r="AC370" s="116"/>
      <x:c r="AD370" s="116"/>
      <x:c r="AE370" s="116"/>
    </x:row>
    <x:row r="371" spans="27:31">
      <x:c r="AA371" s="116"/>
      <x:c r="AB371" s="116">
        <x:v>272</x:v>
      </x:c>
      <x:c r="AC371" s="116"/>
      <x:c r="AD371" s="116"/>
      <x:c r="AE371" s="116"/>
    </x:row>
    <x:row r="372" spans="27:31">
      <x:c r="AA372" s="116"/>
      <x:c r="AB372" s="116">
        <x:v>273</x:v>
      </x:c>
      <x:c r="AC372" s="116"/>
      <x:c r="AD372" s="116"/>
      <x:c r="AE372" s="116"/>
    </x:row>
    <x:row r="373" spans="27:31">
      <x:c r="AA373" s="116"/>
      <x:c r="AB373" s="116">
        <x:v>274</x:v>
      </x:c>
      <x:c r="AC373" s="116"/>
      <x:c r="AD373" s="116"/>
      <x:c r="AE373" s="116"/>
    </x:row>
    <x:row r="374" spans="27:31">
      <x:c r="AA374" s="116"/>
      <x:c r="AB374" s="116">
        <x:v>275</x:v>
      </x:c>
      <x:c r="AC374" s="116"/>
      <x:c r="AD374" s="116"/>
      <x:c r="AE374" s="116"/>
    </x:row>
    <x:row r="375" spans="27:31">
      <x:c r="AA375" s="116"/>
      <x:c r="AB375" s="116">
        <x:v>276</x:v>
      </x:c>
      <x:c r="AC375" s="116"/>
      <x:c r="AD375" s="116"/>
      <x:c r="AE375" s="116"/>
    </x:row>
    <x:row r="376" spans="27:31">
      <x:c r="AA376" s="116"/>
      <x:c r="AB376" s="116">
        <x:v>277</x:v>
      </x:c>
      <x:c r="AC376" s="116"/>
      <x:c r="AD376" s="116"/>
      <x:c r="AE376" s="116"/>
    </x:row>
    <x:row r="377" spans="27:31">
      <x:c r="AA377" s="116"/>
      <x:c r="AB377" s="116">
        <x:v>278</x:v>
      </x:c>
      <x:c r="AC377" s="116"/>
      <x:c r="AD377" s="116"/>
      <x:c r="AE377" s="116"/>
    </x:row>
    <x:row r="378" spans="27:31">
      <x:c r="AA378" s="116"/>
      <x:c r="AB378" s="116">
        <x:v>279</x:v>
      </x:c>
      <x:c r="AC378" s="116"/>
      <x:c r="AD378" s="116"/>
      <x:c r="AE378" s="116"/>
    </x:row>
    <x:row r="379" spans="27:31">
      <x:c r="AA379" s="116"/>
      <x:c r="AB379" s="116">
        <x:v>280</x:v>
      </x:c>
      <x:c r="AC379" s="116"/>
      <x:c r="AD379" s="116"/>
      <x:c r="AE379" s="116"/>
    </x:row>
    <x:row r="380" spans="27:31">
      <x:c r="AA380" s="116"/>
      <x:c r="AB380" s="116">
        <x:v>281</x:v>
      </x:c>
      <x:c r="AC380" s="116"/>
      <x:c r="AD380" s="116"/>
      <x:c r="AE380" s="116"/>
    </x:row>
    <x:row r="381" spans="27:31">
      <x:c r="AA381" s="116"/>
      <x:c r="AB381" s="116">
        <x:v>282</x:v>
      </x:c>
      <x:c r="AC381" s="116"/>
      <x:c r="AD381" s="116"/>
      <x:c r="AE381" s="116"/>
    </x:row>
    <x:row r="382" spans="27:31">
      <x:c r="AA382" s="116"/>
      <x:c r="AB382" s="116">
        <x:v>283</x:v>
      </x:c>
      <x:c r="AC382" s="116"/>
      <x:c r="AD382" s="116"/>
      <x:c r="AE382" s="116"/>
    </x:row>
    <x:row r="383" spans="27:31">
      <x:c r="AA383" s="116"/>
      <x:c r="AB383" s="116">
        <x:v>284</x:v>
      </x:c>
      <x:c r="AC383" s="116"/>
      <x:c r="AD383" s="116"/>
      <x:c r="AE383" s="116"/>
    </x:row>
    <x:row r="384" spans="27:31">
      <x:c r="AA384" s="116"/>
      <x:c r="AB384" s="116">
        <x:v>285</x:v>
      </x:c>
      <x:c r="AC384" s="116"/>
      <x:c r="AD384" s="116"/>
      <x:c r="AE384" s="116"/>
    </x:row>
    <x:row r="385" spans="27:31">
      <x:c r="AA385" s="116"/>
      <x:c r="AB385" s="116">
        <x:v>286</x:v>
      </x:c>
      <x:c r="AC385" s="116"/>
      <x:c r="AD385" s="116"/>
      <x:c r="AE385" s="116"/>
    </x:row>
    <x:row r="386" spans="27:31">
      <x:c r="AA386" s="116"/>
      <x:c r="AB386" s="116">
        <x:v>287</x:v>
      </x:c>
      <x:c r="AC386" s="116"/>
      <x:c r="AD386" s="116"/>
      <x:c r="AE386" s="116"/>
    </x:row>
    <x:row r="387" spans="27:31">
      <x:c r="AA387" s="116"/>
      <x:c r="AB387" s="116">
        <x:v>288</x:v>
      </x:c>
      <x:c r="AC387" s="116"/>
      <x:c r="AD387" s="116"/>
      <x:c r="AE387" s="116"/>
    </x:row>
    <x:row r="388" spans="27:31">
      <x:c r="AA388" s="116"/>
      <x:c r="AB388" s="116">
        <x:v>289</x:v>
      </x:c>
      <x:c r="AC388" s="116"/>
      <x:c r="AD388" s="116"/>
      <x:c r="AE388" s="116"/>
    </x:row>
    <x:row r="389" spans="27:31">
      <x:c r="AA389" s="116"/>
      <x:c r="AB389" s="116">
        <x:v>290</x:v>
      </x:c>
      <x:c r="AC389" s="116"/>
      <x:c r="AD389" s="116"/>
      <x:c r="AE389" s="116"/>
    </x:row>
    <x:row r="390" spans="27:31">
      <x:c r="AA390" s="116"/>
      <x:c r="AB390" s="116">
        <x:v>291</x:v>
      </x:c>
      <x:c r="AC390" s="116"/>
      <x:c r="AD390" s="116"/>
      <x:c r="AE390" s="116"/>
    </x:row>
    <x:row r="391" spans="27:31">
      <x:c r="AA391" s="116"/>
      <x:c r="AB391" s="116">
        <x:v>292</x:v>
      </x:c>
      <x:c r="AC391" s="116"/>
      <x:c r="AD391" s="116"/>
      <x:c r="AE391" s="116"/>
    </x:row>
    <x:row r="392" spans="27:31">
      <x:c r="AA392" s="116"/>
      <x:c r="AB392" s="116">
        <x:v>293</x:v>
      </x:c>
      <x:c r="AC392" s="116"/>
      <x:c r="AD392" s="116"/>
      <x:c r="AE392" s="116"/>
    </x:row>
    <x:row r="393" spans="27:31">
      <x:c r="AA393" s="116"/>
      <x:c r="AB393" s="116">
        <x:v>294</x:v>
      </x:c>
      <x:c r="AC393" s="116"/>
      <x:c r="AD393" s="116"/>
      <x:c r="AE393" s="116"/>
    </x:row>
    <x:row r="394" spans="27:31">
      <x:c r="AA394" s="116"/>
      <x:c r="AB394" s="116">
        <x:v>295</x:v>
      </x:c>
      <x:c r="AC394" s="116"/>
      <x:c r="AD394" s="116"/>
      <x:c r="AE394" s="116"/>
    </x:row>
    <x:row r="395" spans="27:31">
      <x:c r="AA395" s="116"/>
      <x:c r="AB395" s="116">
        <x:v>296</x:v>
      </x:c>
      <x:c r="AC395" s="116"/>
      <x:c r="AD395" s="116"/>
      <x:c r="AE395" s="116"/>
    </x:row>
    <x:row r="396" spans="27:31">
      <x:c r="AA396" s="116"/>
      <x:c r="AB396" s="116">
        <x:v>297</x:v>
      </x:c>
      <x:c r="AC396" s="116"/>
      <x:c r="AD396" s="116"/>
      <x:c r="AE396" s="116"/>
    </x:row>
    <x:row r="397" spans="27:31">
      <x:c r="AA397" s="116"/>
      <x:c r="AB397" s="116">
        <x:v>298</x:v>
      </x:c>
      <x:c r="AC397" s="116"/>
      <x:c r="AD397" s="116"/>
      <x:c r="AE397" s="116"/>
    </x:row>
    <x:row r="398" spans="27:31">
      <x:c r="AA398" s="116"/>
      <x:c r="AB398" s="116">
        <x:v>299</x:v>
      </x:c>
      <x:c r="AC398" s="116"/>
      <x:c r="AD398" s="116"/>
      <x:c r="AE398" s="116"/>
    </x:row>
    <x:row r="399" spans="27:31">
      <x:c r="AA399" s="116"/>
      <x:c r="AB399" s="116">
        <x:v>300</x:v>
      </x:c>
      <x:c r="AC399" s="116"/>
      <x:c r="AD399" s="116"/>
      <x:c r="AE399" s="116"/>
    </x:row>
    <x:row r="400" spans="27:31">
      <x:c r="AA400" s="116"/>
      <x:c r="AB400" s="116">
        <x:v>301</x:v>
      </x:c>
      <x:c r="AC400" s="116"/>
      <x:c r="AD400" s="116"/>
      <x:c r="AE400" s="116"/>
    </x:row>
    <x:row r="401" spans="27:31">
      <x:c r="AA401" s="116"/>
      <x:c r="AB401" s="116">
        <x:v>302</x:v>
      </x:c>
      <x:c r="AC401" s="116"/>
      <x:c r="AD401" s="116"/>
      <x:c r="AE401" s="116"/>
    </x:row>
    <x:row r="402" spans="27:31">
      <x:c r="AA402" s="116"/>
      <x:c r="AB402" s="116">
        <x:v>303</x:v>
      </x:c>
      <x:c r="AC402" s="116"/>
      <x:c r="AD402" s="116"/>
      <x:c r="AE402" s="116"/>
    </x:row>
    <x:row r="403" spans="27:31">
      <x:c r="AA403" s="116"/>
      <x:c r="AB403" s="116">
        <x:v>304</x:v>
      </x:c>
      <x:c r="AC403" s="116"/>
      <x:c r="AD403" s="116"/>
      <x:c r="AE403" s="116"/>
    </x:row>
    <x:row r="404" spans="27:31">
      <x:c r="AA404" s="116"/>
      <x:c r="AB404" s="116">
        <x:v>305</x:v>
      </x:c>
      <x:c r="AC404" s="116"/>
      <x:c r="AD404" s="116"/>
      <x:c r="AE404" s="116"/>
    </x:row>
    <x:row r="405" spans="27:31">
      <x:c r="AA405" s="116"/>
      <x:c r="AB405" s="116">
        <x:v>306</x:v>
      </x:c>
      <x:c r="AC405" s="116"/>
      <x:c r="AD405" s="116"/>
      <x:c r="AE405" s="116"/>
    </x:row>
  </x:sheetData>
  <x:mergeCells count="133">
    <x:mergeCell ref="B1:R1"/>
    <x:mergeCell ref="B2:R2"/>
    <x:mergeCell ref="B4:G4"/>
    <x:mergeCell ref="M4:R4"/>
    <x:mergeCell ref="B5:G5"/>
    <x:mergeCell ref="M5:O5"/>
    <x:mergeCell ref="P5:R5"/>
    <x:mergeCell ref="M6:R6"/>
    <x:mergeCell ref="B7:G15"/>
    <x:mergeCell ref="M7:R15"/>
    <x:mergeCell ref="I8:K10"/>
    <x:mergeCell ref="I11:K12"/>
    <x:mergeCell ref="B16:C16"/>
    <x:mergeCell ref="D16:G16"/>
    <x:mergeCell ref="M16:N16"/>
    <x:mergeCell ref="O16:R16"/>
    <x:mergeCell ref="B17:C17"/>
    <x:mergeCell ref="D17:G17"/>
    <x:mergeCell ref="M17:N17"/>
    <x:mergeCell ref="O17:R17"/>
    <x:mergeCell ref="B18:C18"/>
    <x:mergeCell ref="D18:G18"/>
    <x:mergeCell ref="M18:N18"/>
    <x:mergeCell ref="O18:R18"/>
    <x:mergeCell ref="B20:R20"/>
    <x:mergeCell ref="B22:C22"/>
    <x:mergeCell ref="D22:G22"/>
    <x:mergeCell ref="M22:N22"/>
    <x:mergeCell ref="O22:R22"/>
    <x:mergeCell ref="B23:C23"/>
    <x:mergeCell ref="D23:G23"/>
    <x:mergeCell ref="M23:N23"/>
    <x:mergeCell ref="O23:R23"/>
    <x:mergeCell ref="B24:C24"/>
    <x:mergeCell ref="D24:G24"/>
    <x:mergeCell ref="M24:N24"/>
    <x:mergeCell ref="O24:R24"/>
    <x:mergeCell ref="B25:C25"/>
    <x:mergeCell ref="D25:G25"/>
    <x:mergeCell ref="M25:N25"/>
    <x:mergeCell ref="O25:R25"/>
    <x:mergeCell ref="B26:C26"/>
    <x:mergeCell ref="D26:G26"/>
    <x:mergeCell ref="B27:C27"/>
    <x:mergeCell ref="D27:G27"/>
    <x:mergeCell ref="B28:C28"/>
    <x:mergeCell ref="D28:G28"/>
    <x:mergeCell ref="B31:R31"/>
    <x:mergeCell ref="B32:F32"/>
    <x:mergeCell ref="H32:L32"/>
    <x:mergeCell ref="M32:R32"/>
    <x:mergeCell ref="B33:F33"/>
    <x:mergeCell ref="H33:L33"/>
    <x:mergeCell ref="B35:G35"/>
    <x:mergeCell ref="H35:L40"/>
    <x:mergeCell ref="M35:R35"/>
    <x:mergeCell ref="B36:D36"/>
    <x:mergeCell ref="E36:G36"/>
    <x:mergeCell ref="M36:O36"/>
    <x:mergeCell ref="P36:R36"/>
    <x:mergeCell ref="B37:D37"/>
    <x:mergeCell ref="E37:G37"/>
    <x:mergeCell ref="M37:O37"/>
    <x:mergeCell ref="P37:R37"/>
    <x:mergeCell ref="B38:D38"/>
    <x:mergeCell ref="E38:G38"/>
    <x:mergeCell ref="M38:O38"/>
    <x:mergeCell ref="P38:R38"/>
    <x:mergeCell ref="B39:D39"/>
    <x:mergeCell ref="E39:G39"/>
    <x:mergeCell ref="M39:O39"/>
    <x:mergeCell ref="P39:R39"/>
    <x:mergeCell ref="B40:G40"/>
    <x:mergeCell ref="M40:R40"/>
    <x:mergeCell ref="B43:R43"/>
    <x:mergeCell ref="B44:G44"/>
    <x:mergeCell ref="M44:R44"/>
    <x:mergeCell ref="B45:E45"/>
    <x:mergeCell ref="F45:G45"/>
    <x:mergeCell ref="M45:O45"/>
    <x:mergeCell ref="P45:R45"/>
    <x:mergeCell ref="B46:E46"/>
    <x:mergeCell ref="F46:G46"/>
    <x:mergeCell ref="M46:O46"/>
    <x:mergeCell ref="P46:R46"/>
    <x:mergeCell ref="B47:E47"/>
    <x:mergeCell ref="F47:G47"/>
    <x:mergeCell ref="M47:O47"/>
    <x:mergeCell ref="P47:R47"/>
    <x:mergeCell ref="B48:E48"/>
    <x:mergeCell ref="F48:G48"/>
    <x:mergeCell ref="M48:O48"/>
    <x:mergeCell ref="P48:R48"/>
    <x:mergeCell ref="B50:G50"/>
    <x:mergeCell ref="M50:R50"/>
    <x:mergeCell ref="B51:C51"/>
    <x:mergeCell ref="D51:G51"/>
    <x:mergeCell ref="M51:N51"/>
    <x:mergeCell ref="O51:R51"/>
    <x:mergeCell ref="B52:C52"/>
    <x:mergeCell ref="D52:G52"/>
    <x:mergeCell ref="M52:N52"/>
    <x:mergeCell ref="O52:R52"/>
    <x:mergeCell ref="B54:C54"/>
    <x:mergeCell ref="D54:G54"/>
    <x:mergeCell ref="M54:N54"/>
    <x:mergeCell ref="O54:R54"/>
    <x:mergeCell ref="B55:C55"/>
    <x:mergeCell ref="D55:G55"/>
    <x:mergeCell ref="M55:N55"/>
    <x:mergeCell ref="O55:R55"/>
    <x:mergeCell ref="B56:C56"/>
    <x:mergeCell ref="D56:G56"/>
    <x:mergeCell ref="M56:N56"/>
    <x:mergeCell ref="O56:R56"/>
    <x:mergeCell ref="B57:C57"/>
    <x:mergeCell ref="D57:G57"/>
    <x:mergeCell ref="M57:N57"/>
    <x:mergeCell ref="O57:R57"/>
    <x:mergeCell ref="B58:C58"/>
    <x:mergeCell ref="D58:G58"/>
    <x:mergeCell ref="M58:N58"/>
    <x:mergeCell ref="O58:R58"/>
    <x:mergeCell ref="B59:C59"/>
    <x:mergeCell ref="D59:G59"/>
    <x:mergeCell ref="M59:N59"/>
    <x:mergeCell ref="O59:R59"/>
    <x:mergeCell ref="B62:R62"/>
    <x:mergeCell ref="B63:F63"/>
    <x:mergeCell ref="G63:R63"/>
    <x:mergeCell ref="B65:F65"/>
    <x:mergeCell ref="G65:R67"/>
    <x:mergeCell ref="B69:R70"/>
  </x:mergeCells>
  <x:conditionalFormatting sqref="I22:K22">
    <x:cfRule type="dataBar" priority="1">
      <x:dataBar>
        <x:cfvo type="min"/>
        <x:cfvo type="max"/>
        <x:color rgb="ff9b6cff"/>
      </x:dataBar>
      <x:extLst>
        <x:ext xmlns:x14="http://schemas.microsoft.com/office/spreadsheetml/2009/9/main" uri="{B025F937-C7B1-47D3-B67F-A62EFF666E3E}">
          <x14:id>{EA3C7059-11C6-4D45-ABD9-8627D2B18F2E}</x14:id>
        </x:ext>
      </x:extLst>
    </x:cfRule>
  </x:conditionalFormatting>
  <x:conditionalFormatting sqref="I23:K23">
    <x:cfRule type="dataBar" priority="2">
      <x:dataBar>
        <x:cfvo type="min"/>
        <x:cfvo type="max"/>
        <x:color rgb="ff55d6e8"/>
      </x:dataBar>
      <x:extLst>
        <x:ext xmlns:x14="http://schemas.microsoft.com/office/spreadsheetml/2009/9/main" uri="{B025F937-C7B1-47D3-B67F-A62EFF666E3E}">
          <x14:id>{C6D17C24-25AA-4D48-BE79-1109DA27D368}</x14:id>
        </x:ext>
      </x:extLst>
    </x:cfRule>
  </x:conditionalFormatting>
  <x:conditionalFormatting sqref="B40:G40">
    <x:cfRule type="expression" dxfId="13" priority="3">
      <x:formula>$E$39&lt;0</x:formula>
    </x:cfRule>
  </x:conditionalFormatting>
  <x:conditionalFormatting sqref="M40:R40">
    <x:cfRule type="expression" dxfId="12" priority="4">
      <x:formula>$P$39&gt;0</x:formula>
    </x:cfRule>
  </x:conditionalFormatting>
  <x:conditionalFormatting sqref="I22:K22">
    <x:cfRule type="dataBar" priority="5">
      <x:dataBar>
        <x:cfvo type="min"/>
        <x:cfvo type="max"/>
        <x:color rgb="ff9b6cff"/>
      </x:dataBar>
      <x:extLst>
        <x:ext xmlns:x14="http://schemas.microsoft.com/office/spreadsheetml/2009/9/main" uri="{B025F937-C7B1-47D3-B67F-A62EFF666E3E}">
          <x14:id>{47BFC5ED-BE7F-852D-D01B-FA5B5FB48133}</x14:id>
        </x:ext>
      </x:extLst>
    </x:cfRule>
  </x:conditionalFormatting>
  <x:conditionalFormatting sqref="I23:K23">
    <x:cfRule type="dataBar" priority="6">
      <x:dataBar>
        <x:cfvo type="min"/>
        <x:cfvo type="max"/>
        <x:color rgb="ff55d6e8"/>
      </x:dataBar>
      <x:extLst>
        <x:ext xmlns:x14="http://schemas.microsoft.com/office/spreadsheetml/2009/9/main" uri="{B025F937-C7B1-47D3-B67F-A62EFF666E3E}">
          <x14:id>{B4AF325C-E490-B017-90BC-B8A4ABEB172C}</x14:id>
        </x:ext>
      </x:extLst>
    </x:cfRule>
  </x:conditionalFormatting>
  <x:dataValidations count="5">
    <x:dataValidation type="list" sqref="B5:B5">
      <x:formula1>$AA$100:$AA$142</x:formula1>
    </x:dataValidation>
    <x:dataValidation type="list" sqref="P5:P5">
      <x:formula1>$AB$100:$AB$405</x:formula1>
    </x:dataValidation>
    <x:dataValidation type="list" sqref="B33:B33 M33:M33">
      <x:formula1>$AC$100:$AC$103</x:formula1>
    </x:dataValidation>
    <x:dataValidation type="list" sqref="B50:B50">
      <x:formula1>$AE$100:$AE$103</x:formula1>
    </x:dataValidation>
    <x:dataValidation type="list" sqref="M50:M50">
      <x:formula1>$AD$100:$AD$131</x:formula1>
    </x:dataValidation>
  </x:dataValidations>
  <x:pageMargins left="0.69972223043441772461" right="0.69972223043441772461" top="0.75" bottom="0.75" header="0.30000001192092895508" footer="0.30000001192092895508"/>
  <x:pageSetup paperSize="9" scale="100" firstPageNumber="1" fitToWidth="1" fitToHeight="1" orientation="portrait" usePrinterDefaults="1" blackAndWhite="0" draft="0" useFirstPageNumber="0" horizontalDpi="600" verticalDpi="600" copies="1"/>
  <x:extLst>
    <x:ext xmlns:x14="http://schemas.microsoft.com/office/spreadsheetml/2009/9/main" uri="{78C0D931-6437-407d-A8EE-F0AAD7539E65}">
      <x14:conditionalFormattings>
        <x14:conditionalFormatting xmlns:xm="http://schemas.microsoft.com/office/excel/2006/main">
          <x14:cfRule type="dataBar" id="{EA3C7059-11C6-4D45-ABD9-8627D2B18F2E}">
            <x14:dataBar direction="leftToRight">
              <x14:cfvo type="min"/>
              <x14:cfvo type="max"/>
            </x14:dataBar>
          </x14:cfRule>
          <xm:sqref>I22:K22</xm:sqref>
        </x14:conditionalFormatting>
        <x14:conditionalFormatting xmlns:xm="http://schemas.microsoft.com/office/excel/2006/main">
          <x14:cfRule type="dataBar" id="{C6D17C24-25AA-4D48-BE79-1109DA27D368}">
            <x14:dataBar direction="leftToRight">
              <x14:cfvo type="min"/>
              <x14:cfvo type="max"/>
            </x14:dataBar>
          </x14:cfRule>
          <xm:sqref>I23:K23</xm:sqref>
        </x14:conditionalFormatting>
        <x14:conditionalFormatting xmlns:xm="http://schemas.microsoft.com/office/excel/2006/main">
          <x14:cfRule type="dataBar" id="{47BFC5ED-BE7F-852D-D01B-FA5B5FB48133}">
            <x14:dataBar>
              <x14:cfvo type="min"/>
              <x14:cfvo type="max"/>
              <x14:negativeFillColor auto="1"/>
              <x14:axisColor auto="1"/>
            </x14:dataBar>
          </x14:cfRule>
          <xm:sqref>I22:K22</xm:sqref>
        </x14:conditionalFormatting>
        <x14:conditionalFormatting xmlns:xm="http://schemas.microsoft.com/office/excel/2006/main">
          <x14:cfRule type="dataBar" id="{B4AF325C-E490-B017-90BC-B8A4ABEB172C}">
            <x14:dataBar>
              <x14:cfvo type="min"/>
              <x14:cfvo type="max"/>
              <x14:negativeFillColor auto="1"/>
              <x14:axisColor auto="1"/>
            </x14:dataBar>
          </x14:cfRule>
          <xm:sqref>I23:K23</xm:sqref>
        </x14:conditionalFormatting>
      </x14:conditionalFormattings>
    </x:ext>
  </x:extLst>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4" baseType="lpstr">
      <vt:lpstr>밸런스 문서</vt:lpstr>
      <vt:lpstr>PC DATA(대차대조표)</vt:lpstr>
      <vt:lpstr>PC DATA</vt:lpstr>
      <vt:lpstr>아이템</vt:lpstr>
      <vt:lpstr>속성 대차대조표 (2)</vt:lpstr>
      <vt:lpstr>스킬 DATA</vt:lpstr>
      <vt:lpstr>몬스터</vt:lpstr>
      <vt:lpstr>전투 시뮬레이터</vt:lpstr>
      <vt:lpstr>속성 대차대조표</vt:lpstr>
      <vt:lpstr>밸런스 팩터</vt:lpstr>
      <vt:lpstr>작성 기준</vt:lpstr>
      <vt:lpstr>밸런스 곡선</vt:lpstr>
      <vt:lpstr>보스 설계 요약</vt:lpstr>
      <vt:lpstr>시뮬레이터</vt:lpstr>
    </vt:vector>
  </ep:TitlesOfParts>
  <ep:TotalTime>125</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Administrator</dc:creator>
  <cp:lastModifiedBy>82103</cp:lastModifiedBy>
  <cp:revision>6</cp:revision>
  <dcterms:created xsi:type="dcterms:W3CDTF">2026-08-07T04:19:32.000</dcterms:created>
  <dcterms:modified xsi:type="dcterms:W3CDTF">2026-08-10T01:33:39.605</dcterms:modified>
  <cp:version>1200.0100.01</cp:version>
</cp:coreProperties>
</file>