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9a78f5fda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79382292286d49de"/>
    <x:sheet xmlns:r="http://schemas.openxmlformats.org/officeDocument/2006/relationships" name="PC DATA(대차대조표)" sheetId="2" r:id="Rb149c61040964cd7"/>
    <x:sheet xmlns:r="http://schemas.openxmlformats.org/officeDocument/2006/relationships" name="아이템" sheetId="3" r:id="R5ff4b6eeec11422b"/>
    <x:sheet xmlns:r="http://schemas.openxmlformats.org/officeDocument/2006/relationships" name="속성 대차대조표 (2)" sheetId="4" r:id="R5f9097505e984449"/>
    <x:sheet xmlns:r="http://schemas.openxmlformats.org/officeDocument/2006/relationships" name="스킬 DATA" sheetId="5" r:id="Rcca8d5da90db45d3"/>
    <x:sheet xmlns:r="http://schemas.openxmlformats.org/officeDocument/2006/relationships" name="몬스터" sheetId="6" r:id="R2da2455d3e4345b3"/>
    <x:sheet xmlns:r="http://schemas.openxmlformats.org/officeDocument/2006/relationships" name="전투 시뮬레이터" sheetId="7" r:id="Rc2dd8b7b0bcf4e33"/>
    <x:sheet xmlns:r="http://schemas.openxmlformats.org/officeDocument/2006/relationships" name="밸런스 팩터" sheetId="8" r:id="R86214619455642a5"/>
    <x:sheet xmlns:r="http://schemas.openxmlformats.org/officeDocument/2006/relationships" name="작성 기준" sheetId="9" r:id="Ra0bbd3134b8e499c"/>
    <x:sheet xmlns:r="http://schemas.openxmlformats.org/officeDocument/2006/relationships" name="밸런스 곡선" sheetId="10" r:id="Ra2b9b77aec524361"/>
    <x:sheet xmlns:r="http://schemas.openxmlformats.org/officeDocument/2006/relationships" name="보스 설계 요약" sheetId="11" r:id="Rb9e091d906374293"/>
    <x:sheet xmlns:r="http://schemas.openxmlformats.org/officeDocument/2006/relationships" name="시뮬레이터_이전" sheetId="12" r:id="R15dfaeeda6fb4842"/>
    <x:sheet xmlns:r="http://schemas.openxmlformats.org/officeDocument/2006/relationships" name="시뮬레이터" sheetId="13" r:id="Rcfff431cd2e94626"/>
  </x:sheets>
  <x:definedNames>
    <x:definedName name="PC_DATA_콘텐츠_번호">'PC DATA(대차대조표)'!$A$2:$A$307</x:definedName>
    <x:definedName name="기타_가져오기">INDEX(아이템_이미지,MATCH('전투 시뮬레이터'!$L$4,아이템_이름,0))</x:definedName>
    <x:definedName name="몬스터_가져오기">INDEX(몬스터_이미지,MATCH('전투 시뮬레이터'!$B$2:$C$2,몬스터_이름,0))</x:definedName>
    <x:definedName name="몬스터_스킬1_이름">몬스터!$O$7:$O$290</x:definedName>
    <x:definedName name="몬스터_이름">몬스터!$C$7:$C$312</x:definedName>
    <x:definedName name="몬스터_이미지">몬스터!$D$7:$D$312</x:definedName>
    <x:definedName name="무기_가져오기">INDEX(아이템_이미지,MATCH('전투 시뮬레이터'!$L$2,아이템_이름,0))</x:definedName>
    <x:definedName name="방어구_가져오기">INDEX(아이템_이미지,MATCH('전투 시뮬레이터'!$K$2,아이템_이름,0))</x:definedName>
    <x:definedName name="스킬_콘텐츠_번호">'스킬 DATA'!#REF!</x:definedName>
    <x:definedName name="아이템_이름">아이템!$A$2:$A$43</x:definedName>
    <x:definedName name="아이템_이미지">아이템!$C$2:$C$43</x:definedName>
    <x:definedName name="아이템_콘텐츠_번호">아이템!$H$2:$H$43</x:definedName>
    <x:definedName name="액세서리_가져오기">INDEX(아이템_이미지,MATCH('전투 시뮬레이터'!$K$4,아이템_이름,0))</x:definedName>
    <x:definedName name="캐릭터_가져오기">INDEX(캐릭터_이미지,MATCH('전투 시뮬레이터'!$I$2:$J$2,캐릭터_이름,0))</x:definedName>
    <x:definedName name="캐릭터_이름">'PC DATA(대차대조표)'!#REF!</x:definedName>
    <x:definedName name="캐릭터_이미지">'PC DATA(대차대조표)'!$C$2:$C$307</x:definedName>
    <x:definedName name="콘텐츠진행순서">'PC DATA(대차대조표)'!$A$2:$A$307</x:definedName>
    <x:definedName name="속성_목록">#REF!</x:definedName>
    <x:definedName name="몬스터_선택목록">FILTER(몬스터!$C$7:$C$312,몬스터!$C$7:$C$312&lt;&gt;"","")</x:definedName>
    <x:definedName name="콘텐츠_선택목록">FILTER('PC DATA(대차대조표)'!$A$2:$A$307,'PC DATA(대차대조표)'!$A$2:$A$307&lt;&gt;"","")</x:definedName>
    <x:definedName name="무기_선택목록">FILTER(아이템!$A$2:$A$43,아이템!$B$2:$B$43="무기","")</x:definedName>
    <x:definedName name="방어구_선택목록">FILTER(아이템!$A$2:$A$43,아이템!$B$2:$B$43="상의","")</x:definedName>
    <x:definedName name="손_선택목록">FILTER(아이템!$A$2:$A$43,아이템!$B$2:$B$43="손","")</x:definedName>
    <x:definedName name="머리얼굴_선택목록">FILTER(아이템!$A$2:$A$43,(아이템!$B$2:$B$43="머리")+(아이템!$B$2:$B$43="얼굴"),"")</x:definedName>
    <x:definedName name="신발_선택목록">FILTER(아이템!$A$2:$A$43,아이템!$B$2:$B$43="신발","")</x:definedName>
    <x:definedName name="액세서리_선택목록">FILTER(아이템!$A$2:$A$43,아이템!$B$2:$B$43="액세서리","")</x:definedName>
    <x:definedName name="보조장비_선택목록">FILTER(아이템!$A$2:$A$43,아이템!$B$2:$B$43="보조 장비","")</x:definedName>
    <x:definedName name="소모품_선택목록">FILTER(아이템!$A$2:$A$43,아이템!$B$2:$B$43="소모품","")</x:definedName>
    <x:definedName name="몬스터_가져오기" localSheetId="3">INDEX(몬스터_이미지,MATCH('[C:/Users/82103/OneDrive/바탕 화면/Gihoek_7/시뮬레이터_어두운 버전.xlsx]시뮬레이터'!$B$2,몬스터_이름,0))</x:definedName>
    <x:definedName name="몬스터_이름" localSheetId="3">몬스터!$C$7:$C$290</x:definedName>
    <x:definedName name="몬스터_이미지" localSheetId="3">몬스터!$D$7:$D$290</x:definedName>
    <x:definedName name="캐릭터_가져오기" localSheetId="3">INDEX(캐릭터_이미지,MATCH('[C:/Users/82103/OneDrive/바탕 화면/Gihoek_7/시뮬레이터_어두운 버전.xlsx]시뮬레이터'!$F$2,캐릭터_이름,0))</x:definedName>
    <x:definedName name="캐릭터_이미지" localSheetId="3">'PC DATA(대차대조표)'!#REF!</x:definedName>
  </x:definedNames>
</x:workbook>
</file>

<file path=xl/sharedStrings.xml><?xml version="1.0" encoding="utf-8"?>
<x:sst xmlns:x="http://schemas.openxmlformats.org/spreadsheetml/2006/main">
  <x:si>
    <x:t xml:space="preserve">챕터</x:t>
  </x:si>
  <x:si>
    <x:t xml:space="preserve">콘텐츠 진행 순서</x:t>
  </x:si>
  <x:si>
    <x:t xml:space="preserve">플레이 난이도</x:t>
  </x:si>
  <x:si>
    <x:t xml:space="preserve">플레이 흥미도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</x:si>
  <x:si>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</x:si>
  <x:si>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</x:si>
  <x:si>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</x:si>
  <x:si>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</x:si>
  <x:si>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</x:si>
  <x:si>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</x:si>
  <x:si>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</x:si>
  <x:si>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</x:si>
  <x:si>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</x:si>
  <x:si>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누적 플레이 시간</x:t>
  </x:si>
  <x:si>
    <x:t xml:space="preserve">스테이지</x:t>
  </x:si>
  <x:si>
    <x:t xml:space="preserve">콘텐츠 진행 포인트
(획득량)</x:t>
  </x:si>
  <x:si>
    <x:t xml:space="preserve">콘텐츠 진행 포인트 누적</x:t>
  </x:si>
  <x:si>
    <x:t xml:space="preserve">핵심 전투
기믹</x:t>
  </x:si>
  <x:si>
    <x:t xml:space="preserve">라이트 유저
(예상 시간 기준)</x:t>
  </x:si>
  <x:si>
    <x:t xml:space="preserve">미들 유저</x:t>
  </x:si>
  <x:si>
    <x:t xml:space="preserve">헤비 유저</x:t>
  </x:si>
  <x:si>
    <x:t xml:space="preserve">자아마모도 변화(%)</x:t>
  </x:si>
  <x:si>
    <x:t xml:space="preserve">인연 변화(%)</x:t>
  </x:si>
  <x:si>
    <x:t xml:space="preserve">진행 관문 조건</x:t>
  </x:si>
  <x:si>
    <x:t xml:space="preserve">선택·추가 콘텐츠 해금</x:t>
  </x:si>
  <x:si>
    <x:t xml:space="preserve">1 | 평범한 하루</x:t>
  </x:si>
  <x:si>
    <x:t xml:space="preserve">차한해의 과거 오프닝 감상</x:t>
  </x:si>
  <x:si>
    <x:t xml:space="preserve">입양 뒤 가족의 몫까지 당연히 떠맡아 온 시간을 짧은 장면으로 이해해야 함</x:t>
  </x:si>
  <x:si>
    <x:t xml:space="preserve">가족의 요구와 차한해가 먼저 움직이는 습관을 확인함</x:t>
  </x:si>
  <x:si>
    <x:t xml:space="preserve">1/10 – 목표 식별·선택·입력 부담을 종합한 체감 난이도</x:t>
  </x:si>
  <x:si>
    <x:t xml:space="preserve">오프닝 재생 완료</x:t>
  </x:si>
  <x:si>
    <x:t xml:space="preserve">-</x:t>
  </x:si>
  <x:si>
    <x:t xml:space="preserve">45초</x:t>
  </x:si>
  <x:si>
    <x:t xml:space="preserve">핵심 대상 강조·정체 시 단계별 힌트 제공</x:t>
  </x:si>
  <x:si>
    <x:t xml:space="preserve">1-A | 집·가족의 몫</x:t>
  </x:si>
  <x:si>
    <x:t xml:space="preserve">40초</x:t>
  </x:si>
  <x:si>
    <x:t xml:space="preserve">35초</x:t>
  </x:si>
  <x:si>
    <x:t xml:space="preserve">아버지 회사 서류를 챙겨 식탁에 올려두기</x:t>
  </x:si>
  <x:si>
    <x:t xml:space="preserve">흩어진 서류 중 회사 문서만 골라야 함</x:t>
  </x:si>
  <x:si>
    <x:t xml:space="preserve">봉투 표식과 아버지의 메모를 보고 서류를 모아 식탁 지정 칸에 둠</x:t>
  </x:si>
  <x:si>
    <x:t xml:space="preserve">회사 서류 4묶음 정리 완료</x:t>
  </x:si>
  <x:si>
    <x:t xml:space="preserve">25초</x:t>
  </x:si>
  <x:si>
    <x:t xml:space="preserve">20초</x:t>
  </x:si>
  <x:si>
    <x:t xml:space="preserve">15초</x:t>
  </x:si>
  <x:si>
    <x:t xml:space="preserve">빨래를 분류해 세탁기에 넣고 작동하기</x:t>
  </x:si>
  <x:si>
    <x:t xml:space="preserve">색상과 세탁 표시가 다른 옷이 섞여 있음</x:t>
  </x:si>
  <x:si>
    <x:t xml:space="preserve">일반 빨래만 세탁기에 넣고 세제 투입 뒤 표준 코스를 시작함</x:t>
  </x:si>
  <x:si>
    <x:t xml:space="preserve">일반 빨래 분류·투입·세탁 시작</x:t>
  </x:si>
  <x:si>
    <x:t xml:space="preserve">비싼 블라우스를 넣으면 경고 후 분류 단계로 복귀</x:t>
  </x:si>
  <x:si>
    <x:t xml:space="preserve">30초</x:t>
  </x:si>
  <x:si>
    <x:t xml:space="preserve">어머니의 비싼 블라우스를 손세탁하기</x:t>
  </x:si>
  <x:si>
    <x:t xml:space="preserve">강하게 문지르면 옷감 손상 게이지가 오름</x:t>
  </x:si>
  <x:si>
    <x:t xml:space="preserve">미지근한 물·중성세제·누르기 세탁 순서를 지킴</x:t>
  </x:si>
  <x:si>
    <x:t xml:space="preserve">2/10 – 목표 식별·선택·입력 부담을 종합한 체감 난이도</x:t>
  </x:si>
  <x:si>
    <x:t xml:space="preserve">블라우스 손상 없이 손세탁 완료</x:t>
  </x:si>
  <x:si>
    <x:t xml:space="preserve">손상 게이지 최대 시 현재 단계 재시작</x:t>
  </x:si>
  <x:si>
    <x:t xml:space="preserve">50초</x:t>
  </x:si>
  <x:si>
    <x:t xml:space="preserve">건조기 완료음을 듣고 빨래를 꺼내 거실에서 개기</x:t>
  </x:si>
  <x:si>
    <x:t xml:space="preserve">건조 완료 시점과 옷별 접는 방향을 확인해야 함</x:t>
  </x:si>
  <x:si>
    <x:t xml:space="preserve">완료음 뒤 빨래를 거실로 옮기고 종류별 실루엣에 맞춰 갬</x:t>
  </x:si>
  <x:si>
    <x:t xml:space="preserve">빨래 8개를 모두 개어 바구니에 정리</x:t>
  </x:si>
  <x:si>
    <x:t xml:space="preserve">동생에게 신상 과자·헤어롤·팝콘 심부름 받기</x:t>
  </x:si>
  <x:si>
    <x:t xml:space="preserve">대화에 품목과 목적지가 섞여 있음</x:t>
  </x:si>
  <x:si>
    <x:t xml:space="preserve">강조된 품목과 동선을 확인하고 심부름 목록을 등록함</x:t>
  </x:si>
  <x:si>
    <x:t xml:space="preserve">심부름 3종 등록</x:t>
  </x:si>
  <x:si>
    <x:t xml:space="preserve">[차우선] 기준 45%</x:t>
  </x:si>
  <x:si>
    <x:t xml:space="preserve">엘리베이터에서 주민 모두에게 인사하며 밖으로 나가기</x:t>
  </x:si>
  <x:si>
    <x:t xml:space="preserve">어른·아이·택배기사 등 서로 다른 위치의 주민을 발견해야 함</x:t>
  </x:si>
  <x:si>
    <x:t xml:space="preserve">이동·조사 입력으로 만나는 주민에게 자연스럽게 인사함</x:t>
  </x:si>
  <x:si>
    <x:t xml:space="preserve">엘리베이터와 로비의 주민 5명에게 인사 후 외출</x:t>
  </x:si>
  <x:si>
    <x:t xml:space="preserve">1-A | 아파트·인사 튜토리얼</x:t>
  </x:si>
  <x:si>
    <x:t xml:space="preserve">이동·조사 튜토리얼 완료</x:t>
  </x:si>
  <x:si>
    <x:t xml:space="preserve">편의점에서 신상 과자가 아직 입고되지 않았음을 확인하기</x:t>
  </x:si>
  <x:si>
    <x:t xml:space="preserve">빈 진열대와 입고 안내를 찾아야 함</x:t>
  </x:si>
  <x:si>
    <x:t xml:space="preserve">신상 코너와 알바생 대화를 통해 물류 트럭 도착 시간을 확인함</x:t>
  </x:si>
  <x:si>
    <x:t xml:space="preserve">신상 과자 입고 전 상태·트럭 시간 확인</x:t>
  </x:si>
  <x:si>
    <x:t xml:space="preserve">1-B | 편의점·첫 방문</x:t>
  </x:si>
  <x:si>
    <x:t xml:space="preserve">알바생의 무거운 음료 박스 진열 부탁을 수락할지 선택하기</x:t>
  </x:si>
  <x:si>
    <x:t xml:space="preserve">동생 심부름과 짧은 도움 사이에서 선택해야 함</x:t>
  </x:si>
  <x:si>
    <x:t xml:space="preserve">수락하거나 [싫어요.]를 사용해 거절함. 거절해도 메인 진행은 유지되지만 해당 서브 퀘스트의 인연·보상 획득 기회는 사라짐</x:t>
  </x:si>
  <x:si>
    <x:t xml:space="preserve">부탁 수락 또는 [싫어요.] 사용</x:t>
  </x:si>
  <x:si>
    <x:t xml:space="preserve">1-B | 편의점 알바생 부탁</x:t>
  </x:si>
  <x:si>
    <x:t xml:space="preserve">선택 서브 퀘스트 : 편의점 음료 진열</x:t>
  </x:si>
  <x:si>
    <x:t xml:space="preserve">음료 박스를 가격표에 맞춰 진열하기</x:t>
  </x:si>
  <x:si>
    <x:t xml:space="preserve">비슷한 포장과 무게 때문에 위치를 헷갈릴 수 있음</x:t>
  </x:si>
  <x:si>
    <x:t xml:space="preserve">상표·용량·가격표를 대조해 무거운 박스부터 아래 칸에 배치함</x:t>
  </x:si>
  <x:si>
    <x:t xml:space="preserve">3/10 – 목표 식별·선택·입력 부담을 종합한 체감 난이도</x:t>
  </x:si>
  <x:si>
    <x:t xml:space="preserve">음료 6박스 진열 완료</x:t>
  </x:si>
  <x:si>
    <x:t xml:space="preserve">오배치 3회 시 틀린 가격표를 강조</x:t>
  </x:si>
  <x:si>
    <x:t xml:space="preserve">1분 10초</x:t>
  </x:si>
  <x:si>
    <x:t xml:space="preserve">1분</x:t>
  </x:si>
  <x:si>
    <x:t xml:space="preserve">완료 시 알바생이 신상 과자 1개를 맡아두는 약속</x:t>
  </x:si>
  <x:si>
    <x:t xml:space="preserve">골목에서 들리는 예쁜 고양이 울음소리 확인하기</x:t>
  </x:si>
  <x:si>
    <x:t xml:space="preserve">심부름 목적지가 따로 있어 작은 울음소리를 무시하고 지나칠 수 있음</x:t>
  </x:si>
  <x:si>
    <x:t xml:space="preserve">편의점 주변에서 반복되는 울음소리와 골목 그림자를 확인하되 조사하지 않고 진행할 수도 있음</x:t>
  </x:si>
  <x:si>
    <x:t xml:space="preserve">2/10 – 발견 여부와 선택에 따라 진행이 달라짐</x:t>
  </x:si>
  <x:si>
    <x:t xml:space="preserve">울음소리가 들리는 골목 위치 확인 또는 선택적으로 지나침</x:t>
  </x:si>
  <x:si>
    <x:t xml:space="preserve">자동 등록하지 않고 소리·행동·오브젝트로만 암시</x:t>
  </x:si>
  <x:si>
    <x:t xml:space="preserve">1-B | 편의점·고양이 선택</x:t>
  </x:si>
  <x:si>
    <x:t xml:space="preserve">서브 퀘스트 : 예쁜 고양이 인연 1단계 발견</x:t>
  </x:si>
  <x:si>
    <x:t xml:space="preserve">편의점에서 츄르 4개입 세트 구매하기</x:t>
  </x:si>
  <x:si>
    <x:t xml:space="preserve">구매 메뉴에는 심부름 물품 외에도 여러 상품이 있어 츄르를 직접 찾아야 함</x:t>
  </x:si>
  <x:si>
    <x:t xml:space="preserve">알바생 대화 후 ‘물건 구매하기’를 선택하고 반려동물 간식 칸에서 츄르 4개입을 구매함</x:t>
  </x:si>
  <x:si>
    <x:t xml:space="preserve">츄르 4개입 세트 구매 완료</x:t>
  </x:si>
  <x:si>
    <x:t xml:space="preserve">서브 퀘스트 : 이후 예쁜 고양이 인연 콘텐츠 4회 수행 가능</x:t>
  </x:si>
  <x:si>
    <x:t xml:space="preserve">예쁜 고양이에게 첫 번째 츄르 건네기</x:t>
  </x:si>
  <x:si>
    <x:t xml:space="preserve">예쁜 고양이는 처음 만난 차한해를 경계해 바로 가까이 오지 않음</x:t>
  </x:si>
  <x:si>
    <x:t xml:space="preserve">일정 거리에 츄르를 내려놓고 뒤로 물러난 뒤 고양이가 스스로 다가올 때까지 기다림</x:t>
  </x:si>
  <x:si>
    <x:t xml:space="preserve">예쁜 고양이가 츄르를 먹고 도망가지 않은 채 차한해를 바라봄</x:t>
  </x:si>
  <x:si>
    <x:t xml:space="preserve">[예쁜 고양이] +25% 선택 (최대 누적 25%)</x:t>
  </x:si>
  <x:si>
    <x:t xml:space="preserve">츄르 보유 시 수행
예쁜 고양이 인연 +25%</x:t>
  </x:si>
  <x:si>
    <x:t xml:space="preserve">다이소로 이동하기</x:t>
  </x:si>
  <x:si>
    <x:t xml:space="preserve">갈림길과 주변 상호작용 오브젝트 때문에 목적지 방향을 놓칠 수 있음</x:t>
  </x:si>
  <x:si>
    <x:t xml:space="preserve">표지판·미니맵·NPC 이동 방향을 확인하며 편의점에서 다이소까지 이동함</x:t>
  </x:si>
  <x:si>
    <x:t xml:space="preserve">2/10 – 맵 크기·갈림길 수·목적지 표식의 가시성이 난이도를 결정함</x:t>
  </x:si>
  <x:si>
    <x:t xml:space="preserve">편의점에서 다이소의 도착 트리거에 진입</x:t>
  </x:si>
  <x:si>
    <x:t xml:space="preserve">일정 시간 정체 시 목적지 방향 화살표 표시</x:t>
  </x:si>
  <x:si>
    <x:t xml:space="preserve">1-C | 다이소</x:t>
  </x:si>
  <x:si>
    <x:t xml:space="preserve">헤어롤 진열대 찾기</x:t>
  </x:si>
  <x:si>
    <x:t xml:space="preserve">비슷한 오브젝트와 진열대가 많아 목표 대상을 한 번에 찾기 어려움</x:t>
  </x:si>
  <x:si>
    <x:t xml:space="preserve">구역별 표지와 상품 외형을 비교하며 생활용품 코너의 헤어롤을 조사함</x:t>
  </x:si>
  <x:si>
    <x:t xml:space="preserve">2/10 – 후보 오브젝트 수·외형 유사도·탐색 범위가 난이도를 결정함</x:t>
  </x:si>
  <x:si>
    <x:t xml:space="preserve">생활용품 코너의 헤어롤 발견 및 조사 완료</x:t>
  </x:si>
  <x:si>
    <x:t xml:space="preserve">30초 이상 미발견 시 목표 구역에 약한 반짝임 표시</x:t>
  </x:si>
  <x:si>
    <x:t xml:space="preserve">헤어롤 구매하기</x:t>
  </x:si>
  <x:si>
    <x:t xml:space="preserve">구매 대상·수량·결제 순서를 잘못 선택할 수 있음</x:t>
  </x:si>
  <x:si>
    <x:t xml:space="preserve">요청받은 품목을 확인하고 상품 선택→계산대 상호작용→결제를 순서대로 진행함</x:t>
  </x:si>
  <x:si>
    <x:t xml:space="preserve">1/10 – 상품 후보 수·품목 유사도·구매 단계 수가 난이도를 결정함</x:t>
  </x:si>
  <x:si>
    <x:t xml:space="preserve">헤어롤 1개 구매 후 인벤토리에 등록</x:t>
  </x:si>
  <x:si>
    <x:t xml:space="preserve">잘못된 품목 구매 시 다시 선택해야 함</x:t>
  </x:si>
  <x:si>
    <x:t xml:space="preserve">요청 품목에 작은 임무 아이콘 표시</x:t>
  </x:si>
  <x:si>
    <x:t xml:space="preserve">다이소를 나오자 편의점 물류 트럭이 지나가는 장면 확인하기</x:t>
  </x:si>
  <x:si>
    <x:t xml:space="preserve">신상 과자 재입고 기회를 즉시 알아차려야 함</x:t>
  </x:si>
  <x:si>
    <x:t xml:space="preserve">트럭 표식과 편의점 방향을 확인함</x:t>
  </x:si>
  <x:si>
    <x:t xml:space="preserve">물류 트럭과 편의점 재입고 방향 확인</x:t>
  </x:si>
  <x:si>
    <x:t xml:space="preserve">1-D | 어르신과 신상 과자</x:t>
  </x:si>
  <x:si>
    <x:t xml:space="preserve">짐이 많은 어르신을 도울지 신상 과자를 사러 갈지 선택하기</x:t>
  </x:si>
  <x:si>
    <x:t xml:space="preserve">도움이 늦어지면 신상 과자가 품절될 수 있음</x:t>
  </x:si>
  <x:si>
    <x:t xml:space="preserve">어르신의 구조 요청과 동생의 심부름을 비교해 행동을 선택함</x:t>
  </x:si>
  <x:si>
    <x:t xml:space="preserve">어르신 돕기 또는 편의점으로 바로 달리기</x:t>
  </x:si>
  <x:si>
    <x:t xml:space="preserve">핵심 선택 : 자발적 선행과 개인 손실</x:t>
  </x:si>
  <x:si>
    <x:t xml:space="preserve">어르신의 무거운 짐을 목적지까지 옮기기</x:t>
  </x:si>
  <x:si>
    <x:t xml:space="preserve">짐 때문에 이동이 느리고 보행자와 턱을 피해 가야 함</x:t>
  </x:si>
  <x:si>
    <x:t xml:space="preserve">무게 중심을 유지하며 안전한 길로 짐을 나누어 운반함</x:t>
  </x:si>
  <x:si>
    <x:t xml:space="preserve">짐 4개 운반·어르신 귀가 확인</x:t>
  </x:si>
  <x:si>
    <x:t xml:space="preserve">[도시] +5% 선택 (기본 0% · 최대 5%)</x:t>
  </x:si>
  <x:si>
    <x:t xml:space="preserve">어르신을 도운 경우 수행·신상 과자 분기 변화</x:t>
  </x:si>
  <x:si>
    <x:t xml:space="preserve">치킨집 앞 두 손님의 주문 대화 듣기</x:t>
  </x:si>
  <x:si>
    <x:t xml:space="preserve">서로 다른 주문과 번복 대사에서 확정 내용을 골라야 함</x:t>
  </x:si>
  <x:si>
    <x:t xml:space="preserve">치킨·소스·음료·추가 요청을 구분해 기억함</x:t>
  </x:si>
  <x:si>
    <x:t xml:space="preserve">두 손님의 최종 주문 확인</x:t>
  </x:si>
  <x:si>
    <x:t xml:space="preserve">1-E | 치킨집 알바 서브</x:t>
  </x:si>
  <x:si>
    <x:t xml:space="preserve">서브 퀘스트 : 치킨집 알바</x:t>
  </x:si>
  <x:si>
    <x:t xml:space="preserve">바쁜 직원의 도움 요청을 확인하기</x:t>
  </x:si>
  <x:si>
    <x:t xml:space="preserve">밀린 주문과 손님 대화가 겹침</x:t>
  </x:si>
  <x:si>
    <x:t xml:space="preserve">직원의 호출을 확인하고 잠시 도울지 선택함</x:t>
  </x:si>
  <x:si>
    <x:t xml:space="preserve">도움 요청 확인</x:t>
  </x:si>
  <x:si>
    <x:t xml:space="preserve">거절 시 서브 퀘스트 종료</x:t>
  </x:si>
  <x:si>
    <x:t xml:space="preserve">치킨집 알바를 도울지 선택하기</x:t>
  </x:si>
  <x:si>
    <x:t xml:space="preserve">심부름 일정과 직원의 부탁 사이에서 선택해야 함</x:t>
  </x:si>
  <x:si>
    <x:t xml:space="preserve">돕기를 선택하거나 [싫어요.]를 사용해 알바 부탁을 거절하고 기존 심부름을 계속함</x:t>
  </x:si>
  <x:si>
    <x:t xml:space="preserve">알바 수락 또는 [싫어요.] 사용</x:t>
  </x:si>
  <x:si>
    <x:t xml:space="preserve">수락 시 포장 미니게임 해금</x:t>
  </x:si>
  <x:si>
    <x:t xml:space="preserve">주문표의 치킨·소스·음료 확인하기</x:t>
  </x:si>
  <x:si>
    <x:t xml:space="preserve">여러 주문표의 번호와 구성품을 혼동하기 쉬움</x:t>
  </x:si>
  <x:si>
    <x:t xml:space="preserve">주문 번호별 필수 항목을 순서대로 확인함</x:t>
  </x:si>
  <x:si>
    <x:t xml:space="preserve">4/10 – 목표 식별·선택·입력 부담을 종합한 체감 난이도</x:t>
  </x:si>
  <x:si>
    <x:t xml:space="preserve">주문표 필수 항목 5개 확인</x:t>
  </x:si>
  <x:si>
    <x:t xml:space="preserve">오답 누적 시 현재 단계 재시작</x:t>
  </x:si>
  <x:si>
    <x:t xml:space="preserve">주문에 맞게 치킨 포장하기</x:t>
  </x:si>
  <x:si>
    <x:t xml:space="preserve">번복된 대사와 확정 주문을 구분해야 함</x:t>
  </x:si>
  <x:si>
    <x:t xml:space="preserve">확정 주문표만 보고 상자·무·소스·음료를 넣음</x:t>
  </x:si>
  <x:si>
    <x:t xml:space="preserve">구성품 5종 올바르게 포장</x:t>
  </x:si>
  <x:si>
    <x:t xml:space="preserve">잘못 포장된 주문 수정하기</x:t>
  </x:si>
  <x:si>
    <x:t xml:space="preserve">다른 주문의 소스와 음료가 섞여 있음</x:t>
  </x:si>
  <x:si>
    <x:t xml:space="preserve">주문표와 포장을 대조해 오류 항목만 교체함</x:t>
  </x:si>
  <x:si>
    <x:t xml:space="preserve">오포장 항목 전부 수정</x:t>
  </x:si>
  <x:si>
    <x:t xml:space="preserve">55초</x:t>
  </x:si>
  <x:si>
    <x:t xml:space="preserve">손님에게 주문을 전달하고 보상 받기</x:t>
  </x:si>
  <x:si>
    <x:t xml:space="preserve">비슷한 두 손님 중 올바른 주문자를 찾아야 함</x:t>
  </x:si>
  <x:si>
    <x:t xml:space="preserve">대화 특징과 주문 번호를 대조해 전달함</x:t>
  </x:si>
  <x:si>
    <x:t xml:space="preserve">올바른 손님에게 전달·알바비 획득</x:t>
  </x:si>
  <x:si>
    <x:t xml:space="preserve">치킨집 알바 서브 퀘스트 완료</x:t>
  </x:si>
  <x:si>
    <x:t xml:space="preserve">편의점으로 돌아가 신상 과자 재고 확인하기</x:t>
  </x:si>
  <x:si>
    <x:t xml:space="preserve">어르신·알바생 부탁 선택에 따라 결과가 달라짐</x:t>
  </x:si>
  <x:si>
    <x:t xml:space="preserve">진열대와 알바생 반응을 확인함</x:t>
  </x:si>
  <x:si>
    <x:t xml:space="preserve">재고·예약 여부 확인</x:t>
  </x:si>
  <x:si>
    <x:t xml:space="preserve">1-F | 편의점 결과 분기</x:t>
  </x:si>
  <x:si>
    <x:t xml:space="preserve">선택 결과에 따라 신상 과자 확보 여부 확정하기</x:t>
  </x:si>
  <x:si>
    <x:t xml:space="preserve">도움을 선택했을 때 앞선 알바생 부탁 수행 여부가 보상을 바꿈</x:t>
  </x:si>
  <x:si>
    <x:t xml:space="preserve">어르신 무시 시 구매, 어르신 도움+부탁 완료 시 예약품 수령, 도움+부탁에 [싫어요.] 사용 시 품절 결과를 확인함</x:t>
  </x:si>
  <x:si>
    <x:t xml:space="preserve">신상 과자 구매·예약 수령 또는 품절 확정</x:t>
  </x:si>
  <x:si>
    <x:t xml:space="preserve">선택 연쇄 결과 저장</x:t>
  </x:si>
  <x:si>
    <x:t xml:space="preserve">동생에게 과자 결과를 알리고 지하철 중고거래 심부름 받기</x:t>
  </x:si>
  <x:si>
    <x:t xml:space="preserve">품절 분기에서는 동생의 짜증 섞인 추가 요구를 감정적으로 받아들여야 함</x:t>
  </x:si>
  <x:si>
    <x:t xml:space="preserve">결과 대화를 확인하고 거래 상대 단서를 등록함</x:t>
  </x:si>
  <x:si>
    <x:t xml:space="preserve">중고거래 장소·상대 특징 등록</x:t>
  </x:si>
  <x:si>
    <x:t xml:space="preserve">1-F | 동생의 추가 심부름</x:t>
  </x:si>
  <x:si>
    <x:t xml:space="preserve">과자 확보: [차우선] +5% (50%) / 품절: -5% (40%)</x:t>
  </x:si>
  <x:si>
    <x:t xml:space="preserve">영화관으로 이동하기</x:t>
  </x:si>
  <x:si>
    <x:t xml:space="preserve">상가 갈림길에서 목적지를 찾아야 함</x:t>
  </x:si>
  <x:si>
    <x:t xml:space="preserve">표지판과 심부름 목록을 보고 영화관으로 이동함</x:t>
  </x:si>
  <x:si>
    <x:t xml:space="preserve">영화관 도착</x:t>
  </x:si>
  <x:si>
    <x:t xml:space="preserve">1-F | 영화관·지하철</x:t>
  </x:si>
  <x:si>
    <x:t xml:space="preserve">동생이 부탁한 팝콘 구매하기</x:t>
  </x:si>
  <x:si>
    <x:t xml:space="preserve">맛과 크기를 잘못 고를 수 있음</x:t>
  </x:si>
  <x:si>
    <x:t xml:space="preserve">심부름 목록과 메뉴를 대조해 구매함</x:t>
  </x:si>
  <x:si>
    <x:t xml:space="preserve">지정 팝콘 구매</x:t>
  </x:si>
  <x:si>
    <x:t xml:space="preserve">지하철 중고거래 장소로 이동하기</x:t>
  </x:si>
  <x:si>
    <x:t xml:space="preserve">출구 번호와 약속 위치가 다름</x:t>
  </x:si>
  <x:si>
    <x:t xml:space="preserve">역 안내판과 채팅의 출구 번호를 확인함</x:t>
  </x:si>
  <x:si>
    <x:t xml:space="preserve">약속 장소 도착</x:t>
  </x:si>
  <x:si>
    <x:t xml:space="preserve">거래 후보 세 명의 특징 관찰하기</x:t>
  </x:si>
  <x:si>
    <x:t xml:space="preserve">복장 일부가 비슷해 판매자를 혼동하기 쉬움</x:t>
  </x:si>
  <x:si>
    <x:t xml:space="preserve">채팅의 가방·신발·손에 든 물건을 대조함</x:t>
  </x:si>
  <x:si>
    <x:t xml:space="preserve">후보 3명 관찰</x:t>
  </x:si>
  <x:si>
    <x:t xml:space="preserve">올바른 중고거래 상대 찾기</x:t>
  </x:si>
  <x:si>
    <x:t xml:space="preserve">가짜 후보에게 말을 걸면 시간이 추가됨</x:t>
  </x:si>
  <x:si>
    <x:t xml:space="preserve">세 단서가 모두 맞는 사람에게 암구호를 말함</x:t>
  </x:si>
  <x:si>
    <x:t xml:space="preserve">정확한 거래 상대 선택</x:t>
  </x:si>
  <x:si>
    <x:t xml:space="preserve">오답 후보 선택 시 대화 후 다시 탐색</x:t>
  </x:si>
  <x:si>
    <x:t xml:space="preserve">중고거래를 마치고 동생에게 완료 연락하기</x:t>
  </x:si>
  <x:si>
    <x:t xml:space="preserve">과자 분기와 거래 결과에 따라 동생의 반응이 달라짐</x:t>
  </x:si>
  <x:si>
    <x:t xml:space="preserve">물품 상태를 확인하고 송금·완료 메시지를 보냄</x:t>
  </x:si>
  <x:si>
    <x:t xml:space="preserve">거래·완료 연락</x:t>
  </x:si>
  <x:si>
    <x:t xml:space="preserve">[차우선] +5% (과자 확보 55% / 품절 45%)</x:t>
  </x:si>
  <x:si>
    <x:t xml:space="preserve">횡단보도에서 아이가 떨어뜨린 학용품을 주워주기</x:t>
  </x:si>
  <x:si>
    <x:t xml:space="preserve">신호가 바뀌기 전 안전한 순서로 물건을 모아야 함</x:t>
  </x:si>
  <x:si>
    <x:t xml:space="preserve">차도 가까운 물건부터 회수하고 아이를 인도로 유도함</x:t>
  </x:si>
  <x:si>
    <x:t xml:space="preserve">학용품 5개 회수·아이 안전 확인</x:t>
  </x:si>
  <x:si>
    <x:t xml:space="preserve">신호 종료 시 남은 물건이 인도 쪽으로 이동</x:t>
  </x:si>
  <x:si>
    <x:t xml:space="preserve">1-F | 동네의 작은 선행</x:t>
  </x:si>
  <x:si>
    <x:t xml:space="preserve">선택 서브 퀘스트·동네 목격자 스티커 플래그</x:t>
  </x:si>
  <x:si>
    <x:t xml:space="preserve">공원에서 모든 심부름 완료와 섬광 이상 현상 확인하기</x:t>
  </x:si>
  <x:si>
    <x:t xml:space="preserve">평범한 귀가 직전 소리 없는 번개와 미세 진동이 짧게 겹침</x:t>
  </x:si>
  <x:si>
    <x:t xml:space="preserve">세 심부름 물품을 확인하고 하늘의 섬광·땅의 떨림을 기억함</x:t>
  </x:si>
  <x:si>
    <x:t xml:space="preserve">심부름 3종 완료·첫 이상 현상 확인</x:t>
  </x:si>
  <x:si>
    <x:t xml:space="preserve">1-G | 공원·첫 전조</x:t>
  </x:si>
  <x:si>
    <x:t xml:space="preserve">1챕터 메인 심부름 완료</x:t>
  </x:si>
  <x:si>
    <x:t xml:space="preserve">2 | 금이 간 일상</x:t>
  </x:si>
  <x:si>
    <x:t xml:space="preserve">축제 종료 현장과 남은 이상 징후 관찰하기</x:t>
  </x:si>
  <x:si>
    <x:t xml:space="preserve">떠나는 시민·쌓인 쓰레기·간헐적으로 깜빡이는 조명 사이에 섬광의 원인을 추정할 단서가 분산되어 있음</x:t>
  </x:si>
  <x:si>
    <x:t xml:space="preserve">시민의 행동과 쓰레기 상태를 살펴본 뒤 조명 깜빡임과 바닥의 미세한 떨림을 차례로 확인함</x:t>
  </x:si>
  <x:si>
    <x:t xml:space="preserve">1/10 – 관찰 대상 수·이상 징후의 미세함·단서 분산 정도가 난이도를 결정함</x:t>
  </x:si>
  <x:si>
    <x:t xml:space="preserve">시민·쓰레기·조명·바닥 진동에 관한 필수 관찰 대상 확인</x:t>
  </x:si>
  <x:si>
    <x:t xml:space="preserve">이상 징후가 발생할 때 효과음과 짧은 시선 유도 아이콘 표시</x:t>
  </x:si>
  <x:si>
    <x:t xml:space="preserve">2-A | 공원 축제·청소</x:t>
  </x:si>
  <x:si>
    <x:t xml:space="preserve">아이가 쓰레기에 걸려 넘어질 뻔한 장면 목격하기</x:t>
  </x:si>
  <x:si>
    <x:t xml:space="preserve">짧은 연출 안에서 사건의 원인과 인물의 태도를 동시에 이해해야 함</x:t>
  </x:si>
  <x:si>
    <x:t xml:space="preserve">카메라가 강조하는 인물과 오브젝트를 보며 아이와 가족의 행동을 확인함</x:t>
  </x:si>
  <x:si>
    <x:t xml:space="preserve">1/10 – 연출 속도·동시에 제시되는 정보량이 난이도를 결정함</x:t>
  </x:si>
  <x:si>
    <x:t xml:space="preserve">사건 연출 종료</x:t>
  </x:si>
  <x:si>
    <x:t xml:space="preserve">10초</x:t>
  </x:si>
  <x:si>
    <x:t xml:space="preserve">핵심 오브젝트에 카메라 줌과 효과음 적용</x:t>
  </x:si>
  <x:si>
    <x:t xml:space="preserve">쓰레기를 치우기로 결정하기</x:t>
  </x:si>
  <x:si>
    <x:t xml:space="preserve">두 선택 모두 이후 상황에 영향을 주므로 감정적 판단 부담이 발생함</x:t>
  </x:si>
  <x:si>
    <x:t xml:space="preserve">현재 상황과 주인공의 독백을 확인한 뒤 공원을 지나갈지 쓰레기를 치울지 판단에 대한 행동을 결정함</x:t>
  </x:si>
  <x:si>
    <x:t xml:space="preserve">1/10 – 정보의 불완전성·결과 예측 가능성·감정적 부담이 난이도를 결정함</x:t>
  </x:si>
  <x:si>
    <x:t xml:space="preserve">선택지 1개 확정</x:t>
  </x:si>
  <x:si>
    <x:t xml:space="preserve">선택 직전 핵심 상황을 한 문장으로 다시 표시</x:t>
  </x:si>
  <x:si>
    <x:t xml:space="preserve">청소 도구 찾기</x:t>
  </x:si>
  <x:si>
    <x:t xml:space="preserve">구역별 표지와 상품 외형을 비교하며 공원 관리함의 집게와 봉투를 조사함</x:t>
  </x:si>
  <x:si>
    <x:t xml:space="preserve">공원 관리함의 집게와 봉투 발견 및 조사 완료</x:t>
  </x:si>
  <x:si>
    <x:t xml:space="preserve">바람에 날린 비닐봉지 추격하기</x:t>
  </x:si>
  <x:si>
    <x:t xml:space="preserve">돌풍이 불 때마다 비닐봉지의 방향이 바뀌고 사람과 벤치가 이동 경로를 막음</x:t>
  </x:si>
  <x:si>
    <x:t xml:space="preserve">바람 방향 표시와 봉지의 그림자를 보고 다음 착지 지점을 예측해 세 번 안에 붙잡음</x:t>
  </x:si>
  <x:si>
    <x:t xml:space="preserve">4/10 – 방향 전환 빈도·장애물 배치·포획 가능 시간이 난이도를 결정함</x:t>
  </x:si>
  <x:si>
    <x:t xml:space="preserve">비닐봉지를 3번째 착지 이전에 회수</x:t>
  </x:si>
  <x:si>
    <x:t xml:space="preserve">공원 출구까지 날아가면 시작 지점에서 다시 추격</x:t>
  </x:si>
  <x:si>
    <x:t xml:space="preserve">실패 후 바람 방향 예고 시간을 늘리고 봉지 이동속도를 낮춤</x:t>
  </x:si>
  <x:si>
    <x:t xml:space="preserve">첫 쓰레기 줍기</x:t>
  </x:si>
  <x:si>
    <x:t xml:space="preserve">수거 대상과 배경 장식의 차이를 처음에는 구별하기 어려움</x:t>
  </x:si>
  <x:si>
    <x:t xml:space="preserve">반짝임 표시가 있는 산책로의 첫 쓰레기에 접근해 줍기 입력을 수행함</x:t>
  </x:si>
  <x:si>
    <x:t xml:space="preserve">1/10 – 대상 가시성·입력 단계 수가 난이도를 결정함</x:t>
  </x:si>
  <x:si>
    <x:t xml:space="preserve">안내된 수거 행동 3회 완료</x:t>
  </x:si>
  <x:si>
    <x:t xml:space="preserve">수거 대상 반짝임과 상호작용 범위를 크게 설정</x:t>
  </x:si>
  <x:si>
    <x:t xml:space="preserve">잔디 구역 쓰레기 수거하기</x:t>
  </x:si>
  <x:si>
    <x:t xml:space="preserve">쓰레기가 넓은 구역과 가려진 틈에 흩어져 있어 남은 대상을 찾기 어려움</x:t>
  </x:si>
  <x:si>
    <x:t xml:space="preserve">구역을 일정한 방향으로 순회하고 반짝임·잔여 개수 UI를 확인하며 잔디 구역 쓰레기 8개를 수거함</x:t>
  </x:si>
  <x:si>
    <x:t xml:space="preserve">2/10 – 목표 수량·배치 밀도·가림 오브젝트·탐색 범위가 난이도를 결정함</x:t>
  </x:si>
  <x:si>
    <x:t xml:space="preserve">잔디 구역 쓰레기 8개 전부 수거</x:t>
  </x:si>
  <x:si>
    <x:t xml:space="preserve">필수 수량을 채우지 못하면 다음 구역 진행 불가</x:t>
  </x:si>
  <x:si>
    <x:t xml:space="preserve">60초 이상 미발견 시 가장 가까운 미수거 대상 방향 표시</x:t>
  </x:si>
  <x:si>
    <x:t xml:space="preserve">산책로 쓰레기 수거하기</x:t>
  </x:si>
  <x:si>
    <x:t xml:space="preserve">구역을 일정한 방향으로 순회하고 반짝임·잔여 개수 UI를 확인하며 산책로 쓰레기 7개를 수거함</x:t>
  </x:si>
  <x:si>
    <x:t xml:space="preserve">산책로 쓰레기 7개 전부 수거</x:t>
  </x:si>
  <x:si>
    <x:t xml:space="preserve">쓰레기 더미 근처 예쁜 고양이 울음 확인하기</x:t>
  </x:si>
  <x:si>
    <x:t xml:space="preserve">필수 청소 구역 밖에서 울음소리가 들려 플레이어가 모른 채 지나갈 수 있음</x:t>
  </x:si>
  <x:si>
    <x:t xml:space="preserve">깨진 유리와 빈 캔 사이에서 몸을 웅크린 예쁜 고양이를 선택적으로 발견함</x:t>
  </x:si>
  <x:si>
    <x:t xml:space="preserve">예쁜 고양이와 위험한 쓰레기 위치 확인</x:t>
  </x:si>
  <x:si>
    <x:t xml:space="preserve">서브 퀘스트 : 예쁜 고양이 인연 2단계</x:t>
  </x:si>
  <x:si>
    <x:t xml:space="preserve">예쁜 고양이가 지나갈 안전한 길 만들기</x:t>
  </x:si>
  <x:si>
    <x:t xml:space="preserve">깨진 유리·찌그러진 캔·비닐 끈이 고양이 이동 경로를 막고 있음</x:t>
  </x:si>
  <x:si>
    <x:t xml:space="preserve">위험 쓰레기를 종류별로 치우고 고양이가 빠져나올 수 있는 좁은 통로를 확보함</x:t>
  </x:si>
  <x:si>
    <x:t xml:space="preserve">위험 쓰레기 5개 제거 및 안전 통로 확보</x:t>
  </x:si>
  <x:si>
    <x:t xml:space="preserve">첫 만남 완료 시 수행 가능</x:t>
  </x:si>
  <x:si>
    <x:t xml:space="preserve">예쁜 고양이에게 두 번째 츄르 건네기</x:t>
  </x:si>
  <x:si>
    <x:t xml:space="preserve">청소 소음 때문에 고양이가 다시 경계해 접근 속도가 느림</x:t>
  </x:si>
  <x:si>
    <x:t xml:space="preserve">안전해진 통로 끝에 츄르를 놓고 고양이가 차한해 가까이에서 먹도록 기다림</x:t>
  </x:si>
  <x:si>
    <x:t xml:space="preserve">두 번째 츄르 급여 완료</x:t>
  </x:si>
  <x:si>
    <x:t xml:space="preserve">[예쁜 고양이] +25% 선택 (최대 누적 50%)</x:t>
  </x:si>
  <x:si>
    <x:t xml:space="preserve">벤치 주변 쓰레기 수거하기</x:t>
  </x:si>
  <x:si>
    <x:t xml:space="preserve">구역을 일정한 방향으로 순회하고 반짝임·잔여 개수 UI를 확인하며 벤치와 가려진 틈의 쓰레기 6개를 수거함</x:t>
  </x:si>
  <x:si>
    <x:t xml:space="preserve">3/10 – 목표 수량·배치 밀도·가림 오브젝트·탐색 범위가 난이도를 결정함</x:t>
  </x:si>
  <x:si>
    <x:t xml:space="preserve">벤치와 가려진 틈의 쓰레기 6개 전부 수거</x:t>
  </x:si>
  <x:si>
    <x:t xml:space="preserve">한도윤과 대화하기</x:t>
  </x:si>
  <x:si>
    <x:t xml:space="preserve">대화 속에 다음 목적지와 필요한 물품 정보가 섞여 있음</x:t>
  </x:si>
  <x:si>
    <x:t xml:space="preserve">강조되는 핵심 단어와 NPC의 요구를 확인하며 대화를 끝까지 진행함</x:t>
  </x:si>
  <x:si>
    <x:t xml:space="preserve">1/10 – 대사 길이·핵심 정보의 명확성·선택지 수가 난이도를 결정함</x:t>
  </x:si>
  <x:si>
    <x:t xml:space="preserve">혼자 청소하는 이유와 도움 제안에 관한 대화를 마지막 문장까지 진행</x:t>
  </x:si>
  <x:si>
    <x:t xml:space="preserve">대화 종료 후 핵심 내용을 화면 한쪽에 요약 표시</x:t>
  </x:si>
  <x:si>
    <x:t xml:space="preserve">[한도윤] 기준 75%</x:t>
  </x:si>
  <x:si>
    <x:t xml:space="preserve">한도윤과 구역 분담하기</x:t>
  </x:si>
  <x:si>
    <x:t xml:space="preserve">동료가 담당하는 구역과 플레이어 구역이 겹치면 불필요한 이동이 발생함</x:t>
  </x:si>
  <x:si>
    <x:t xml:space="preserve">대화에서 정한 담당 구역을 확인하고 서로 다른 공원 구역를 순서대로 처리함</x:t>
  </x:si>
  <x:si>
    <x:t xml:space="preserve">2/10 – 구역 수·동료 행동 예측 가능성·이동 동선이 난이도를 결정함</x:t>
  </x:si>
  <x:si>
    <x:t xml:space="preserve">플레이어 담당 구역의 목표 수량 달성</x:t>
  </x:si>
  <x:si>
    <x:t xml:space="preserve">미니맵에 담당 구역을 서로 다른 테두리로 표시</x:t>
  </x:si>
  <x:si>
    <x:t xml:space="preserve">[한도윤] +5% (누적 80%)</x:t>
  </x:si>
  <x:si>
    <x:t xml:space="preserve">청소 콤보 유지하기</x:t>
  </x:si>
  <x:si>
    <x:t xml:space="preserve">서로 다른 쓰레기를 연속으로 정확히 주워야 콤보가 유지되며 잘못 집으면 게이지가 초기화됨</x:t>
  </x:si>
  <x:si>
    <x:t xml:space="preserve">가까운 쓰레기의 종류와 다음 분리수거 위치를 미리 확인해 이동 동선을 끊지 않고 수거함</x:t>
  </x:si>
  <x:si>
    <x:t xml:space="preserve">4/10 – 콤보 유지 시간·쓰레기 간 거리·오분류 페널티가 난이도를 결정함</x:t>
  </x:si>
  <x:si>
    <x:t xml:space="preserve">정확 수거 콤보 12회를 달성</x:t>
  </x:si>
  <x:si>
    <x:t xml:space="preserve">오분류 시 콤보만 초기화되고 수거 진행도는 유지</x:t>
  </x:si>
  <x:si>
    <x:t xml:space="preserve">콤보 실패 후 다음 3개 쓰레기의 분류 아이콘을 미리 표시</x:t>
  </x:si>
  <x:si>
    <x:t xml:space="preserve">별 문양 우정 반지와 검은 흔적 단서 발견하기</x:t>
  </x:si>
  <x:si>
    <x:t xml:space="preserve">작은 별 문양과 쓰레기 아래 검은 흔적이 배경에 섞여 있음</x:t>
  </x:si>
  <x:si>
    <x:t xml:space="preserve">반지의 별 각인과 주변 대사를 확인한 뒤 검은 흔적을 따로 조사함</x:t>
  </x:si>
  <x:si>
    <x:t xml:space="preserve">2/10 – 단서 크기·배경 대비·검은 흔적의 노출 시간이 난이도를 결정함</x:t>
  </x:si>
  <x:si>
    <x:t xml:space="preserve">별 문양 우정 반지·검은 흔적 조사</x:t>
  </x:si>
  <x:si>
    <x:t xml:space="preserve">단서를 버리려 하면 경고 후 행동 취소</x:t>
  </x:si>
  <x:si>
    <x:t xml:space="preserve">반지와 검은 흔적에 서로 다른 약한 빛·파동 효과 적용</x:t>
  </x:si>
  <x:si>
    <x:t xml:space="preserve">2-A | 공원·우정 반지 서브</x:t>
  </x:si>
  <x:si>
    <x:t xml:space="preserve">서브 퀘스트 : 우정 반지 찾기</x:t>
  </x:si>
  <x:si>
    <x:t xml:space="preserve">발자국과 스티커 단서 대조하기</x:t>
  </x:si>
  <x:si>
    <x:t xml:space="preserve">비슷한 운동화 자국과 축제 스티커가 여러 방향으로 이어져 잘못된 동선을 선택하기 쉬움</x:t>
  </x:si>
  <x:si>
    <x:t xml:space="preserve">반지에 묻은 흙·신발 자국·가방 스티커를 비교해 중학생이 지나간 경로를 좁힘</x:t>
  </x:si>
  <x:si>
    <x:t xml:space="preserve">4/10 – 후보 경로 수·단서 유사도·비교 단계 수가 난이도를 결정함</x:t>
  </x:si>
  <x:si>
    <x:t xml:space="preserve">세 단서를 연결해 올바른 탐색 구역 선택</x:t>
  </x:si>
  <x:si>
    <x:t xml:space="preserve">오답 경로 선택 시 불필요한 탐색 시간이 추가됨</x:t>
  </x:si>
  <x:si>
    <x:t xml:space="preserve">오답 후 일치하지 않는 단서 하나에 취소 표시</x:t>
  </x:si>
  <x:si>
    <x:t xml:space="preserve">별 문양 우정 반지 찾기</x:t>
  </x:si>
  <x:si>
    <x:t xml:space="preserve">목표물이 작고 수거 가능한 쓰레기 사이에 섞여 있어 탐색 부담이 큼</x:t>
  </x:si>
  <x:si>
    <x:t xml:space="preserve">목격 위치와 반짝임 주기로 쓰레기 사이의 작은 별 문양 반지를 찾음</x:t>
  </x:si>
  <x:si>
    <x:t xml:space="preserve">3/10 – 목표물 크기·탐색 범위·가짜 후보 수가 난이도를 결정함</x:t>
  </x:si>
  <x:si>
    <x:t xml:space="preserve">별 문양 우정 반지 발견·획득</x:t>
  </x:si>
  <x:si>
    <x:t xml:space="preserve">90초 이상 미발견 시 탐색 범위를 단계적으로 축소</x:t>
  </x:si>
  <x:si>
    <x:t xml:space="preserve">폐교에서 변혜서 목걸이 펜던트·약점 경고를 판별하는 단서</x:t>
  </x:si>
  <x:si>
    <x:t xml:space="preserve">중학생에게 우정 반지를 돌려주고 반지의 의미 듣기</x:t>
  </x:si>
  <x:si>
    <x:t xml:space="preserve">비슷한 복장의 NPC가 있어 물건의 주인을 잘못 선택할 수 있음</x:t>
  </x:si>
  <x:si>
    <x:t xml:space="preserve">의뢰 대사와 위치를 확인한 뒤 반지의 주인에게 전달함</x:t>
  </x:si>
  <x:si>
    <x:t xml:space="preserve">1/10 – NPC 후보 수·위치 이동 여부·의뢰 단서 명확성이 난이도를 결정함</x:t>
  </x:si>
  <x:si>
    <x:t xml:space="preserve">주인에게 전달·친구끼리 나눈 별 문양이라는 설명 확인</x:t>
  </x:si>
  <x:si>
    <x:t xml:space="preserve">오답 NPC 선택 시 전달이 취소되고 다시 선택</x:t>
  </x:si>
  <x:si>
    <x:t xml:space="preserve">의뢰 NPC 머리 위에 약한 대화 아이콘 표시</x:t>
  </x:si>
  <x:si>
    <x:t xml:space="preserve">우정 반지 서브 퀘스트 완료·폐교 단서 플래그 저장</x:t>
  </x:si>
  <x:si>
    <x:t xml:space="preserve">남은 쓰레기와 갑작스러운 공원 정적 확인하기</x:t>
  </x:si>
  <x:si>
    <x:t xml:space="preserve">잔여 쓰레기를 확인하는 순간 새들이 한꺼번에 날아가고 휴대전화 통신이 끊겨 미완료 항목과 이상 징후를 함께 확인해야 함</x:t>
  </x:si>
  <x:si>
    <x:t xml:space="preserve">잔여 수량과 구역 상태를 점검하면서 새가 날아간 방향·멈춘 배경음·통신 불가 표시를 확인함</x:t>
  </x:si>
  <x:si>
    <x:t xml:space="preserve">2/10 – 점검 항목 수·이상 징후의 동시 발생·정보 분산 정도가 난이도를 결정함</x:t>
  </x:si>
  <x:si>
    <x:t xml:space="preserve">잔여 수량 0·오류 항목 0 및 공원 정적·통신 장애 확인</x:t>
  </x:si>
  <x:si>
    <x:t xml:space="preserve">조건 미달 시 완료 상호작용이 비활성화됨</x:t>
  </x:si>
  <x:si>
    <x:t xml:space="preserve">배경음을 단계적으로 줄이고 통신 불가 아이콘을 화면에 고정 표시</x:t>
  </x:si>
  <x:si>
    <x:t xml:space="preserve">공원 청소 구역·반지 전달 완료</x:t>
  </x:si>
  <x:si>
    <x:t xml:space="preserve">진동이 커지는 분리수거장으로 이동하기</x:t>
  </x:si>
  <x:si>
    <x:t xml:space="preserve">분리수거장에 가까워질수록 바닥 진동과 금속 마찰음이 강해져 목적지 방향과 위험 구역을 동시에 판단해야 함</x:t>
  </x:si>
  <x:si>
    <x:t xml:space="preserve">표지판과 진동의 세기를 비교하며 갈라진 바닥과 흔들리는 수거함을 피해 분리수거장까지 이동함</x:t>
  </x:si>
  <x:si>
    <x:t xml:space="preserve">3/10 – 진동 구역 수·시야 흔들림·목적지 표식의 가시성이 난이도를 결정함</x:t>
  </x:si>
  <x:si>
    <x:t xml:space="preserve">진동 구역을 피해 분리수거장의 도착 트리거에 진입</x:t>
  </x:si>
  <x:si>
    <x:t xml:space="preserve">진동 구역에 3회 진입하면 공원 입구 체크포인트에서 재시작</x:t>
  </x:si>
  <x:si>
    <x:t xml:space="preserve">위험 바닥의 파동을 강조하고 실패 후 안전 경로를 표시</x:t>
  </x:si>
  <x:si>
    <x:t xml:space="preserve">2-B | 분리수거장</x:t>
  </x:si>
  <x:si>
    <x:t xml:space="preserve">일반쓰레기 분류하기</x:t>
  </x:si>
  <x:si>
    <x:t xml:space="preserve">외형이 비슷하거나 내용물이 남은 쓰레기는 분류 기준을 혼동하기 쉬움</x:t>
  </x:si>
  <x:si>
    <x:t xml:space="preserve">재질·오염 여부·남은 내용물을 확인하고 일반쓰레기 8개를 올바른 수거함에 넣음</x:t>
  </x:si>
  <x:si>
    <x:t xml:space="preserve">2/10 – 분류 종류 수·외형 유사도·오답 허용 횟수가 난이도를 결정함</x:t>
  </x:si>
  <x:si>
    <x:t xml:space="preserve">일반쓰레기 8개 전부 올바르게 분류</x:t>
  </x:si>
  <x:si>
    <x:t xml:space="preserve">오분류 5회 누적 시 해당 분류 단계 재시작</x:t>
  </x:si>
  <x:si>
    <x:t xml:space="preserve">오답 2회 후 분류 기준 그림 표시</x:t>
  </x:si>
  <x:si>
    <x:t xml:space="preserve">재활용품 분류하기</x:t>
  </x:si>
  <x:si>
    <x:t xml:space="preserve">재질·오염 여부·남은 내용물을 확인하고 플라스틱·캔·종이 10개를 올바른 수거함에 넣음</x:t>
  </x:si>
  <x:si>
    <x:t xml:space="preserve">3/10 – 분류 종류 수·외형 유사도·오답 허용 횟수가 난이도를 결정함</x:t>
  </x:si>
  <x:si>
    <x:t xml:space="preserve">플라스틱·캔·종이 10개 전부 올바르게 분류</x:t>
  </x:si>
  <x:si>
    <x:t xml:space="preserve">오염된 쓰레기 분류하기</x:t>
  </x:si>
  <x:si>
    <x:t xml:space="preserve">재질·오염 여부·남은 내용물을 확인하고 내용물이 남거나 오염된 쓰레기 6개를 올바른 수거함에 넣음</x:t>
  </x:si>
  <x:si>
    <x:t xml:space="preserve">내용물이 남거나 오염된 쓰레기 6개 전부 올바르게 분류</x:t>
  </x:si>
  <x:si>
    <x:t xml:space="preserve">분리수거 라인 막힘 해소하기</x:t>
  </x:si>
  <x:si>
    <x:t xml:space="preserve">한꺼번에 들어온 쓰레기로 컨베이어가 막히고 오염물이 다른 분류함으로 번짐</x:t>
  </x:si>
  <x:si>
    <x:t xml:space="preserve">막힘 원인을 먼저 제거한 뒤 제한 시간 동안 재활용·일반·세척 대상을 우선순위대로 분류함</x:t>
  </x:si>
  <x:si>
    <x:t xml:space="preserve">5/10 – 동시 등장 수·오염 확산 속도·우선순위 판단이 난이도를 결정함</x:t>
  </x:si>
  <x:si>
    <x:t xml:space="preserve">막힘 제거 후 쓰레기 10개를 오분류 없이 처리</x:t>
  </x:si>
  <x:si>
    <x:t xml:space="preserve">오염도 게이지가 최대가 되면 구간 시작부터 재시작</x:t>
  </x:si>
  <x:si>
    <x:t xml:space="preserve">재시도 시 컨베이어 속도를 낮추고 오염 확산 대상에 경고 테두리 표시</x:t>
  </x:si>
  <x:si>
    <x:t xml:space="preserve">분리수거를 완료하고 바닥의 균열 흔적 확인하기</x:t>
  </x:si>
  <x:si>
    <x:t xml:space="preserve">마지막 쓰레기를 치운 뒤 수거함 아래에서 검은 선이 퍼지지만 오염 자국과 비슷해 균열 전조임을 놓칠 수 있음</x:t>
  </x:si>
  <x:si>
    <x:t xml:space="preserve">잔여 수량과 오분류 여부를 점검한 뒤 수거함을 움직여 바닥의 검은 선과 미세한 빛을 조사함</x:t>
  </x:si>
  <x:si>
    <x:t xml:space="preserve">2/10 – 검사 항목 수·흔적의 가시성·연출 발생 시점이 난이도를 결정함</x:t>
  </x:si>
  <x:si>
    <x:t xml:space="preserve">잔여 수량 0·오류 항목 0 및 바닥의 균열 흔적 조사</x:t>
  </x:si>
  <x:si>
    <x:t xml:space="preserve">미완료 구역을 표시하고 완료 후 수거함 아래의 검은 선을 단계적으로 밝힘</x:t>
  </x:si>
  <x:si>
    <x:t xml:space="preserve">분리수거 4단계 완료</x:t>
  </x:si>
  <x:si>
    <x:t xml:space="preserve">비가 오지 않는데 이어지는 소리 없는 번개 목격하기</x:t>
  </x:si>
  <x:si>
    <x:t xml:space="preserve">시민에게는 이상 기상처럼 보이지만 차한해에게만 섬광 뒤 보랏빛 잔상이 보임</x:t>
  </x:si>
  <x:si>
    <x:t xml:space="preserve">하늘의 번개와 차한해 시야의 보랏빛 균열 아우라를 구분함</x:t>
  </x:si>
  <x:si>
    <x:t xml:space="preserve">소리 없는 번개·차한해만 보는 보랏빛 잔상 확인</x:t>
  </x:si>
  <x:si>
    <x:t xml:space="preserve">2-C | 자연재해로 보이는 균열 전조</x:t>
  </x:si>
  <x:si>
    <x:t xml:space="preserve">미세 지진과 도로의 금을 확인하기</x:t>
  </x:si>
  <x:si>
    <x:t xml:space="preserve">사람들은 노후 도로 균열로 여기지만 차한해에게만 금 사이 보랏빛 아우라가 보임</x:t>
  </x:si>
  <x:si>
    <x:t xml:space="preserve">흔들림이 멈춘 뒤 도로 금과 보랏빛 반응을 관찰함</x:t>
  </x:si>
  <x:si>
    <x:t xml:space="preserve">미세 진동·도로 균열·보랏빛 반응 확인</x:t>
  </x:si>
  <x:si>
    <x:t xml:space="preserve">시민과 상인의 자연재해 추측 듣기</x:t>
  </x:si>
  <x:si>
    <x:t xml:space="preserve">싱크홀·지진·이상 기상이라는 서로 다른 설명이 제시됨</x:t>
  </x:si>
  <x:si>
    <x:t xml:space="preserve">공통으로 확인되는 현상과 추측을 구분함</x:t>
  </x:si>
  <x:si>
    <x:t xml:space="preserve">시민 추측 3종 확인</x:t>
  </x:si>
  <x:si>
    <x:t xml:space="preserve">정부의 도로 크랙·싱크홀 통제 안내 확인하기</x:t>
  </x:si>
  <x:si>
    <x:t xml:space="preserve">정부도 균열을 알지 못해 일반 재난으로 통제함</x:t>
  </x:si>
  <x:si>
    <x:t xml:space="preserve">안내 방송에 따라 통제선 밖으로 이동하며 공식 분류를 확인함</x:t>
  </x:si>
  <x:si>
    <x:t xml:space="preserve">도로 재난 통제·접근 금지 안내 확인</x:t>
  </x:si>
  <x:si>
    <x:t xml:space="preserve">밤이 되자 사라진 보랏빛 잔상 확인하고 귀가하기</x:t>
  </x:si>
  <x:si>
    <x:t xml:space="preserve">현상이 멈춰 평범한 사고처럼 보이지만 차한해만 잔류 파장을 느낌</x:t>
  </x:si>
  <x:si>
    <x:t xml:space="preserve">도로 상태와 잔광을 마지막으로 확인하고 귀가함</x:t>
  </x:si>
  <x:si>
    <x:t xml:space="preserve">잔류 파장 확인·공원 이탈</x:t>
  </x:si>
  <x:si>
    <x:t xml:space="preserve">2-D | 전조 잠잠·귀가</x:t>
  </x:si>
  <x:si>
    <x:t xml:space="preserve">괴물 없이 끝난 이상 현상 보도를 확인하고 잠자기</x:t>
  </x:si>
  <x:si>
    <x:t xml:space="preserve">뉴스는 지진·싱크홀·이상 번개로만 설명함</x:t>
  </x:si>
  <x:si>
    <x:t xml:space="preserve">확정된 자연재해 정보와 차한해만 본 보랏빛 아우라를 구분함</x:t>
  </x:si>
  <x:si>
    <x:t xml:space="preserve">뉴스 확인·취침</x:t>
  </x:si>
  <x:si>
    <x:t xml:space="preserve">1~2챕터 괴물 미등장·균열 전조만 확정</x:t>
  </x:si>
  <x:si>
    <x:t xml:space="preserve">3 | 선택된 선의</x:t>
  </x:si>
  <x:si>
    <x:t xml:space="preserve">새벽 재난 문자 확인하기</x:t>
  </x:si>
  <x:si>
    <x:t xml:space="preserve">재난 문자와 주변 효과음이 동시에 출력되어 핵심 행동을 놓칠 수 있음</x:t>
  </x:si>
  <x:si>
    <x:t xml:space="preserve">균열 인근 대피 안내의 대피 위치와 위험 지역을 먼저 확인함</x:t>
  </x:si>
  <x:si>
    <x:t xml:space="preserve">1/10 – 동시 정보량·경고 문구의 명확성이 난이도를 결정함</x:t>
  </x:si>
  <x:si>
    <x:t xml:space="preserve">재난 문자 핵심 항목 확인</x:t>
  </x:si>
  <x:si>
    <x:t xml:space="preserve">문자를 닫은 뒤 화면에 대피 목표를 고정 표시</x:t>
  </x:si>
  <x:si>
    <x:t xml:space="preserve">3-A | 아파트 재난</x:t>
  </x:si>
  <x:si>
    <x:t xml:space="preserve">가족 찾기</x:t>
  </x:si>
  <x:si>
    <x:t xml:space="preserve">2/10 – 대사 길이·핵심 정보의 명확성·선택지 수가 난이도를 결정함</x:t>
  </x:si>
  <x:si>
    <x:t xml:space="preserve">부모와 동생에 관한 대화를 마지막 문장까지 진행</x:t>
  </x:si>
  <x:si>
    <x:t xml:space="preserve">[차우선] +5% (누적 60%)</x:t>
  </x:si>
  <x:si>
    <x:t xml:space="preserve">비상 물품 챙기기</x:t>
  </x:si>
  <x:si>
    <x:t xml:space="preserve">제한된 가방 칸 때문에 모든 물품을 챙길 수 없고 우선순위 판단이 필요함</x:t>
  </x:si>
  <x:si>
    <x:t xml:space="preserve">대피 상황에 필요한 물품을 비교해 가방·물·손전등·구급품 중 필수 물품를 선택함</x:t>
  </x:si>
  <x:si>
    <x:t xml:space="preserve">3/10 – 후보 물품 수·인벤토리 제한·필수 조합 수가 난이도를 결정함</x:t>
  </x:si>
  <x:si>
    <x:t xml:space="preserve">필수 물품이 포함된 상태로 준비 완료</x:t>
  </x:si>
  <x:si>
    <x:t xml:space="preserve">필수 물품이 없으면 확인 단계에서 진행 불가</x:t>
  </x:si>
  <x:si>
    <x:t xml:space="preserve">필수 물품 누락 시 용도 힌트 표시</x:t>
  </x:si>
  <x:si>
    <x:t xml:space="preserve">가족들 대피시키기</x:t>
  </x:si>
  <x:si>
    <x:t xml:space="preserve">동행 NPC가 장애물에 걸리거나 플레이어와 멀어지면 대피가 중단됨</x:t>
  </x:si>
  <x:si>
    <x:t xml:space="preserve">동행자 속도에 맞춰 이동하고 위험 구역 앞에서 부모와 동생를 기다림</x:t>
  </x:si>
  <x:si>
    <x:t xml:space="preserve">4/10 – 동행 인원·속도 차이·장애물 수·허용 거리가 난이도를 결정함</x:t>
  </x:si>
  <x:si>
    <x:t xml:space="preserve">모든 동행 NPC가 대피 지점 도착</x:t>
  </x:si>
  <x:si>
    <x:t xml:space="preserve">동행 NPC가 위험 구역에 8초 이상 고립되면 재시작</x:t>
  </x:si>
  <x:si>
    <x:t xml:space="preserve">동행 NPC가 멀어지면 화면 가장자리에 방향 표시</x:t>
  </x:si>
  <x:si>
    <x:t xml:space="preserve">아파트 계단으로 이동하며 ‘보라멍울’을 피해 숨기</x:t>
  </x:si>
  <x:si>
    <x:t xml:space="preserve">보라멍울의 느린 할퀴기·비틀거리며 접근 패턴과 가족과 이웃의 대피 동선을 들키지 않게 확보해야 함</x:t>
  </x:si>
  <x:si>
    <x:t xml:space="preserve">균열 주변을 배회하다가 가까이 접근한 대상을 짧게 추격함을 관찰한 뒤 회피·관찰 방식으로 안전 지점까지 이동함</x:t>
  </x:si>
  <x:si>
    <x:t xml:space="preserve">2/10 – 시야 범위·우회 경로 수·발각 후 추격 시간이 난이도를 결정함</x:t>
  </x:si>
  <x:si>
    <x:t xml:space="preserve">보라멍울에게 발각되거나 피격되지 않고 목표 지점 도달</x:t>
  </x:si>
  <x:si>
    <x:t xml:space="preserve">피격·발각 시 직전 안전 지점에서 재시작</x:t>
  </x:si>
  <x:si>
    <x:t xml:space="preserve">시야 범위 표시·공격 전조 길이·안전 지점 간격 조절</x:t>
  </x:si>
  <x:si>
    <x:t xml:space="preserve">3-B | 대피 경로</x:t>
  </x:si>
  <x:si>
    <x:t xml:space="preserve">느린 할퀴기→비틀거리며 접근→회피·관찰</x:t>
  </x:si>
  <x:si>
    <x:t xml:space="preserve">이웃 주민 구조하기</x:t>
  </x:si>
  <x:si>
    <x:t xml:space="preserve">위험이 지속되는 동안 대상 상태를 확인하고 구조 행동을 여러 번 수행해야 함</x:t>
  </x:si>
  <x:si>
    <x:t xml:space="preserve">위험 패턴이 멈춘 순간에 접근해 계단에 쓰러진 이웃 주민을 안전 지점으로 옮김</x:t>
  </x:si>
  <x:si>
    <x:t xml:space="preserve">5/10 – 위험 주기·대상 체력·이동 거리·구조 단계 수가 난이도를 결정함</x:t>
  </x:si>
  <x:si>
    <x:t xml:space="preserve">구조 대상이 안전 지점 도착</x:t>
  </x:si>
  <x:si>
    <x:t xml:space="preserve">구조 대상 체력이 0이 되면 체크포인트 재시작</x:t>
  </x:si>
  <x:si>
    <x:t xml:space="preserve">대상 체력 경고와 안전 경로 표시</x:t>
  </x:si>
  <x:si>
    <x:t xml:space="preserve">가족과 이웃 주민을 건물 밖으로 먼저 내보내기</x:t>
  </x:si>
  <x:si>
    <x:t xml:space="preserve">출구가 좁고 주민들이 공포에 빠져 한꺼번에 몰리면 대피가 지연됨</x:t>
  </x:si>
  <x:si>
    <x:t xml:space="preserve">차한해가 뒤에 남아 주민을 순서대로 내보내고 마지막까지 계단과 현관을 확인함</x:t>
  </x:si>
  <x:si>
    <x:t xml:space="preserve">2/10 – 목적지와 우회 동선을 파악해야 함</x:t>
  </x:si>
  <x:si>
    <x:t xml:space="preserve">가족·이웃 주민 전원 건물 밖 대피</x:t>
  </x:si>
  <x:si>
    <x:t xml:space="preserve">목적지 방향 표시·정체 시 우회 경로 안내</x:t>
  </x:si>
  <x:si>
    <x:t xml:space="preserve">3-B | 아파트 대피·첫 힘</x:t>
  </x:si>
  <x:si>
    <x:t xml:space="preserve">[도시] +5% (기본 5% · 최대 5%)
[차우선] +5% (누적 65%)</x:t>
  </x:si>
  <x:si>
    <x:t xml:space="preserve">가족·이웃 주민 대피 완료</x:t>
  </x:si>
  <x:si>
    <x:t xml:space="preserve">건물 안에 남은 어린아이의 울음소리 찾기</x:t>
  </x:si>
  <x:si>
    <x:t xml:space="preserve">괴물 소리와 경보음 사이에 아이의 작은 울음이 섞여 위치를 알아차리기 어려움</x:t>
  </x:si>
  <x:si>
    <x:t xml:space="preserve">현관을 나가기 전 멈춰 울음 방향을 듣고 계단 아래 사각지대의 아이를 발견함</x:t>
  </x:si>
  <x:si>
    <x:t xml:space="preserve">2/10 – 시각·음향 단서를 연결해야 함</x:t>
  </x:si>
  <x:si>
    <x:t xml:space="preserve">숨어 있는 어린아이 발견</x:t>
  </x:si>
  <x:si>
    <x:t xml:space="preserve">중요 오브젝트 미세 점멸·정체 시 음향 방향 강화</x:t>
  </x:si>
  <x:si>
    <x:t xml:space="preserve">문틈젤리와 정면으로 마주치기</x:t>
  </x:si>
  <x:si>
    <x:t xml:space="preserve">문틈젤리의 돌진이 퇴로를 막지만, 차한해는 아직 자신의 힘을 알지 못함</x:t>
  </x:si>
  <x:si>
    <x:t xml:space="preserve">회피 불가능한 연출에서 반사적으로 양손을 뻗어 다음 접촉 소멸 장면으로 이어짐</x:t>
  </x:si>
  <x:si>
    <x:t xml:space="preserve">1/10 – 연출 정보량·단서 강조 정도가 난이도를 결정함</x:t>
  </x:si>
  <x:si>
    <x:t xml:space="preserve">문틈젤리의 덮치기 직전 차한해가 양손을 뻗는 연출 진입</x:t>
  </x:si>
  <x:si>
    <x:t xml:space="preserve">공격 연출 속도·시선 유도·입력 유예 시간 조절</x:t>
  </x:si>
  <x:si>
    <x:t xml:space="preserve">강제 덮치기→반사적 접촉→다음 콘텐츠에서 소멸</x:t>
  </x:si>
  <x:si>
    <x:t xml:space="preserve">[도시] +5% (기본 5% · 최대 10%)</x:t>
  </x:si>
  <x:si>
    <x:t xml:space="preserve">두 눈을 감고 양손으로 괴물을 막기</x:t>
  </x:si>
  <x:si>
    <x:t xml:space="preserve">차한해는 공격 방법도 힘의 존재도 모르며 괴물의 돌진을 몸으로 막아야 한다고 생각함</x:t>
  </x:si>
  <x:si>
    <x:t xml:space="preserve">괴물이 덮치기 직전 전용 UI에 나타난 [펑!]을 1회 발동함. 차한해가 두 눈을 감고 양손을 뻗는 순간 무의식적 선의 폭발이 발생함</x:t>
  </x:si>
  <x:si>
    <x:t xml:space="preserve">2/10 – 감정 정보와 인물 관계를 이해해야 함</x:t>
  </x:si>
  <x:si>
    <x:t xml:space="preserve">[펑!] 1회 발동·괴물이 차한해에게 접촉</x:t>
  </x:si>
  <x:si>
    <x:t xml:space="preserve">일시정지·다시 보기·핵심 기억 요약 제공</x:t>
  </x:si>
  <x:si>
    <x:t xml:space="preserve">[펑!] → 무의식적 선의 폭발(+990) → 접촉 소멸</x:t>
  </x:si>
  <x:si>
    <x:t xml:space="preserve">먼지처럼 사라진 괴물의 흔적 확인하기</x:t>
  </x:si>
  <x:si>
    <x:t xml:space="preserve">눈을 감고 충돌 감각도 느끼지 못해 차한해는 괴물이 어디로 사라졌는지 이해하지 못함</x:t>
  </x:si>
  <x:si>
    <x:t xml:space="preserve">[펑!]의 연계 효과인 접촉 소멸이 끝난 뒤 눈을 뜨고 비어 있는 복도와 먼지 같은 보랏빛 잔광만 확인함</x:t>
  </x:si>
  <x:si>
    <x:t xml:space="preserve">괴물이 사라진 복도 확인</x:t>
  </x:si>
  <x:si>
    <x:t xml:space="preserve">어린아이를 공주님 안기로 구출하기</x:t>
  </x:si>
  <x:si>
    <x:t xml:space="preserve">차한해가 괴물의 행방에 당황하는 사이 아이가 다시 위험 구역에 남아 있음</x:t>
  </x:si>
  <x:si>
    <x:t xml:space="preserve">괴물의 원인을 추측하는 대신 아이를 안아 들고 즉시 건물 밖으로 달려 나감</x:t>
  </x:si>
  <x:si>
    <x:t xml:space="preserve">어린아이와 함께 건물 밖 도착</x:t>
  </x:si>
  <x:si>
    <x:t xml:space="preserve">[도시] +5% (기본 10% · 최대 15%)</x:t>
  </x:si>
  <x:si>
    <x:t xml:space="preserve">어린아이 구조 완료</x:t>
  </x:si>
  <x:si>
    <x:t xml:space="preserve">아이의 ‘괴물 펑’ 목격담 듣기</x:t>
  </x:si>
  <x:si>
    <x:t xml:space="preserve">아이는 흥분한 상태로 짧고 불완전한 말만 해 차한해가 의미를 이해하기 어려움</x:t>
  </x:si>
  <x:si>
    <x:t xml:space="preserve">아이의 ‘언니, 괴물. 펑! 없어져써!’라는 말을 듣지만 놀라서 횡설수설한다고 판단함</x:t>
  </x:si>
  <x:si>
    <x:t xml:space="preserve">2/10 – 핵심 정보와 감정의 연결을 이해해야 함</x:t>
  </x:si>
  <x:si>
    <x:t xml:space="preserve">아이의 목격담 확인</x:t>
  </x:si>
  <x:si>
    <x:t xml:space="preserve">핵심 문장 강조·대화 다시 보기·선택 시간 제한 없음</x:t>
  </x:si>
  <x:si>
    <x:t xml:space="preserve">질질핵을 우회해 안전 구역으로 이동하기</x:t>
  </x:si>
  <x:si>
    <x:t xml:space="preserve">질질핵의 몸통 내려찍기·느린 추격 패턴과 느린 추격이 좁은 대피 경로를 막음</x:t>
  </x:si>
  <x:si>
    <x:t xml:space="preserve">느리게 직선 접근하며 공격 직전에 몸을 크게 들어 올림을 관찰한 뒤 회피·우회 방식으로 안전 지점까지 이동함</x:t>
  </x:si>
  <x:si>
    <x:t xml:space="preserve">질질핵에게 발각되거나 피격되지 않고 목표 지점 도달</x:t>
  </x:si>
  <x:si>
    <x:t xml:space="preserve">몸통 내려찍기→느린 추격→회피·우회</x:t>
  </x:si>
  <x:si>
    <x:t xml:space="preserve">울음주머니의 울음 파동을 피해 새벽 괴물 습격 구간 벗어나기</x:t>
  </x:si>
  <x:si>
    <x:t xml:space="preserve">울음주머니의 울음 파동·뒤로 물러나기 패턴과 울음이 다른 괴물의 시선을 끌어 안전 경로가 계속 바뀜</x:t>
  </x:si>
  <x:si>
    <x:t xml:space="preserve">제자리에서 울음소리를 내며 주변 개체의 시선을 끌고 접근 시 도망침을 관찰한 뒤 거리 유지 방식으로 안전 지점까지 이동함</x:t>
  </x:si>
  <x:si>
    <x:t xml:space="preserve">울음주머니에게 발각되거나 피격되지 않고 목표 지점 도달</x:t>
  </x:si>
  <x:si>
    <x:t xml:space="preserve">울음 파동→뒤로 물러나기→멈춰 서기→거리 유지</x:t>
  </x:si>
  <x:si>
    <x:t xml:space="preserve">길치섬모의 배회 경로를 피해 한도윤과 합류하기</x:t>
  </x:si>
  <x:si>
    <x:t xml:space="preserve">길치섬모의 배회·짧은 밀치기 패턴과 반복 배회 구간을 읽으며 합류 지점까지 이동해야 함</x:t>
  </x:si>
  <x:si>
    <x:t xml:space="preserve">정해진 구역을 반복 이동하며 시야 안에서 오래 머물 때만 반응함을 관찰한 뒤 은폐·우회 방식으로 안전 지점까지 이동함</x:t>
  </x:si>
  <x:si>
    <x:t xml:space="preserve">길치섬모에게 발각되거나 피격되지 않고 목표 지점 도달</x:t>
  </x:si>
  <x:si>
    <x:t xml:space="preserve">배회→짧은 밀치기→주변 살피기→은폐·우회</x:t>
  </x:si>
  <x:si>
    <x:t xml:space="preserve">[한도윤] +5% (누적 85%)</x:t>
  </x:si>
  <x:si>
    <x:t xml:space="preserve">가족 대피·아파트 탈출 완료</x:t>
  </x:si>
  <x:si>
    <x:t xml:space="preserve">한도윤 인연 85% 이상 : 대피소 작전 힌트 대화 해금</x:t>
  </x:si>
  <x:si>
    <x:t xml:space="preserve">임시 대피소 도착하기</x:t>
  </x:si>
  <x:si>
    <x:t xml:space="preserve">표지판·미니맵·NPC 이동 방향을 확인하며 임시 대피소까지 이동함</x:t>
  </x:si>
  <x:si>
    <x:t xml:space="preserve">3/10 – 맵 크기·갈림길 수·목적지 표식의 가시성이 난이도를 결정함</x:t>
  </x:si>
  <x:si>
    <x:t xml:space="preserve">임시 대피소의 도착 트리거에 진입</x:t>
  </x:si>
  <x:si>
    <x:t xml:space="preserve">3-C | 대피소·선의관리국</x:t>
  </x:si>
  <x:si>
    <x:t xml:space="preserve">맨몸으로 할머니를 구해 유명해진 청년의 뉴스 확인하기</x:t>
  </x:si>
  <x:si>
    <x:t xml:space="preserve">영웅 서사와 실제 구조 행동을 구분해야 함</x:t>
  </x:si>
  <x:si>
    <x:t xml:space="preserve">원본 구조 영상에서 청년이 먼저 위험에 뛰어든 장면을 확인함</x:t>
  </x:si>
  <x:si>
    <x:t xml:space="preserve">청년의 구조 행동·대중적 유명세 확인</x:t>
  </x:si>
  <x:si>
    <x:t xml:space="preserve">3-C | 임시 대피소·선의 발견</x:t>
  </x:si>
  <x:si>
    <x:t xml:space="preserve">선행으로 유명해진 청년의 인터뷰와 밈 확인하기</x:t>
  </x:si>
  <x:si>
    <x:t xml:space="preserve">진심 어린 인터뷰가 영웅 상품으로 소비되는 변화를 읽어야 함</x:t>
  </x:si>
  <x:si>
    <x:t xml:space="preserve">원본 인터뷰와 편집 영상·밈을 비교함</x:t>
  </x:si>
  <x:si>
    <x:t xml:space="preserve">원본 인터뷰·영웅화 반응 확인</x:t>
  </x:si>
  <x:si>
    <x:t xml:space="preserve">악질 채널 ‘클릭헌터’의 균열 접근 생방송 시청하기</x:t>
  </x:si>
  <x:si>
    <x:t xml:space="preserve">조회수를 위해 통제선을 넘는 과장 방송에서 실제 현장을 구분해야 함</x:t>
  </x:si>
  <x:si>
    <x:t xml:space="preserve">삼각대 화면·통제선 침입 경로·눈썹 흉터와 피어싱을 확인함</x:t>
  </x:si>
  <x:si>
    <x:t xml:space="preserve">클릭헌터의 균열 접근·외형 특징 확인</x:t>
  </x:si>
  <x:si>
    <x:t xml:space="preserve">3-C | 클릭헌터 첫 생방송</x:t>
  </x:si>
  <x:si>
    <x:t xml:space="preserve">클릭헌터에게 나타난 선의 수치 96 확인하기</x:t>
  </x:si>
  <x:si>
    <x:t xml:space="preserve">숫자가 방송 화면과 실제 현장에 동시에 떠올라 영상 조작인지 이상 현상인지 논란이 발생함</x:t>
  </x:si>
  <x:si>
    <x:t xml:space="preserve">다른 각도의 영상과 현장 목격담을 대조해 수치 96이 실제로 나타났음을 확인함</x:t>
  </x:si>
  <x:si>
    <x:t xml:space="preserve">클릭헌터의 수치 96 측정 확인</x:t>
  </x:si>
  <x:si>
    <x:t xml:space="preserve">기계가 정상 작동하는 균열 연구 현장 확인하기</x:t>
  </x:si>
  <x:si>
    <x:t xml:space="preserve">초기에는 고장 나던 장비가 정상으로 돌아와 현상 변화의 원인을 알기 어려움</x:t>
  </x:si>
  <x:si>
    <x:t xml:space="preserve">연구원들이 카메라·센서·측정 장비를 다시 설치하는 과정과 균열 반응을 관찰함</x:t>
  </x:si>
  <x:si>
    <x:t xml:space="preserve">균열 주변 장비 정상 작동 및 연구 시작 확인</x:t>
  </x:si>
  <x:si>
    <x:t xml:space="preserve">유명 청년의 선의 수치 836 측정하기</x:t>
  </x:si>
  <x:si>
    <x:t xml:space="preserve">높은 수치가 곧 변하지 않는 인격 보증처럼 받아들여짐</x:t>
  </x:si>
  <x:si>
    <x:t xml:space="preserve">측정 결과와 고등급자 특혜 발표를 함께 확인함</x:t>
  </x:si>
  <x:si>
    <x:t xml:space="preserve">선의 수치 836·고등급자 편입 확인</x:t>
  </x:si>
  <x:si>
    <x:t xml:space="preserve">새로운 수치를 ‘선의 수치’라고 부르는 과정 확인하기</x:t>
  </x:si>
  <x:si>
    <x:t xml:space="preserve">공식 명칭이 정해지기 전 언론·연구자·시민이 서로 다른 이름을 사용함</x:t>
  </x:si>
  <x:si>
    <x:t xml:space="preserve">청년의 구조 동기와 수치의 전투 효과를 연결한 보도를 통해 ‘선의 수치’ 명칭이 확산되는 과정을 확인함</x:t>
  </x:si>
  <x:si>
    <x:t xml:space="preserve">선의 수치 명칭의 공식 채택 확인</x:t>
  </x:si>
  <x:si>
    <x:t xml:space="preserve">전국민 선의 수치 의무 측정 발표 듣기</x:t>
  </x:si>
  <x:si>
    <x:t xml:space="preserve">괴물 대응 인력을 찾는다는 명분과 개인의 내면을 국가가 수치화한다는 불안이 동시에 존재함</x:t>
  </x:si>
  <x:si>
    <x:t xml:space="preserve">측정 대상·요일제·고등급 기준·미측정 시 조치를 확인함</x:t>
  </x:si>
  <x:si>
    <x:t xml:space="preserve">전국민 측정 의무와 700 이상 고등급 기준 확인</x:t>
  </x:si>
  <x:si>
    <x:t xml:space="preserve">출생연도 끝자리 6의 월요일 측정 일정 확인하기</x:t>
  </x:si>
  <x:si>
    <x:t xml:space="preserve">재난 안내와 가족 요청이 겹쳐 차한해 자신의 측정 일정을 놓치기 쉬움</x:t>
  </x:si>
  <x:si>
    <x:t xml:space="preserve">1996년생 차한해가 월요일 대상임을 확인하고 접수 마감 시간을 기록함</x:t>
  </x:si>
  <x:si>
    <x:t xml:space="preserve">차한해 측정 요일·마감 시간 확인</x:t>
  </x:si>
  <x:si>
    <x:t xml:space="preserve">구호 음식이 질렸다는 가족의 부탁 받기</x:t>
  </x:si>
  <x:si>
    <x:t xml:space="preserve">가족들은 차한해의 측정 일정에도 불구하고 맛있는 음식을 구해 오라고 요구함</x:t>
  </x:si>
  <x:si>
    <x:t xml:space="preserve">측정소와 음식점의 위치·마감 시간을 비교하지만 결국 가족 부탁을 먼저 처리함</x:t>
  </x:si>
  <x:si>
    <x:t xml:space="preserve">가족이 원하는 음식 목록 확인</x:t>
  </x:si>
  <x:si>
    <x:t xml:space="preserve">3-D | 대피소 가족 심부름</x:t>
  </x:si>
  <x:si>
    <x:t xml:space="preserve">쫓쫓해삼과 싸우는 고등급자 곁을 지나 따뜻한 음식 구해오기</x:t>
  </x:si>
  <x:si>
    <x:t xml:space="preserve">쫓쫓해삼과 고등급자의 교전 구역에서 고등급자 교전 구역과 시민 이동 동선이 겹침</x:t>
  </x:si>
  <x:si>
    <x:t xml:space="preserve">회피·고등급자 교전 구간 통과을 적용해 고등급자 전투에 직접 개입하지 않고 원래 심부름 목표를 수행함</x:t>
  </x:si>
  <x:si>
    <x:t xml:space="preserve">3/10 – 시야 범위·우회 경로 수·발각 후 추격 시간이 난이도를 결정함</x:t>
  </x:si>
  <x:si>
    <x:t xml:space="preserve">교전 범위를 통과하고 기존 심부름·이동 목표 완료</x:t>
  </x:si>
  <x:si>
    <x:t xml:space="preserve">몬스터의 공격 범위에 오래 머물러 피격하면 직전 대피 지점에서 재시작</x:t>
  </x:si>
  <x:si>
    <x:t xml:space="preserve">1분 20초</x:t>
  </x:si>
  <x:si>
    <x:t xml:space="preserve">NPC 제압 속도·몬스터 시선 유지 시간·우회 경로 수 조절</x:t>
  </x:si>
  <x:si>
    <x:t xml:space="preserve">연속 할퀴기→추격 돌진→목표 전환→회피·고등급자 교전 구간 통과</x:t>
  </x:si>
  <x:si>
    <x:t xml:space="preserve">1분 5초</x:t>
  </x:si>
  <x:si>
    <x:t xml:space="preserve">길막말미잘이 점거한 보급로에서 노인의 약주머니 찾아주기</x:t>
  </x:si>
  <x:si>
    <x:t xml:space="preserve">고등급자 교전 구역을 우회하며 비슷한 약 봉투를 구분해야 함</x:t>
  </x:si>
  <x:si>
    <x:t xml:space="preserve">처방전의 이름·복용 시간·주머니 자수를 대조해 약을 회수함</x:t>
  </x:si>
  <x:si>
    <x:t xml:space="preserve">약주머니 단서 3개 일치·노인에게 전달</x:t>
  </x:si>
  <x:si>
    <x:t xml:space="preserve">3-D | 대피소 보급로·약주머니 서브</x:t>
  </x:si>
  <x:si>
    <x:t xml:space="preserve">통로 밀치기→앞길 막기→짧은 충격파→우회·보급 동선 확보</x:t>
  </x:si>
  <x:si>
    <x:t xml:space="preserve">[도시] +5% 선택 (기본 10% · 최대 20%)</x:t>
  </x:si>
  <x:si>
    <x:t xml:space="preserve">도시 인연 선택 콘텐츠 +5%</x:t>
  </x:si>
  <x:si>
    <x:t xml:space="preserve">딱딱한 바닥 때문에 토퍼를 가져오라는 부탁 받기</x:t>
  </x:si>
  <x:si>
    <x:t xml:space="preserve">괴물 출현 지역인 집으로 돌아가야 하지만 가족은 불편함을 이유로 부탁을 반복함</x:t>
  </x:si>
  <x:si>
    <x:t xml:space="preserve">집까지의 위험도와 측정 마감 시간을 확인한 뒤 토퍼를 가져오기로 결정함</x:t>
  </x:si>
  <x:si>
    <x:t xml:space="preserve">토퍼 위치와 귀환 경로 확인</x:t>
  </x:si>
  <x:si>
    <x:t xml:space="preserve">엉킨세포군의 공격 범위를 피해 아파트에서 토퍼와 생활용품 챙기기</x:t>
  </x:si>
  <x:si>
    <x:t xml:space="preserve">엉킨세포군와 고등급자의 교전 구역에서 광역 공격과 붕괴 잔해 때문에 물품 회수 동선이 제한됨</x:t>
  </x:si>
  <x:si>
    <x:t xml:space="preserve">거리 유지·고등급자 교전 관찰을 적용해 고등급자 전투에 직접 개입하지 않고 원래 심부름 목표를 수행함</x:t>
  </x:si>
  <x:si>
    <x:t xml:space="preserve">회전 휩쓸기→다중 내려찍기→비틀린 돌진→거리 유지·고등급자 교전 관찰</x:t>
  </x:si>
  <x:si>
    <x:t xml:space="preserve">보급 차량 아래 예쁜 고양이 발견하기</x:t>
  </x:si>
  <x:si>
    <x:t xml:space="preserve">차량이 곧 출발할 예정이지만 필수 가족 물품을 전달하러 바로 지나칠 수 있음</x:t>
  </x:si>
  <x:si>
    <x:t xml:space="preserve">차량 아래의 익숙한 울음과 꼬리를 확인해 선택적으로 멈춤</x:t>
  </x:si>
  <x:si>
    <x:t xml:space="preserve">예쁜 고양이 위치와 차량 출발 위험 확인</x:t>
  </x:si>
  <x:si>
    <x:t xml:space="preserve">서브 퀘스트 : 예쁜 고양이 인연 3단계</x:t>
  </x:si>
  <x:si>
    <x:t xml:space="preserve">세 번째 츄르로 예쁜 고양이를 차량 아래에서 유도하기</x:t>
  </x:si>
  <x:si>
    <x:t xml:space="preserve">고양이가 차량 소음에 겁먹어 한 번에 나오지 않음</x:t>
  </x:si>
  <x:si>
    <x:t xml:space="preserve">차량 진행 방향 반대편에 츄르를 놓고 일정 거리를 유지해 안전한 곳으로 유도함</x:t>
  </x:si>
  <x:si>
    <x:t xml:space="preserve">예쁜 고양이가 차량 아래에서 완전히 빠져나옴</x:t>
  </x:si>
  <x:si>
    <x:t xml:space="preserve">[예쁜 고양이] +25% 선택 (최대 누적 75%)</x:t>
  </x:si>
  <x:si>
    <x:t xml:space="preserve">대장촉수의 습격으로 지연되어 선의 수치 측정 마감 놓치기</x:t>
  </x:si>
  <x:si>
    <x:t xml:space="preserve">대장촉수와 고등급자의 교전 구역에서 부하를 지휘하는 개체가 대피소 앞 이동을 장시간 막음</x:t>
  </x:si>
  <x:si>
    <x:t xml:space="preserve">은폐·전투 종료 대기을 적용해 고등급자 전투에 직접 개입하지 않고 원래 심부름 목표를 수행함</x:t>
  </x:si>
  <x:si>
    <x:t xml:space="preserve">표적 지정→부하 돌격 명령→무리 가속→은폐·전투 종료 대기</x:t>
  </x:si>
  <x:si>
    <x:t xml:space="preserve">첫 힘을 목격한 아이의 그림을 받아줄지 선택하기</x:t>
  </x:si>
  <x:si>
    <x:t xml:space="preserve">선의 측정 마감 직전 아이의 말을 끝까지 들을지 선택해야 함</x:t>
  </x:si>
  <x:si>
    <x:t xml:space="preserve">그림 속 보랏빛 사람과 아이의 기억을 확인한 뒤 그림을 받거나 [싫어요.]를 사용해 정중히 거절함</x:t>
  </x:si>
  <x:si>
    <x:t xml:space="preserve">그림 수령 또는 [싫어요.] 사용</x:t>
  </x:si>
  <x:si>
    <x:t xml:space="preserve">3-E | 대피소·아이 그림 서브</x:t>
  </x:si>
  <x:si>
    <x:t xml:space="preserve">[도시] +5% 선택 (기본 10% · 최대 25%)</x:t>
  </x:si>
  <x:si>
    <x:t xml:space="preserve">도시 인연 선택 콘텐츠 +5%·수령 시 엔딩 기록물</x:t>
  </x:si>
  <x:si>
    <x:t xml:space="preserve">선의 수치 700 이상 고등급자 분류 확인하기</x:t>
  </x:si>
  <x:si>
    <x:t xml:space="preserve">측정 수치가 곧 구조 권한·전투 의무·사회적 특혜로 연결되기 시작함</x:t>
  </x:si>
  <x:si>
    <x:t xml:space="preserve">등급 기준과 임무 배정표를 확인해 836 청년 등 고등급자가 괴물 대응에 투입되는 과정을 파악함</x:t>
  </x:si>
  <x:si>
    <x:t xml:space="preserve">고등급자 기준과 첫 명단 확인</x:t>
  </x:si>
  <x:si>
    <x:t xml:space="preserve">3-E | 고등급자 제도 형성</x:t>
  </x:si>
  <x:si>
    <x:t xml:space="preserve">고등급자들의 영웅 활동과 특혜 보도 확인하기</x:t>
  </x:si>
  <x:si>
    <x:t xml:space="preserve">구조 성과와 호화 생활 장면이 같은 방송에 편집되어 제도의 문제점을 알아차리기 어려움</x:t>
  </x:si>
  <x:si>
    <x:t xml:space="preserve">전투 장면·전용 차량·고급 식사·방송 인터뷰를 비교해 영웅화가 시작됐음을 확인함</x:t>
  </x:si>
  <x:si>
    <x:t xml:space="preserve">고등급자 영웅화·특혜 보도 확인</x:t>
  </x:si>
  <x:si>
    <x:t xml:space="preserve">선수촌 VIP 숙박동이 고등급자 숙소로 바뀐 모습 확인하기</x:t>
  </x:si>
  <x:si>
    <x:t xml:space="preserve">일반 대피소보다 빠르게 복구된 고급 시설이 고등급자에게 우선 배정됨</x:t>
  </x:si>
  <x:si>
    <x:t xml:space="preserve">국가대표·국빈 숙박용이던 시설의 전용 과정과 일반 시민 반응을 확인함</x:t>
  </x:si>
  <x:si>
    <x:t xml:space="preserve">고등급자 전용 숙소의 위치·시설 확인</x:t>
  </x:si>
  <x:si>
    <x:t xml:space="preserve">일주일 뒤 추가 측정일까지 기다리기</x:t>
  </x:si>
  <x:si>
    <x:t xml:space="preserve">차한해는 고등급자들의 활동을 지켜보면서도 자신의 수치를 알 수 없어 불안함을 느낌</x:t>
  </x:si>
  <x:si>
    <x:t xml:space="preserve">대피소 생활·가족 부탁·뉴스 변화를 짧은 몽타주로 확인함</x:t>
  </x:si>
  <x:si>
    <x:t xml:space="preserve">추가 측정일 도달</x:t>
  </x:si>
  <x:si>
    <x:t xml:space="preserve">생년월일 구분 없는 추가 측정 접수하기</x:t>
  </x:si>
  <x:si>
    <x:t xml:space="preserve">측정 인원이 몰리고 고등급자 선발을 기대하는 시민들이 압박함</x:t>
  </x:si>
  <x:si>
    <x:t xml:space="preserve">본인 확인과 측정 동의 절차를 마친 뒤 일반 측정 장치에 들어감</x:t>
  </x:si>
  <x:si>
    <x:t xml:space="preserve">추가 측정 접수 완료</x:t>
  </x:si>
  <x:si>
    <x:t xml:space="preserve">3-F | 차한해 선의 측정</x:t>
  </x:si>
  <x:si>
    <x:t xml:space="preserve">측정기에 표시된 수치 0 확인하기</x:t>
  </x:si>
  <x:si>
    <x:t xml:space="preserve">기계가 아무 반응 없이 0을 표시해 차한해와 연구원이 측정 실패인지 실제 수치인지 판단하지 못함</x:t>
  </x:si>
  <x:si>
    <x:t xml:space="preserve">전극과 장치 상태를 확인하며 잠시 대기함</x:t>
  </x:si>
  <x:si>
    <x:t xml:space="preserve">첫 측정값 0 확인</x:t>
  </x:si>
  <x:si>
    <x:t xml:space="preserve">지지직거리는 화면에서 수치가 999까지 치솟는 장면 확인하기</x:t>
  </x:si>
  <x:si>
    <x:t xml:space="preserve">숫자가 너무 빠르게 상승하고 화면이 깨져 정확한 값을 읽을 수 없음</x:t>
  </x:si>
  <x:si>
    <x:t xml:space="preserve">0→999 상승과 반복되는 오류음을 확인해 장치 표시 상한을 초과했음을 파악함</x:t>
  </x:si>
  <x:si>
    <x:t xml:space="preserve">999 ERROR·상한 초과 확인</x:t>
  </x:si>
  <x:si>
    <x:t xml:space="preserve">다른 측정기로 재측정하고 같은 오류 확인하기</x:t>
  </x:si>
  <x:si>
    <x:t xml:space="preserve">장비 고장 가능성을 배제하려면 여러 장치에서 같은 결과가 나오는지 확인해야 함</x:t>
  </x:si>
  <x:si>
    <x:t xml:space="preserve">센서와 측정실을 바꿔 재측정하고 모두 999 오류가 발생하는 것을 확인함</x:t>
  </x:si>
  <x:si>
    <x:t xml:space="preserve">재측정 2회 동일 오류 확인</x:t>
  </x:si>
  <x:si>
    <x:t xml:space="preserve">균열연구실장 나대진과 첫 대면하기</x:t>
  </x:si>
  <x:si>
    <x:t xml:space="preserve">나대진은 차한해를 전투 자원으로 보려는 관계자들 사이에서 장치 한계와 안전 문제를 먼저 설명함</x:t>
  </x:si>
  <x:si>
    <x:t xml:space="preserve">나대진의 연구 설명을 듣고 첫 힘 발현 당시 아이의 증언과 측정 결과를 대조함</x:t>
  </x:si>
  <x:si>
    <x:t xml:space="preserve">나대진과 측정 결과 상담 완료</x:t>
  </x:si>
  <x:si>
    <x:t xml:space="preserve">[나대진] +10% (누적 60%)</x:t>
  </x:si>
  <x:si>
    <x:t xml:space="preserve">고등급자 숙소 방과 선의관리국 본청 위치 확인하기</x:t>
  </x:si>
  <x:si>
    <x:t xml:space="preserve">차한해는 자신의 의사보다 먼저 숙소와 관리 체계가 배정되는 상황을 받아들여야 함</x:t>
  </x:si>
  <x:si>
    <x:t xml:space="preserve">선수촌 VIP 숙박동의 개인실과 바로 옆 선의관리국 본청·출입 금지 구역 안내를 확인함</x:t>
  </x:si>
  <x:si>
    <x:t xml:space="preserve">숙소 방 배정 및 관리국 본청 위치 확인</x:t>
  </x:si>
  <x:si>
    <x:t xml:space="preserve">[이용익] -5% (누적 45%)</x:t>
  </x:si>
  <x:si>
    <x:t xml:space="preserve">4 | 영웅의 시작</x:t>
  </x:si>
  <x:si>
    <x:t xml:space="preserve">첫 고등급자 공동 출동 수락하기</x:t>
  </x:si>
  <x:si>
    <x:t xml:space="preserve">차한해는 아직 힘을 의식적으로 사용해 본 적이 없지만 측정 직후 곧바로 실전에 투입됨</x:t>
  </x:si>
  <x:si>
    <x:t xml:space="preserve">임무 지역·시민 수·고등급자 역할을 확인하고 단독이 아닌 공동 출동으로 임무를 수락함</x:t>
  </x:si>
  <x:si>
    <x:t xml:space="preserve">1/10 – 목표 수·위험 정보량·선택지 수가 난이도를 결정함</x:t>
  </x:si>
  <x:si>
    <x:t xml:space="preserve">고등급자 공동 출동 임무 수락</x:t>
  </x:si>
  <x:si>
    <x:t xml:space="preserve">수락 후 목표를 세 줄로 요약 표시</x:t>
  </x:si>
  <x:si>
    <x:t xml:space="preserve">4-A | 고등급자 공동 출동</x:t>
  </x:si>
  <x:si>
    <x:t xml:space="preserve">첫 고등급자 파티원들과 인사하기</x:t>
  </x:si>
  <x:si>
    <x:t xml:space="preserve">언론이 영웅팀처럼 포장하지만 파티원들의 경험·성격·전투 방식은 서로 다름</x:t>
  </x:si>
  <x:si>
    <x:t xml:space="preserve">할머니를 구한 청년과 군인·구조대원 출신 고등급자의 역할 설명을 확인함</x:t>
  </x:si>
  <x:si>
    <x:t xml:space="preserve">초기 고등급자 파티원 4명과 역할 확인</x:t>
  </x:si>
  <x:si>
    <x:t xml:space="preserve">선의 수치 836 청년의 초기 구조 원칙 듣기</x:t>
  </x:si>
  <x:si>
    <x:t xml:space="preserve">유명세를 얻기 전 말과 고등급자 이후 태도의 차이를 기억해야 함</x:t>
  </x:si>
  <x:si>
    <x:t xml:space="preserve">‘먼저 위험한 사람부터’라는 원칙과 특혜 수용 장면을 함께 확인함</x:t>
  </x:si>
  <x:si>
    <x:t xml:space="preserve">836 청년의 초기 구조 원칙 확인</x:t>
  </x:si>
  <x:si>
    <x:t xml:space="preserve">관리국 표준 대응 장비 8종·응급품 2종을 수령하고 상태 UI 확인하기</x:t>
  </x:si>
  <x:si>
    <x:t xml:space="preserve">장비 8종과 응급품 2종의 효과·장착 부위·사용 횟수가 한 번에 제시되어 필요한 장비를 구분하기 어려움</x:t>
  </x:si>
  <x:si>
    <x:t xml:space="preserve">관리국 지급 권총·기본 보호 조끼·관리국 방진 고글·관리국 대응 장갑·관리국 전술화·관리국 방진 마스크·관리국 무전 이어피스·관리국 상태 측정기를 확인하고, 관리국 응급 주사와 비살상 충격탄을 퀵슬롯에 등록함</x:t>
  </x:si>
  <x:si>
    <x:t xml:space="preserve">2/10 – UI 정보량·강조 순서·설명 노출 시간이 난이도를 결정함</x:t>
  </x:si>
  <x:si>
    <x:t xml:space="preserve">표준 대응 장비 8종 확인·응급 주사와 비살상 충격탄 등록·상태 UI 확인 완료</x:t>
  </x:si>
  <x:si>
    <x:t xml:space="preserve">장비를 부위별로 순차 공개하고 추천 장착·자동 퀵슬롯 등록 제공</x:t>
  </x:si>
  <x:si>
    <x:t xml:space="preserve">관리국 표준 대응 세트 8종 장착 시 세트 효과 해금
전투 기본 스킬 [탕!]·[앗, 피해!] 및 보스 대응 스킬 [잠깐만!] 사용 가능</x:t>
  </x:si>
  <x:si>
    <x:t xml:space="preserve">관리국 지급 권총·비살상 충격탄·관리국 전술화를 이용해 사격과 회피 연습하기</x:t>
  </x:si>
  <x:si>
    <x:t xml:space="preserve">일반탄과 비살상 충격탄의 용도가 다르고 전술화의 회피 거리 보정을 함께 익혀야 함</x:t>
  </x:si>
  <x:si>
    <x:t xml:space="preserve">훈련 표적에 [탕!]으로 일반탄 3발·비살상 충격탄 2발을 명중하고, [앗, 피해!]로 공격 예고 회피를 2회 성공함</x:t>
  </x:si>
  <x:si>
    <x:t xml:space="preserve">3/10 – 조준 이동속도·사격 후 경직·회피 허용 시간이 난이도를 결정함</x:t>
  </x:si>
  <x:si>
    <x:t xml:space="preserve">일반탄 3발·비살상 충격탄 2발 명중 및 전술화 회피 2회 성공</x:t>
  </x:si>
  <x:si>
    <x:t xml:space="preserve">실패한 동작만 즉시 다시 연습</x:t>
  </x:si>
  <x:si>
    <x:t xml:space="preserve">첫 회피 예고를 느리게 재생하고 실패 시 같은 패턴을 즉시 반복</x:t>
  </x:si>
  <x:si>
    <x:t xml:space="preserve">비살상 제압 게이지 튜토리얼 완료</x:t>
  </x:si>
  <x:si>
    <x:t xml:space="preserve">출동 차량을 향해 환호하는 시민들 지나가기</x:t>
  </x:si>
  <x:si>
    <x:t xml:space="preserve">시민·취재진·아이들이 고등급자들을 슈퍼히어로처럼 둘러싸 이동이 지연됨</x:t>
  </x:si>
  <x:si>
    <x:t xml:space="preserve">감사 편지와 응원 그림을 확인하며 통제 요원의 안내에 따라 차량에 탑승함</x:t>
  </x:si>
  <x:si>
    <x:t xml:space="preserve">출동 차량 탑승</x:t>
  </x:si>
  <x:si>
    <x:t xml:space="preserve">도심 잔해 구역으로 이동하며 관리국 보급 상자에서 소형 방진 필터 챙기기</x:t>
  </x:si>
  <x:si>
    <x:t xml:space="preserve">갈림길에서 목적지 방향을 확인하면서 잔해 사이에 놓인 관리국 보급 상자도 찾아야 함</x:t>
  </x:si>
  <x:si>
    <x:t xml:space="preserve">표지판·미니맵·NPC 이동 방향을 따라 붕괴 지역으로 이동하고, 도착 전 관리국 보급 상자를 열어 소형 방진 필터 1개를 챙김</x:t>
  </x:si>
  <x:si>
    <x:t xml:space="preserve">4/10 – 맵 크기·갈림길 수·목적지 표식의 가시성이 난이도를 결정함</x:t>
  </x:si>
  <x:si>
    <x:t xml:space="preserve">붕괴 지역 도착 트리거 진입·소형 방진 필터 1개 획득</x:t>
  </x:si>
  <x:si>
    <x:t xml:space="preserve">4-B | 도심 공동 구조</x:t>
  </x:si>
  <x:si>
    <x:t xml:space="preserve">관리국 보급 상자 : 소형 방진 필터 1개 획득</x:t>
  </x:si>
  <x:si>
    <x:t xml:space="preserve">고립 시민 찾기</x:t>
  </x:si>
  <x:si>
    <x:t xml:space="preserve">잔해와 효과음 때문에 구조 신호의 방향을 정확히 판단하기 어려움</x:t>
  </x:si>
  <x:si>
    <x:t xml:space="preserve">소리 크기와 탐지기 반응을 비교하며 잔해 속 구조 신호를 탐색함</x:t>
  </x:si>
  <x:si>
    <x:t xml:space="preserve">4/10 – 탐색 범위·가짜 신호 수·제한시간이 난이도를 결정함</x:t>
  </x:si>
  <x:si>
    <x:t xml:space="preserve">모든 구조 대상 위치 확인</x:t>
  </x:si>
  <x:si>
    <x:t xml:space="preserve">제한시간 종료 시 가장 가까운 체크포인트에서 재시작</x:t>
  </x:si>
  <x:si>
    <x:t xml:space="preserve">탐지기 반응 범위를 넓히고 방향 표시 제공</x:t>
  </x:si>
  <x:si>
    <x:t xml:space="preserve">관리국 대응 장갑을 착용하고 잔해 제거하기</x:t>
  </x:si>
  <x:si>
    <x:t xml:space="preserve">잔해마다 필요한 조작과 안전한 제거 순서가 다르며 장갑의 상호작용 속도 보정을 활용해야 함</x:t>
  </x:si>
  <x:si>
    <x:t xml:space="preserve">관리국 대응 장갑을 착용하고 균열이 적은 잔해부터 선택해 통로를 막는 잔해 6개를 제거함</x:t>
  </x:si>
  <x:si>
    <x:t xml:space="preserve">5/10 – 잔해 수·입력 횟수·위험 순서·피격 빈도가 난이도를 결정함</x:t>
  </x:si>
  <x:si>
    <x:t xml:space="preserve">관리국 대응 장갑을 착용한 상태로 통로를 막는 잔해 6개 전부 제거</x:t>
  </x:si>
  <x:si>
    <x:t xml:space="preserve">위험 잔해를 먼저 제거하면 체력 감소 및 진행 지연</x:t>
  </x:si>
  <x:si>
    <x:t xml:space="preserve">안전한 제거 순서를 색이 아닌 아이콘으로 표시</x:t>
  </x:si>
  <x:si>
    <x:t xml:space="preserve">시민 대피 유도하기</x:t>
  </x:si>
  <x:si>
    <x:t xml:space="preserve">괴물 접근과 붕괴 경보 속에서 고등급자들과 시민 이동 순서를 맞춰야 함</x:t>
  </x:si>
  <x:si>
    <x:t xml:space="preserve">836 청년이 전방을 막고 차한해가 후방 시민을 안내하며 지정 대피선까지 이동시킴</x:t>
  </x:si>
  <x:si>
    <x:t xml:space="preserve">6/10 – 동행 인원·속도 편차·위험 구간 수·명령 재사용 시간이 난이도를 결정함</x:t>
  </x:si>
  <x:si>
    <x:t xml:space="preserve">고립 시민 전원 공동 대피</x:t>
  </x:si>
  <x:si>
    <x:t xml:space="preserve">시민 1명이라도 체력 0이 되면 체크포인트 재시작</x:t>
  </x:si>
  <x:si>
    <x:t xml:space="preserve">이탈 시민 방향과 안전 경로를 표시</x:t>
  </x:si>
  <x:si>
    <x:t xml:space="preserve">관리국 무전 이어피스로 똑똑소라의 공격 예고 신호 파악하기</x:t>
  </x:si>
  <x:si>
    <x:t xml:space="preserve">문 두드리기·연속 주먹질 패턴과 무전으로 전달되는 공격 예고를 연결해 학습해야 함</x:t>
  </x:si>
  <x:si>
    <x:t xml:space="preserve">관리국 무전 이어피스의 예고음을 [먼저 들었어]로 판독해 목표 전환 시점을 확인한 뒤 처치·문 보호 순서로 대응함</x:t>
  </x:si>
  <x:si>
    <x:t xml:space="preserve">5/10 – 공격 전조·패턴 연계 횟수·회피 허용 시간이 난이도를 결정함</x:t>
  </x:si>
  <x:si>
    <x:t xml:space="preserve">무전 예고 3회 확인 후 똑똑소라 제압 조건 달성</x:t>
  </x:si>
  <x:si>
    <x:t xml:space="preserve">차한해의 체력이 0이 되면 해당 전투 구간 직전 지점에서 재시작</x:t>
  </x:si>
  <x:si>
    <x:t xml:space="preserve">공격 전조·패턴 간 대기 시간·회복 지점 조절</x:t>
  </x:si>
  <x:si>
    <x:t xml:space="preserve">문 두드리기→연속 주먹질→목표 전환→처치·문 보호</x:t>
  </x:si>
  <x:si>
    <x:t xml:space="preserve">문틈새우의 후방 기습을 피하고 반격 타이밍 맞추기</x:t>
  </x:si>
  <x:si>
    <x:t xml:space="preserve">문틈새우의 틈새 이동·후방 찌르기 패턴과 파티 진형의 빈틈을 노리는 기습에 대응해야 함</x:t>
  </x:si>
  <x:si>
    <x:t xml:space="preserve">후방 기습을 [앗, 피해!]로 회피한 뒤 [피했으면 내 차례] 반격 타이밍을 맞춰 경로를 차단함</x:t>
  </x:si>
  <x:si>
    <x:t xml:space="preserve">문틈새우의 생명력 0 또는 해당 구간의 제압 조건 달성</x:t>
  </x:si>
  <x:si>
    <x:t xml:space="preserve">틈새 이동→후방 찌르기→빠른 이탈→처치·경로 차단</x:t>
  </x:si>
  <x:si>
    <x:t xml:space="preserve">관리국 지급 권총의 낮은 피해 확인하기</x:t>
  </x:si>
  <x:si>
    <x:t xml:space="preserve">일반 총탄은 괴물 외피에 막혀 파티 화력만으로 제압하기 어려움</x:t>
  </x:si>
  <x:si>
    <x:t xml:space="preserve">권총 피해와 고등급자 공격 결과를 비교해 보랏빛 공명 물체가 필요함을 파악함</x:t>
  </x:si>
  <x:si>
    <x:t xml:space="preserve">4/10 – 조준 흔들림·탄약 제한·피해 수치 해석이 난이도를 결정함</x:t>
  </x:si>
  <x:si>
    <x:t xml:space="preserve">탄환 명중 3회, 피해량·경직량 비교, 무기 한계 확인</x:t>
  </x:si>
  <x:si>
    <x:t xml:space="preserve">탄약 소진 시 관리국 드론이 시험 탄창을 1회 보급</x:t>
  </x:si>
  <x:si>
    <x:t xml:space="preserve">첫 두 발은 조준 보정을 적용하고 피해 비교 UI를 크게 표시</x:t>
  </x:si>
  <x:si>
    <x:t xml:space="preserve">관리국 방진 고글로 공명 흔적을 추적하고 소형 방진 필터 교체하기</x:t>
  </x:si>
  <x:si>
    <x:t xml:space="preserve">희미한 공명 흔적을 구분하면서 관리국 방진 마스크의 필터 내구도도 관리해야 함</x:t>
  </x:si>
  <x:si>
    <x:t xml:space="preserve">방진 고글의 감지 반응으로 공명 흔적 4개를 추적하고 내구도가 낮아진 관리국 방진 마스크에 소형 필터를 교체함</x:t>
  </x:si>
  <x:si>
    <x:t xml:space="preserve">5/10 – 시야 방해·탐지기 반응 지연·괴물 압박이 난이도를 결정함</x:t>
  </x:si>
  <x:si>
    <x:t xml:space="preserve">공명 흔적 4개 추적·소형 방진 필터 1개 사용·마스크 내구도 30 회복</x:t>
  </x:si>
  <x:si>
    <x:t xml:space="preserve">체력 0 시 첫 흔적 체크포인트에서 재시작</x:t>
  </x:si>
  <x:si>
    <x:t xml:space="preserve">재시도 시 탐지기 반응 범위를 넓히고 다음 흔적이 짧게 점멸</x:t>
  </x:si>
  <x:si>
    <x:t xml:space="preserve">소형 방진 필터 1개 사용</x:t>
  </x:si>
  <x:si>
    <x:t xml:space="preserve">차한해에게만 보랏빛 아우라가 보이는 표지판 철봉 회수하기</x:t>
  </x:si>
  <x:si>
    <x:t xml:space="preserve">시민에게는 평범한 잔해지만 차한해 시야에서만 균열 공명이 겹침</x:t>
  </x:si>
  <x:si>
    <x:t xml:space="preserve">보랏빛 잔광이 가장 강한 철봉을 골라 회수함</x:t>
  </x:si>
  <x:si>
    <x:t xml:space="preserve">5/10 – 접근 제한시간·고정핀 순서·사격과 상호작용 전환이 난이도를 결정함</x:t>
  </x:si>
  <x:si>
    <x:t xml:space="preserve">보랏빛 철봉 회수·무기 등록</x:t>
  </x:si>
  <x:si>
    <x:t xml:space="preserve">괴물에게 붙잡히면 마지막 고정핀 단계부터 재시작</x:t>
  </x:si>
  <x:si>
    <x:t xml:space="preserve">실패 후 괴물 경직 시간을 늘리고 다음 고정핀을 강조</x:t>
  </x:si>
  <x:si>
    <x:t xml:space="preserve">보랏빛 철봉으로 밖으로 나가재 제압하기</x:t>
  </x:si>
  <x:si>
    <x:t xml:space="preserve">밖으로 나가재의 강제 밀치기·출구 점거 패턴과 밀쳐내기 때문에 공명 무기의 사거리 유지가 어려움</x:t>
  </x:si>
  <x:si>
    <x:t xml:space="preserve">보랏빛 철봉의 공명 반응을 확인하고 [보라색, 여기!]로 약점 부위를 타격해 밖으로 나가재의 밀치기 패턴을 끊음</x:t>
  </x:si>
  <x:si>
    <x:t xml:space="preserve">밖으로 나가재의 생명력 0 또는 해당 구간의 제압 조건 달성</x:t>
  </x:si>
  <x:si>
    <x:t xml:space="preserve">강제 밀치기→출구 점거→바닥 충격→처치·위치 제어</x:t>
  </x:si>
  <x:si>
    <x:t xml:space="preserve">관리국 상태 측정기로 기본 보호 조끼의 손상 확인하기</x:t>
  </x:si>
  <x:si>
    <x:t xml:space="preserve">첫 근접전의 충격으로 조끼 보호판이 갈라졌지만 겉으로는 손상 정도를 바로 알기 어려움</x:t>
  </x:si>
  <x:si>
    <x:t xml:space="preserve">관리국 상태 측정기와 조끼 앞뒤를 확인해 방어 보정이 +30에서 +15로 낮아진 것을 확인함</x:t>
  </x:si>
  <x:si>
    <x:t xml:space="preserve">2/10 – 손상 표시와 방어 보정 변화의 의미를 이해해야 함</x:t>
  </x:si>
  <x:si>
    <x:t xml:space="preserve">상태 측정기 동기화·조끼 손상 부위 2곳·방어 보정 감소 확인</x:t>
  </x:si>
  <x:si>
    <x:t xml:space="preserve">손상 부위를 점멸시키고 변경 전후 수치를 나란히 표시</x:t>
  </x:si>
  <x:si>
    <x:t xml:space="preserve">공명 무기가 보랏빛 재로 소멸하는 현상 확인하기</x:t>
  </x:si>
  <x:si>
    <x:t xml:space="preserve">첫 전투에서 얻은 강력한 무기를 계속 사용할 수 있을 것처럼 보이지만 전투 종료와 함께 무기가 붕괴함</x:t>
  </x:si>
  <x:si>
    <x:t xml:space="preserve">철봉이 보랏빛 재로 변하는 연출과 관리국 통신을 확인해 새로운 괴물마다 그 기억과 공명하는 물체를 찾아야 함을 이해함</x:t>
  </x:si>
  <x:si>
    <x:t xml:space="preserve">3/10 – 규칙 설명량·연출 가시성이 난이도를 결정함</x:t>
  </x:si>
  <x:si>
    <x:t xml:space="preserve">무기 소멸 연출과 전투 기록의 신규 규칙 확인</x:t>
  </x:si>
  <x:si>
    <x:t xml:space="preserve">핵심 규칙을 전투 기록에 자동 저장</x:t>
  </x:si>
  <x:si>
    <x:t xml:space="preserve">구조 임무 완료 보고하기</x:t>
  </x:si>
  <x:si>
    <x:t xml:space="preserve">완료 정보와 새로 발견한 사실 중 무엇을 보고해야 하는지 구분해야 함</x:t>
  </x:si>
  <x:si>
    <x:t xml:space="preserve">임무 결과·인원·특이사항을 확인하고 구조 인원과 현장 상태를 순서대로 보고함</x:t>
  </x:si>
  <x:si>
    <x:t xml:space="preserve">1/10 – 보고 항목 수·정보 분산 정도가 난이도를 결정함</x:t>
  </x:si>
  <x:si>
    <x:t xml:space="preserve">필수 보고 항목 모두 선택</x:t>
  </x:si>
  <x:si>
    <x:t xml:space="preserve">누락 항목이 있으면 보고 완료 불가</x:t>
  </x:si>
  <x:si>
    <x:t xml:space="preserve">미보고 항목을 체크리스트로 표시</x:t>
  </x:si>
  <x:si>
    <x:t xml:space="preserve">[도시] +5% (기본 15% · 최대 30%)
[나대진] +5% (누적 65%)</x:t>
  </x:si>
  <x:si>
    <x:t xml:space="preserve">첫 구조 임무·전투 튜토리얼 완료</x:t>
  </x:si>
  <x:si>
    <x:t xml:space="preserve">구조한 경찰에게 깨진 경찰 방패와 휴대용 섬광 신호기 받기</x:t>
  </x:si>
  <x:si>
    <x:t xml:space="preserve">깨진 방패의 방어 방향과 섬광 신호기의 1회성 주의 분산 효과를 함께 이해해야 함</x:t>
  </x:si>
  <x:si>
    <x:t xml:space="preserve">경찰의 설명을 듣고 방패를 팔에 고정해 [앞은 내가 막아]를 확인하고, 섬광 신호기를 퀵슬롯에 등록해 [저기 봐!]를 해금함</x:t>
  </x:si>
  <x:si>
    <x:t xml:space="preserve">2/10 – 보호 방향과 파손 조건을 이해해야 함</x:t>
  </x:si>
  <x:si>
    <x:t xml:space="preserve">깨진 경찰 방패 장착·전방 방어 확인·휴대용 섬광 신호기 등록 완료</x:t>
  </x:si>
  <x:si>
    <x:t xml:space="preserve">방어 가능한 방향을 부채꼴 표시하고 남은 내구도를 아이콘으로 제공</x:t>
  </x:si>
  <x:si>
    <x:t xml:space="preserve">[도시] +5% (기본 20% · 최대 35%)</x:t>
  </x:si>
  <x:si>
    <x:t xml:space="preserve">경찰 구조 보상 : 깨진 경찰 방패·휴대용 섬광 신호기 획득</x:t>
  </x:si>
  <x:si>
    <x:t xml:space="preserve">편의점 알바생 가족의 대피소 위치를 확인해 전달하기</x:t>
  </x:si>
  <x:si>
    <x:t xml:space="preserve">동명이인 명단과 여러 대피소 기록을 대조해야 함</x:t>
  </x:si>
  <x:si>
    <x:t xml:space="preserve">가족사진·연락처 끝자리·대피 등록 시간을 비교함</x:t>
  </x:si>
  <x:si>
    <x:t xml:space="preserve">가족 위치 3단서 일치·알바생에게 전달</x:t>
  </x:si>
  <x:si>
    <x:t xml:space="preserve">4-C | 편의점 가족 찾기 서브</x:t>
  </x:si>
  <x:si>
    <x:t xml:space="preserve">[도시] +5% 선택 (기본 20% · 최대 40%)</x:t>
  </x:si>
  <x:si>
    <x:t xml:space="preserve">카메라가 없는 골목의 구조 요청을 확인하고 시민 구출하기</x:t>
  </x:si>
  <x:si>
    <x:t xml:space="preserve">방송에 남지 않는 위험 구역을 자발적으로 조사해야 함</x:t>
  </x:si>
  <x:si>
    <x:t xml:space="preserve">목소리 방향을 따라 장애물 3개를 치우고 시민을 안전 지점으로 유도함</x:t>
  </x:si>
  <x:si>
    <x:t xml:space="preserve">장애물 제거·시민 구조</x:t>
  </x:si>
  <x:si>
    <x:t xml:space="preserve">4-C | 카메라 없는 골목 서브</x:t>
  </x:si>
  <x:si>
    <x:t xml:space="preserve">[도시] +5% 선택 (기본 20% · 최대 45%)</x:t>
  </x:si>
  <x:si>
    <x:t xml:space="preserve">도시 인연 선택 콘텐츠 +5%·후반 시민 증언</x:t>
  </x:si>
  <x:si>
    <x:t xml:space="preserve">숙소 귀환길에 예쁜 고양이와 다시 만나기</x:t>
  </x:si>
  <x:si>
    <x:t xml:space="preserve">보고 마감 시간이 있지만 익숙한 울음소리가 골목 안에서 들려 그냥 지나칠 수 있음</x:t>
  </x:si>
  <x:si>
    <x:t xml:space="preserve">골목을 확인해 지친 예쁜 고양이를 발견하고 남은 마지막 츄르를 꺼냄</x:t>
  </x:si>
  <x:si>
    <x:t xml:space="preserve">예쁜 고양이 재발견</x:t>
  </x:si>
  <x:si>
    <x:t xml:space="preserve">4-C | 초기 영웅화·선택 인연</x:t>
  </x:si>
  <x:si>
    <x:t xml:space="preserve">서브 퀘스트 : 예쁜 고양이 인연 마지막 단계</x:t>
  </x:si>
  <x:si>
    <x:t xml:space="preserve">예쁜 고양이에게 네 번째 츄르 건네기</x:t>
  </x:si>
  <x:si>
    <x:t xml:space="preserve">고양이는 차한해를 알아보지만 주변 괴물 소리 때문에 경계가 완전히 풀리지 않음</x:t>
  </x:si>
  <x:si>
    <x:t xml:space="preserve">마지막 츄르를 건네고 차한해가 떠날 때까지 고양이가 곁에 머무르는 모습을 확인함</x:t>
  </x:si>
  <x:si>
    <x:t xml:space="preserve">네 번째 츄르 급여 및 예쁜 고양이가 도망가지 않고 머무름</x:t>
  </x:si>
  <x:si>
    <x:t xml:space="preserve">[예쁜 고양이] +25% 선택 (최대 누적 100%)</x:t>
  </x:si>
  <x:si>
    <x:t xml:space="preserve">지하 주차장 구조 요청 받기</x:t>
  </x:si>
  <x:si>
    <x:t xml:space="preserve">관리국은 시민 구조보다 괴물 제압 영상을 우선 요구하며 임무 목적이 충돌함</x:t>
  </x:si>
  <x:si>
    <x:t xml:space="preserve">구조 대상 위치와 촬영 지시를 확인하고 시민 구조를 우선 목표로 설정함</x:t>
  </x:si>
  <x:si>
    <x:t xml:space="preserve">1/10 – 상충하는 목표 문구와 선택의 감정적 부담이 난이도를 결정함</x:t>
  </x:si>
  <x:si>
    <x:t xml:space="preserve">지하 주차장 구조 임무 수락</x:t>
  </x:si>
  <x:si>
    <x:t xml:space="preserve">브리핑 종료 후 구조 목표와 홍보 목표를 분리 표시</x:t>
  </x:si>
  <x:si>
    <x:t xml:space="preserve">4-D | 지하 주차장 구조</x:t>
  </x:si>
  <x:si>
    <x:t xml:space="preserve">차한해에게만 보이는 보랏빛 공명으로 차단기 막대 회수하기</x:t>
  </x:si>
  <x:si>
    <x:t xml:space="preserve">비슷한 차단기 부품 중 공명하는 막대만 높은 피해를 냄</x:t>
  </x:si>
  <x:si>
    <x:t xml:space="preserve">균열 잔광이 흐르는 막대를 확인해 분리·등록함</x:t>
  </x:si>
  <x:si>
    <x:t xml:space="preserve">4/10 – 가짜 반응 수·시야 점멸·탐색 범위가 난이도를 결정함</x:t>
  </x:si>
  <x:si>
    <x:t xml:space="preserve">차단기 막대 공명 확인·무기 등록</x:t>
  </x:si>
  <x:si>
    <x:t xml:space="preserve">오탐 4회 시 괴물의 위치가 가까워짐</x:t>
  </x:si>
  <x:si>
    <x:t xml:space="preserve">오탐 후 경보와 동기화된 가짜 반응을 회색으로 표시</x:t>
  </x:si>
  <x:si>
    <x:t xml:space="preserve">차단기 막대 회수·무기 등록 완료</x:t>
  </x:si>
  <x:si>
    <x:t xml:space="preserve">휴대용 섬광 신호기와 차단기 막대로 내자리산호 유인하기</x:t>
  </x:si>
  <x:si>
    <x:t xml:space="preserve">차량 사이의 좁은 공간에서 4초 동안만 유지되는 섬광 신호기의 주의 분산 시간을 활용해야 함</x:t>
  </x:si>
  <x:si>
    <x:t xml:space="preserve">[저기 봐!]로 섬광 신호기 1개를 차량 반대편에 설치해 주의를 4초 분산한 뒤 차단기 막대의 [이쪽이야!]로 열린 공간까지 유인함</x:t>
  </x:si>
  <x:si>
    <x:t xml:space="preserve">휴대용 섬광 신호기 1개 소모·주의 분산 4초 안에 [이쪽이야!] 유인 완료</x:t>
  </x:si>
  <x:si>
    <x:t xml:space="preserve">영역 충격파→전면 내려찍기→자리 고정→처치</x:t>
  </x:si>
  <x:si>
    <x:t xml:space="preserve">휴대용 섬광 신호기 1개 사용</x:t>
  </x:si>
  <x:si>
    <x:t xml:space="preserve">차단기 막대로 비상구대게 제압하기</x:t>
  </x:si>
  <x:si>
    <x:t xml:space="preserve">비상구대게의 출구 봉쇄·부하 재배치 패턴과 시민 대피 출구를 지키면서 선도체와 부하를 분리해야 함</x:t>
  </x:si>
  <x:si>
    <x:t xml:space="preserve">출구 앞에서 부하의 진형을 유지하고 쓰러진 부하의 자리를 다른 개체로 채움을 확인하고 선도체 우선 제압 순서로 대응함</x:t>
  </x:si>
  <x:si>
    <x:t xml:space="preserve">비상구대게의 생명력 0 또는 해당 구간의 제압 조건 달성</x:t>
  </x:si>
  <x:si>
    <x:t xml:space="preserve">출구 봉쇄→부하 재배치→집단 밀치기→선도체 우선 제압</x:t>
  </x:si>
  <x:si>
    <x:t xml:space="preserve">지하 주차장 구조 완료</x:t>
  </x:si>
  <x:si>
    <x:t xml:space="preserve">괴물 발생 지역에서 실종자의 소지품을 찾아 가족에게 전달하기</x:t>
  </x:si>
  <x:si>
    <x:t xml:space="preserve">오염된 물건 중 사진 속 소지품을 판별해야 함</x:t>
  </x:si>
  <x:si>
    <x:t xml:space="preserve">각인·수선 흔적·사진을 대조해 정확한 물건을 회수함</x:t>
  </x:si>
  <x:si>
    <x:t xml:space="preserve">소지품 3단서 확인·가족에게 전달</x:t>
  </x:si>
  <x:si>
    <x:t xml:space="preserve">4-D | 실종자 소지품 서브</x:t>
  </x:si>
  <x:si>
    <x:t xml:space="preserve">[도시] +5% 선택 (기본 20% · 최대 50%)</x:t>
  </x:si>
  <x:si>
    <x:t xml:space="preserve">봉쇄된 임시 대피소의 구조 요청을 확인하고 응급 압박 붕대 챙기기</x:t>
  </x:si>
  <x:si>
    <x:t xml:space="preserve">철문 안쪽은 안전하지만 문밖의 구조 요청이 반복되고 관리자는 추가 생존자의 입장을 완전히 차단함</x:t>
  </x:si>
  <x:si>
    <x:t xml:space="preserve">무전 기록과 출입 명부로 봉쇄 원인을 파악하고 대피소 보급 상자에서 응급 압박 붕대 1개를 챙김</x:t>
  </x:si>
  <x:si>
    <x:t xml:space="preserve">3/10 – 구조 요청 위치·출입 기록 순서·경보음의 중첩이 판단 난이도를 결정함</x:t>
  </x:si>
  <x:si>
    <x:t xml:space="preserve">문밖 생존자 3명의 위치·봉쇄 원인 확인 및 응급 압박 붕대 1개 획득</x:t>
  </x:si>
  <x:si>
    <x:t xml:space="preserve">기록의 시간 순서를 자동 정렬하고 마지막 구조 요청 위치 표시</x:t>
  </x:si>
  <x:si>
    <x:t xml:space="preserve">4-E | 첫 보스·봉쇄 대피소</x:t>
  </x:si>
  <x:si>
    <x:t xml:space="preserve">대피소 보급 상자 : 응급 압박 붕대 1개 획득
도시 인연 30% 이상 : 보스전 시민 이동 보정 해금</x:t>
  </x:si>
  <x:si>
    <x:t xml:space="preserve">대피소 시민과 나무판 보호대 만들기</x:t>
  </x:si>
  <x:si>
    <x:t xml:space="preserve">대피소에 정식 방어구가 없어 부서진 가구 중 충격을 버틸 판자를 골라야 함</x:t>
  </x:si>
  <x:si>
    <x:t xml:space="preserve">금이 적고 판판한 나무판을 선택해 천과 끈으로 옆구리 보호대를 제작하고 움직임을 점검함</x:t>
  </x:si>
  <x:si>
    <x:t xml:space="preserve">3/10 – 재료 상태·무게·보호 범위를 비교해야 함</x:t>
  </x:si>
  <x:si>
    <x:t xml:space="preserve">적합한 나무판 선택·고정·장착 시험 완료</x:t>
  </x:si>
  <x:si>
    <x:t xml:space="preserve">잘못된 판자를 고르면 제작 단계부터 다시 선택</x:t>
  </x:si>
  <x:si>
    <x:t xml:space="preserve">사용 가능한 판자에 균열 정도와 무게 아이콘 표시</x:t>
  </x:si>
  <x:si>
    <x:t xml:space="preserve">대피소 시민 협력 : 나무판 보호대 제작</x:t>
  </x:si>
  <x:si>
    <x:t xml:space="preserve">나만 살아서 다행이 연속으로 닫는 방화문 다시 열기</x:t>
  </x:si>
  <x:si>
    <x:t xml:space="preserve">보스가 시민의 존재를 무시한 채 통로와 시야를 차례로 닫음</x:t>
  </x:si>
  <x:si>
    <x:t xml:space="preserve">잠금 전조를 보고 분전반을 작동해 방화문을 열린 상태로 고정함</x:t>
  </x:si>
  <x:si>
    <x:t xml:space="preserve">7/10 – 목표 식별·선택·입력 부담을 종합한 체감 난이도</x:t>
  </x:si>
  <x:si>
    <x:t xml:space="preserve">방화문 4개 재개방·구조 통로 확보</x:t>
  </x:si>
  <x:si>
    <x:t xml:space="preserve">주인공 또는 시민 체력 0 시 1페이즈 재시작</x:t>
  </x:si>
  <x:si>
    <x:t xml:space="preserve">2분</x:t>
  </x:si>
  <x:si>
    <x:t xml:space="preserve">잠금 순서·분전반 위치·안전 통로 단계 표시</x:t>
  </x:si>
  <x:si>
    <x:t xml:space="preserve">4-E | 나만 살아서 다행 보스전</x:t>
  </x:si>
  <x:si>
    <x:t xml:space="preserve">연속 폐문→분전반 복구→방화문 열린 상태 고정</x:t>
  </x:si>
  <x:si>
    <x:t xml:space="preserve">1분 50초</x:t>
  </x:si>
  <x:si>
    <x:t xml:space="preserve">1분 40초</x:t>
  </x:si>
  <x:si>
    <x:t xml:space="preserve">보스전 중 [잠깐만!] 1회 사용 가능 : 보스 행동 1초 경직</x:t>
  </x:si>
  <x:si>
    <x:t xml:space="preserve">문밖에서 지워지는 시민의 존재를 확인하고 전원 구조하기</x:t>
  </x:si>
  <x:si>
    <x:t xml:space="preserve">‘존재 무시’ 표식이 완성되면 시민의 구조 표시와 충돌 판정이 사라짐</x:t>
  </x:si>
  <x:si>
    <x:t xml:space="preserve">목소리와 흔적을 따라 표식을 끊고 시민을 열린 문 안으로 유도함</x:t>
  </x:si>
  <x:si>
    <x:t xml:space="preserve">8/10 – 목표 식별·선택·입력 부담을 종합한 체감 난이도</x:t>
  </x:si>
  <x:si>
    <x:t xml:space="preserve">문밖 시민 전원 구조·존재 무시 표식 해제</x:t>
  </x:si>
  <x:si>
    <x:t xml:space="preserve">시민 1명 소멸 또는 주인공 체력 0 시 2페이즈 재시작</x:t>
  </x:si>
  <x:si>
    <x:t xml:space="preserve">시민 음성 방향·표식 진행도·대피 경로 강화</x:t>
  </x:si>
  <x:si>
    <x:t xml:space="preserve">존재 무시→목소리 추적→표식 해제→시민 구조</x:t>
  </x:si>
  <x:si>
    <x:t xml:space="preserve">1분 30초</x:t>
  </x:si>
  <x:si>
    <x:t xml:space="preserve">모든 문을 열린 채 고정하고 잠금 핵 무력화하기</x:t>
  </x:si>
  <x:si>
    <x:t xml:space="preserve">하나라도 닫히면 핵이 다시 외피 속으로 숨음</x:t>
  </x:si>
  <x:si>
    <x:t xml:space="preserve">시민 구조 뒤 모든 문을 개방 상태로 유지하고, 노출된 잠금 핵에 [핵부터!]를 집중해 무력화함</x:t>
  </x:si>
  <x:si>
    <x:t xml:space="preserve">시민 전원 구조·문 전부 개방·잠금 핵 무력화</x:t>
  </x:si>
  <x:si>
    <x:t xml:space="preserve">문 2개 이상 재폐쇄 또는 주인공 체력 0 시 3페이즈 재시작</x:t>
  </x:si>
  <x:si>
    <x:t xml:space="preserve">2분 10초
(총 6분)</x:t>
  </x:si>
  <x:si>
    <x:t xml:space="preserve">재폐쇄 예고·핵 노출 시간·시민 안전 구역 표시</x:t>
  </x:si>
  <x:si>
    <x:t xml:space="preserve">통로 봉쇄 해제→전 문 개방 유지→잠금 핵 노출·무력화</x:t>
  </x:si>
  <x:si>
    <x:t xml:space="preserve">2분
(총 5분 30초)</x:t>
  </x:si>
  <x:si>
    <x:t xml:space="preserve">1분 50초
(총 5분)</x:t>
  </x:si>
  <x:si>
    <x:t xml:space="preserve">[도시] +10% (기본 30% · 최대 60%)</x:t>
  </x:si>
  <x:si>
    <x:t xml:space="preserve">나만 살아서 다행 보스전 완료
(전 문 개방·문밖 시민 구조·잠금 핵 무력화)</x:t>
  </x:si>
  <x:si>
    <x:t xml:space="preserve">관리인의 마지막 출입 기록 확인하기</x:t>
  </x:si>
  <x:si>
    <x:t xml:space="preserve">보스가 쓰러진 뒤에도 잠긴 문을 지켜야 한다는 독백과 문밖 사람들의 구조 요청이 겹쳐 들림</x:t>
  </x:si>
  <x:si>
    <x:t xml:space="preserve">출입 기록과 남은 음성을 확인해 사람들을 지키려던 행동이 타인을 외면하는 안도감으로 변한 과정을 이해함</x:t>
  </x:si>
  <x:si>
    <x:t xml:space="preserve">1/10 – 기록의 감정 변화와 사건 순서를 연결하는 이해 난이도가 중심임</x:t>
  </x:si>
  <x:si>
    <x:t xml:space="preserve">필수 출입 기록 4개 확인</x:t>
  </x:si>
  <x:si>
    <x:t xml:space="preserve">시간순 자동 재생과 핵심 문장 기록 메뉴 저장</x:t>
  </x:si>
  <x:si>
    <x:t xml:space="preserve">구조 지연 항의 현장 통과하기</x:t>
  </x:si>
  <x:si>
    <x:t xml:space="preserve">동시에 여러 지역에서 구조 요청이 발생해 한 곳을 구한 직후에도 다른 피해자들이 차한해를 비난함</x:t>
  </x:si>
  <x:si>
    <x:t xml:space="preserve">군중의 요구를 피해 의료 통로로 이동하고 실제 출동 순서 기록을 확인해 지연 원인을 파악함</x:t>
  </x:si>
  <x:si>
    <x:t xml:space="preserve">4/10 – 군중 회피와 정보 확인을 동시에 수행해야 함</x:t>
  </x:si>
  <x:si>
    <x:t xml:space="preserve">의료 통로 도착·출동 기록 확인·항의 현장 이탈 완료</x:t>
  </x:si>
  <x:si>
    <x:t xml:space="preserve">군중에 막히면 직전 통로 체크포인트에서 재시작</x:t>
  </x:si>
  <x:si>
    <x:t xml:space="preserve">군중 이동 속도 감소·안전 통로 바닥선·막힘 2회 후 우회로 개방</x:t>
  </x:si>
  <x:si>
    <x:t xml:space="preserve">4-F | 첫 균열·여론 전환</x:t>
  </x:si>
  <x:si>
    <x:t xml:space="preserve">+3% (누적 3%)</x:t>
  </x:si>
  <x:si>
    <x:t xml:space="preserve">자아마모도 1단계 전조 대사 해금</x:t>
  </x:si>
  <x:si>
    <x:t xml:space="preserve">강재한에게 늦은 출동을 질타받기</x:t>
  </x:si>
  <x:si>
    <x:t xml:space="preserve">강재한이 방금 구조한 시민보다 구하지 못한 사람만 언급하며 차한해에게 무한한 책임을 요구함</x:t>
  </x:si>
  <x:si>
    <x:t xml:space="preserve">대화 선택지로 사실을 설명·침묵·항의 중 하나를 선택하고 강재한의 요구가 개인 공격으로 변하는 장면을 확인함</x:t>
  </x:si>
  <x:si>
    <x:t xml:space="preserve">3/10 – 감정적 압박 속 응답 선택 난이도</x:t>
  </x:si>
  <x:si>
    <x:t xml:space="preserve">강재한과의 대면 대화 종료</x:t>
  </x:si>
  <x:si>
    <x:t xml:space="preserve">1분 15초</x:t>
  </x:si>
  <x:si>
    <x:t xml:space="preserve">선택 시간 제한 없음·대화 로그·응답 취소 1회 허용</x:t>
  </x:si>
  <x:si>
    <x:t xml:space="preserve">[강재한] -10% (누적 35%)</x:t>
  </x:si>
  <x:si>
    <x:t xml:space="preserve">첫 보스 이후 여론 압박 장면 완료</x:t>
  </x:si>
  <x:si>
    <x:t xml:space="preserve">자아마모도 3% : 무표정 대기 모션 해금</x:t>
  </x:si>
  <x:si>
    <x:t xml:space="preserve">부상당한 시민의 원망을 끝까지 들을지 선택하기</x:t>
  </x:si>
  <x:si>
    <x:t xml:space="preserve">시민은 경미한 부상을 입었지만 차한해가 늦었다며 감정적으로 책임을 묻고 있음</x:t>
  </x:si>
  <x:si>
    <x:t xml:space="preserve">반박하거나 떠나는 대신 피해자의 말을 끝까지 듣고 필요한 치료 정보를 연결할지 선택함</x:t>
  </x:si>
  <x:si>
    <x:t xml:space="preserve">대화 수용 또는 중단 선택·수용 시 시민 증언 플래그 저장</x:t>
  </x:si>
  <x:si>
    <x:t xml:space="preserve">선택 대화 : 부상 시민의 후반 증언 플래그</x:t>
  </x:si>
  <x:si>
    <x:t xml:space="preserve">나대진에게 충격 보호대·공명 보호 장갑·고등급자 공명 증폭기 수령하기</x:t>
  </x:si>
  <x:si>
    <x:t xml:space="preserve">보호 장비 2종과 공격 장비 1종의 방어·공명 피해·기동성·화면 간섭을 비교해야 함</x:t>
  </x:si>
  <x:si>
    <x:t xml:space="preserve">충격 보호대와 공명 보호 장갑을 장착한 뒤 공명 증폭기의 [증폭기, 켠다!]를 시험해 피해 증가와 화면 간섭 페널티를 비교함</x:t>
  </x:si>
  <x:si>
    <x:t xml:space="preserve">2/10 – 방어력·공격 안정성과 기동성의 교환 관계를 이해해야 함</x:t>
  </x:si>
  <x:si>
    <x:t xml:space="preserve">장비 3종 설명 확인·공명 증폭기 시험·장착 또는 보관 선택 완료</x:t>
  </x:si>
  <x:si>
    <x:t xml:space="preserve">장비 비교창에 방어·기동·반동 변화 화살표 표시</x:t>
  </x:si>
  <x:si>
    <x:t xml:space="preserve">[나대진] +10% (누적 75%)</x:t>
  </x:si>
  <x:si>
    <x:t xml:space="preserve">[나대진] 75% 이상 : 충격 보호대·공명 보호 장갑·고등급자 공명 증폭기 지원</x:t>
  </x:si>
  <x:si>
    <x:t xml:space="preserve">5 | 영웅의 대가</x:t>
  </x:si>
  <x:si>
    <x:t xml:space="preserve">시민들의 연속 부탁 처리하기</x:t>
  </x:si>
  <x:si>
    <x:t xml:space="preserve">시민들은 감사를 표현하면서도 사소한 부탁까지 차한해가 해결해 주는 것을 당연하게 여기기 시작함</x:t>
  </x:si>
  <x:si>
    <x:t xml:space="preserve">긴급 구조 요청과 단순 편의 부탁을 구분해 처리함. 긴급 구조는 수행하고 단순 편의 부탁은 수락하거나 [싫어요.]로 거절할 수 있음</x:t>
  </x:si>
  <x:si>
    <x:t xml:space="preserve">4/10 – 요청 수·이동 거리·동시 활성 목표 수가 난이도를 결정함</x:t>
  </x:si>
  <x:si>
    <x:t xml:space="preserve">긴급 구조 요청 완료·단순 편의 부탁의 수락 또는 [싫어요.] 처리 완료</x:t>
  </x:si>
  <x:si>
    <x:t xml:space="preserve">필수 부탁을 포기하면 해당 구간 보상 감소</x:t>
  </x:si>
  <x:si>
    <x:t xml:space="preserve">비슷한 위치의 부탁을 한 묶음으로 지도에 표시</x:t>
  </x:si>
  <x:si>
    <x:t xml:space="preserve">5-A | 영웅의 일상·고등급자 균열</x:t>
  </x:si>
  <x:si>
    <x:t xml:space="preserve">836 청년을 포함한 고등급자들의 선의 수치 하락 보고 확인하기</x:t>
  </x:si>
  <x:si>
    <x:t xml:space="preserve">몬스터를 처치하지 않은 고등급자도 수치가 내려가 원인을 단정할 수 없음</x:t>
  </x:si>
  <x:si>
    <x:t xml:space="preserve">출동·비출동자의 기록과 수치 변화를 비교함</x:t>
  </x:si>
  <x:si>
    <x:t xml:space="preserve">고등급자 수치 하락 표본 확인</x:t>
  </x:si>
  <x:si>
    <x:t xml:space="preserve">836 청년이 특혜 상실을 두려워하는 비공개 대화 확인하기</x:t>
  </x:si>
  <x:si>
    <x:t xml:space="preserve">차한해의 무한대 수치 등장과 자신의 하락을 경쟁으로 해석함</x:t>
  </x:si>
  <x:si>
    <x:t xml:space="preserve">특혜 목록·하락 추이·차한해 언급을 연결함</x:t>
  </x:si>
  <x:si>
    <x:t xml:space="preserve">4/10 – 환경 단서와 규칙을 순서대로 적용해야 함</x:t>
  </x:si>
  <x:si>
    <x:t xml:space="preserve">836 청년의 특혜 상실 공포 확인</x:t>
  </x:si>
  <x:si>
    <x:t xml:space="preserve">오답 시 직전 단계로 돌아감</x:t>
  </x:si>
  <x:si>
    <x:t xml:space="preserve">실패한 단계의 단서 강조·체크포인트 제공</x:t>
  </x:si>
  <x:si>
    <x:t xml:space="preserve">836 청년이 퍼뜨린 ‘괴물 처치가 선의를 깎는다’는 헛소문 확인하기</x:t>
  </x:si>
  <x:si>
    <x:t xml:space="preserve">검증되지 않은 상관관계를 고등급자들이 사실처럼 반복함</x:t>
  </x:si>
  <x:si>
    <x:t xml:space="preserve">측정 자료와 방송 발언을 대조해 근거가 없음을 확인함</x:t>
  </x:si>
  <x:si>
    <x:t xml:space="preserve">헛소문 발원자·확산 경로 확인</x:t>
  </x:si>
  <x:si>
    <x:t xml:space="preserve">+4% (누적 7%)</x:t>
  </x:si>
  <x:si>
    <x:t xml:space="preserve">[이용익] -5% (누적 40%)</x:t>
  </x:si>
  <x:si>
    <x:t xml:space="preserve">836 청년의 특혜 유지 논리·차한해 단독 출동 압박 시작</x:t>
  </x:si>
  <x:si>
    <x:t xml:space="preserve">836 청년이 무한대인 차한해에게 모든 출동을 맡기라고 요구하는 장면 확인하기</x:t>
  </x:si>
  <x:si>
    <x:t xml:space="preserve">선행 영웅이 희생 선동자로 변하는 논리를 이해해야 함</x:t>
  </x:si>
  <x:si>
    <x:t xml:space="preserve">특혜 방어·거짓 소문·무한대 수치 주장을 연결함</x:t>
  </x:si>
  <x:si>
    <x:t xml:space="preserve">차한해 단독 출동 요구 확인</x:t>
  </x:si>
  <x:si>
    <x:t xml:space="preserve">보랏빛 아우라가 흐르는 전광판 쇠막대 회수하기</x:t>
  </x:si>
  <x:si>
    <x:t xml:space="preserve">공명 증폭기 반응과 차한해 시야의 잔광을 함께 확인해야 함</x:t>
  </x:si>
  <x:si>
    <x:t xml:space="preserve">두 반응이 겹치는 쇠막대를 분리해 무기로 등록함</x:t>
  </x:si>
  <x:si>
    <x:t xml:space="preserve">6/10 – 경고 주기·접근 가능 시간·상호작용 지속시간이 난이도를 결정함</x:t>
  </x:si>
  <x:si>
    <x:t xml:space="preserve">전광판 쇠막대 회수·무기 등록</x:t>
  </x:si>
  <x:si>
    <x:t xml:space="preserve">경고 시간 안에 복귀하지 못하면 승강장 체크포인트 재시작</x:t>
  </x:si>
  <x:si>
    <x:t xml:space="preserve">재시도 시 열차 경고 시간을 늘리고 안전 구역을 선으로 표시</x:t>
  </x:si>
  <x:si>
    <x:t xml:space="preserve">5-B | 지하철 승강장 구조</x:t>
  </x:si>
  <x:si>
    <x:t xml:space="preserve">공명 증폭기와 전광판 쇠막대로 승강장의 찰싹진드기 제압하기</x:t>
  </x:si>
  <x:si>
    <x:t xml:space="preserve">공명 피해는 증가하지만 증폭기의 화면 간섭 때문에 붙잡기 공격의 전조가 짧게 가려짐</x:t>
  </x:si>
  <x:si>
    <x:t xml:space="preserve">[증폭기, 켠다!]의 간섭이 약해지는 주기에 전광판 쇠막대의 [한 줄로 서!]로 다수 개체를 정렬 타격하고 찰싹진드기를 떼어냄</x:t>
  </x:si>
  <x:si>
    <x:t xml:space="preserve">7/10 – 공격 전조·패턴 연계 횟수·회피 허용 시간이 난이도를 결정함</x:t>
  </x:si>
  <x:si>
    <x:t xml:space="preserve">공명 증폭기 장착 상태로 찰싹진드기 제압·시민 대피 완료</x:t>
  </x:si>
  <x:si>
    <x:t xml:space="preserve">달라붙기→이동 방해→물어뜯기→처치·떼어내기</x:t>
  </x:si>
  <x:si>
    <x:t xml:space="preserve">[도시] +5% (기본 35% · 최대 65%)</x:t>
  </x:si>
  <x:si>
    <x:t xml:space="preserve">승강장 일반전 완료</x:t>
  </x:si>
  <x:si>
    <x:t xml:space="preserve">합체는 했는데 제압 후 작은 대피 구역의 수동 발전기 복구하기</x:t>
  </x:si>
  <x:si>
    <x:t xml:space="preserve">전선 색·차단기 순서·출력 게이지를 맞춰야 함</x:t>
  </x:si>
  <x:si>
    <x:t xml:space="preserve">손상 전선을 연결하고 낮은 부하부터 차단기를 올려 목표 전압을 유지함</x:t>
  </x:si>
  <x:si>
    <x:t xml:space="preserve">전선 3개 연결·발전기 목표 전압 10초 유지</x:t>
  </x:si>
  <x:si>
    <x:t xml:space="preserve">5-C | 작은 대피소 발전기 서브</x:t>
  </x:si>
  <x:si>
    <x:t xml:space="preserve">엇박자 타격→다방향 휩쓸기→넘어지며 충돌→처치</x:t>
  </x:si>
  <x:si>
    <x:t xml:space="preserve">[도시] +5% 선택 (기본 35% · 최대 70%)</x:t>
  </x:si>
  <x:si>
    <x:t xml:space="preserve">도시 인연 선택 콘텐츠 +5%·대피소 조명 복구</x:t>
  </x:si>
  <x:si>
    <x:t xml:space="preserve">대피소의 아이에게 사탕 건네기</x:t>
  </x:si>
  <x:si>
    <x:t xml:space="preserve">아이는 어머니가 돌아오면 함께 먹겠다며 사탕을 바로 받지 않고 가족사진을 계속 쥐고 있음</x:t>
  </x:si>
  <x:si>
    <x:t xml:space="preserve">아이와 짧게 대화하고 사탕을 보관해 주며 가족사진과 철제 잔해 사고의 단서를 확인함</x:t>
  </x:si>
  <x:si>
    <x:t xml:space="preserve">1/10 – 짧은 대화 속 가족 단서를 알아차리는 난이도가 중심임</x:t>
  </x:si>
  <x:si>
    <x:t xml:space="preserve">아이와 대화 완료 및 사탕 보관</x:t>
  </x:si>
  <x:si>
    <x:t xml:space="preserve">가족사진을 기록 메뉴에 자동 등록</x:t>
  </x:si>
  <x:si>
    <x:t xml:space="preserve">5-C | 융합 보스·폭력의 순환</x:t>
  </x:si>
  <x:si>
    <x:t xml:space="preserve">합치면 강해진댔잖아의 단일 외피 공략하기</x:t>
  </x:si>
  <x:si>
    <x:t xml:space="preserve">합치면 강해진댔잖아의 다중 팔 내려찍기·흡수 파동 패턴과 여러 피해자의 트라우마가 합쳐진 외피의 공략 순서를 찾아야 함</x:t>
  </x:si>
  <x:si>
    <x:t xml:space="preserve">[둘 중 하나!]로 받아낼 공격과 피할 공격의 전조를 구분하고 부위 분리→핵 노출→제압 순서로 대응함</x:t>
  </x:si>
  <x:si>
    <x:t xml:space="preserve">8/10 – 페이즈 수·기믹 허용 시간·동시 패턴 수가 난이도를 결정함</x:t>
  </x:si>
  <x:si>
    <x:t xml:space="preserve">합치면 강해진댔잖아의 해당 페이즈 목표 또는 환경 기믹 조건 달성</x:t>
  </x:si>
  <x:si>
    <x:t xml:space="preserve">페이즈별 생명력·기믹 허용 시간·재시작 구간 조절</x:t>
  </x:si>
  <x:si>
    <x:t xml:space="preserve">다중 팔 내려찍기→흡수 파동→부위 재생→부위 분리→핵 노출→제압</x:t>
  </x:si>
  <x:si>
    <x:t xml:space="preserve">몸통 대여중의 몸통 방패 공격을 시민 대신 막기</x:t>
  </x:si>
  <x:si>
    <x:t xml:space="preserve">몸통 대여중의 팔 교체 연타·원거리 파편 패턴과 타인의 몸을 방패로 삼는 공격과 시민 보호를 동시에 처리해야 함</x:t>
  </x:si>
  <x:si>
    <x:t xml:space="preserve">부착된 신체의 종류에 따라 근거리·중거리 공격을 교체함을 확인하고 부위 파괴·처치 순서로 대응함</x:t>
  </x:si>
  <x:si>
    <x:t xml:space="preserve">몸통 대여중의 생명력 0 또는 해당 구간의 제압 조건 달성</x:t>
  </x:si>
  <x:si>
    <x:t xml:space="preserve">팔 교체 연타→원거리 파편→몸통 방패→부위 파괴·처치</x:t>
  </x:si>
  <x:si>
    <x:t xml:space="preserve">한입 단체석가 흡수한 부하의 돌격을 끝까지 피하기</x:t>
  </x:si>
  <x:si>
    <x:t xml:space="preserve">한입 단체석의 부하 호출·부하 흡수 패턴과 흡수한 부하 수에 따라 공격 범위와 속도가 달라짐</x:t>
  </x:si>
  <x:si>
    <x:t xml:space="preserve">부하를 호출하고 체력이 낮아지면 가까운 부하를 흡수해 회복함을 확인하고 부하 차단→선도체 제압 순서로 대응함</x:t>
  </x:si>
  <x:si>
    <x:t xml:space="preserve">한입 단체석의 생명력 0 또는 해당 구간의 제압 조건 달성</x:t>
  </x:si>
  <x:si>
    <x:t xml:space="preserve">부하 호출→부하 흡수→확장 휩쓸기→부하 차단→선도체 제압</x:t>
  </x:si>
  <x:si>
    <x:t xml:space="preserve">군인의 트라우마 폭주에서 시민 대피시키기</x:t>
  </x:si>
  <x:si>
    <x:t xml:space="preserve">공격이 적중하면 보스가 구석에서 머리카락을 쥐어뜯은 뒤 임시 막사로 착각한 주변을 반복해서 내려침</x:t>
  </x:si>
  <x:si>
    <x:t xml:space="preserve">깨진 경찰 방패로 첫 내려치기를 막아 시민 이동 시간을 확보한 뒤, 방패가 파손되면 시민을 반대 방향으로 유도해 안전 구역으로 몰아냄</x:t>
  </x:si>
  <x:si>
    <x:t xml:space="preserve">8/10 – 시민 수·내려치기 범위·이동 반응·제한시간이 난이도를 결정함</x:t>
  </x:si>
  <x:si>
    <x:t xml:space="preserve">깨진 경찰 방패 파손 후 폭주 종료 전 시민 4명 전원 대피</x:t>
  </x:si>
  <x:si>
    <x:t xml:space="preserve">시민 체력 0 시 2페이즈 시작 지점 재시작</x:t>
  </x:si>
  <x:si>
    <x:t xml:space="preserve">시민 이동 예상 방향과 다음 내려치기 범위를 표시</x:t>
  </x:si>
  <x:si>
    <x:t xml:space="preserve">엄마의 화염 폭주 경로 차단하기</x:t>
  </x:si>
  <x:si>
    <x:t xml:space="preserve">받아내기 공격이 빗나가면 보스가 차한해를 도망가는 남편으로 오인해 사방으로 원거리 화염을 방출함</x:t>
  </x:si>
  <x:si>
    <x:t xml:space="preserve">시민 방향의 화염 경로를 공명 방벽으로 막고 남은 투사체 사이의 안전 구간으로 이동함</x:t>
  </x:si>
  <x:si>
    <x:t xml:space="preserve">8/10 – 투사체 수·방벽 유지시간·잔류 화염 위치가 난이도를 결정함</x:t>
  </x:si>
  <x:si>
    <x:t xml:space="preserve">시민 피해 없이 화염 파동 4회 차단</x:t>
  </x:si>
  <x:si>
    <x:t xml:space="preserve">방벽 파괴 또는 시민 체력 0 시 현재 패턴 재시작</x:t>
  </x:si>
  <x:si>
    <x:t xml:space="preserve">첫 실패 후 시민 방향 투사체를 더 굵게 표시</x:t>
  </x:si>
  <x:si>
    <x:t xml:space="preserve">관리국 응급 주사를 사용하고 폭력의 순환 핵 파괴하기</x:t>
  </x:si>
  <x:si>
    <x:t xml:space="preserve">두 보스의 체력이 낮아지면 때리는 기억과 맞는 기억이 다시 결합해 외피를 재생하려 함</x:t>
  </x:si>
  <x:si>
    <x:t xml:space="preserve">체력이 35% 이하일 때 관리국 응급 주사를 사용한 뒤 두 보스를 가까이 유도하고 [하나, 둘—지금!]으로 연결 핵 2개를 동시에 파괴함</x:t>
  </x:si>
  <x:si>
    <x:t xml:space="preserve">9/10 – 두 보스 위치·동시 약점 시간·마지막 타격 타이밍이 난이도를 결정함</x:t>
  </x:si>
  <x:si>
    <x:t xml:space="preserve">관리국 응급 주사 1개 사용·연결 핵 2개 동시 파괴</x:t>
  </x:si>
  <x:si>
    <x:t xml:space="preserve">시간 초과 시 두 보스 체력 일부 회복</x:t>
  </x:si>
  <x:si>
    <x:t xml:space="preserve">2분 30초
(총 7분)</x:t>
  </x:si>
  <x:si>
    <x:t xml:space="preserve">반복 실패 시 동시 약점 노출 시간을 늘림</x:t>
  </x:si>
  <x:si>
    <x:t xml:space="preserve">4분
(총 12분)</x:t>
  </x:si>
  <x:si>
    <x:t xml:space="preserve">2분 25초
(총 6분 30초)</x:t>
  </x:si>
  <x:si>
    <x:t xml:space="preserve">2분 20초
(총 6분)</x:t>
  </x:si>
  <x:si>
    <x:t xml:space="preserve">+5% (누적 12%)</x:t>
  </x:si>
  <x:si>
    <x:t xml:space="preserve">[도시] +5% (기본 40% · 최대 75%)</x:t>
  </x:si>
  <x:si>
    <x:t xml:space="preserve">합치면 강해진댔잖아 보스전 완료</x:t>
  </x:si>
  <x:si>
    <x:t xml:space="preserve">관리국 응급 주사 1개 사용</x:t>
  </x:si>
  <x:si>
    <x:t xml:space="preserve">구조된 군인에게 군용 방탄판 받기</x:t>
  </x:si>
  <x:si>
    <x:t xml:space="preserve">방탄판은 몸통을 강하게 보호하지만 무게 때문에 회피 거리가 줄어들 수 있음</x:t>
  </x:si>
  <x:si>
    <x:t xml:space="preserve">군용 방탄판의 정면 방어를 이용해 [버텨!]로 강한 공격을 받아내고 다음 안전 구역으로 이동함</x:t>
  </x:si>
  <x:si>
    <x:t xml:space="preserve">2/10 – 높은 방어력과 무게 페널티의 교환 관계를 판단해야 함</x:t>
  </x:si>
  <x:si>
    <x:t xml:space="preserve">군용 방탄판 장착 및 이동·회피 시험 완료</x:t>
  </x:si>
  <x:si>
    <x:t xml:space="preserve">장착 전후 방어력과 회피 거리를 동시에 표시</x:t>
  </x:si>
  <x:si>
    <x:t xml:space="preserve">구조 군인 감사 보상 : 군용 방탄판 획득</x:t>
  </x:si>
  <x:si>
    <x:t xml:space="preserve">청와대 괴물 습격 속보 확인하기</x:t>
  </x:si>
  <x:si>
    <x:t xml:space="preserve">보도 화면이 피해 현황보다 대통령 피습 장면을 반복해 재난의 규모와 정치적 파장을 동시에 전달함</x:t>
  </x:si>
  <x:si>
    <x:t xml:space="preserve">사망·부상·지휘 공백 정보를 순서대로 확인하고 다음 출동 대기 지시를 받음</x:t>
  </x:si>
  <x:si>
    <x:t xml:space="preserve">2/10 – 급변하는 국가 상황을 짧은 뉴스로 이해해야 함</x:t>
  </x:si>
  <x:si>
    <x:t xml:space="preserve">피습·대통령 중상·지휘 공백 속보 확인 완료</x:t>
  </x:si>
  <x:si>
    <x:t xml:space="preserve">속보 자막 속도 조절·중요 정보 3줄 요약 제공</x:t>
  </x:si>
  <x:si>
    <x:t xml:space="preserve">5-D | 국가 권력 재편</x:t>
  </x:si>
  <x:si>
    <x:t xml:space="preserve">이용익의 임시 대통령 취임 담화 듣기</x:t>
  </x:si>
  <x:si>
    <x:t xml:space="preserve">대통령 사망 직후 이용익이 비상 대응을 이유로 권한 승계를 서두르며 차한해를 국가 자산으로 선언함</x:t>
  </x:si>
  <x:si>
    <x:t xml:space="preserve">취임 근거·비상 권한·차한해 출동 통제 문구를 확인해 권력 상승과 희생 강요의 연결을 파악함</x:t>
  </x:si>
  <x:si>
    <x:t xml:space="preserve">3/10 – 정치적 명분과 강제 조항을 구분해야 함</x:t>
  </x:si>
  <x:si>
    <x:t xml:space="preserve">취임 담화 핵심 조항 3개 확인</x:t>
  </x:si>
  <x:si>
    <x:t xml:space="preserve">1분 25초</x:t>
  </x:si>
  <x:si>
    <x:t xml:space="preserve">법적 용어 툴팁·강제 조항 강조·다시 보기 제공</x:t>
  </x:si>
  <x:si>
    <x:t xml:space="preserve">+4% (누적 16%)</x:t>
  </x:si>
  <x:si>
    <x:t xml:space="preserve">[이용익] -10% (누적 30%)</x:t>
  </x:si>
  <x:si>
    <x:t xml:space="preserve">[이용익] 30% : 임시 대통령 권한 남용 대사 해금</x:t>
  </x:si>
  <x:si>
    <x:t xml:space="preserve">국가 우선 출동 명령 체계 확인하기</x:t>
  </x:si>
  <x:si>
    <x:t xml:space="preserve">현장 위험도보다 정치·상징성이 높은 지역이 우선 배정되어 구조 효율과 명령 준수 사이에서 갈등이 발생함</x:t>
  </x:si>
  <x:si>
    <x:t xml:space="preserve">출동 목록의 피해 규모·생존 가능성·정치 우선도를 비교하고 강제 배정된 임무를 확인함</x:t>
  </x:si>
  <x:si>
    <x:t xml:space="preserve">4/10 – 세 기준이 충돌하는 우선순위 표를 해석해야 함</x:t>
  </x:si>
  <x:si>
    <x:t xml:space="preserve">출동 목록 4개 비교 및 강제 배정 임무 확인</x:t>
  </x:si>
  <x:si>
    <x:t xml:space="preserve">비교 열 고정·위험도 아이콘·정렬 기능 제공</x:t>
  </x:si>
  <x:si>
    <x:t xml:space="preserve">[이용익] -5% (누적 25%)</x:t>
  </x:si>
  <x:si>
    <x:t xml:space="preserve">임시 대통령 취임·국가 우선 출동 체계 확인</x:t>
  </x:si>
  <x:si>
    <x:t xml:space="preserve">[이용익] 25% 이하 : 강제 명령 거부 선택지 예고</x:t>
  </x:si>
  <x:si>
    <x:t xml:space="preserve">고등급자와 폭력시위단체의 공동 기자회견 확인하기</x:t>
  </x:si>
  <x:si>
    <x:t xml:space="preserve">괴물 처치 책임을 피하려는 고등급자와 정부 비판으로 세력을 키우려는 시위단체의 목적이 결합됨</x:t>
  </x:si>
  <x:si>
    <x:t xml:space="preserve">공동 성명에서 ‘차한해 단독 출동’과 ‘피해 발생 시 차한해 책임’을 요구하는 문장을 확인함</x:t>
  </x:si>
  <x:si>
    <x:t xml:space="preserve">공동 성명 핵심 요구 3개 확인</x:t>
  </x:si>
  <x:si>
    <x:t xml:space="preserve">[강재한] -10% (누적 25%)</x:t>
  </x:si>
  <x:si>
    <x:t xml:space="preserve">자아마모도 16% 누적 변화 확인하기</x:t>
  </x:si>
  <x:si>
    <x:t xml:space="preserve">첫 번째 보스에서는 변화가 없었지만 반복되는 질타와 두 번째 보스전 이후 UI 변화가 시작되어 원인을 알아차리기 어려움</x:t>
  </x:si>
  <x:si>
    <x:t xml:space="preserve">누적 수치·표정·UI 색상·독백을 이전 상태와 비교해 자아마모도 1단계의 변화를 확인함</x:t>
  </x:si>
  <x:si>
    <x:t xml:space="preserve">1/10 – 변화의 시각적 차이·설명 문구의 명확성이 난이도를 결정함</x:t>
  </x:si>
  <x:si>
    <x:t xml:space="preserve">자아마모도 누적 16%와 UI·표정 변화 확인</x:t>
  </x:si>
  <x:si>
    <x:t xml:space="preserve">이전·현재 상태 비교 창과 변화 항목 체크리스트 제공</x:t>
  </x:si>
  <x:si>
    <x:t xml:space="preserve">5-E | 영웅화·특혜의 고착</x:t>
  </x:si>
  <x:si>
    <x:t xml:space="preserve">자아마모도 16% : 피격 후 숨 고르기 독백 해금</x:t>
  </x:si>
  <x:si>
    <x:t xml:space="preserve">다음 출동을 준비하던 중 기립박수벌레의 강화 차단하기</x:t>
  </x:si>
  <x:si>
    <x:t xml:space="preserve">기립박수벌레의 박수 강화·짧은 음파 패턴과 박수 중첩이 주변 개체를 강화하기 전에 먼저 끊어야 함</x:t>
  </x:si>
  <x:si>
    <x:t xml:space="preserve">일정 거리에서 박수를 치며 주변 변이체의 공격 속도를 높임을 확인하고 지원 개체 우선 처치 순서로 대응함</x:t>
  </x:si>
  <x:si>
    <x:t xml:space="preserve">기립박수벌레의 생명력 0 또는 해당 구간의 제압 조건 달성</x:t>
  </x:si>
  <x:si>
    <x:t xml:space="preserve">박수 강화→짧은 음파→거리 유지→지원 개체 우선 처치</x:t>
  </x:si>
  <x:si>
    <x:t xml:space="preserve">박수 없인 못 살아가 긴급 구조 알림을 껐던 기억 확인하기</x:t>
  </x:si>
  <x:si>
    <x:t xml:space="preserve">한 고등급자의 알림 차단이 다른 고등급자의 불출동으로 번진 과정을 읽어야 함</x:t>
  </x:si>
  <x:si>
    <x:t xml:space="preserve">알림 로그·공동 채팅·출동 기록을 시간순으로 대조함</x:t>
  </x:si>
  <x:si>
    <x:t xml:space="preserve">2/10 – 시간대별 기록 수·행동 목적의 변화·누락 정보가 난이도를 결정함</x:t>
  </x:si>
  <x:si>
    <x:t xml:space="preserve">긴급 알림 차단·연쇄 불출동·대규모 사상 연결 확인</x:t>
  </x:si>
  <x:si>
    <x:t xml:space="preserve">비교 화면에서 같은 항목의 변화 부분을 강조</x:t>
  </x:si>
  <x:si>
    <x:t xml:space="preserve">박수 없인 못 살아가 참사 뉴스를 보며 책임을 합리화한 장면 확인하기</x:t>
  </x:si>
  <x:si>
    <x:t xml:space="preserve">‘내 수치를 지키려면 어쩔 수 없었다’는 자기기만이 선의 0의 직접 원인임</x:t>
  </x:si>
  <x:si>
    <x:t xml:space="preserve">뉴스 화면과 수치가 0으로 떨어지는 순간을 함께 확인함</x:t>
  </x:si>
  <x:si>
    <x:t xml:space="preserve">책임 부정·선의 수치 0·변이 계기 확인</x:t>
  </x:si>
  <x:si>
    <x:t xml:space="preserve">이름 외치기→증원 호출→음파 타격→호출 차단·처치</x:t>
  </x:si>
  <x:si>
    <x:t xml:space="preserve">[이용익] -5% (누적 20%)</x:t>
  </x:si>
  <x:si>
    <x:t xml:space="preserve">고등급자 특혜 기록·숙소 조사 완료</x:t>
  </x:si>
  <x:si>
    <x:t xml:space="preserve">그림자 팬클럽의 추격을 피해 촬영 무대 진입하기</x:t>
  </x:si>
  <x:si>
    <x:t xml:space="preserve">그림자 팬클럽의 발자국 추적·고속 돌진 패턴과 발자국 추적과 고속 돌진을 피하며 보스 구역에 진입해야 함</x:t>
  </x:si>
  <x:si>
    <x:t xml:space="preserve">플레이어의 이동 경로를 따라가며 정지 순간에 고속 돌진함을 확인하고 돌진 유도·처치 순서로 대응함</x:t>
  </x:si>
  <x:si>
    <x:t xml:space="preserve">그림자 팬클럽의 생명력 0 또는 해당 구간의 제압 조건 달성</x:t>
  </x:si>
  <x:si>
    <x:t xml:space="preserve">1분 35초</x:t>
  </x:si>
  <x:si>
    <x:t xml:space="preserve">5-F | 보스전·박수 없인 못 살아</x:t>
  </x:si>
  <x:si>
    <x:t xml:space="preserve">발자국 추적→고속 돌진→뒤따르기→돌진 유도·처치</x:t>
  </x:si>
  <x:si>
    <x:t xml:space="preserve">추앙풍뎅이의 보호막 부여를 차단하고 중계 카메라 끄기</x:t>
  </x:si>
  <x:si>
    <x:t xml:space="preserve">추앙풍뎅이의 영웅 지정·보호막 부여 패턴과 보호막과 촬영 장치가 보스의 갈채 자원을 동시에 높임</x:t>
  </x:si>
  <x:si>
    <x:t xml:space="preserve">[안 찍히면 돼]로 카메라 사각지대를 이동하며 추앙풍뎅이의 보호 연결선을 끊고 중계 카메라를 차단함</x:t>
  </x:si>
  <x:si>
    <x:t xml:space="preserve">추앙풍뎅이의 생명력 0 또는 해당 구간의 제압 조건 달성</x:t>
  </x:si>
  <x:si>
    <x:t xml:space="preserve">영웅 지정→보호막 부여→갈채 강화→보호 연결 차단</x:t>
  </x:si>
  <x:si>
    <x:t xml:space="preserve">박수 저금통의 집단 강화를 끊으며 실제 시민 구분하기</x:t>
  </x:si>
  <x:si>
    <x:t xml:space="preserve">박수 저금통의 시선 집중·집단 강화 패턴과 가짜 구조 대상 사이에서 선도체의 강화 연결을 찾아 끊어야 함</x:t>
  </x:si>
  <x:si>
    <x:t xml:space="preserve">부하의 시선과 박수를 한곳에 모아 무리 전체의 공격력과 보호막을 높임을 확인하고 시선 연결 해제→선도체 제압 순서로 대응함</x:t>
  </x:si>
  <x:si>
    <x:t xml:space="preserve">박수 저금통의 생명력 0 또는 해당 구간의 제압 조건 달성</x:t>
  </x:si>
  <x:si>
    <x:t xml:space="preserve">시선 집중→집단 강화→부하 재배치→시선 연결 해제→선도체 제압</x:t>
  </x:si>
  <x:si>
    <x:t xml:space="preserve">1분 45초</x:t>
  </x:si>
  <x:si>
    <x:t xml:space="preserve">아무도 보지 않는 곳에서 시민을 구하고 박수 없인 못 살아 제압하기</x:t>
  </x:si>
  <x:si>
    <x:t xml:space="preserve">박수 없인 못 살아의 스포트라이트 추적·원거리 갈채 파동 패턴과 촬영 여부에 따라 방어력이 달라지는 보스를 비공개 구조로 약화해야 함</x:t>
  </x:si>
  <x:si>
    <x:t xml:space="preserve">카메라와 스포트라이트를 끊고 [아무도 안 봐도] 상태에서 실제 시민을 구조해 갈채 보호막을 제거한 뒤 보스를 제압함</x:t>
  </x:si>
  <x:si>
    <x:t xml:space="preserve">박수 없인 못 살아의 해당 페이즈 목표 또는 환경 기믹 조건 달성</x:t>
  </x:si>
  <x:si>
    <x:t xml:space="preserve">3분
(총 8분)</x:t>
  </x:si>
  <x:si>
    <x:t xml:space="preserve">스포트라이트 추적→원거리 갈채 파동→가짜 구조 대상→카메라 차단→실제 시민 판별→비공개 구조</x:t>
  </x:si>
  <x:si>
    <x:t xml:space="preserve">2분 45초
(총 7분 30초)</x:t>
  </x:si>
  <x:si>
    <x:t xml:space="preserve">+8% (누적 24%)</x:t>
  </x:si>
  <x:si>
    <x:t xml:space="preserve">[도시] +5% (기본 45% · 최대 80%)</x:t>
  </x:si>
  <x:si>
    <x:t xml:space="preserve">박수 없인 못 살아 보스전 완료</x:t>
  </x:si>
  <x:si>
    <x:t xml:space="preserve">구조 영상의 빈 장면 때문에 차한해를 의심하는 보도 확인하기</x:t>
  </x:si>
  <x:si>
    <x:t xml:space="preserve">차한해가 카메라 없는 곳에서 시민을 구했기 때문에 방송에는 구조 장면보다 지연된 시간만 남음</x:t>
  </x:si>
  <x:si>
    <x:t xml:space="preserve">구조받은 시민의 증언과 편집된 보도를 비교하지만 여론은 차한해의 책임론으로 기울기 시작함</x:t>
  </x:si>
  <x:si>
    <x:t xml:space="preserve">편집 보도·시민 증언·댓글 반응 확인</x:t>
  </x:si>
  <x:si>
    <x:t xml:space="preserve">5-F | 보스전 후 여론</x:t>
  </x:si>
  <x:si>
    <x:t xml:space="preserve">+4% (누적 28%)</x:t>
  </x:si>
  <x:si>
    <x:t xml:space="preserve">한도윤과 비공개 안부 통화하기</x:t>
  </x:si>
  <x:si>
    <x:t xml:space="preserve">한도윤이 자신의 불안을 숨기고 차한해의 상태만 확인해 진심을 알아차리기 어려움</x:t>
  </x:si>
  <x:si>
    <x:t xml:space="preserve">통화 중 끊기는 호흡·회사 대피 훈련·차한해의 휴식 여부를 묻는 대사를 확인함</x:t>
  </x:si>
  <x:si>
    <x:t xml:space="preserve">2/10 – 짧은 대사에서 감정 단서를 읽는 난이도</x:t>
  </x:si>
  <x:si>
    <x:t xml:space="preserve">안부·회사 상황·다음 약속 대화 완료</x:t>
  </x:si>
  <x:si>
    <x:t xml:space="preserve">대화 로그·감정 단서가 있는 문장만 미세 강조</x:t>
  </x:si>
  <x:si>
    <x:t xml:space="preserve">5-G | 회사 구조·한도윤 상실</x:t>
  </x:si>
  <x:si>
    <x:t xml:space="preserve">[한도윤] +5% (누적 90%)</x:t>
  </x:si>
  <x:si>
    <x:t xml:space="preserve">[한도윤] 90% : 회사 구조 시 추가 협력 행동 해금</x:t>
  </x:si>
  <x:si>
    <x:t xml:space="preserve">한도윤의 회사 긴급 구조 요청 받기</x:t>
  </x:si>
  <x:si>
    <x:t xml:space="preserve">한도윤의 회사와 다른 피해 지역의 구조 요청이 동시에 들어와 즉시 출동할 수 없음</x:t>
  </x:si>
  <x:si>
    <x:t xml:space="preserve">회사 내부 생존자 수·괴물 위치·다른 지역 위험도를 확인하고 회사 구조 임무를 수락함</x:t>
  </x:si>
  <x:si>
    <x:t xml:space="preserve">3/10 – 관계와 구조 우선순위가 충돌하는 정보 판단 난이도</x:t>
  </x:si>
  <x:si>
    <x:t xml:space="preserve">회사 구조 정보 확인 및 임무 수락</x:t>
  </x:si>
  <x:si>
    <x:t xml:space="preserve">위험도·생존자 수·거리 정보를 한 화면에 표시</x:t>
  </x:si>
  <x:si>
    <x:t xml:space="preserve">[한도윤] +5% (누적 95%)</x:t>
  </x:si>
  <x:si>
    <x:t xml:space="preserve">한도윤 회사 구조 임무 수락</x:t>
  </x:si>
  <x:si>
    <x:t xml:space="preserve">[한도윤] 95% : 회사 내부 지름길 정보 해금</x:t>
  </x:si>
  <x:si>
    <x:t xml:space="preserve">회사로 우회하며 소방 보급 상자에서 진압 도끼·안전모·로프 발사기 확보하기</x:t>
  </x:si>
  <x:si>
    <x:t xml:space="preserve">시위대와 낙하물을 피해 회사로 이동하면서 제한 시간 안에 재난 구조 장비 3종을 찾아야 함</x:t>
  </x:si>
  <x:si>
    <x:t xml:space="preserve">우회 경로를 통과해 소방차 보급 상자를 열고 진압 도끼·구조대 안전모·로프 발사기를 임시 대여함</x:t>
  </x:si>
  <x:si>
    <x:t xml:space="preserve">6/10 – 제한된 시야에서 동선 선택과 군중 회피를 동시에 수행함</x:t>
  </x:si>
  <x:si>
    <x:t xml:space="preserve">회사 입구 도착·소방용 진압 도끼·구조대 안전모·구조용 로프 발사기 확보</x:t>
  </x:si>
  <x:si>
    <x:t xml:space="preserve">군중에 포위되거나 낙하물에 피격되면 직전 구역 재시작</x:t>
  </x:si>
  <x:si>
    <x:t xml:space="preserve">우회 표식·낙하 예고 확대·실패 후 시위대 이동 속도 감소</x:t>
  </x:si>
  <x:si>
    <x:t xml:space="preserve">[강재한] -5% (누적 20%)</x:t>
  </x:si>
  <x:si>
    <x:t xml:space="preserve">도시 인연 45% : 일부 시민의 자발적 길 안내
자아마모도 25% : UI 색상·표정 1단계 변화
소방 보급 상자 : 재난 구조 세트 3종 임시 대여
회사 구조 구간 : 한도윤 무전 연결 유지 후 [도와줘!] 해금</x:t>
  </x:si>
  <x:si>
    <x:t xml:space="preserve">구조용 로프 발사기로 한도윤과 회사 직원 대피시키기</x:t>
  </x:si>
  <x:si>
    <x:t xml:space="preserve">연기와 정전으로 직원 위치가 보이지 않고 한도윤이 직접 위험 구역으로 들어가 사람들을 찾음</x:t>
  </x:si>
  <x:si>
    <x:t xml:space="preserve">비상등을 복구하고 [길 하나 만들게!]로 로프 발사기 1회를 사용해 끊어진 계단을 연결함. 한도윤 인연 100%라면 [도와줘!]를 사용해 마지막 직원 위치를 즉시 표시받음</x:t>
  </x:si>
  <x:si>
    <x:t xml:space="preserve">7/10 – 시야 제한·시간 압박·호위가 결합된 구조 난이도</x:t>
  </x:si>
  <x:si>
    <x:t xml:space="preserve">구조용 로프 발사기 1회 사용·직원 5명 전원 계단 대피 완료</x:t>
  </x:si>
  <x:si>
    <x:t xml:space="preserve">직원 2명 이상 사망 시 구역 처음부터 재시작</x:t>
  </x:si>
  <x:si>
    <x:t xml:space="preserve">2분 5초</x:t>
  </x:si>
  <x:si>
    <x:t xml:space="preserve">비상등 복구 후 경로 표시·직원 체력 보정·실패 시 구조 대상 위치 유지</x:t>
  </x:si>
  <x:si>
    <x:t xml:space="preserve">[도시] +5% (기본 50% · 최대 85%)
[한도윤] +5% (누적 100%)</x:t>
  </x:si>
  <x:si>
    <x:t xml:space="preserve">[한도윤] 100% + [도와줘!] : 마지막 직원 위치를 직접 알려주는 협력 행동</x:t>
  </x:si>
  <x:si>
    <x:t xml:space="preserve">부상당한 소방관을 구조하고 소방 방열복·화염 보호복 받기</x:t>
  </x:si>
  <x:si>
    <x:t xml:space="preserve">연기 속 소방관을 구조한 뒤 임시 방열복과 영구 보상인 화염 보호복의 착용 방식을 구분해야 함</x:t>
  </x:si>
  <x:si>
    <x:t xml:space="preserve">소방관을 잔해에서 꺼내고 소방 방열복을 겉에 착용한 뒤 예비 화염 보호복을 장비 목록에 등록함</x:t>
  </x:si>
  <x:si>
    <x:t xml:space="preserve">5/10 – 시야 제한·구조 입력·장비 교체를 연속 수행해야 함</x:t>
  </x:si>
  <x:si>
    <x:t xml:space="preserve">소방관 구조·소방 방열복 임시 착용·화염 보호복 획득 완료</x:t>
  </x:si>
  <x:si>
    <x:t xml:space="preserve">소방관 체력 0 시 회사 입구 체크포인트에서 재시작</x:t>
  </x:si>
  <x:si>
    <x:t xml:space="preserve">소방관 위치 음향 강화·구조 게이지 완화·장비 자동 비교 제공</x:t>
  </x:si>
  <x:si>
    <x:t xml:space="preserve">[도시] +5% (기본 55% · 최대 90%)</x:t>
  </x:si>
  <x:si>
    <x:t xml:space="preserve">도시 인연 50% 이상 : 소방관의 안전 통로 정보·화염 보호복 획득</x:t>
  </x:si>
  <x:si>
    <x:t xml:space="preserve">소방용 진압 도끼·로프 발사기로 붕괴 통로를 열어 마지막 직원 구조하기</x:t>
  </x:si>
  <x:si>
    <x:t xml:space="preserve">안전모와 방열복으로 낙하물·열기를 버티며 도끼와 마지막 로프 1회를 순서대로 사용해야 함</x:t>
  </x:si>
  <x:si>
    <x:t xml:space="preserve">진압 도끼로 잔해 3개를 파괴하고 [길 하나 만들게!]로 로프 발사기 마지막 1회를 사용해 통로를 연결한 뒤 직원을 구조함</x:t>
  </x:si>
  <x:si>
    <x:t xml:space="preserve">8/10 – 전투·환경 파괴·호위가 동시에 진행됨</x:t>
  </x:si>
  <x:si>
    <x:t xml:space="preserve">잔해 3개 파괴·로프 발사기 2회분 소진·마지막 직원 대피·임시 재난 구조 장비 반납</x:t>
  </x:si>
  <x:si>
    <x:t xml:space="preserve">한도윤 또는 마지막 직원 체력 0 시 현재 구역 재시작</x:t>
  </x:si>
  <x:si>
    <x:t xml:space="preserve">1분 55초</x:t>
  </x:si>
  <x:si>
    <x:t xml:space="preserve">잔해 타격 순서 표시·한도윤 체력 보정·2회 실패 후 괴물 공격 간격 증가</x:t>
  </x:si>
  <x:si>
    <x:t xml:space="preserve">[도시] +5% (기본 60% · 최대 95%)</x:t>
  </x:si>
  <x:si>
    <x:t xml:space="preserve">구조용 로프 발사기 2회 소진·재난 구조 세트 임시 장비 반납</x:t>
  </x:si>
  <x:si>
    <x:t xml:space="preserve">한도윤의 사망 확인하기</x:t>
  </x:si>
  <x:si>
    <x:t xml:space="preserve">모든 직원을 내보낸 뒤 한도윤만 탈출하지 못했고 차한해는 구조 성공 직후 가장 가까운 사람을 잃음</x:t>
  </x:si>
  <x:si>
    <x:t xml:space="preserve">붕괴된 사무실로 돌아가 한도윤의 사원증·휴대전화·마지막 음성 기록을 확인함</x:t>
  </x:si>
  <x:si>
    <x:t xml:space="preserve">1/10 – 조작보다 감정 정보 수용이 중심임</x:t>
  </x:si>
  <x:si>
    <x:t xml:space="preserve">유품 3종 확인 및 사망 연출 종료</x:t>
  </x:si>
  <x:si>
    <x:t xml:space="preserve">강제 이동 최소화·연출 일시정지·다시 보기 제공</x:t>
  </x:si>
  <x:si>
    <x:t xml:space="preserve">+12% (누적 40%)</x:t>
  </x:si>
  <x:si>
    <x:t xml:space="preserve">[한도윤] 100% (고정)</x:t>
  </x:si>
  <x:si>
    <x:t xml:space="preserve">회사 직원 전원 구조·한도윤 사망 확인</x:t>
  </x:si>
  <x:si>
    <x:t xml:space="preserve">한도윤 예약 음성·추모 후일담 해금</x:t>
  </x:si>
  <x:si>
    <x:t xml:space="preserve">강재한의 차한해 책임론 시위 확인하기</x:t>
  </x:si>
  <x:si>
    <x:t xml:space="preserve">강재한이 한도윤의 죽음을 차한해의 늦은 판단 탓으로 단정하고 구조 성공 사실을 지움</x:t>
  </x:si>
  <x:si>
    <x:t xml:space="preserve">시위 방송·편집된 현장 영상·실제 출동 기록을 비교해 여론 왜곡을 확인함</x:t>
  </x:si>
  <x:si>
    <x:t xml:space="preserve">4/10 – 감정적 주장과 사실 기록을 대조해야 함</x:t>
  </x:si>
  <x:si>
    <x:t xml:space="preserve">시위 방송·편집 영상·출동 기록 비교 완료</x:t>
  </x:si>
  <x:si>
    <x:t xml:space="preserve">원본과 편집본 동시 재생·차이 표시·다시 보기 제공</x:t>
  </x:si>
  <x:si>
    <x:t xml:space="preserve">+5% (누적 45%)</x:t>
  </x:si>
  <x:si>
    <x:t xml:space="preserve">[강재한] -10% (누적 10%)</x:t>
  </x:si>
  <x:si>
    <x:t xml:space="preserve">[강재한] 10% : 폭력 시위 확산 경고 대사 해금</x:t>
  </x:si>
  <x:si>
    <x:t xml:space="preserve">차우선의 원망 섞인 연락 받기</x:t>
  </x:si>
  <x:si>
    <x:t xml:space="preserve">차우선이 한도윤의 죽음을 슬퍼하면서도 언니가 가족과 친구를 제대로 지키지 못했다고 비난함</x:t>
  </x:si>
  <x:si>
    <x:t xml:space="preserve">차우선의 분노·두려움·의존이 섞인 통화를 끝까지 듣고 응답 선택지를 고름</x:t>
  </x:si>
  <x:si>
    <x:t xml:space="preserve">3/10 – 가족의 정신적 압박을 견디며 응답해야 함</x:t>
  </x:si>
  <x:si>
    <x:t xml:space="preserve">차우선과의 통화 종료</x:t>
  </x:si>
  <x:si>
    <x:t xml:space="preserve">선택 시간 제한 없음·통화 종료 후 대사 로그 제공</x:t>
  </x:si>
  <x:si>
    <x:t xml:space="preserve">+5% (누적 50%)</x:t>
  </x:si>
  <x:si>
    <x:t xml:space="preserve">[차우선] -15% (누적 50%)</x:t>
  </x:si>
  <x:si>
    <x:t xml:space="preserve">[차우선] 50% : 관계 악화 전용 대사 해금</x:t>
  </x:si>
  <x:si>
    <x:t xml:space="preserve">나대진에게 먼지 보호 안경·균열 보호 마스크·안정 앰플 수령하기</x:t>
  </x:si>
  <x:si>
    <x:t xml:space="preserve">환경 장비 2종의 보호 효과와 안정 앰플의 1회성 UI 간섭 완화 시점을 비교해야 함</x:t>
  </x:si>
  <x:si>
    <x:t xml:space="preserve">먼지 보호 안경과 균열 보호 마스크의 장착 조합을 정하고 안정 앰플을 퀵슬롯에 등록함</x:t>
  </x:si>
  <x:si>
    <x:t xml:space="preserve">3/10 – 두 장비의 상황별 효율을 비교해야 함</x:t>
  </x:si>
  <x:si>
    <x:t xml:space="preserve">환경 장비 2종 장착 조합 선택·안정 앰플 1개 등록 완료</x:t>
  </x:si>
  <x:si>
    <x:t xml:space="preserve">환경별 추천 아이콘·장착 전후 비교·추천 자동 장착 제공</x:t>
  </x:si>
  <x:si>
    <x:t xml:space="preserve">5-H | 폐교 출동 준비</x:t>
  </x:si>
  <x:si>
    <x:t xml:space="preserve">[나대진] +10% (누적 85%)</x:t>
  </x:si>
  <x:si>
    <x:t xml:space="preserve">[나대진] 85% : 폐교 환경 추천 장착 조합·안정 앰플 사용 안내 해금</x:t>
  </x:si>
  <x:si>
    <x:t xml:space="preserve">이용익의 폐교 조사 압박 듣기</x:t>
  </x:si>
  <x:si>
    <x:t xml:space="preserve">한도윤의 장례와 회복 시간을 요청해도 이용익은 폐교 조사 성과와 여론 수습을 우선함</x:t>
  </x:si>
  <x:si>
    <x:t xml:space="preserve">출동 명령의 목적·휴식 거부 조항·언론 발표 시간을 확인하고 조사 임무를 수락함</x:t>
  </x:si>
  <x:si>
    <x:t xml:space="preserve">3/10 – 감정적 소진 상태에서 강제 명령 내용을 이해해야 함</x:t>
  </x:si>
  <x:si>
    <x:t xml:space="preserve">폐교 조사 명령 3개 조항 확인</x:t>
  </x:si>
  <x:si>
    <x:t xml:space="preserve">조항 요약·대화 로그·선택 시간 제한 없음</x:t>
  </x:si>
  <x:si>
    <x:t xml:space="preserve">[이용익] -5% (누적 15%)</x:t>
  </x:si>
  <x:si>
    <x:t xml:space="preserve">회사 구조 후 폐교 조사 명령 확인</x:t>
  </x:si>
  <x:si>
    <x:t xml:space="preserve">[이용익] 15% : 명령에 반발하는 내부 독백 해금</x:t>
  </x:si>
  <x:si>
    <x:t xml:space="preserve">구조받은 정비공에게 철판 보호대 받기</x:t>
  </x:si>
  <x:si>
    <x:t xml:space="preserve">정비공이 만든 보호대는 단단하지만 무겁고 균열 공격에는 효과가 낮음</x:t>
  </x:si>
  <x:si>
    <x:t xml:space="preserve">철판의 휨과 고정 끈을 확인한 뒤 몸통 보호 효과와 이동 속도 감소를 비교해 장착 여부를 결정함</x:t>
  </x:si>
  <x:si>
    <x:t xml:space="preserve">2/10 – 물리 방어와 이동 속도 감소를 비교해야 함</x:t>
  </x:si>
  <x:si>
    <x:t xml:space="preserve">철판 상태·고정 장치·착용 후 이동 시험 완료</x:t>
  </x:si>
  <x:si>
    <x:t xml:space="preserve">방어 효과와 이동 페널티를 장착 전후 화살표로 표시</x:t>
  </x:si>
  <x:si>
    <x:t xml:space="preserve">구조 정비공 감사 보상 : 철판 보호대 획득</x:t>
  </x:si>
  <x:si>
    <x:t xml:space="preserve">6 | 남겨진 친구</x:t>
  </x:si>
  <x:si>
    <x:t xml:space="preserve">폐교 조사 명령 받기</x:t>
  </x:si>
  <x:si>
    <x:t xml:space="preserve">관리국의 공식 목표와 주인공이 느끼는 개인적 목적이 다름</x:t>
  </x:si>
  <x:si>
    <x:t xml:space="preserve">대화와 자료를 확인해 폐교 균열 조사와 실종자 수색의 공식 목표와 숨은 위험을 구분함</x:t>
  </x:si>
  <x:si>
    <x:t xml:space="preserve">1/10 – 목표 간 충돌 정도·브리핑 정보량이 난이도를 결정함</x:t>
  </x:si>
  <x:si>
    <x:t xml:space="preserve">명령 브리핑 종료</x:t>
  </x:si>
  <x:si>
    <x:t xml:space="preserve">브리핑 종료 후 공식 목표와 개인 목표를 분리 표시</x:t>
  </x:si>
  <x:si>
    <x:t xml:space="preserve">6-A | 폐교 출동 준비</x:t>
  </x:si>
  <x:si>
    <x:t xml:space="preserve">관리국 현장 보급함에서 폐교 조사 장비와 심층 균열 탐사 세트 수령·점검하기</x:t>
  </x:si>
  <x:si>
    <x:t xml:space="preserve">조사 도구 4종과 기본 탐사 장비 3종을 구분하고, 조건 달성 시 추가 지급되는 선의 안정 장치의 자동 발동 조건까지 확인해야 함</x:t>
  </x:si>
  <x:si>
    <x:t xml:space="preserve">조사 도구 4종을 퀵슬롯에 등록하고 현장 보급함에서 오염 차단 전신복·심층 균열 탐사 헬멧·고밀도 충격 흡수 장화를 수령·장착함. 시민 구조 누적 30회 달성 시 선의 안정 장치를 추가 수령해 자동 발동 조건을 확인함</x:t>
  </x:si>
  <x:si>
    <x:t xml:space="preserve">2/10 – 장비별 용도와 사용 순서를 기억해야 함</x:t>
  </x:si>
  <x:si>
    <x:t xml:space="preserve">조사 도구 4종 등록·심층 균열 탐사 기본 장비 3종 수령·장착·조건 달성 시 선의 안정 장치 추가 수령 및 자동 발동 조건 확인</x:t>
  </x:si>
  <x:si>
    <x:t xml:space="preserve">필수 조사 도구 누락 시 출발 불가</x:t>
  </x:si>
  <x:si>
    <x:t xml:space="preserve">조사 도구와 탐사 장비를 두 단계로 나누어 안내하고 추천 장착 제공</x:t>
  </x:si>
  <x:si>
    <x:t xml:space="preserve">관리국 현장 보급함 : 오염 차단 전신복·심층 균열 탐사 헬멧·고밀도 충격 흡수 장화 수령
시민 구조 누적 30회 : 선의 안정 장치 추가 지급·[괜찮아, 아직.] 자동 발동 조건 해금</x:t>
  </x:si>
  <x:si>
    <x:t xml:space="preserve">고등급자 파티의 폐교 출동 거부 확인하기</x:t>
  </x:si>
  <x:si>
    <x:t xml:space="preserve">고등급자들은 선의 수치 하락과 위험을 이유로 조사 참여를 거부하고 차한해에게 단독 출동을 떠넘김</x:t>
  </x:si>
  <x:si>
    <x:t xml:space="preserve">공동 출동 명단의 취소 표시와 고등급자들의 메시지를 확인해 차한해가 사실상 혼자 가야 함을 파악함</x:t>
  </x:si>
  <x:si>
    <x:t xml:space="preserve">2/10 – 파티원 수·역할 차이·지원 조건 수가 난이도를 결정함</x:t>
  </x:si>
  <x:si>
    <x:t xml:space="preserve">고등급자 전원 출동 거부 및 차한해 단독 조사 확정</x:t>
  </x:si>
  <x:si>
    <x:t xml:space="preserve">취소된 파티원 명단과 단독 출동 위험 경고를 한 화면에 표시</x:t>
  </x:si>
  <x:si>
    <x:t xml:space="preserve">조사 장비 점검·고등급자 출동 거부 확인</x:t>
  </x:si>
  <x:si>
    <x:t xml:space="preserve">한도윤이 남긴 예약 음성 확인하기</x:t>
  </x:si>
  <x:si>
    <x:t xml:space="preserve">한도윤이 생전에 녹음한 평범한 안부가 사망 이후 도착해 차한해가 감정을 정리하기 어려움</x:t>
  </x:si>
  <x:si>
    <x:t xml:space="preserve">음성 메시지의 회사 대피 계획·차한해의 안전을 바라는 말·미완성 고백을 확인함</x:t>
  </x:si>
  <x:si>
    <x:t xml:space="preserve">1/10 – 감정 연출 감상이 중심임</x:t>
  </x:si>
  <x:si>
    <x:t xml:space="preserve">예약 음성 3구간 재생 완료</x:t>
  </x:si>
  <x:si>
    <x:t xml:space="preserve">구간별 일시정지·다시 듣기·선택 감상 제공</x:t>
  </x:si>
  <x:si>
    <x:t xml:space="preserve">[한도윤] 100% (유지)</x:t>
  </x:si>
  <x:si>
    <x:t xml:space="preserve">한도윤 100% : 미완성 고백 회상 해금</x:t>
  </x:si>
  <x:si>
    <x:t xml:space="preserve">도시에서 폐교로 향하는 길에 대장 고양이 영역 진입하기</x:t>
  </x:si>
  <x:si>
    <x:t xml:space="preserve">폐교로 가는 지름길이 대장 고양이의 영역을 통과하며 다른 우회로는 붕괴되어 있음</x:t>
  </x:si>
  <x:si>
    <x:t xml:space="preserve">골목 입구와 고양이 흔적을 확인하고 영역 안으로 조심스럽게 들어감</x:t>
  </x:si>
  <x:si>
    <x:t xml:space="preserve">대장 고양이 영역 진입</x:t>
  </x:si>
  <x:si>
    <x:t xml:space="preserve">6-B | 도시 외곽·대장 고양이 영역</x:t>
  </x:si>
  <x:si>
    <x:t xml:space="preserve">자기 영역으로 돌아온 대장 고양이에게 길 막히기</x:t>
  </x:si>
  <x:si>
    <x:t xml:space="preserve">대장 고양이가 몸을 크게 보이며 차한해 앞을 막고 다가가면 하악질함</x:t>
  </x:si>
  <x:si>
    <x:t xml:space="preserve">공격하거나 억지로 지나가지 않고 일정 거리를 두고 고양이의 행동을 관찰함</x:t>
  </x:si>
  <x:si>
    <x:t xml:space="preserve">대장 고양이와 안전 거리 유지</x:t>
  </x:si>
  <x:si>
    <x:t xml:space="preserve">영역과 갇힌 고양이 쪽을 오가는 대장 고양이 관찰하기</x:t>
  </x:si>
  <x:si>
    <x:t xml:space="preserve">차한해가 영역을 벗어나면 대장 고양이가 다른 골목으로 가고 다시 들어오면 길을 막음</x:t>
  </x:si>
  <x:si>
    <x:t xml:space="preserve">영역 안팎을 오가며 대장 고양이의 반복 이동 경로를 확인함</x:t>
  </x:si>
  <x:si>
    <x:t xml:space="preserve">대장 고양이 왕복 행동 2회 확인</x:t>
  </x:si>
  <x:si>
    <x:t xml:space="preserve">예쁜 고양이와 차한해를 번갈아 보는 멈칫 행동 확인하기</x:t>
  </x:si>
  <x:si>
    <x:t xml:space="preserve">대장 고양이는 차한해를 경계하면서도 갇힌 예쁜 고양이를 걱정해 이동을 망설임</x:t>
  </x:si>
  <x:si>
    <x:t xml:space="preserve">대장 고양이의 시선·꼬리·멈칫하는 걸음을 따라 도움을 요청하는 방향을 추론함</x:t>
  </x:si>
  <x:si>
    <x:t xml:space="preserve">예쁜 고양이 방향을 가리키는 시선 단서 3회 확인</x:t>
  </x:si>
  <x:si>
    <x:t xml:space="preserve">작은 울음소리와 흔들리는 물류 박스 따라가기</x:t>
  </x:si>
  <x:si>
    <x:t xml:space="preserve">폐점한 편의점 뒤편의 여러 박스 중 실제 울음이 들리는 위치를 찾아야 함</x:t>
  </x:si>
  <x:si>
    <x:t xml:space="preserve">‘먀옹’ 소리와 조금씩 밀리는 플라스틱 물류 박스를 따라 갇힌 장소를 찾음</x:t>
  </x:si>
  <x:si>
    <x:t xml:space="preserve">예쁜 고양이가 갇힌 편의점 뒤편 발견</x:t>
  </x:si>
  <x:si>
    <x:t xml:space="preserve">하악질하는 대장 고양이와 갇힌 예쁜 고양이 반응 확인하기</x:t>
  </x:si>
  <x:si>
    <x:t xml:space="preserve">대장 고양이는 차한해가 가까워지자 털을 세우고 크게 하악질하며 구조를 방해함</x:t>
  </x:si>
  <x:si>
    <x:t xml:space="preserve">즉시 박스를 만지지 않고 예쁜 고양이의 반응과 현재 인연 수치를 확인함</x:t>
  </x:si>
  <x:si>
    <x:t xml:space="preserve">두 고양이의 경계·신뢰 상태 확인</x:t>
  </x:si>
  <x:si>
    <x:t xml:space="preserve">예쁜 고양이 인연에 따라 필요한 간식 준비하기</x:t>
  </x:si>
  <x:si>
    <x:t xml:space="preserve">인연이 낮을수록 두 고양이 모두 차한해를 경계해 구조 전에 추가 신뢰 확보가 필요함</x:t>
  </x:si>
  <x:si>
    <x:t xml:space="preserve">0~49%는 두 고양이 간식, 50~69%는 대장 고양이 간식만 구매하고 70% 이상은 간식 없이 다음 단계로 진행함</x:t>
  </x:si>
  <x:si>
    <x:t xml:space="preserve">인연 구간별 간식 조건 충족</x:t>
  </x:si>
  <x:si>
    <x:t xml:space="preserve">0~49% : 간식 2개
50~69%: 대장 고양이 간식 1개
70~100% : 구매 불필요</x:t>
  </x:si>
  <x:si>
    <x:t xml:space="preserve">경계하며 간식을 먹는 대장 고양이의 발짓 확인하기</x:t>
  </x:si>
  <x:si>
    <x:t xml:space="preserve">대장 고양이는 차한해에게서 눈을 떼지 않은 채 간식을 먹으며 예쁜 고양이도 챙기려 함</x:t>
  </x:si>
  <x:si>
    <x:t xml:space="preserve">대장 고양이가 간식과 예쁜 고양이를 번갈아 보고 앞발로 밀어 주라는 듯 움직이는 모습을 확인함</x:t>
  </x:si>
  <x:si>
    <x:t xml:space="preserve">대장 고양이의 간식 나눔 발짓 확인 또는 높은 인연으로 자동 생략</x:t>
  </x:si>
  <x:si>
    <x:t xml:space="preserve">인연 0~69% 분기 전용</x:t>
  </x:si>
  <x:si>
    <x:t xml:space="preserve">예쁜 고양이가 플라스틱 물류 박스를 가리키는 몸짓 확인하기</x:t>
  </x:si>
  <x:si>
    <x:t xml:space="preserve">작은 출구가 편의점 플라스틱 물류 박스에 막혀 있어 고양이가 스스로 빠져나오지 못함</x:t>
  </x:si>
  <x:si>
    <x:t xml:space="preserve">예쁜 고양이가 구멍과 박스를 앞발로 번갈아 두드리는 구조 요청 몸짓을 확인함</x:t>
  </x:si>
  <x:si>
    <x:t xml:space="preserve">막힌 출구와 이동해야 할 물류 박스 확인</x:t>
  </x:si>
  <x:si>
    <x:t xml:space="preserve">편의점 플라스틱 물류 박스를 옮겨 출구 만들기</x:t>
  </x:si>
  <x:si>
    <x:t xml:space="preserve">박스가 겹쳐 있어 잘못 옮기면 더 좁아지거나 큰 소리로 고양이를 놀라게 함</x:t>
  </x:si>
  <x:si>
    <x:t xml:space="preserve">위쪽 빈 박스부터 천천히 옮겨 고양이 한 마리가 빠져나올 크기의 구멍을 확보함</x:t>
  </x:si>
  <x:si>
    <x:t xml:space="preserve">물류 박스 3개 이동 및 출구 확보</x:t>
  </x:si>
  <x:si>
    <x:t xml:space="preserve">예쁜 고양이 구출 후 인연별 애교 반응 확인하기</x:t>
  </x:si>
  <x:si>
    <x:t xml:space="preserve">인연에 따라 차한해에게 다가오는 거리와 애교 행동이 달라짐</x:t>
  </x:si>
  <x:si>
    <x:t xml:space="preserve">0~49%는 멀리서 바라보고, 50~69%는 짧게 울며, 70~99%는 몸·꼬리를 밀착해 한 바퀴 돌며, 100%는 구조 전 배 보이기와 구조 후 헤드번팅까지 확인함</x:t>
  </x:si>
  <x:si>
    <x:t xml:space="preserve">예쁜 고양이 구출 및 인연 구간별 반응 재생</x:t>
  </x:si>
  <x:si>
    <x:t xml:space="preserve">70~99% : 헤드번팅 없음
100% : 배 보이기·헤드번팅 전용 연출</x:t>
  </x:si>
  <x:si>
    <x:t xml:space="preserve">고양이 커플과 일정 거리를 유지하며 영역 지나가기</x:t>
  </x:si>
  <x:si>
    <x:t xml:space="preserve">너무 가까우면 대장 고양이가 경계하고 너무 멀어지면 두 고양이가 멈춰 차한해를 기다림</x:t>
  </x:si>
  <x:si>
    <x:t xml:space="preserve">거리 표시 없이 고양이의 귀·꼬리·걸음 속도를 보고 적정 거리를 유지해 함께 이동함</x:t>
  </x:si>
  <x:si>
    <x:t xml:space="preserve">고양이 커플과 영역 반대편 출구 도착</x:t>
  </x:si>
  <x:si>
    <x:t xml:space="preserve">-2% (누적 48%)</x:t>
  </x:si>
  <x:si>
    <x:t xml:space="preserve">대장 고양이 영역 통과</x:t>
  </x:si>
  <x:si>
    <x:t xml:space="preserve">폐교 정문에 도착하기</x:t>
  </x:si>
  <x:si>
    <x:t xml:space="preserve">목적지 주변에 잘못된 진입로와 위험 오브젝트가 배치되어 있음</x:t>
  </x:si>
  <x:si>
    <x:t xml:space="preserve">탐지기와 표지물을 확인하며 폐교 정문의 안전한 진입로로 이동함</x:t>
  </x:si>
  <x:si>
    <x:t xml:space="preserve">3/10 – 진입로 수·위험 구역 범위·탐지기 명확성이 난이도를 결정함</x:t>
  </x:si>
  <x:si>
    <x:t xml:space="preserve">목적지 도착</x:t>
  </x:si>
  <x:si>
    <x:t xml:space="preserve">위험 지역 진입 후 체력 0 시 체크포인트 재시작</x:t>
  </x:si>
  <x:si>
    <x:t xml:space="preserve">안전 진입로에 탐지기 반응 강화</x:t>
  </x:si>
  <x:si>
    <x:t xml:space="preserve">6-C | 폐교 정문</x:t>
  </x:si>
  <x:si>
    <x:t xml:space="preserve">정문 봉인 해제하기</x:t>
  </x:si>
  <x:si>
    <x:t xml:space="preserve">여러 장치와 열쇠 조건을 올바른 순서로 충족해야 함</x:t>
  </x:si>
  <x:si>
    <x:t xml:space="preserve">주변 단서와 장치 반응을 확인해 균열 문양 4개를 순서대로 해제함</x:t>
  </x:si>
  <x:si>
    <x:t xml:space="preserve">3/10 – 단계 수·단서 위치·오답 초기화 범위가 난이도를 결정함</x:t>
  </x:si>
  <x:si>
    <x:t xml:space="preserve">모든 봉인 조건 해제</x:t>
  </x:si>
  <x:si>
    <x:t xml:space="preserve">오답 입력 5회 시 장치 초기화</x:t>
  </x:si>
  <x:si>
    <x:t xml:space="preserve">오답 후 잘못된 단계만 표시</x:t>
  </x:si>
  <x:si>
    <x:t xml:space="preserve">오염 차단 전신복과 심층 균열 탐사 헬멧으로 보랏빛 발자국 추적하기</x:t>
  </x:si>
  <x:si>
    <x:t xml:space="preserve">오염 지대에서 헬멧 센서의 진짜 흔적과 환영체의 가짜 흔적을 구분해야 함</x:t>
  </x:si>
  <x:si>
    <x:t xml:space="preserve">오염 차단 전신복을 착용하고 탐사 헬멧의 반응과 발자국 크기를 대조해 최근 흔적만 추적함</x:t>
  </x:si>
  <x:si>
    <x:t xml:space="preserve">5/10 – 가짜 흔적 수·조명 변화·분기 수가 난이도를 결정함</x:t>
  </x:si>
  <x:si>
    <x:t xml:space="preserve">탐사 세트 착용 상태로 진짜 발자국 5개를 연결해 본관 진입</x:t>
  </x:si>
  <x:si>
    <x:t xml:space="preserve">가짜 경로 끝에 도달하면 환영체 추격 발생</x:t>
  </x:si>
  <x:si>
    <x:t xml:space="preserve">오답 후 가짜 흔적 하나가 사라지고 진짜 흔적의 잔광이 강화</x:t>
  </x:si>
  <x:si>
    <x:t xml:space="preserve">6-D | 폐교 본관 1층</x:t>
  </x:si>
  <x:si>
    <x:t xml:space="preserve">퇴근하고 싶다의 순찰 경로를 피해 본관 1층 탐색하기</x:t>
  </x:si>
  <x:si>
    <x:t xml:space="preserve">퇴근하고 싶다의 복도 순찰·갑작스러운 추격 패턴과 좁은 복도에서 순찰 주기와 보랏빛 발자국을 함께 확인해야 함</x:t>
  </x:si>
  <x:si>
    <x:t xml:space="preserve">폐교 복도를 일정 경로로 순찰하며 소리나 시야에 반응해 추격함을 관찰한 뒤 은폐·처치 방식으로 안전 지점까지 이동함</x:t>
  </x:si>
  <x:si>
    <x:t xml:space="preserve">7/10 – 시야 범위·우회 경로 수·발각 후 추격 시간이 난이도를 결정함</x:t>
  </x:si>
  <x:si>
    <x:t xml:space="preserve">퇴근하고 싶다에게 발각되거나 피격되지 않고 목표 지점 도달</x:t>
  </x:si>
  <x:si>
    <x:t xml:space="preserve">복도 순찰→갑작스러운 추격→문틀 밀치기→은폐·처치</x:t>
  </x:si>
  <x:si>
    <x:t xml:space="preserve">고밀도 충격 흡수 장화로 등 뒤 한 칸의 기습을 버티며 복도 통과하기</x:t>
  </x:si>
  <x:si>
    <x:t xml:space="preserve">시야 밖 기습과 밀쳐내기를 장화의 넘어짐 저항으로 버티면서 반격 시점을 찾아야 함</x:t>
  </x:si>
  <x:si>
    <x:t xml:space="preserve">[쉿.]으로 청각 추적을 끊은 뒤 장화의 밀쳐짐 저항으로 첫 기습을 버티고 소리 방향을 따라 문 뒤 개체를 찾아 제압함</x:t>
  </x:si>
  <x:si>
    <x:t xml:space="preserve">8/10 – 공격 전조·패턴 연계 횟수·회피 허용 시간이 난이도를 결정함</x:t>
  </x:si>
  <x:si>
    <x:t xml:space="preserve">고밀도 충격 흡수 장화 장착 상태로 강제 밀치기 3회 방어·복도 통과</x:t>
  </x:si>
  <x:si>
    <x:t xml:space="preserve">문 뒤 기습→강제 밀치기→넘어뜨리기→소리 탐지·처치</x:t>
  </x:si>
  <x:si>
    <x:t xml:space="preserve">찢어진 졸업앨범을 맞춰 변혜서의 어린 시절 기록 복원하기</x:t>
  </x:si>
  <x:si>
    <x:t xml:space="preserve">비슷한 교복·배경 조각에서 같은 사진을 판별해야 함</x:t>
  </x:si>
  <x:si>
    <x:t xml:space="preserve">별 모양 스티커·필체·반 배경을 맞춰 사진과 문장을 복원함</x:t>
  </x:si>
  <x:si>
    <x:t xml:space="preserve">3/10 – 단서 수·방 분산 정도·환영 연출 길이가 난이도를 결정함</x:t>
  </x:si>
  <x:si>
    <x:t xml:space="preserve">앨범 조각 8개 조립·변혜서 기록 확인</x:t>
  </x:si>
  <x:si>
    <x:t xml:space="preserve">단서 부족 시 다음 퍼즐 활성화 불가</x:t>
  </x:si>
  <x:si>
    <x:t xml:space="preserve">미수집 단서가 있는 방에 지도 표시</x:t>
  </x:si>
  <x:si>
    <x:t xml:space="preserve">6-D | 폐교 교실·졸업앨범 서브</x:t>
  </x:si>
  <x:si>
    <x:t xml:space="preserve">선택 서브 퀘스트 : 변혜서의 선한 심성·높은 자존감 기록 복원</x:t>
  </x:si>
  <x:si>
    <x:t xml:space="preserve">심층 균열 탐사 헬멧의 센서로 단서를 찾고 컴퓨터 잠금 퍼즐 해결하기</x:t>
  </x:si>
  <x:si>
    <x:t xml:space="preserve">전학 명부와 연락 기록이 잠긴 컴퓨터에 남아 있어 친구의 중학교 전학 시점을 확인하기 어려움</x:t>
  </x:si>
  <x:si>
    <x:t xml:space="preserve">탐사 헬멧 센서로 학생 번호·전학 날짜·우정 목걸이 문양을 찾아 비밀번호 단서로 사용함</x:t>
  </x:si>
  <x:si>
    <x:t xml:space="preserve">5/10 – 단서 수·추론 단계·오답 페널티·초기화 범위가 난이도를 결정함</x:t>
  </x:si>
  <x:si>
    <x:t xml:space="preserve">탐사 헬멧으로 단서 3개 발견·잠금 퍼즐 정답 순서 완성</x:t>
  </x:si>
  <x:si>
    <x:t xml:space="preserve">오답 누적 시 퍼즐 단계 일부 초기화</x:t>
  </x:si>
  <x:si>
    <x:t xml:space="preserve">오답 3회 후 사용하지 않은 단서 강조</x:t>
  </x:si>
  <x:si>
    <x:t xml:space="preserve">1층 기억 단서·잠금 퍼즐 완료</x:t>
  </x:si>
  <x:si>
    <x:t xml:space="preserve">본관 2층으로 이동하기</x:t>
  </x:si>
  <x:si>
    <x:t xml:space="preserve">좁은 통로·어두운 조명·장애물로 이동 경로가 제한됨</x:t>
  </x:si>
  <x:si>
    <x:t xml:space="preserve">손전등과 안전한 발판을 확인하며 붕괴된 계단을 통과함</x:t>
  </x:si>
  <x:si>
    <x:t xml:space="preserve">4/10 – 통로 폭·시야 범위·장애물 간격이 난이도를 결정함</x:t>
  </x:si>
  <x:si>
    <x:t xml:space="preserve">다음 층 도착 트리거 진입</x:t>
  </x:si>
  <x:si>
    <x:t xml:space="preserve">낙하 또는 장애물 피격 3회 시 구간 재시작</x:t>
  </x:si>
  <x:si>
    <x:t xml:space="preserve">안전 발판 테두리와 체크포인트 제공</x:t>
  </x:si>
  <x:si>
    <x:t xml:space="preserve">6-E | 폐교 본관 2층·기억 체험</x:t>
  </x:si>
  <x:si>
    <x:t xml:space="preserve">변혜서가 사용했던 책상 조사하기</x:t>
  </x:si>
  <x:si>
    <x:t xml:space="preserve">현재의 훼손과 어린 시절 기록이 겹쳐 있음</x:t>
  </x:si>
  <x:si>
    <x:t xml:space="preserve">별 문양 낙서·이름표·차한해를 도운 메모를 대조함</x:t>
  </x:si>
  <x:si>
    <x:t xml:space="preserve">변혜서의 책상·어린 시절 도움 기록 확인</x:t>
  </x:si>
  <x:si>
    <x:t xml:space="preserve">암전과 종소리 뒤 과거 학교에서 눈뜨기</x:t>
  </x:si>
  <x:si>
    <x:t xml:space="preserve">폐교였던 공간이 갑자기 정상적인 학교로 바뀌고 차한해는 친구의 시점으로 움직이게 됨</x:t>
  </x:si>
  <x:si>
    <x:t xml:space="preserve">주변 학생의 대화와 교실 배치를 확인해 현재가 점심시간의 과거 기억임을 파악함</x:t>
  </x:si>
  <x:si>
    <x:t xml:space="preserve">과거 학교 기억 진입</x:t>
  </x:si>
  <x:si>
    <x:t xml:space="preserve">점심시간 학생들을 따라 급식소로 이동하기</x:t>
  </x:si>
  <x:si>
    <x:t xml:space="preserve">평화롭고 즐거운 학생들의 일상 속에서 플레이어는 자연스럽게 흐름을 따라가야 함</x:t>
  </x:si>
  <x:si>
    <x:t xml:space="preserve">장난치는 학생·메뉴를 이야기하는 친구·운동장으로 가는 학생을 지나 급식소로 이동함</x:t>
  </x:si>
  <x:si>
    <x:t xml:space="preserve">급식소 입구 도착</x:t>
  </x:si>
  <x:si>
    <x:t xml:space="preserve">칠판 낄낄이의 환각을 견디며 급식 줄에서 차례 기다리기</x:t>
  </x:si>
  <x:si>
    <x:t xml:space="preserve">칠판 낄낄이의 비웃음 환각·방향 혼란 패턴과 과거 기억과 현재의 교란 공격이 겹쳐 실체를 구분해야 함</x:t>
  </x:si>
  <x:si>
    <x:t xml:space="preserve">조롱 소리와 얼굴 환영으로 조작 방향과 공격 예고를 순간적으로 왜곡함을 확인하고 실체 판별·처치 순서로 대응함</x:t>
  </x:si>
  <x:si>
    <x:t xml:space="preserve">칠판 낄낄이의 생명력 0 또는 해당 구간의 제압 조건 달성</x:t>
  </x:si>
  <x:si>
    <x:t xml:space="preserve">비웃음 환각→방향 혼란→얼굴 투사체→실체 판별·처치</x:t>
  </x:si>
  <x:si>
    <x:t xml:space="preserve">일진 무리에게 밀려 급식 새치기 당하기</x:t>
  </x:si>
  <x:si>
    <x:t xml:space="preserve">자신의 차례가 되자 일진들이 뒤에서 밀치고 ‘자리 잘 맡아놨네’라며 앞을 차지함</x:t>
  </x:si>
  <x:si>
    <x:t xml:space="preserve">저항 입력이 나오지 않는 기억 속에서 주변 학생과 급식 담당자의 외면을 지켜봄</x:t>
  </x:si>
  <x:si>
    <x:t xml:space="preserve">일진들의 새치기와 주변 방관 확인</x:t>
  </x:si>
  <x:si>
    <x:t xml:space="preserve">일진들이 강요한 옆자리에 앉기</x:t>
  </x:si>
  <x:si>
    <x:t xml:space="preserve">다른 자리로 가려 하면 일진들이 ‘빨리 안 오냐’며 반복해서 옆자리에 앉도록 압박함</x:t>
  </x:si>
  <x:si>
    <x:t xml:space="preserve">일진 무리 옆의 지정 자리로 이동해 앉음</x:t>
  </x:si>
  <x:si>
    <x:t xml:space="preserve">강요된 자리에 착석</x:t>
  </x:si>
  <x:si>
    <x:t xml:space="preserve">맛있는 반찬을 빼앗기는 장면 겪기</x:t>
  </x:si>
  <x:si>
    <x:t xml:space="preserve">일진들이 고기 반찬·디저트·음료를 하나씩 가져가 친구의 식판에는 기본 음식만 남음</x:t>
  </x:si>
  <x:si>
    <x:t xml:space="preserve">빼앗기는 순서와 주변 학생의 무관심을 체험하며 장면을 끝까지 확인함</x:t>
  </x:si>
  <x:si>
    <x:t xml:space="preserve">주요 반찬 3종을 빼앗기는 연출 확인</x:t>
  </x:si>
  <x:si>
    <x:t xml:space="preserve">일진들이 남긴 식판까지 정리하기</x:t>
  </x:si>
  <x:si>
    <x:t xml:space="preserve">일진들은 자기 식판을 모두 두고 ‘다 먹고 농구할 거니까 강당으로 오라’고 명령함</x:t>
  </x:si>
  <x:si>
    <x:t xml:space="preserve">친구의 식판과 일진들의 식판을 한 번에 들 수 있는 수만큼 나누어 퇴식구로 옮김</x:t>
  </x:si>
  <x:si>
    <x:t xml:space="preserve">3/10 – 반복 이동과 시선 압박을 견뎌야 함</x:t>
  </x:si>
  <x:si>
    <x:t xml:space="preserve">식판 4개 정리 완료</x:t>
  </x:si>
  <x:si>
    <x:t xml:space="preserve">오답 누적 시 현재 단계부터 다시 진행</x:t>
  </x:si>
  <x:si>
    <x:t xml:space="preserve">오답 항목 강조·반복 실패 시 제한시간 완화</x:t>
  </x:si>
  <x:si>
    <x:t xml:space="preserve">과거 학교 강당으로 이동하기</x:t>
  </x:si>
  <x:si>
    <x:t xml:space="preserve">강당으로 가는 길의 학생들은 폭력을 알고도 평범하게 대화를 이어감</x:t>
  </x:si>
  <x:si>
    <x:t xml:space="preserve">강당 표지판을 따라 이동하며 복도 끝에서 들리는 농구공 소리를 확인함</x:t>
  </x:si>
  <x:si>
    <x:t xml:space="preserve">과거 강당 문 앞 도착</x:t>
  </x:si>
  <x:si>
    <x:t xml:space="preserve">농구공으로 폭행당하는 변혜서의 기억 목격하기</x:t>
  </x:si>
  <x:si>
    <x:t xml:space="preserve">장난처럼 시작된 투척이 집단 폭력으로 변하는 과정을 끝까지 봐야 함</x:t>
  </x:si>
  <x:si>
    <x:t xml:space="preserve">변혜서의 시점으로 공격과 방관을 확인함</x:t>
  </x:si>
  <x:si>
    <x:t xml:space="preserve">변혜서의 학교폭력 기억 연출 확인</x:t>
  </x:si>
  <x:si>
    <x:t xml:space="preserve">+5% (누적 53%)</x:t>
  </x:si>
  <x:si>
    <x:t xml:space="preserve">농구공 충돌음과 함께 현재 폐교로 돌아오기</x:t>
  </x:si>
  <x:si>
    <x:t xml:space="preserve">과거 강당에서 날아온 농구공이 화면을 덮으며 현재 교실로 갑자기 전환됨</x:t>
  </x:si>
  <x:si>
    <x:t xml:space="preserve">현재 위치와 차한해의 반응을 확인하고 방금 본 기억이 친구의 시점이었음을 정리함</x:t>
  </x:si>
  <x:si>
    <x:t xml:space="preserve">현재 폐교 본관 2층 복귀</x:t>
  </x:si>
  <x:si>
    <x:t xml:space="preserve">못 본 척 동아리의 가로막기를 뚫고 본관 3층으로 이동하기</x:t>
  </x:si>
  <x:si>
    <x:t xml:space="preserve">못 본 척 동아리의 시선 회피·집단 가로막기 패턴과 군집 진형이 계단 입구를 막아 한 방향씩 분리해야 함</x:t>
  </x:si>
  <x:si>
    <x:t xml:space="preserve">직접 공격과 방관을 번갈아 사용하며 공격 중인 다른 개체를 몸으로 보호함을 확인하고 진형 분리·처치 순서로 대응함</x:t>
  </x:si>
  <x:si>
    <x:t xml:space="preserve">못 본 척 동아리의 생명력 0 또는 해당 구간의 제압 조건 달성</x:t>
  </x:si>
  <x:si>
    <x:t xml:space="preserve">6-F | 폐교 본관 3층·연락 단절</x:t>
  </x:si>
  <x:si>
    <x:t xml:space="preserve">시선 회피→집단 가로막기→동시 밀치기→진형 분리·처치</x:t>
  </x:si>
  <x:si>
    <x:t xml:space="preserve">전학 직후 변혜서와 주고받은 연락 기록 확인하기</x:t>
  </x:si>
  <x:si>
    <x:t xml:space="preserve">밝던 메시지가 학교폭력 이후 짧아지는 시점을 찾아야 함</x:t>
  </x:si>
  <x:si>
    <x:t xml:space="preserve">시간·문장 길이·통화 거절 횟수를 비교함</x:t>
  </x:si>
  <x:si>
    <x:t xml:space="preserve">변혜서 연락 변화 3단계 확인</x:t>
  </x:si>
  <x:si>
    <x:t xml:space="preserve">변혜서가 도움 요청 메시지를 지운 흔적 확인하기</x:t>
  </x:si>
  <x:si>
    <x:t xml:space="preserve">‘괜찮아’라는 답장 뒤에 삭제된 초안과 보내지 못한 구조 요청이 남아 있음</x:t>
  </x:si>
  <x:si>
    <x:t xml:space="preserve">복구 초안과 통화 기록을 대조해 차한해를 싫어해서 피한 것이 아님을 확인함</x:t>
  </x:si>
  <x:si>
    <x:t xml:space="preserve">변혜서의 삭제 메시지·미발신 구조 요청 확인</x:t>
  </x:si>
  <x:si>
    <x:t xml:space="preserve">성인이 된 변혜서의 불신과 이기적 선택 기록 확인하기</x:t>
  </x:si>
  <x:si>
    <x:t xml:space="preserve">학교폭력 피해가 타인을 먼저 의심하고 관계를 끊는 행동으로 이어짐</x:t>
  </x:si>
  <x:si>
    <x:t xml:space="preserve">직장·이웃·구조 요청 기록을 조사함</x:t>
  </x:si>
  <x:si>
    <x:t xml:space="preserve">변혜서의 성인 이후 외면 기록 3개 확인</x:t>
  </x:si>
  <x:si>
    <x:t xml:space="preserve">변혜서가 과거의 자신처럼 괴롭힘당한 아이를 외면한 마지막 선택 확인하기</x:t>
  </x:si>
  <x:si>
    <x:t xml:space="preserve">‘나도 아무도 안 도와줬다’는 말과 선의 0 도달을 연결해야 함</x:t>
  </x:si>
  <x:si>
    <x:t xml:space="preserve">마지막 기록과 측정 시점을 대조함</x:t>
  </x:si>
  <x:si>
    <x:t xml:space="preserve">변혜서의 선의 수치 0 도달 원인 확인</x:t>
  </x:si>
  <x:si>
    <x:t xml:space="preserve">변혜서의 교무실 체벌·상담 기록 대조하기</x:t>
  </x:si>
  <x:si>
    <x:t xml:space="preserve">생활기록부·상담일지·반성문이 같은 사건을 다르게 기록함</x:t>
  </x:si>
  <x:si>
    <x:t xml:space="preserve">날짜·필체·교사 도장을 비교해 도움 요청이 문제 행동으로 왜곡된 사실을 재구성함</x:t>
  </x:si>
  <x:si>
    <x:t xml:space="preserve">5/10 – 문서 수·모순 정보·대조 단계 수가 난이도를 결정함</x:t>
  </x:si>
  <x:si>
    <x:t xml:space="preserve">변혜서 기록의 모순점 6개 표시</x:t>
  </x:si>
  <x:si>
    <x:t xml:space="preserve">오답 5회 시 현재 문서 비교 단계 초기화</x:t>
  </x:si>
  <x:si>
    <x:t xml:space="preserve">오답 후 서로 일치하는 항목 하나를 자동 연결</x:t>
  </x:si>
  <x:si>
    <x:t xml:space="preserve">3반에서 들었대의 증원 호출을 막고 교탁 비밀칸 해제하기</x:t>
  </x:si>
  <x:si>
    <x:t xml:space="preserve">3반에서 들었대의 위치 전파·교실 증원 패턴과 교실 사이로 전파되는 호출을 끊으면서 잠금 장치를 조작해야 함</x:t>
  </x:si>
  <x:si>
    <x:t xml:space="preserve">플레이어의 위치를 다른 교실과 복도의 변이체에게 전달해 포위망을 만듦을 확인하고 전파 차단→선도체 제압 순서로 대응함</x:t>
  </x:si>
  <x:si>
    <x:t xml:space="preserve">3반에서 들었대의 생명력 0 또는 해당 구간의 제압 조건 달성</x:t>
  </x:si>
  <x:si>
    <x:t xml:space="preserve">위치 전파→교실 증원→소문 파동→전파 차단→선도체 제압</x:t>
  </x:si>
  <x:si>
    <x:t xml:space="preserve">차한해에게만 보랏빛으로 보이는 사랑의 매 회수·무기 등록하기</x:t>
  </x:si>
  <x:si>
    <x:t xml:space="preserve">낡은 체벌 도구는 평범해 보이지만 변혜서의 기억과 겹칠 때만 공명함</x:t>
  </x:si>
  <x:si>
    <x:t xml:space="preserve">기억 재생 중 보랏빛 잔광이 모이는 사랑의 매를 조사·회수함</x:t>
  </x:si>
  <x:si>
    <x:t xml:space="preserve">3/10 – 서사 단서와 공명 타이밍을 연결해 이해하는 난이도가 중심임</x:t>
  </x:si>
  <x:si>
    <x:t xml:space="preserve">사랑의 매 공명 확인·회수·무기 등록</x:t>
  </x:si>
  <x:si>
    <x:t xml:space="preserve">기억 재생 중 상호작용 가능한 순간에 보랏빛 잔광을 확대</x:t>
  </x:si>
  <x:si>
    <x:t xml:space="preserve">사랑의 매 회수·무기 등록 완료</x:t>
  </x:si>
  <x:si>
    <x:t xml:space="preserve">보랏빛 사랑의 매로 기억 외피 공명 타격 시험하기</x:t>
  </x:si>
  <x:si>
    <x:t xml:space="preserve">차한해에게만 보이는 약점 잔광과 변혜서의 체벌 기억이 겹침</x:t>
  </x:si>
  <x:si>
    <x:t xml:space="preserve">사랑의 매가 보랏빛 공명 외피와 반응하는 지점을 찾아 [껍데기부터]로 외피만 우선 파괴함</x:t>
  </x:si>
  <x:si>
    <x:t xml:space="preserve">6/10 – 회피 타이밍·짧은 약점 노출·공명 공격 방향이 난이도를 결정함</x:t>
  </x:si>
  <x:si>
    <x:t xml:space="preserve">공명 타격으로 기억 외피 1개 파괴</x:t>
  </x:si>
  <x:si>
    <x:t xml:space="preserve">체력 0 시 시험 직전 체크포인트 재시작</x:t>
  </x:si>
  <x:si>
    <x:t xml:space="preserve">첫 실패 후 약점 노출 시간을 늘리고 공격 방향 보정 적용</x:t>
  </x:si>
  <x:si>
    <x:t xml:space="preserve">6-F | 폐교 본관 3층·환영 전조</x:t>
  </x:si>
  <x:si>
    <x:t xml:space="preserve">한 명 빼고 전부의 포위망 속 왜곡된 변혜서 기억 판별하기</x:t>
  </x:si>
  <x:si>
    <x:t xml:space="preserve">환영이 만든 장면과 수집한 앨범·메시지·기록을 전투 중 비교해야 함</x:t>
  </x:si>
  <x:si>
    <x:t xml:space="preserve">틀린 기억을 고르면 포위가 강화되므로 증거와 일치하는 장면을 선택해 진형을 무너뜨림</x:t>
  </x:si>
  <x:si>
    <x:t xml:space="preserve">왜곡 장면 3개 판별·한 명 빼고 전부 제압</x:t>
  </x:si>
  <x:si>
    <x:t xml:space="preserve">3분 15초</x:t>
  </x:si>
  <x:si>
    <x:t xml:space="preserve">6-F | 그날의 오답노트 1페이즈</x:t>
  </x:si>
  <x:si>
    <x:t xml:space="preserve">왜곡 장면 투사→증거 대조→포위 진형 붕괴→선도체 제압</x:t>
  </x:si>
  <x:si>
    <x:t xml:space="preserve">3분</x:t>
  </x:si>
  <x:si>
    <x:t xml:space="preserve">2분 45초</x:t>
  </x:si>
  <x:si>
    <x:t xml:space="preserve">그날의 오답노트의 거짓 닻을 깨고 강당 열쇠 찾기</x:t>
  </x:si>
  <x:si>
    <x:t xml:space="preserve">책상·칠판·보랏빛 세포막 군체가 얼굴 같은 반사를 띄우며 죄책감을 증폭함</x:t>
  </x:si>
  <x:si>
    <x:t xml:space="preserve">우정 반지의 별 문양과 차한해에게만 보이는 보랏빛 진실 닻을 찾아 거짓 닻 3개를 파괴함</x:t>
  </x:si>
  <x:si>
    <x:t xml:space="preserve">9/10 – 페이즈 수·기믹 허용 시간·동시 패턴 수가 난이도를 결정함</x:t>
  </x:si>
  <x:si>
    <x:t xml:space="preserve">거짓 닻 3개 파괴·환영 해체·강당 열쇠 획득</x:t>
  </x:si>
  <x:si>
    <x:t xml:space="preserve">5분 15초
(총 8분 30초)</x:t>
  </x:si>
  <x:si>
    <x:t xml:space="preserve">6-F | 그날의 오답노트 2페이즈</x:t>
  </x:si>
  <x:si>
    <x:t xml:space="preserve">거짓 단서 덧씌우기→죄책감 증폭→진실 닻 교체→거짓 닻 파괴</x:t>
  </x:si>
  <x:si>
    <x:t xml:space="preserve">5분
(총 8분)</x:t>
  </x:si>
  <x:si>
    <x:t xml:space="preserve">4분 45초
(총 7분 30초)</x:t>
  </x:si>
  <x:si>
    <x:t xml:space="preserve">그날의 오답노트 해체·강당 열쇠 획득</x:t>
  </x:si>
  <x:si>
    <x:t xml:space="preserve">강당에 진입하기</x:t>
  </x:si>
  <x:si>
    <x:t xml:space="preserve">주변 단서와 장치 반응을 확인해 봉인된 강당 출입문를 순서대로 해제함</x:t>
  </x:si>
  <x:si>
    <x:t xml:space="preserve">2/10 – 단계 수·단서 위치·오답 초기화 범위가 난이도를 결정함</x:t>
  </x:si>
  <x:si>
    <x:t xml:space="preserve">6-G | 폐교 강당·보스전</x:t>
  </x:si>
  <x:si>
    <x:t xml:space="preserve">강당 열쇠 획득</x:t>
  </x:si>
  <x:si>
    <x:t xml:space="preserve">체육관 매트로 매트 보호대 만들기</x:t>
  </x:si>
  <x:si>
    <x:t xml:space="preserve">낡은 매트 대부분이 찢어져 있어 충격을 흡수할 수 있는 부분을 골라야 함</x:t>
  </x:si>
  <x:si>
    <x:t xml:space="preserve">스펀지가 남은 매트 부분을 잘라 팔과 옆구리에 묶고 강당 바닥 충격에 대한 보호 효과를 시험함</x:t>
  </x:si>
  <x:si>
    <x:t xml:space="preserve">3/10 – 재료 상태·보호 부위·무게를 비교해야 함</x:t>
  </x:si>
  <x:si>
    <x:t xml:space="preserve">사용 가능한 매트 선택·보호대 제작·장착 완료</x:t>
  </x:si>
  <x:si>
    <x:t xml:space="preserve">찢어진 부분을 고르면 재료 선택 단계로 돌아감</x:t>
  </x:si>
  <x:si>
    <x:t xml:space="preserve">사용 가능한 매트 영역을 촉감 표시와 색 차이로 강조</x:t>
  </x:si>
  <x:si>
    <x:t xml:space="preserve">폐교 단서 80% : 친구 보스 충격파 경고 1회 강화</x:t>
  </x:si>
  <x:si>
    <x:t xml:space="preserve">차한해에게만 보랏빛으로 보이는 농구공의 공명 확인하기</x:t>
  </x:si>
  <x:si>
    <x:t xml:space="preserve">여러 농구공 중 변혜서의 기억과 공명하는 공만 높은 피해를 냄</x:t>
  </x:si>
  <x:si>
    <x:t xml:space="preserve">보랏빛 잔광이 흐르는 농구공을 조사해 투척 무기로 등록함</x:t>
  </x:si>
  <x:si>
    <x:t xml:space="preserve">4/10 – 후보 공 수·공명 노출 시간·환영 시야 방해가 난이도를 결정함</x:t>
  </x:si>
  <x:si>
    <x:t xml:space="preserve">보랏빛 농구공 공명 확인·무기 등록</x:t>
  </x:si>
  <x:si>
    <x:t xml:space="preserve">일반 농구공을 집으면 보스의 추적 속도가 잠시 증가</x:t>
  </x:si>
  <x:si>
    <x:t xml:space="preserve">오답 후 일반 농구공 하나의 상호작용 표시 제거</x:t>
  </x:si>
  <x:si>
    <x:t xml:space="preserve">농구공의 투척 궤적 익히기</x:t>
  </x:si>
  <x:si>
    <x:t xml:space="preserve">던진 공은 적을 맞힌 뒤 벽과 바닥에 튕겨 떨어지므로 공격과 회수를 동시에 계획해야 함</x:t>
  </x:si>
  <x:si>
    <x:t xml:space="preserve">체육관 벽과 골대 각도를 읽고 [한 번 튕겨!]로 농구공을 반사시켜 직접 닿지 않는 기억 핵을 타격함</x:t>
  </x:si>
  <x:si>
    <x:t xml:space="preserve">5/10 – 투척 각도·반사 횟수·공 회수 동선이 난이도를 결정함</x:t>
  </x:si>
  <x:si>
    <x:t xml:space="preserve">표적 3회 명중 및 농구공 3회 회수</x:t>
  </x:si>
  <x:si>
    <x:t xml:space="preserve">공을 회수 불가 구역에 보내면 시작 위치로 재배치</x:t>
  </x:si>
  <x:si>
    <x:t xml:space="preserve">첫 시도에는 예상 궤적선을 표시하고 실패 후 반사 각도를 보정</x:t>
  </x:si>
  <x:si>
    <x:t xml:space="preserve">별을 삼킨 강당 안에서 변혜서의 별 모양 우정 목걸이 펜던트 심장 확인하기</x:t>
  </x:si>
  <x:si>
    <x:t xml:space="preserve">우정 반지 서브 퀘스트 완료 여부에 따라 펜던트와 약점 경고의 명확도가 달라짐</x:t>
  </x:si>
  <x:si>
    <x:t xml:space="preserve">반지의 별 각인·졸업앨범·목걸이 심장을 대조해 보스가 변혜서임을 추론함</x:t>
  </x:si>
  <x:si>
    <x:t xml:space="preserve">별 펜던트 심장·변혜서 정체 단서 확인</x:t>
  </x:si>
  <x:si>
    <x:t xml:space="preserve">일시정지·다시 보기·핵심 단서 강조 제공</x:t>
  </x:si>
  <x:si>
    <x:t xml:space="preserve">변혜서 시각 단서 확인→보랏빛 약점 경고→다음 페이즈 진입</x:t>
  </x:si>
  <x:si>
    <x:t xml:space="preserve">우정 반지 완료 시 목걸이 정체 즉시 확인·약점 경고 1회 강화</x:t>
  </x:si>
  <x:si>
    <x:t xml:space="preserve">사랑의 매로 변혜서의 괴물 외피 방어막 깨기</x:t>
  </x:si>
  <x:si>
    <x:t xml:space="preserve">사랑의 매로 외피를 타격할 때마다 교사 체벌과 학교폭력 기억이 차한해의 시야를 덮음</x:t>
  </x:si>
  <x:si>
    <x:t xml:space="preserve">공격 예고를 피하고 기억 재생이 끝난 짧은 틈에 외피 균열만 타격함</x:t>
  </x:si>
  <x:si>
    <x:t xml:space="preserve">8/10 – 돌진 속도·공명 타격 거리·방어막 재생 시간·환영체 개입이 난이도를 결정함</x:t>
  </x:si>
  <x:si>
    <x:t xml:space="preserve">사랑의 매 공명 타격으로 방어막 3단계 파괴</x:t>
  </x:si>
  <x:si>
    <x:t xml:space="preserve">주인공 또는 필수 동료 전멸 시 페이즈 재시작</x:t>
  </x:si>
  <x:si>
    <x:t xml:space="preserve">2분 20초</x:t>
  </x:si>
  <x:si>
    <x:t xml:space="preserve">3회 실패 후 공격 예고 시간 증가</x:t>
  </x:si>
  <x:si>
    <x:t xml:space="preserve">2분 15초</x:t>
  </x:si>
  <x:si>
    <x:t xml:space="preserve">2분 10초</x:t>
  </x:si>
  <x:si>
    <x:t xml:space="preserve">농구공으로 변혜서의 기억 개입 패턴 끊기</x:t>
  </x:si>
  <x:si>
    <x:t xml:space="preserve">기억 장면이 전투 화면을 덮는 동안 멀리 있는 기억 핵을 농구공의 반사 궤적으로 맞혀야 함</x:t>
  </x:si>
  <x:si>
    <x:t xml:space="preserve">벽 반사 각도를 조절해 기억 핵을 타격하고 공이 떨어지는 위치를 예측해 다음 패턴 전에 회수함</x:t>
  </x:si>
  <x:si>
    <x:t xml:space="preserve">8/10 – 조작 반전·반사 각도·기억 핵 노출 시간·공 회수 동선이 난이도를 결정함</x:t>
  </x:si>
  <x:si>
    <x:t xml:space="preserve">농구공 반사 공격으로 기억 핵 3회 명중</x:t>
  </x:si>
  <x:si>
    <x:t xml:space="preserve">오답 선택 누적 시 죄책감 수치와 피격 위험 증가</x:t>
  </x:si>
  <x:si>
    <x:t xml:space="preserve">실패 후 모순 단서 노출 시간을 늘림</x:t>
  </x:si>
  <x:si>
    <x:t xml:space="preserve">튕겨 나온 농구공 회수하기</x:t>
  </x:si>
  <x:si>
    <x:t xml:space="preserve">공을 회수하러 이동하는 동안 보스의 추적 공격이 이어져 최단 경로와 안전 경로가 다름</x:t>
  </x:si>
  <x:si>
    <x:t xml:space="preserve">착지 예고 지점을 확인하고 장애물을 끼고 이동해 농구공을 회수한 뒤 다시 투척 거리로 복귀함</x:t>
  </x:si>
  <x:si>
    <x:t xml:space="preserve">7/10 – 반사 궤적·보스 공격 주기·환영체 위치·회수 가능 시간이 난이도를 결정함</x:t>
  </x:si>
  <x:si>
    <x:t xml:space="preserve">농구공을 3회 연속 회수해 공격 기회 유지</x:t>
  </x:si>
  <x:si>
    <x:t xml:space="preserve">회수 실패 시 농구공이 중앙으로 재생성되지만 보스의 공격 패턴이 1회 추가됨</x:t>
  </x:si>
  <x:si>
    <x:t xml:space="preserve">재시도 시 착지 예상 범위를 넓히고 첫 반사 궤적을 표시</x:t>
  </x:si>
  <x:si>
    <x:t xml:space="preserve">별을 삼킨 강당이 변혜서임을 확정하고 선의 안정 장치 발동 견디기</x:t>
  </x:si>
  <x:si>
    <x:t xml:space="preserve">친구의 정체를 확정하는 순간 자아마모 반응과 선의 안정 장치의 1회성 자동 완화가 동시에 발생함</x:t>
  </x:si>
  <x:si>
    <x:t xml:space="preserve">우정 반지·졸업앨범·농구공 기억을 대조해 변혜서의 정체를 확정함. 충격으로 입력 흔들림이 발생하면 선의 안정 장치의 [괜찮아, 아직.]가 자동 발동함</x:t>
  </x:si>
  <x:si>
    <x:t xml:space="preserve">3/10 – 세 단서를 서사적으로 연결해야 함</x:t>
  </x:si>
  <x:si>
    <x:t xml:space="preserve">변혜서 정체 확정·선의 안정 장치 1회 자동 발동</x:t>
  </x:si>
  <x:si>
    <x:t xml:space="preserve">핵심 단서 자동 정렬·이전 기록 바로 열기·정답 후보 3개 제한</x:t>
  </x:si>
  <x:si>
    <x:t xml:space="preserve">+7% (누적 60%)</x:t>
  </x:si>
  <x:si>
    <x:t xml:space="preserve">변혜서의 정체·괴물의 인간 기원 확인</x:t>
  </x:si>
  <x:si>
    <x:t xml:space="preserve">자아마모도 60% : UI 채도 저하·전투 후 손 떨림 연출
선의 안정 장치 1회 자동 발동 : 자아마모도는 유지하고 입력 흔들림 10초 완화</x:t>
  </x:si>
  <x:si>
    <x:t xml:space="preserve">안정 앰플로 화면 간섭을 완화하고 변혜서에게 공격 멈추기</x:t>
  </x:si>
  <x:si>
    <x:t xml:space="preserve">공격을 멈춘 상태에서 자아마모 화면 간섭과 잔류 파동을 동시에 견뎌야 함</x:t>
  </x:si>
  <x:si>
    <x:t xml:space="preserve">[정신 차리자.]로 안정 앰플 1개를 사용해 UI 간섭을 8초 완화하고, [손 내려.] 상태에서 공격 버튼을 누르지 않은 채 죄책감 파동 5회를 회피함</x:t>
  </x:si>
  <x:si>
    <x:t xml:space="preserve">9/10 – 기존 전투 습관을 멈추고 회피만 해야 함</x:t>
  </x:si>
  <x:si>
    <x:t xml:space="preserve">안정 앰플 1개 사용·공격 없이 죄책감 파동 5회 생존</x:t>
  </x:si>
  <x:si>
    <x:t xml:space="preserve">체력 0 시 현재 전투 구간 재시작</x:t>
  </x:si>
  <x:si>
    <x:t xml:space="preserve">공격 전조 강화·2회 실패 후 회복품 1개 제공</x:t>
  </x:si>
  <x:si>
    <x:t xml:space="preserve">공격 중지→안전 지점 이동→목소리 추적</x:t>
  </x:si>
  <x:si>
    <x:t xml:space="preserve">안정 앰플 1개 사용 : 자아마모 수치는 유지하고 UI 간섭 8초 완화</x:t>
  </x:si>
  <x:si>
    <x:t xml:space="preserve">장화와 보호대가 파손되는 충격을 버티며 변혜서에게 다가가기</x:t>
  </x:si>
  <x:si>
    <x:t xml:space="preserve">친구의 공격은 느려지지만 철판 보호대와 매트 보호대가 차례로 파손되고 잔류 파동이 계속됨</x:t>
  </x:si>
  <x:si>
    <x:t xml:space="preserve">장화의 밀쳐짐 저항으로 접근 거리를 유지하고 파손된 철판·매트 보호대를 버리며 단계적으로 다가감</x:t>
  </x:si>
  <x:si>
    <x:t xml:space="preserve">6/10 – 공격 전조·거리·회피 타이밍을 함께 판단해야 함</x:t>
  </x:si>
  <x:si>
    <x:t xml:space="preserve">강제 밀치기 3회 버팀·보호대 파손 후 변혜서 앞 도착</x:t>
  </x:si>
  <x:si>
    <x:t xml:space="preserve">1분 35초
(총 10분)</x:t>
  </x:si>
  <x:si>
    <x:t xml:space="preserve">보호대 파손→무기 해제→단계 접근</x:t>
  </x:si>
  <x:si>
    <x:t xml:space="preserve">1분 30초
(총 9분 30초)</x:t>
  </x:si>
  <x:si>
    <x:t xml:space="preserve">1분 25초
(총 9분)</x:t>
  </x:si>
  <x:si>
    <x:t xml:space="preserve">무기를 내려놓고 변혜서를 포옹하기</x:t>
  </x:si>
  <x:si>
    <x:t xml:space="preserve">괴물의 몸이 무너지는 가운데 공격 대신 친구를 끌어안는 선택을 해야 함</x:t>
  </x:si>
  <x:si>
    <x:t xml:space="preserve">무기를 내려놓고 우정 목걸이 심장 가까이 다가가 포옹 상호작용을 실행함</x:t>
  </x:si>
  <x:si>
    <x:t xml:space="preserve">1/10 – 기존 조작 습관과 선택의 감정적 부담이 난이도를 결정함</x:t>
  </x:si>
  <x:si>
    <x:t xml:space="preserve">변혜서 포옹 완료</x:t>
  </x:si>
  <x:si>
    <x:t xml:space="preserve">공격 선택 시 다른 결말 분기로 전환</x:t>
  </x:si>
  <x:si>
    <x:t xml:space="preserve">상호작용 직전 공격 버튼 안내를 숨기고 선택 문구 강조</x:t>
  </x:si>
  <x:si>
    <x:t xml:space="preserve">괴물 껍데기 안에서 잠깐 돌아온 변혜서의 인간 모습 확인하기</x:t>
  </x:si>
  <x:si>
    <x:t xml:space="preserve">괴물의 몸이 먼지처럼 무너지며 친구의 인간 모습도 이미 소멸하기 시작함</x:t>
  </x:si>
  <x:si>
    <x:t xml:space="preserve">차한해가 친구를 더 강하게 안고 얼굴과 우정 목걸이를 확인함</x:t>
  </x:si>
  <x:si>
    <x:t xml:space="preserve">변혜서의 인간 모습·우정 목걸이 확인</x:t>
  </x:si>
  <x:si>
    <x:t xml:space="preserve">변혜서의 ‘구해줘서 고마워’라는 마지막 말 듣기</x:t>
  </x:si>
  <x:si>
    <x:t xml:space="preserve">친구가 말하는 ‘구함’은 생존이 아니라 괴물의 고통에서 벗어나고 마지막에 혼자가 아니었다는 의미임</x:t>
  </x:si>
  <x:si>
    <x:t xml:space="preserve">친구의 마지막 감사와 차한해의 ‘난 또 늦었잖아’라는 반응을 끝까지 확인함</x:t>
  </x:si>
  <x:si>
    <x:t xml:space="preserve">변혜서의 마지막 감사 확인</x:t>
  </x:si>
  <x:si>
    <x:t xml:space="preserve">소멸하는 변혜서를 끌어안고 보내주기</x:t>
  </x:si>
  <x:si>
    <x:t xml:space="preserve">차한해가 놓지 않으려 해도 친구의 몸과 괴물 껍데기가 완전히 빛과 먼지로 사라짐</x:t>
  </x:si>
  <x:si>
    <x:t xml:space="preserve">빈 품과 남은 목걸이 빛을 확인하며 차한해가 무너져 우는 연출을 감상함</x:t>
  </x:si>
  <x:si>
    <x:t xml:space="preserve">변혜서 완전 소멸·보스전 종료</x:t>
  </x:si>
  <x:si>
    <x:t xml:space="preserve">+20% (누적 80%)</x:t>
  </x:si>
  <x:si>
    <x:t xml:space="preserve">변혜서의 괴물 상태 해방·완전 소멸</x:t>
  </x:si>
  <x:si>
    <x:t xml:space="preserve">폐교에서 탈출하기</x:t>
  </x:si>
  <x:si>
    <x:t xml:space="preserve">붕괴로 기존 길이 막히고 동료와 함께 제한시간 안에 탈출해야 함</x:t>
  </x:si>
  <x:si>
    <x:t xml:space="preserve">새로 열린 우회로를 따라가며 붕괴하는 폐교에서 파티원을 기다림</x:t>
  </x:si>
  <x:si>
    <x:t xml:space="preserve">6/10 – 제한시간·우회로 길이·동행 인원·붕괴 주기가 난이도를 결정함</x:t>
  </x:si>
  <x:si>
    <x:t xml:space="preserve">모든 생존 파티원이 출구 도착</x:t>
  </x:si>
  <x:si>
    <x:t xml:space="preserve">제한시간 종료 또는 파티원 전멸 시 재시작</x:t>
  </x:si>
  <x:si>
    <x:t xml:space="preserve">실패 후 붕괴 주기 완화 및 우회로 표시</x:t>
  </x:si>
  <x:si>
    <x:t xml:space="preserve">6-H | 폐교 탈출·귀환</x:t>
  </x:si>
  <x:si>
    <x:t xml:space="preserve">관리국에 귀환 보고하기</x:t>
  </x:si>
  <x:si>
    <x:t xml:space="preserve">친구가 잠깐 인간 모습으로 돌아왔다가 완전히 소멸한 사실과 괴물의 인간 기원을 보고해야 함</x:t>
  </x:si>
  <x:si>
    <x:t xml:space="preserve">폐교 영상·우정 목걸이 심장·친구의 마지막 말·완전 소멸을 순서대로 보고하고 생존 복원으로 오해되지 않게 설명함</x:t>
  </x:si>
  <x:si>
    <x:t xml:space="preserve">친구의 일시적 인간 모습·완전 소멸·괴물 인간 기원 보고 완료</x:t>
  </x:si>
  <x:si>
    <x:t xml:space="preserve">폐교 탈출·귀환 보고 완료</x:t>
  </x:si>
  <x:si>
    <x:t xml:space="preserve">7 | 강요된 희생</x:t>
  </x:si>
  <x:si>
    <x:t xml:space="preserve">폐교 친구의 기록으로 괴물이 인간 변이체임을 공식 확인하기</x:t>
  </x:si>
  <x:si>
    <x:t xml:space="preserve">친구가 인간 모습으로 잠깐 돌아왔다가 소멸한 사실과 기존 조직 분석을 연결해야 함</x:t>
  </x:si>
  <x:si>
    <x:t xml:space="preserve">폐교 영상·우정 목걸이 심장·괴물 조직 분석을 대조해 괴물이 선의를 잃은 인간임을 공식화함</x:t>
  </x:si>
  <x:si>
    <x:t xml:space="preserve">3/10 – 세 자료의 공통점과 은폐된 문장을 연결해야 함</x:t>
  </x:si>
  <x:si>
    <x:t xml:space="preserve">괴물의 인간 기원 공식 확인</x:t>
  </x:si>
  <x:si>
    <x:t xml:space="preserve">핵심 문장 자동 정렬·이전 기록 바로 열기·차이 표시</x:t>
  </x:si>
  <x:si>
    <x:t xml:space="preserve">7-A | 괴물의 인간 기원 공개</x:t>
  </x:si>
  <x:si>
    <x:t xml:space="preserve">괴물 처치 기록의 인간 이름 표기 해금</x:t>
  </x:si>
  <x:si>
    <x:t xml:space="preserve">클릭헌터의 ‘균열 안으로 들어가겠다’는 예고 방송 확인하기</x:t>
  </x:si>
  <x:si>
    <x:t xml:space="preserve">괴물의 인간 기원이 밝혀진 뒤에도 조회수를 위해 위험을 자극적으로 포장함</x:t>
  </x:si>
  <x:si>
    <x:t xml:space="preserve">방송 위치·삼각대·통제선 침입 경로를 확인함</x:t>
  </x:si>
  <x:si>
    <x:t xml:space="preserve">클릭헌터의 균열 진입 예고 확인</x:t>
  </x:si>
  <x:si>
    <x:t xml:space="preserve">7-A | 클릭헌터 두 번째 생방송</x:t>
  </x:si>
  <x:si>
    <x:t xml:space="preserve">삼각대 생방송을 남기고 균열로 들어가는 클릭헌터 지켜보기</x:t>
  </x:si>
  <x:si>
    <x:t xml:space="preserve">현장 요원이 막기 전에 유튜버가 균열 안으로 뛰어들고 카메라는 균열 밖에서 계속 송출함</x:t>
  </x:si>
  <x:si>
    <x:t xml:space="preserve">균열 밖 카메라와 클릭헌터의 진입 순간을 확인함</x:t>
  </x:si>
  <x:si>
    <x:t xml:space="preserve">클릭헌터 균열 진입 완료</x:t>
  </x:si>
  <x:si>
    <x:t xml:space="preserve">클릭헌터의 선의 수치가 96에서 0으로 떨어지는 장면 확인하기</x:t>
  </x:si>
  <x:si>
    <x:t xml:space="preserve">수치가 급격히 떨어지고 유튜버 모습이 균열 안에서 사라져 이후 상태를 알 수 없음</x:t>
  </x:si>
  <x:si>
    <x:t xml:space="preserve">96에서 0까지 떨어지는 수치와 방송에 남은 오류음을 확인함</x:t>
  </x:si>
  <x:si>
    <x:t xml:space="preserve">클릭헌터 선의 수치 0 확인</x:t>
  </x:si>
  <x:si>
    <x:t xml:space="preserve">클릭헌터가 비인간형 ‘조회수는 못 참지’로 변이해 튀어나오는 장면 확인하기</x:t>
  </x:si>
  <x:si>
    <x:t xml:space="preserve">사람 손 대신 화살촉처럼 모이는 촉수·렌즈형 감각기관·흉터형 균열·금속 돌기를 인간 시절 특징과 대조함</x:t>
  </x:si>
  <x:si>
    <x:t xml:space="preserve">생방송 속 클릭헌터와 괴물의 눈썹 흉터·피어싱 흔적·표적 지정 습관을 비교함</x:t>
  </x:si>
  <x:si>
    <x:t xml:space="preserve">클릭헌터와 조회수는 못 참지의 특징 3개 일치 확인</x:t>
  </x:si>
  <x:si>
    <x:t xml:space="preserve">+5% (누적 85%)</x:t>
  </x:si>
  <x:si>
    <x:t xml:space="preserve">클릭헌터=조회수는 못 참지·균열 진입 즉시 변이 공개</x:t>
  </x:si>
  <x:si>
    <x:t xml:space="preserve">선의 수치 836 청년이 주도한 차한해 균열 진입 요구 성명 듣기</x:t>
  </x:si>
  <x:si>
    <x:t xml:space="preserve">고등급자들은 자신의 수치와 특혜를 지키려 차한해의 무한대를 희생 근거로 삼음</x:t>
  </x:si>
  <x:si>
    <x:t xml:space="preserve">836 청년의 과거 인터뷰와 현재 성명을 비교함</x:t>
  </x:si>
  <x:si>
    <x:t xml:space="preserve">836 청년의 선동·고등급자 공동 성명 확인</x:t>
  </x:si>
  <x:si>
    <x:t xml:space="preserve">7-B | 희생 선동 확산</x:t>
  </x:si>
  <x:si>
    <x:t xml:space="preserve">[이용익] -5% (누적 10%)</x:t>
  </x:si>
  <x:si>
    <x:t xml:space="preserve">폭력시위단체의 ‘괴물이 되더라도 들어가라’는 선동 확인하기</x:t>
  </x:si>
  <x:si>
    <x:t xml:space="preserve">시위단체는 멸망을 기다리는 것보다 차한해 한 명을 시험하는 편이 낫다고 주장함</x:t>
  </x:si>
  <x:si>
    <x:t xml:space="preserve">확성기·온라인 방송·시위 문구에서 차한해를 사람보다 실험 수단으로 취급하는 표현을 확인함</x:t>
  </x:si>
  <x:si>
    <x:t xml:space="preserve">폭력시위단체 희생 선동 확인</x:t>
  </x:si>
  <x:si>
    <x:t xml:space="preserve">[강재한] -10% (누적 0%)</x:t>
  </x:si>
  <x:si>
    <x:t xml:space="preserve">연구시설에 침투해 ‘권한이 없습니다’를 제압하고 접근 도구 회수하기</x:t>
  </x:si>
  <x:si>
    <x:t xml:space="preserve">보안 스캔 광선과 자동 셔터가 통로를 닫고 인증되지 않은 대상을 추적함</x:t>
  </x:si>
  <x:si>
    <x:t xml:space="preserve">스캔을 피하고 셔터 차단기를 파괴해 생체 모듈 부위를 노출·회수함</x:t>
  </x:si>
  <x:si>
    <x:t xml:space="preserve">권한이 없습니다 제압·최고 권한 키카드·생체 인증 모듈 회수</x:t>
  </x:si>
  <x:si>
    <x:t xml:space="preserve">체력 0 또는 셔터 3중 봉쇄 시 전투 입구 재시작</x:t>
  </x:si>
  <x:si>
    <x:t xml:space="preserve">2분 30초</x:t>
  </x:si>
  <x:si>
    <x:t xml:space="preserve">스캔 범위·셔터 차단기·모듈 노출 시간을 표시</x:t>
  </x:si>
  <x:si>
    <x:t xml:space="preserve">7-B | 균열 연구시설·보안 구역</x:t>
  </x:si>
  <x:si>
    <x:t xml:space="preserve">감시 광선 회피→셔터 차단기 파괴→생체 모듈 노출→제압·회수</x:t>
  </x:si>
  <x:si>
    <x:t xml:space="preserve">+5% (누적 90%)</x:t>
  </x:si>
  <x:si>
    <x:t xml:space="preserve">[이용익] -10% (누적 0%)</x:t>
  </x:si>
  <x:si>
    <x:t xml:space="preserve">[나대진] 85% 이상 : 암호 경로·연구실 최고 권한 키카드 위치 제공</x:t>
  </x:si>
  <x:si>
    <x:t xml:space="preserve">키카드와 생체 인증 모듈로 보안문 2개를 열고 이용익 비리 공개 여부 선택하기</x:t>
  </x:si>
  <x:si>
    <x:t xml:space="preserve">서로 다른 인증 순서 뒤 제한 시간 안에 자료를 복사해야 함</x:t>
  </x:si>
  <x:si>
    <x:t xml:space="preserve">첫 문은 최고 권한 키카드, 둘째 문은 회수한 생체 모듈로 열고 비리 자료를 복사함</x:t>
  </x:si>
  <x:si>
    <x:t xml:space="preserve">보안문 2개 해제·자료 복사·공개 또는 비공개 선택</x:t>
  </x:si>
  <x:si>
    <x:t xml:space="preserve">인증 실패 시 해당 보안문부터 재시도</x:t>
  </x:si>
  <x:si>
    <x:t xml:space="preserve">인증 순서·자료 핵심 문장·남은 시간 표시</x:t>
  </x:si>
  <x:si>
    <x:t xml:space="preserve">[도시] +5% 선택 (기본 60% · 최대 100%)</x:t>
  </x:si>
  <x:si>
    <x:t xml:space="preserve">접근 도구 2종 사용 완료·비리 공개 시 도시 인연 +5%·진엔딩 증언 강화</x:t>
  </x:si>
  <x:si>
    <x:t xml:space="preserve">강재한의 희생 촉구 시위대에 포위되기</x:t>
  </x:si>
  <x:si>
    <x:t xml:space="preserve">과거 차한해에게 도움받은 시민과 희생을 요구하는 군중이 같은 장소에서 충돌함</x:t>
  </x:si>
  <x:si>
    <x:t xml:space="preserve">폭력 행동을 피하며 관리국 차량까지 이동하고 시민들의 상반된 대사를 확인함</x:t>
  </x:si>
  <x:si>
    <x:t xml:space="preserve">6/10 – 군중 패턴·투척물·좁은 통로를 동시에 회피해야 함</x:t>
  </x:si>
  <x:si>
    <x:t xml:space="preserve">시위 구역 3개 통과 후 차량 탑승</x:t>
  </x:si>
  <x:si>
    <x:t xml:space="preserve">체력 0 또는 군중에게 포위되면 직전 구역 재시작</x:t>
  </x:si>
  <x:si>
    <x:t xml:space="preserve">군중 이동 속도 보정·안전 경로 점멸·2회 실패 후 우회문 개방</x:t>
  </x:si>
  <x:si>
    <x:t xml:space="preserve">[강재한] 0% (유지)</x:t>
  </x:si>
  <x:si>
    <x:t xml:space="preserve">[강재한] 0% : 폭력시위단체 적대 상태 확정</x:t>
  </x:si>
  <x:si>
    <x:t xml:space="preserve">차우선과 마지막으로 대면하기</x:t>
  </x:si>
  <x:si>
    <x:t xml:space="preserve">차우선이 언니를 붙잡고 싶지만 자신도 가족에게 배운 방식으로 희생을 요구해 왔음을 인정해야 함</x:t>
  </x:si>
  <x:si>
    <x:t xml:space="preserve">과거 심부름·질투·원망을 되짚는 대화를 듣고 작별 또는 생존 약속을 선택함</x:t>
  </x:si>
  <x:si>
    <x:t xml:space="preserve">3/10 – 관계의 모순을 이해하고 마지막 응답을 선택해야 함</x:t>
  </x:si>
  <x:si>
    <x:t xml:space="preserve">과거 회상 2개·마지막 응답 1개 완료</x:t>
  </x:si>
  <x:si>
    <x:t xml:space="preserve">회상 요약·선택 시간 제한 없음·대화 다시 보기 제공</x:t>
  </x:si>
  <x:si>
    <x:t xml:space="preserve">7-C | 마지막 대면·출동 준비</x:t>
  </x:si>
  <x:si>
    <x:t xml:space="preserve">[차우선] +15% (누적 65%)</x:t>
  </x:si>
  <x:si>
    <x:t xml:space="preserve">[차우선] 65% : 희생 반대 대사·추모 편지 해금</x:t>
  </x:si>
  <x:si>
    <x:t xml:space="preserve">나대진의 단독 탈출 계획 듣기</x:t>
  </x:si>
  <x:si>
    <x:t xml:space="preserve">나대진의 계획은 차한해를 살릴 가능성이 있지만 차한해와 균열의 관계 자체는 아직 누구도 모름</x:t>
  </x:si>
  <x:si>
    <x:t xml:space="preserve">비상 통로·공명 분산 장치·실패 위험을 확인하고 최종 진입 장비에 반영함</x:t>
  </x:si>
  <x:si>
    <x:t xml:space="preserve">3/10 – 성공률과 위험을 비교하는 선택 난이도</x:t>
  </x:si>
  <x:si>
    <x:t xml:space="preserve">탈출 계획의 핵심 단계 3개 확인</x:t>
  </x:si>
  <x:si>
    <x:t xml:space="preserve">성공 조건·실패 위험을 나란히 표시하고 선택 시간 제한 없음</x:t>
  </x:si>
  <x:si>
    <x:t xml:space="preserve">[나대진] +10% (누적 95%)</x:t>
  </x:si>
  <x:si>
    <x:t xml:space="preserve">[나대진] 95% : 최종전 비상 탈출 체크포인트 해금</x:t>
  </x:si>
  <x:si>
    <x:t xml:space="preserve">나대진에게 공명 보호 외투와 강화 전투화 수령하기</x:t>
  </x:si>
  <x:si>
    <x:t xml:space="preserve">최종 장비는 높은 방어력과 균열 지형 안정성을 제공하지만 무게와 공명 부담으로 회피 회복이 느려짐</x:t>
  </x:si>
  <x:si>
    <x:t xml:space="preserve">공명 보호 외투의 피해 감소와 강화 전투화의 밀려남 감소를 확인하고 이동·회피 페널티를 비교해 장착함</x:t>
  </x:si>
  <x:si>
    <x:t xml:space="preserve">3/10 – 생존력·지형 안정성과 기동성의 교환 관계를 판단해야 함</x:t>
  </x:si>
  <x:si>
    <x:t xml:space="preserve">최종 장비 2종 설명 확인 및 장착 선택</x:t>
  </x:si>
  <x:si>
    <x:t xml:space="preserve">장착 전후 방어·밀려남·회피 수치 비교와 추천 장착 제공</x:t>
  </x:si>
  <x:si>
    <x:t xml:space="preserve">[나대진] +5% (누적 100%)</x:t>
  </x:si>
  <x:si>
    <x:t xml:space="preserve">희생 명령·시위 돌파·가족 대면·최종 장비 준비 완료</x:t>
  </x:si>
  <x:si>
    <x:t xml:space="preserve">[나대진] 100% : 최종전에서 [도와줘!] 사용 시 1회 치명 피해 방지 지원</x:t>
  </x:si>
  <x:si>
    <x:t xml:space="preserve">강요된 균열 진입을 받아들이고 최종 출동하기</x:t>
  </x:si>
  <x:si>
    <x:t xml:space="preserve">차한해는 진입 결과를 알지 못한 채 국가·고등급자·군중의 요구를 혼자 감당함</x:t>
  </x:si>
  <x:si>
    <x:t xml:space="preserve">나대진과 차우선의 마지막 대화를 확인하고 균열 진입 장비를 착용해 출동함</x:t>
  </x:si>
  <x:si>
    <x:t xml:space="preserve">4/10 – 관계 수치와 자아마모도에 따라 대사 의미가 달라짐</x:t>
  </x:si>
  <x:si>
    <x:t xml:space="preserve">세 집단의 요구 확인 및 최종 출동 방식 선택</x:t>
  </x:si>
  <x:si>
    <x:t xml:space="preserve">선택 시간 제한 없음·각 선택의 즉시 결과만 표시</x:t>
  </x:si>
  <x:si>
    <x:t xml:space="preserve">최종 출동 방식 결정</x:t>
  </x:si>
  <x:si>
    <x:t xml:space="preserve">자아마모도 90% : 최종 선택 전용 독백 해금</x:t>
  </x:si>
  <x:si>
    <x:t xml:space="preserve">균열 중심부로 이동하기</x:t>
  </x:si>
  <x:si>
    <x:t xml:space="preserve">고등급자와 시위대는 안전 거리에서 차한해의 단독 진입을 지켜보고 있음</x:t>
  </x:si>
  <x:si>
    <x:t xml:space="preserve">군중의 목소리를 지나 균열 바로 앞까지 이동하고 외부 삼각대·유튜버 장비 잔해를 확인함</x:t>
  </x:si>
  <x:si>
    <x:t xml:space="preserve">5/10 – 맵 크기·갈림길 수·목적지 표식의 가시성이 난이도를 결정함</x:t>
  </x:si>
  <x:si>
    <x:t xml:space="preserve">도시에서 대형 균열 중심의 도착 트리거에 진입</x:t>
  </x:si>
  <x:si>
    <x:t xml:space="preserve">7-D | 대형 균열 외부</x:t>
  </x:si>
  <x:si>
    <x:t xml:space="preserve">강제 출동 압박 구간 완료</x:t>
  </x:si>
  <x:si>
    <x:t xml:space="preserve">균열 내부에 진입하기</x:t>
  </x:si>
  <x:si>
    <x:t xml:space="preserve">다른 인간처럼 즉시 괴물이 될 가능성이 있지만 차한해에게 어떤 변화가 생길지는 아무도 모름</x:t>
  </x:si>
  <x:si>
    <x:t xml:space="preserve">공명 보호 외투와 강화 전투화 상태를 확인한 뒤 균열 경계를 통과함</x:t>
  </x:si>
  <x:si>
    <x:t xml:space="preserve">6/10 – 화면 왜곡 강도·안전 표식 수·통로 폭이 난이도를 결정함</x:t>
  </x:si>
  <x:si>
    <x:t xml:space="preserve">차한해의 인간 형태 유지 및 균열 내부 진입</x:t>
  </x:si>
  <x:si>
    <x:t xml:space="preserve">왜곡 구역 낙하 3회 시 체크포인트 재시작</x:t>
  </x:si>
  <x:si>
    <x:t xml:space="preserve">실패 후 고정 표식의 밝기 증가</x:t>
  </x:si>
  <x:si>
    <x:t xml:space="preserve">7-E | 균열 내부·남겨진 흔적</x:t>
  </x:si>
  <x:si>
    <x:t xml:space="preserve">조회수는 못 참지의 비난 파동을 피하며 클릭헌터의 삼각대와 소지품 조사하기</x:t>
  </x:si>
  <x:si>
    <x:t xml:space="preserve">화살촉 촉수가 표적을 가리키면 주변 변이체의 공격이 집중됨</x:t>
  </x:si>
  <x:si>
    <x:t xml:space="preserve">렌즈 감각기관의 시선을 끊고 표적 표식을 해제한 뒤 금속 돌기 아래 핵을 제압함</x:t>
  </x:si>
  <x:si>
    <x:t xml:space="preserve">9/10 – 공격 전조·패턴 연계 횟수·회피 허용 시간이 난이도를 결정함</x:t>
  </x:si>
  <x:si>
    <x:t xml:space="preserve">조회수는 못 참지 제압·클릭헌터 소지품 일치 확인</x:t>
  </x:si>
  <x:si>
    <x:t xml:space="preserve">화살촉 촉수 지정→집중 공격→시선 차단→표식 해제·핵 제압</x:t>
  </x:si>
  <x:si>
    <x:t xml:space="preserve">클릭헌터와 동일 개체 확정</x:t>
  </x:si>
  <x:si>
    <x:t xml:space="preserve">네 탓 택배의 피해 전가를 끊고 거울 미로 진입하기</x:t>
  </x:si>
  <x:si>
    <x:t xml:space="preserve">네 탓 택배의 피해 전가·상태 이상 이전 패턴과 피해 연결 대상을 확인하지 않으면 공격이 차한해에게 되돌아옴</x:t>
  </x:si>
  <x:si>
    <x:t xml:space="preserve">자신이 받을 피해와 상태 이상을 가까운 부하나 시민 환영에게 전가함을 확인하고 연결 해제→처치 순서로 대응함</x:t>
  </x:si>
  <x:si>
    <x:t xml:space="preserve">네 탓 택배의 생명력 0 또는 해당 구간의 제압 조건 달성</x:t>
  </x:si>
  <x:si>
    <x:t xml:space="preserve">7-E | 균열 내부·거울 미로</x:t>
  </x:si>
  <x:si>
    <x:t xml:space="preserve">피해 전가→상태 이상 이전→책임 파동→연결 해제→처치</x:t>
  </x:si>
  <x:si>
    <x:t xml:space="preserve">공명 보호 외투와 강화 전투화로 납작 엎드려의 속박을 풀며 상하좌우 반전 통로 이동하기</x:t>
  </x:si>
  <x:si>
    <x:t xml:space="preserve">납작 엎드려의 강제 속박·복종 압박파 패턴과 이동 반전과 속박 장판이 겹쳐 입력 방향을 계속 바꿔야 함</x:t>
  </x:si>
  <x:si>
    <x:t xml:space="preserve">공명 보호 외투로 속박 피해를 줄이고 강화 전투화로 반전 통로의 미끄러짐을 막으며 압박 장치를 파괴함</x:t>
  </x:si>
  <x:si>
    <x:t xml:space="preserve">최종 장비 2종 장착 상태로 압박 장치 파괴·반전 통로 통과</x:t>
  </x:si>
  <x:si>
    <x:t xml:space="preserve">강제 속박→복종 압박파→행동 봉쇄→압박 장치 파괴·처치</x:t>
  </x:si>
  <x:si>
    <x:t xml:space="preserve">+2% (누적 92%)</x:t>
  </x:si>
  <x:si>
    <x:t xml:space="preserve">아직도 안 구했어?의 연속 돌진을 피하며 비난의 거울 깨뜨리기</x:t>
  </x:si>
  <x:si>
    <x:t xml:space="preserve">아직도 안 구했어?의 연속 돌진·구조 방해 패턴과 고속 돌진을 거울에 유도해야 안전하게 파괴할 수 있음</x:t>
  </x:si>
  <x:si>
    <x:t xml:space="preserve">휴식 없이 연속 접근하며 플레이어가 다른 대상을 구조하면 즉시 돌진함을 확인하고 돌진 유도·처치 순서로 대응함</x:t>
  </x:si>
  <x:si>
    <x:t xml:space="preserve">아직도 안 구했어?의 생명력 0 또는 해당 구간의 제압 조건 달성</x:t>
  </x:si>
  <x:si>
    <x:t xml:space="preserve">연속 돌진→구조 방해→재촉 파동→돌진 유도·처치</x:t>
  </x:si>
  <x:si>
    <x:t xml:space="preserve">차한해의 모습으로 나타난 또 다른 차한해와 마주하기</x:t>
  </x:si>
  <x:si>
    <x:t xml:space="preserve">또 다른 차한해는 가족·이용익·고등급자·시민의 목소리를 사용해 희생이 차한해 자신의 선택이라고 주장함</x:t>
  </x:si>
  <x:si>
    <x:t xml:space="preserve">대사 속 실제 차한해의 기억과 타인의 요구를 구분하며 대화를 이어감</x:t>
  </x:si>
  <x:si>
    <x:t xml:space="preserve">또 다른 차한해의 비난 대사 4종 확인</x:t>
  </x:si>
  <x:si>
    <x:t xml:space="preserve">7-F | 균열 내부·또 다른 차한해</x:t>
  </x:si>
  <x:si>
    <x:t xml:space="preserve">너만 할 수 있대의 구호를 끊고 ‘네가 사라지면 모두가 편하다’는 목소리 부정하기</x:t>
  </x:si>
  <x:si>
    <x:t xml:space="preserve">너만 할 수 있대의 희생 구호·부하 강화 패턴과 구호 중첩이 조작 방해와 자아마모 연출을 강화함</x:t>
  </x:si>
  <x:si>
    <x:t xml:space="preserve">부하들과 함께 희생 구호를 반복하며 무리의 공격력과 추격성을 높임을 확인하고 구호 차단→선도체 제압 순서로 대응함</x:t>
  </x:si>
  <x:si>
    <x:t xml:space="preserve">너만 할 수 있대의 생명력 0 또는 해당 구간의 제압 조건 달성</x:t>
  </x:si>
  <x:si>
    <x:t xml:space="preserve">희생 구호→부하 강화→집단 돌진→구호 차단→선도체 제압</x:t>
  </x:si>
  <x:si>
    <x:t xml:space="preserve">+2% (누적 94%)</x:t>
  </x:si>
  <x:si>
    <x:t xml:space="preserve">강화 전투화로 딱 한 명이면 돼의 양면 압박을 버티며 공간 도약 통로 통과하기</x:t>
  </x:si>
  <x:si>
    <x:t xml:space="preserve">딱 한 명이면 돼의 균열 방향 지정·양면 압박 패턴과 양쪽에서 좁혀 오는 진형과 순간 이동 통로의 타이밍을 맞춰야 함</x:t>
  </x:si>
  <x:si>
    <x:t xml:space="preserve">강화 전투화의 밀쳐짐 저항으로 진형을 버티고 순간 이동 통로가 열리는 타이밍에 공간을 도약함</x:t>
  </x:si>
  <x:si>
    <x:t xml:space="preserve">강화 전투화 장착 상태로 양면 압박 3회 방어·공간 도약 통로 통과</x:t>
  </x:si>
  <x:si>
    <x:t xml:space="preserve">7-F | 균열 내부·공간 도약</x:t>
  </x:si>
  <x:si>
    <x:t xml:space="preserve">균열 방향 지정→양면 압박→부하 밀치기 명령→진형 붕괴→선도체 제압</x:t>
  </x:si>
  <x:si>
    <x:t xml:space="preserve">사람들의 껍데기로 뒤덮인 바다 같은 공간 확인하기</x:t>
  </x:si>
  <x:si>
    <x:t xml:space="preserve">검붉고 보랏빛인 반투명 층 아래에서 얼굴·손·옷자락·소지품이 물결처럼 나타났다 사라짐</x:t>
  </x:si>
  <x:si>
    <x:t xml:space="preserve">실제 바다가 아닌 변이한 사람들의 빈 껍데기가 균열 중심부를 둘러싼 구조임을 확인함</x:t>
  </x:si>
  <x:si>
    <x:t xml:space="preserve">껍데기의 바다와 중심 섬 위치 확인</x:t>
  </x:si>
  <x:si>
    <x:t xml:space="preserve">7-G | 껍데기의 바다·중심 섬</x:t>
  </x:si>
  <x:si>
    <x:t xml:space="preserve">+3% (누적 97%)</x:t>
  </x:si>
  <x:si>
    <x:t xml:space="preserve">굳어진 균열 결정으로 이루어진 중심 섬으로 이동하기</x:t>
  </x:si>
  <x:si>
    <x:t xml:space="preserve">껍데기 파도가 길을 덮고 위아래 경계가 뒤집혀 안전한 발판을 구분하기 어려움</x:t>
  </x:si>
  <x:si>
    <x:t xml:space="preserve">빛나는 균열 결정을 발판으로 삼고 껍데기 파동 사이의 빈틈을 따라 중심 섬에 도달함</x:t>
  </x:si>
  <x:si>
    <x:t xml:space="preserve">중심 섬 입구 도착</x:t>
  </x:si>
  <x:si>
    <x:t xml:space="preserve">정예 균열 수호체 ‘선의 압류관’과 전투 치르기</x:t>
  </x:si>
  <x:si>
    <x:t xml:space="preserve">선의 압류관의 선의 봉쇄·회복 반전 패턴과 선의 자원을 봉쇄하는 장치를 먼저 파괴해야 정상 공격이 가능함</x:t>
  </x:si>
  <x:si>
    <x:t xml:space="preserve">차한해의 회복과 공명 능력을 봉쇄하고 빼앗은 선의로 외피를 재생함을 확인하고 탈취 장치 파괴→외피 제압 순서로 대응함</x:t>
  </x:si>
  <x:si>
    <x:t xml:space="preserve">10/10 – 페이즈 수·기믹 허용 시간·동시 패턴 수가 난이도를 결정함</x:t>
  </x:si>
  <x:si>
    <x:t xml:space="preserve">선의 봉쇄 장치 파괴·정예 수호체 제압</x:t>
  </x:si>
  <x:si>
    <x:t xml:space="preserve">10분 30초
(정예전 총 10분 30초)</x:t>
  </x:si>
  <x:si>
    <x:t xml:space="preserve">선의 봉쇄→회복 반전→탈취 외피 재생→탈취 장치 파괴→외피 제압</x:t>
  </x:si>
  <x:si>
    <x:t xml:space="preserve">10분
(정예전 총 10분)</x:t>
  </x:si>
  <x:si>
    <x:t xml:space="preserve">9분 30초
(정예전 총 9분 30초)</x:t>
  </x:si>
  <x:si>
    <x:t xml:space="preserve">선의 조각·기억·환영·정예 수호체 전투 완료</x:t>
  </x:si>
  <x:si>
    <x:t xml:space="preserve">중심 섬의 너만 무한이잖아와 마주하기</x:t>
  </x:si>
  <x:si>
    <x:t xml:space="preserve">차한해와 같은 공명 파장을 지닌 최종 보스의 정체를 확인함</x:t>
  </x:si>
  <x:si>
    <x:t xml:space="preserve">너만 무한이잖아의 외형·공명 흔적·핵심 단서를 확인하고 다음 전투 단계의 공략 정보를 파악함</x:t>
  </x:si>
  <x:si>
    <x:t xml:space="preserve">너만 무한이잖아 확인 후 다음 전투·대화 단계 진입</x:t>
  </x:si>
  <x:si>
    <x:t xml:space="preserve">7-H | 너만 무한이잖아 보스전</x:t>
  </x:si>
  <x:si>
    <x:t xml:space="preserve">너만 무한이잖아 시각 단서 확인→다음 단계 진입</x:t>
  </x:si>
  <x:si>
    <x:t xml:space="preserve">너만 무한이잖아의 등급 배정 규칙 무효화하기</x:t>
  </x:si>
  <x:si>
    <x:t xml:space="preserve">보스가 차한해의 기억 속 인물에게 선의 등급과 희생 우선순위를 부여해 공격 규칙을 바꿈</x:t>
  </x:si>
  <x:si>
    <x:t xml:space="preserve">[등급? 됐거든.]으로 등급 표식과 실제 행동이 일치하지 않는 대상을 판별해 계량 장치 4개를 파괴함</x:t>
  </x:si>
  <x:si>
    <x:t xml:space="preserve">8/10 – 등급별 효과·장치 위치·공격 순서·동료 상태가 난이도를 결정함</x:t>
  </x:si>
  <x:si>
    <x:t xml:space="preserve">등급 발생 장치 4개 파괴</x:t>
  </x:si>
  <x:si>
    <x:t xml:space="preserve">파티 전멸 또는 F등급 대상 소멸 시 1페이즈 재시작</x:t>
  </x:si>
  <x:si>
    <x:t xml:space="preserve">2분 40초</x:t>
  </x:si>
  <x:si>
    <x:t xml:space="preserve">실패 후 등급별 위험 아이콘과 다음 측정 순서를 표시</x:t>
  </x:si>
  <x:si>
    <x:t xml:space="preserve">시민·동료에게 부여된 등급 표식 해제하기</x:t>
  </x:si>
  <x:si>
    <x:t xml:space="preserve">낮은 등급 대상은 구조 우선순위에서 제외되고 높은 등급 대상은 위험한 공격을 대신 받도록 강제됨</x:t>
  </x:si>
  <x:si>
    <x:t xml:space="preserve">동료와 시민 사이의 연결선을 교차시켜 표식을 분산하고 측정 범위 밖으로 이동시켜 등급을 제거함</x:t>
  </x:si>
  <x:si>
    <x:t xml:space="preserve">8/10 – 대상 수·연결선 교차·이동 제한·공격 병행이 난이도를 결정함</x:t>
  </x:si>
  <x:si>
    <x:t xml:space="preserve">시민·동료 표식 6개 전부 해제</x:t>
  </x:si>
  <x:si>
    <x:t xml:space="preserve">표식 대상 2명 소멸 시 현재 페이즈 재시작</x:t>
  </x:si>
  <x:si>
    <x:t xml:space="preserve">실패 후 해제 가능한 연결선을 순서대로 강조</x:t>
  </x:si>
  <x:si>
    <x:t xml:space="preserve">차한해에게 연결된 무한대 부담 장치 파괴하기</x:t>
  </x:si>
  <x:si>
    <x:t xml:space="preserve">보스가 모든 균열 피해를 차한해에게 이전하고 예상 손실 1명이라는 계산을 최적해로 고정함</x:t>
  </x:si>
  <x:si>
    <x:t xml:space="preserve">혼자 공격을 받아내지 않고 [이번엔 같이.]로 전장에 분산된 연결 장치를 동료와 동시에 작동시켜 부담 이전 회로를 끊음. 나대진 100%라면 [도와줘!]로 1회 원격 지원을 호출할 수 있음</x:t>
  </x:si>
  <x:si>
    <x:t xml:space="preserve">9/10 – 동시 장치 수·자아 마모도 증가·공격 압박·협력 타이밍이 난이도를 결정함</x:t>
  </x:si>
  <x:si>
    <x:t xml:space="preserve">부담 연결 장치 4개 동시 파괴</x:t>
  </x:si>
  <x:si>
    <x:t xml:space="preserve">자아 마모도 최대 또는 동료 전멸 시 2페이즈 재시작</x:t>
  </x:si>
  <x:si>
    <x:t xml:space="preserve">3분 10초</x:t>
  </x:si>
  <x:si>
    <x:t xml:space="preserve">반복 실패 시 장치 동시 입력 허용 시간을 늘림</x:t>
  </x:si>
  <x:si>
    <x:t xml:space="preserve">2분 50초</x:t>
  </x:si>
  <x:si>
    <x:t xml:space="preserve">[나대진] 100% + [도와줘!] : 치명 피해 1회 방지·가장 가까운 부담 장치 1개 원격 안정화</x:t>
  </x:si>
  <x:si>
    <x:t xml:space="preserve">너만 무한이잖아의 핵을 노출시켜 마지막 일격 준비하기</x:t>
  </x:si>
  <x:si>
    <x:t xml:space="preserve">계량 장치가 무너지자 차한해와 같은 파장을 가진 핵이 드러나며 마지막 공격이 두 존재를 연결할 위험이 있음</x:t>
  </x:si>
  <x:si>
    <x:t xml:space="preserve">잔여 패턴을 피하고 핵의 공명 주기에 맞춰 마지막 일격 입력을 준비함</x:t>
  </x:si>
  <x:si>
    <x:t xml:space="preserve">10/10 – 참여 인원 보호·핵 노출 주기·자아 마모도·마지막 타격이 난이도를 결정함</x:t>
  </x:si>
  <x:si>
    <x:t xml:space="preserve">너만 무한이잖아 핵 노출 및 마지막 일격 가능 상태</x:t>
  </x:si>
  <x:si>
    <x:t xml:space="preserve">참여 인원 3명 이상 이탈 또는 체력 0 시 최종 페이즈 재시작</x:t>
  </x:si>
  <x:si>
    <x:t xml:space="preserve">4분
(총 12분 30초)</x:t>
  </x:si>
  <x:si>
    <x:t xml:space="preserve">실패 후 참여 인원의 위험 순서와 핵 노출 시간을 표시</x:t>
  </x:si>
  <x:si>
    <x:t xml:space="preserve">7분 30초
(총 22분 30초)</x:t>
  </x:si>
  <x:si>
    <x:t xml:space="preserve">4분
(총 11분 30초)</x:t>
  </x:si>
  <x:si>
    <x:t xml:space="preserve">너만 무한이잖아 보스전 완료</x:t>
  </x:si>
  <x:si>
    <x:t xml:space="preserve">자아마모도 100% : 최종 UI 붕괴·희생 선택 독백 해금</x:t>
  </x:si>
  <x:si>
    <x:t xml:space="preserve">마지막 일격으로 너만 무한이잖아와 동기화하기</x:t>
  </x:si>
  <x:si>
    <x:t xml:space="preserve">너만 무한이잖아는 피하거나 살려 달라고 하지 않고 마지막 공격을 그대로 받아 두 존재의 기억을 연결함</x:t>
  </x:si>
  <x:si>
    <x:t xml:space="preserve">공격이 핵에 닿는 순간 시간이 멈추고 차한해가 균열과 너만 무한이잖아의 기억을 직접 체험함</x:t>
  </x:si>
  <x:si>
    <x:t xml:space="preserve">차한해·너만 무한이잖아 완전 동기화</x:t>
  </x:si>
  <x:si>
    <x:t xml:space="preserve">차한해와 너만 무한이잖아가 둘이면서 하나라는 진실 확인하기</x:t>
  </x:si>
  <x:si>
    <x:t xml:space="preserve">차한해는 균열 밖에서 인간 형태로, 너만 무한이잖아는 균열 안에서 괴물 형태로 태어난 같은 근원의 존재임</x:t>
  </x:si>
  <x:si>
    <x:t xml:space="preserve">두 존재의 탄생 기억과 공명 구조를 겹쳐 보며 차한해의 무한한 선의가 태생적임을 이해함</x:t>
  </x:si>
  <x:si>
    <x:t xml:space="preserve">차한해의 균열 기원과 너만 무한이잖아의 동일 근원 확인</x:t>
  </x:si>
  <x:si>
    <x:t xml:space="preserve">7-I | 균열과 차한해의 진실</x:t>
  </x:si>
  <x:si>
    <x:t xml:space="preserve">+3% (누적 100%)</x:t>
  </x:si>
  <x:si>
    <x:t xml:space="preserve">차한해의 태생·무한한 선의 기원 확인</x:t>
  </x:si>
  <x:si>
    <x:t xml:space="preserve">너만 무한이잖아가 제시한 두 해결 방법 듣기</x:t>
  </x:si>
  <x:si>
    <x:t xml:space="preserve">모두 함께 균열에 들어가는 방법과 차한해 혼자 희생하는 방법은 살릴 수 있는 대상이 다르다고 설명됨</x:t>
  </x:si>
  <x:si>
    <x:t xml:space="preserve">공동 진입 시 차한해 생존·변이체 소멸, 단독 희생 시 차한해 소멸·변이체 복원이라는 설명을 확인함</x:t>
  </x:si>
  <x:si>
    <x:t xml:space="preserve">두 해결 방법과 예상 손실 확인</x:t>
  </x:si>
  <x:si>
    <x:t xml:space="preserve">진실을 사람들에게 모두 알릴지 숨길지 선택하기</x:t>
  </x:si>
  <x:si>
    <x:t xml:space="preserve">전체 진실을 알리면 시민들이 차한해의 단독 희생을 선택할 가능성이 있고 숨기면 시민의 선택권을 제한함</x:t>
  </x:si>
  <x:si>
    <x:t xml:space="preserve">‘진실 공개’ 또는 ‘단독 희생 방법을 숨김’을 선택함</x:t>
  </x:si>
  <x:si>
    <x:t xml:space="preserve">진실 공개 여부 결정</x:t>
  </x:si>
  <x:si>
    <x:t xml:space="preserve">최종 엔딩 1차 분기</x:t>
  </x:si>
  <x:si>
    <x:t xml:space="preserve">도시 인연과 진실 공개 여부에 따른 시민 반응 확인하기</x:t>
  </x:si>
  <x:si>
    <x:t xml:space="preserve">시민의 직접 기억과 증언이 충분하지 않으면 고등급자·폭력시위단체의 희생 논리가 우세함</x:t>
  </x:si>
  <x:si>
    <x:t xml:space="preserve">진실 공개+도시 100%는 시민 증언이 확산되고, 공개+99% 이하는 단독 희생 요구가 우세하며, 진실 은폐 시 도시 75% 이상만 차한해의 공동 진입 요청을 믿음</x:t>
  </x:si>
  <x:si>
    <x:t xml:space="preserve">도시 인연 조건에 따른 최종 시민 선택 확정</x:t>
  </x:si>
  <x:si>
    <x:t xml:space="preserve">7-J | 최종 선택·도시 인연 판정</x:t>
  </x:si>
  <x:si>
    <x:t xml:space="preserve">공개+100% : 진엔딩
은폐+75% 이상 : 선의의 거짓말
그 외 : 희생 경로</x:t>
  </x:si>
  <x:si>
    <x:t xml:space="preserve">차한해의 희생을 반대하는 시민들의 증언 듣기</x:t>
  </x:si>
  <x:si>
    <x:t xml:space="preserve">도시 인연 100%에서도 고등급자와 폭력시위단체는 처음에는 차한해의 희생을 계속 요구함</x:t>
  </x:si>
  <x:si>
    <x:t xml:space="preserve">차한해에게 직접 도움받은 시민들이 ‘한 사람에게 죽으라고 강요할 수 없다’고 말하고 선택 서브 퀘스트의 구체적인 기억을 증언함</x:t>
  </x:si>
  <x:si>
    <x:t xml:space="preserve">시민 증언이 군중 전체로 확산</x:t>
  </x:si>
  <x:si>
    <x:t xml:space="preserve">진실 공개·도시 인연 100% 전용</x:t>
  </x:si>
  <x:si>
    <x:t xml:space="preserve">시민들의 목소리로 고등급자와 폭력시위단체 설득하기</x:t>
  </x:si>
  <x:si>
    <x:t xml:space="preserve">일부 고등급자와 시위자는 끝까지 차한해 희생을 주장하지만 과거 자신들이 구조받은 기억과 초기 영웅 활동을 부정하기 어려움</x:t>
  </x:si>
  <x:si>
    <x:t xml:space="preserve">836 청년이 먼저 균열로 향하고 시민들이 책임을 나누자 다른 고등급자와 시위자도 하나씩 동참함</x:t>
  </x:si>
  <x:si>
    <x:t xml:space="preserve">고등급자·폭력시위단체 포함 공동 진입 합의</x:t>
  </x:si>
  <x:si>
    <x:t xml:space="preserve">엔딩 조건에 따라 모두 함께 또는 차한해 혼자 균열로 들어가기</x:t>
  </x:si>
  <x:si>
    <x:t xml:space="preserve">공동 진입과 단독 희생의 결과가 갈리며, 희생 경로에서는 차한해가 마지막까지 아무에게도 원망을 표하지 않음</x:t>
  </x:si>
  <x:si>
    <x:t xml:space="preserve">공동 진입 경로는 전국 방송 신호에 맞춰 각 지역 사람들이 함께 균열 경계를 통과함. 단독 희생 경로는 균열 진입 직전 전용 UI의 [눈물]을 1회 강제 발동해 눈물 한 방울과 기억 공명을 도시 전체에 전달한 뒤 차한해가 혼자 진입함</x:t>
  </x:si>
  <x:si>
    <x:t xml:space="preserve">공동 진입 완료 또는 단독 희생 경로의 [눈물] 1회 발동 후 차한해 균열 진입</x:t>
  </x:si>
  <x:si>
    <x:t xml:space="preserve">공동 진입 : 동시 진입
희생 경로 : [눈물] → [죄책감] → 차한해 단독 진입</x:t>
  </x:si>
  <x:si>
    <x:t xml:space="preserve">공동 진입 또는 차한해 단독 희생 선택 실행</x:t>
  </x:si>
  <x:si>
    <x:t xml:space="preserve">희생 경로 전용 : [눈물] 강제 발동·도시 전체 [죄책감] 상태 발생
공동 진입 경로 : [눈물] UI 미출현</x:t>
  </x:si>
  <x:si>
    <x:t xml:space="preserve">껍데기까지 인간으로 돌아오며 너만 무한이잖아의 거짓말 확인하기</x:t>
  </x:si>
  <x:si>
    <x:t xml:space="preserve">너만 무한이잖아는 공동 진입 시 변이체가 소멸한다고 했지만 껍데기의 바다와 외부 괴물들이 모두 인간으로 복원됨</x:t>
  </x:si>
  <x:si>
    <x:t xml:space="preserve">갈라지는 괴물 외피와 돌아온 사람들을 확인하고 마지막 목소리로 인간들의 선택을 시험한 거짓말이었음을 들음</x:t>
  </x:si>
  <x:si>
    <x:t xml:space="preserve">공동 진입 시 차한해·시민 생존 및 변이체 전원 복원</x:t>
  </x:si>
  <x:si>
    <x:t xml:space="preserve">7-K | 엔딩 결과</x:t>
  </x:si>
  <x:si>
    <x:t xml:space="preserve">진엔딩 또는 선의의 거짓말 엔딩에서 재생</x:t>
  </x:si>
  <x:si>
    <x:t xml:space="preserve">눈물 뒤 차한해의 단독 희생과 변이체 복원 결과 확인하기</x:t>
  </x:si>
  <x:si>
    <x:t xml:space="preserve">공동 진입이 거부되거나 차한해가 스스로 단독 희생을 선택하면 차한해만 균열에 흡수됨</x:t>
  </x:si>
  <x:si>
    <x:t xml:space="preserve">[눈물]로 전달된 차한해의 기억을 도시 사람들이 뒤늦게 체감한 가운데, 모든 균열과 괴물이 사라지고 변이체가 인간으로 돌아오는 대신 차한해의 흔적이 사라지는 과정을 확인함</x:t>
  </x:si>
  <x:si>
    <x:t xml:space="preserve">[죄책감] 상태의 도시 시민 반응 확인·차한해 소멸·균열 소멸·변이체 전원 복원</x:t>
  </x:si>
  <x:si>
    <x:t xml:space="preserve">진실 은폐 단독 희생 또는 도시 인연 조건 미달 경로</x:t>
  </x:si>
  <x:si>
    <x:t xml:space="preserve">차한해와 도시의 최종 생존 상태 확인하기</x:t>
  </x:si>
  <x:si>
    <x:t xml:space="preserve">엔딩에 따라 차한해의 생존·시민의 선택권·사람들이 진실을 안 정도가 달라짐</x:t>
  </x:si>
  <x:si>
    <x:t xml:space="preserve">진엔딩·선의의 거짓말·희생 엔딩의 차한해 상태와 도시 반응을 확인함</x:t>
  </x:si>
  <x:si>
    <x:t xml:space="preserve">선택한 엔딩 상태 확정</x:t>
  </x:si>
  <x:si>
    <x:t xml:space="preserve">균열 소멸과 변이체 복원 결과 확인하기</x:t>
  </x:si>
  <x:si>
    <x:t xml:space="preserve">엔딩 분기에 따라 차한해 생존 여부와 시민들이 알고 있는 진실이 다름</x:t>
  </x:si>
  <x:si>
    <x:t xml:space="preserve">각 지역의 균열 소멸·복원된 사람·차한해 상태를 차례로 확인함</x:t>
  </x:si>
  <x:si>
    <x:t xml:space="preserve">1/10 – 등장 인물 수·장면 전환 속도·결과 연결성이 난이도를 결정함</x:t>
  </x:si>
  <x:si>
    <x:t xml:space="preserve">후일담 장면 전부 재생</x:t>
  </x:si>
  <x:si>
    <x:t xml:space="preserve">인물별 이름과 이전 선택 결과를 함께 표시</x:t>
  </x:si>
  <x:si>
    <x:t xml:space="preserve">7-L | 후일담</x:t>
  </x:si>
  <x:si>
    <x:t xml:space="preserve">차우선의 편지 또는 생존한 차한해와의 재회 확인하기</x:t>
  </x:si>
  <x:si>
    <x:t xml:space="preserve">희생 엔딩에서는 추모 편지, 생존 엔딩에서는 사과와 재회 대화로 내용이 달라짐</x:t>
  </x:si>
  <x:si>
    <x:t xml:space="preserve">엔딩 조건에 맞는 차우선 후일담을 확인함</x:t>
  </x:si>
  <x:si>
    <x:t xml:space="preserve">추모 편지 3문단 확인</x:t>
  </x:si>
  <x:si>
    <x:t xml:space="preserve">문단별 일시정지·글자 크기 조절·다시 보기 제공</x:t>
  </x:si>
  <x:si>
    <x:t xml:space="preserve">[차우선] +20% (누적 85%)</x:t>
  </x:si>
  <x:si>
    <x:t xml:space="preserve">[차우선] 85% : 언니를 닮은 행동을 시작하는 후일담 해금</x:t>
  </x:si>
  <x:si>
    <x:t xml:space="preserve">도시의 뒤늦은 책임 인정 또는 이용익의 정치적 소비 확인하기</x:t>
  </x:si>
  <x:si>
    <x:t xml:space="preserve">진엔딩에서는 시민들이 공동 선택을 기록하고 희생 엔딩에서는 이용익이 차한해를 정치적으로 소비함</x:t>
  </x:si>
  <x:si>
    <x:t xml:space="preserve">공동 진입 엔딩에서는 살아 있는 차한해와 책임 분담 기록을, 희생 엔딩에서는 [죄책감] 이후 시민의 뒤늦은 책임 인정과 이용익의 정치적 소비를 대비해 확인함</x:t>
  </x:si>
  <x:si>
    <x:t xml:space="preserve">2/10 – 상반된 추모 방식의 의미를 해석해야 함</x:t>
  </x:si>
  <x:si>
    <x:t xml:space="preserve">추모 장면 2개와 이용익 연설 확인</x:t>
  </x:si>
  <x:si>
    <x:t xml:space="preserve">연설 빠른 넘김·추모 물품 확대·다시 보기 제공</x:t>
  </x:si>
  <x:si>
    <x:t xml:space="preserve">[이용익] 0% (유지)</x:t>
  </x:si>
  <x:si>
    <x:t xml:space="preserve">[이용익] 0% : 희생을 정치 자산으로 이용한 결말 확정</x:t>
  </x:si>
  <x:si>
    <x:t xml:space="preserve">나대진이 보존한 차한해 연구 기록 확인하기</x:t>
  </x:si>
  <x:si>
    <x:t xml:space="preserve">관리국은 차한해를 무한한 자원으로 기록하려 하지만 나대진은 개인의 선택과 피해를 함께 남기려 함</x:t>
  </x:si>
  <x:si>
    <x:t xml:space="preserve">공식 기록과 나대진의 비공개 기록을 비교해 차한해가 사람으로 기억되는 방식을 확인함</x:t>
  </x:si>
  <x:si>
    <x:t xml:space="preserve">2/10 – 두 기록의 서술 차이를 비교해야 함</x:t>
  </x:si>
  <x:si>
    <x:t xml:space="preserve">공식·비공개 기록 비교 완료</x:t>
  </x:si>
  <x:si>
    <x:t xml:space="preserve">차이 문장 강조·문서 확대·다시 보기 제공</x:t>
  </x:si>
  <x:si>
    <x:t xml:space="preserve">[나대진] 100% (유지)</x:t>
  </x:si>
  <x:si>
    <x:t xml:space="preserve">[나대진] 100% : 차한해 개인 기록 보존 결말 해금</x:t>
  </x:si>
  <x:si>
    <x:t xml:space="preserve">수년 뒤 차한해와 도시가 기억하는 선택 확인하기</x:t>
  </x:si>
  <x:si>
    <x:t xml:space="preserve">차한해 생존 여부와 도시 인연에 따라 추모 표식·공동 진입 기록·개인 기억의 형태가 달라짐</x:t>
  </x:si>
  <x:si>
    <x:t xml:space="preserve">엔딩별 장기 후일담 오브젝트 3개를 확인함. 희생 엔딩에서는 [눈물]로 공유된 기억이 ‘다음 희생자를 만들지 않기 위한 기록’으로 남았는지 확인함</x:t>
  </x:si>
  <x:si>
    <x:t xml:space="preserve">수년 뒤 추모 오브젝트 3개 확인</x:t>
  </x:si>
  <x:si>
    <x:t xml:space="preserve">오브젝트 위치 표식·대사 다시 보기 제공</x:t>
  </x:si>
  <x:si>
    <x:t xml:space="preserve">주요 인물 후일담 확인</x:t>
  </x:si>
  <x:si>
    <x:t xml:space="preserve">도시 인연 100% : 공동 진입 기록·시민 증언 보존 후일담
미달 : 선택한 엔딩에 따른 추모·망각 후일담</x:t>
  </x:si>
  <x:si>
    <x:t xml:space="preserve">생존자들의 변화와 남겨진 관계 확인하기</x:t>
  </x:si>
  <x:si>
    <x:t xml:space="preserve">여러 지역과 인물의 변화를 짧은 장면 안에서 연결해 이해해야 함</x:t>
  </x:si>
  <x:si>
    <x:t xml:space="preserve">장면 순서와 반복되는 상징을 보며 가족·한도윤·친구·시민의 변화와 그 결과를 확인함</x:t>
  </x:si>
  <x:si>
    <x:t xml:space="preserve">주요 인연 임계치별 후일담 추가</x:t>
  </x:si>
  <x:si>
    <x:t xml:space="preserve">엔딩 크레딧 감상하기</x:t>
  </x:si>
  <x:si>
    <x:t xml:space="preserve">긴 크레딧 중 추가 장면과 기록이 삽입되어 놓칠 수 있음</x:t>
  </x:si>
  <x:si>
    <x:t xml:space="preserve">크레딧 사이의 주요 장면을 확인하며 엔딩 크레딧을 마지막까지 감상함</x:t>
  </x:si>
  <x:si>
    <x:t xml:space="preserve">1/10 – 추가 장면의 노출 시간과 배치 간격이 난이도를 결정함</x:t>
  </x:si>
  <x:si>
    <x:t xml:space="preserve">크레딧 종료</x:t>
  </x:si>
  <x:si>
    <x:t xml:space="preserve">일시정지·배속·다시 보기 기능 제공</x:t>
  </x:si>
  <x:si>
    <x:t xml:space="preserve">이름</x:t>
  </x:si>
  <x:si>
    <x:t xml:space="preserve">이미지</x:t>
  </x:si>
  <x:si>
    <x:t xml:space="preserve">콘텐츠명</x:t>
  </x:si>
  <x:si>
    <x:t xml:space="preserve">전투 상태</x:t>
  </x:si>
  <x:si>
    <x:t xml:space="preserve">기본 공격력</x:t>
  </x:si>
  <x:si>
    <x:t xml:space="preserve">공격력 변화(최초·일회성)</x:t>
  </x:si>
  <x:si>
    <x:t xml:space="preserve">기본 방어력</x:t>
  </x:si>
  <x:si>
    <x:t xml:space="preserve">방어력 변화(획득·손상·파손)</x:t>
  </x:si>
  <x:si>
    <x:t xml:space="preserve">스킬(최초 해금)</x:t>
  </x:si>
  <x:si>
    <x:t xml:space="preserve">변경 근거·현재 상태</x:t>
  </x:si>
  <x:si>
    <x:t xml:space="preserve">차한해</x:t>
  </x:si>
  <x:si>
    <x:t xml:space="preserve">전투 시스템 미개방</x:t>
  </x:si>
  <x:si>
    <x:t xml:space="preserve">싫어요.</x:t>
  </x:si>
  <x:si>
    <x:t xml:space="preserve">기본 공격력 10 / 기본 방어력 10</x:t>
  </x:si>
  <x:si>
    <x:t xml:space="preserve">일반인 신체 능력 유지</x:t>
  </x:si>
  <x:si>
    <x:t xml:space="preserve">아파트 계단으로 이동하며 ‘보라멍울’를 피해 숨기</x:t>
  </x:si>
  <x:si>
    <x:t xml:space="preserve">무의식적 일회성 발현</x:t>
  </x:si>
  <x:si>
    <x:t xml:space="preserve">[펑!] 연계 : 무의식적 선의 폭발 +990
순간 출력 1000</x:t>
  </x:si>
  <x:si>
    <x:t xml:space="preserve">펑!</x:t>
  </x:si>
  <x:si>
    <x:t xml:space="preserve">기본 공격력 10 / 무의식적 선의 폭발 +990 · 순간 출력 1000 / 기본 방어력 10</x:t>
  </x:si>
  <x:si>
    <x:t xml:space="preserve">미개방·힘 재현 불가</x:t>
  </x:si>
  <x:si>
    <x:t xml:space="preserve">[펑!] 연계 종료 : +990 → 0</x:t>
  </x:si>
  <x:si>
    <x:t xml:space="preserve">무의식적 선의 폭발 종료 : +990 → 0</x:t>
  </x:si>
  <x:si>
    <x:t xml:space="preserve">첫 힘의 존재와 발동 방법을 인식하지 못함</x:t>
  </x:si>
  <x:si>
    <x:t xml:space="preserve">질질핵를 우회해 안전 구역으로 이동하기</x:t>
  </x:si>
  <x:si>
    <x:t xml:space="preserve">쫓쫓해삼와 싸우는 고등급자 곁을 지나 따뜻한 음식 구해오기</x:t>
  </x:si>
  <x:si>
    <x:t xml:space="preserve">길막말미잘가 점거한 보급로에서 노인의 약주머니 찾아주기</x:t>
  </x:si>
  <x:si>
    <x:t xml:space="preserve">전투 가능·비전투 콘텐츠</x:t>
  </x:si>
  <x:si>
    <x:t xml:space="preserve">관리국 지급 권총 +20
관리국 대응 장갑 +3
비살상 충격탄 사용 시 +6</x:t>
  </x:si>
  <x:si>
    <x:t xml:space="preserve">기본 보호 조끼 +30
관리국 방진 고글 +4
관리국 대응 장갑 +5
관리국 전술화 +6
관리국 방진 마스크 +3</x:t>
  </x:si>
  <x:si>
    <x:t xml:space="preserve">탕!
앗, 피해!
잠깐만!</x:t>
  </x:si>
  <x:si>
    <x:t xml:space="preserve">관리국 표준 대응 세트 8종·응급 주사·비살상 충격탄 획득</x:t>
  </x:si>
  <x:si>
    <x:t xml:space="preserve">전투 가능</x:t>
  </x:si>
  <x:si>
    <x:t xml:space="preserve">기본 공격력 100 / 스킬 : 조준 사격 · 긴급 회피</x:t>
  </x:si>
  <x:si>
    <x:t xml:space="preserve">전투 수치 변화 없이 탐색·대화·이동 진행</x:t>
  </x:si>
  <x:si>
    <x:t xml:space="preserve">소형 방진 필터 1개 획득</x:t>
  </x:si>
  <x:si>
    <x:t xml:space="preserve">먼저 들었어</x:t>
  </x:si>
  <x:si>
    <x:t xml:space="preserve">스킬 : 공격 예고 판독</x:t>
  </x:si>
  <x:si>
    <x:t xml:space="preserve">피했으면 내 차례</x:t>
  </x:si>
  <x:si>
    <x:t xml:space="preserve">기본 공격력 120 / 스킬 : 회피 반격</x:t>
  </x:si>
  <x:si>
    <x:t xml:space="preserve">현재 전투 숙련·장비 상태 적용</x:t>
  </x:si>
  <x:si>
    <x:t xml:space="preserve">관리국 방진 마스크 내구도 +30</x:t>
  </x:si>
  <x:si>
    <x:t xml:space="preserve">소형 방진 필터 1개 사용·관리국 방진 마스크 내구도 30 회복</x:t>
  </x:si>
  <x:si>
    <x:t xml:space="preserve">보랏빛 철봉 +80</x:t>
  </x:si>
  <x:si>
    <x:t xml:space="preserve">보라색, 여기!</x:t>
  </x:si>
  <x:si>
    <x:t xml:space="preserve">기본 공격력 160 / 스킬 : 공명 약점 타격</x:t>
  </x:si>
  <x:si>
    <x:t xml:space="preserve">기본 보호 조끼 손상: +30 → +15</x:t>
  </x:si>
  <x:si>
    <x:t xml:space="preserve">기본 방어력 110 / 기본 보호 조끼 손상 : +30 → +15 / 스킬 : 장비 내구도 확인</x:t>
  </x:si>
  <x:si>
    <x:t xml:space="preserve">깨진 경찰 방패 +20</x:t>
  </x:si>
  <x:si>
    <x:t xml:space="preserve">앞은 내가 막아
저기 봐!</x:t>
  </x:si>
  <x:si>
    <x:t xml:space="preserve">깨진 경찰 방패·휴대용 섬광 신호기 획득</x:t>
  </x:si>
  <x:si>
    <x:t xml:space="preserve">차단기 막대 +90</x:t>
  </x:si>
  <x:si>
    <x:t xml:space="preserve">차단기 막대 +90·현장 회수 및 무기 등록 완료</x:t>
  </x:si>
  <x:si>
    <x:t xml:space="preserve">이쪽이야!</x:t>
  </x:si>
  <x:si>
    <x:t xml:space="preserve">스킬 : 환경 유인</x:t>
  </x:si>
  <x:si>
    <x:t xml:space="preserve">기본 공격력 180</x:t>
  </x:si>
  <x:si>
    <x:t xml:space="preserve">나무판 보호대 +10</x:t>
  </x:si>
  <x:si>
    <x:t xml:space="preserve">나무판 보호대 +10 / 스킬 : 임시 장비 제작</x:t>
  </x:si>
  <x:si>
    <x:t xml:space="preserve">나무판 보호대 파손: 사용 불가</x:t>
  </x:si>
  <x:si>
    <x:t xml:space="preserve">핵부터!</x:t>
  </x:si>
  <x:si>
    <x:t xml:space="preserve">기본 공격력 220 / 기본 방어력 120 / 나무판 보호대 파손: 사용 불가 / 스킬 : 보스 핵 집중 공격</x:t>
  </x:si>
  <x:si>
    <x:t xml:space="preserve">고등급자 공명 증폭기 +15</x:t>
  </x:si>
  <x:si>
    <x:t xml:space="preserve">충격 보호대 +20
관리국 대응 장갑 해제 : +5 → 0
공명 보호 장갑 +15</x:t>
  </x:si>
  <x:si>
    <x:t xml:space="preserve">증폭기, 켠다!</x:t>
  </x:si>
  <x:si>
    <x:t xml:space="preserve">[나대진] 75% 이상에서 충격 보호대·공명 보호 장갑·고등급자 공명 증폭기 획득</x:t>
  </x:si>
  <x:si>
    <x:t xml:space="preserve">전광판 쇠막대 +100</x:t>
  </x:si>
  <x:si>
    <x:t xml:space="preserve">한 줄로 서!</x:t>
  </x:si>
  <x:si>
    <x:t xml:space="preserve">고등급자 공명 증폭기와 전광판 쇠막대 동시 사용</x:t>
  </x:si>
  <x:si>
    <x:t xml:space="preserve">둘 중 하나!</x:t>
  </x:si>
  <x:si>
    <x:t xml:space="preserve">스킬 : 상반 전조 판별</x:t>
  </x:si>
  <x:si>
    <x:t xml:space="preserve">깨진 경찰 방패 파손: 사용 불가</x:t>
  </x:si>
  <x:si>
    <x:t xml:space="preserve">깨진 경찰 방패 파손 : 사용 불가</x:t>
  </x:si>
  <x:si>
    <x:t xml:space="preserve">하나, 둘—지금!</x:t>
  </x:si>
  <x:si>
    <x:t xml:space="preserve">관리국 응급 주사 1개 사용·합치면 강해진댔잖아 보스전 완료</x:t>
  </x:si>
  <x:si>
    <x:t xml:space="preserve">군용 방탄판 +35</x:t>
  </x:si>
  <x:si>
    <x:t xml:space="preserve">버텨!</x:t>
  </x:si>
  <x:si>
    <x:t xml:space="preserve">군용 방탄판 +35 / 스킬 : 강한 공격 방어</x:t>
  </x:si>
  <x:si>
    <x:t xml:space="preserve">보스 전투</x:t>
  </x:si>
  <x:si>
    <x:t xml:space="preserve">보스 기믹 진행</x:t>
  </x:si>
  <x:si>
    <x:t xml:space="preserve">안 찍히면 돼</x:t>
  </x:si>
  <x:si>
    <x:t xml:space="preserve">스킬 : 카메라 사각지대 이동</x:t>
  </x:si>
  <x:si>
    <x:t xml:space="preserve">군용 방탄판 균열: +35 → +15</x:t>
  </x:si>
  <x:si>
    <x:t xml:space="preserve">아무도 안 봐도</x:t>
  </x:si>
  <x:si>
    <x:t xml:space="preserve">기본 공격력 340 / 기본 방어력 150 / 군용 방탄판 균열: +35 → +15 / 스킬 : 비공개 구조</x:t>
  </x:si>
  <x:si>
    <x:t xml:space="preserve">소방용 진압 도끼 +75
구조용 로프 발사기 +12</x:t>
  </x:si>
  <x:si>
    <x:t xml:space="preserve">구조대 안전모 +8</x:t>
  </x:si>
  <x:si>
    <x:t xml:space="preserve">도와줘!
길 하나 만들게!</x:t>
  </x:si>
  <x:si>
    <x:t xml:space="preserve">재난 구조 세트 3종 임시 대여</x:t>
  </x:si>
  <x:si>
    <x:t xml:space="preserve">소방 방열복 +22
화염 보호복 +20</x:t>
  </x:si>
  <x:si>
    <x:t xml:space="preserve">소방 방열복 임시 착용·도시 인연 50% 이상 시 화염 보호복 획득</x:t>
  </x:si>
  <x:si>
    <x:t xml:space="preserve">소방용 진압 도끼·구조용 로프 발사기 반납 : +87 → 0</x:t>
  </x:si>
  <x:si>
    <x:t xml:space="preserve">구조대 안전모·소방 방열복 반납 : +30 → 0
기본 보호 조끼 완전 파손 : 사용 불가
화염 보호복 손상 : +20 → +10</x:t>
  </x:si>
  <x:si>
    <x:t xml:space="preserve">재난 구조 세트 임시 장비 반납·영구 장비 손상 반영</x:t>
  </x:si>
  <x:si>
    <x:t xml:space="preserve">관리국 방진 고글 해제 : +4 → 0
관리국 방진 마스크 해제 : +3 → 0
먼지 보호 안경 +10
균열 보호 마스크 +15</x:t>
  </x:si>
  <x:si>
    <x:t xml:space="preserve">관리국 환경 장비를 폐교 전용 장비로 교체</x:t>
  </x:si>
  <x:si>
    <x:t xml:space="preserve">철판 보호대 +25</x:t>
  </x:si>
  <x:si>
    <x:t xml:space="preserve">철판 보호대 +25 / 스킬 : 시민 지원 장비</x:t>
  </x:si>
  <x:si>
    <x:t xml:space="preserve">오염 차단 전신복 +35
심층 균열 탐사 헬멧 +12
관리국 전술화 해제 : +6 → 0
고밀도 충격 흡수 장화 +10</x:t>
  </x:si>
  <x:si>
    <x:t xml:space="preserve">괜찮아, 아직.</x:t>
  </x:si>
  <x:si>
    <x:t xml:space="preserve">심층 균열 탐사 기본 장비 3종 수령·장착·조건 달성 시 선의 안정 장치 추가 수령</x:t>
  </x:si>
  <x:si>
    <x:t xml:space="preserve">쉿.</x:t>
  </x:si>
  <x:si>
    <x:t xml:space="preserve">스킬 : 청각 추적 끊기</x:t>
  </x:si>
  <x:si>
    <x:t xml:space="preserve">사랑의 매 +140</x:t>
  </x:si>
  <x:si>
    <x:t xml:space="preserve">사랑의 매 +140·현장 회수 및 무기 등록 완료</x:t>
  </x:si>
  <x:si>
    <x:t xml:space="preserve">껍데기부터</x:t>
  </x:si>
  <x:si>
    <x:t xml:space="preserve">기본 공격력 430 / 스킬 : 공명 외피 파괴</x:t>
  </x:si>
  <x:si>
    <x:t xml:space="preserve">무리 선도체·구역 보스 전투</x:t>
  </x:si>
  <x:si>
    <x:t xml:space="preserve">구역 보스 전투</x:t>
  </x:si>
  <x:si>
    <x:t xml:space="preserve">그날의 오답노트 2페이즈·강당 열쇠 획득</x:t>
  </x:si>
  <x:si>
    <x:t xml:space="preserve">매트 보호대 +15</x:t>
  </x:si>
  <x:si>
    <x:t xml:space="preserve">매트 보호대 +15 / 스킬 : 현장 방어구 제작</x:t>
  </x:si>
  <x:si>
    <x:t xml:space="preserve">보랏빛 농구공 +120</x:t>
  </x:si>
  <x:si>
    <x:t xml:space="preserve">한 번 튕겨!</x:t>
  </x:si>
  <x:si>
    <x:t xml:space="preserve">스킬 : 반사 투척</x:t>
  </x:si>
  <x:si>
    <x:t xml:space="preserve">별을 삼킨 강당가 변혜서임을 확정하고 선의 안정 장치 발동 견디기</x:t>
  </x:si>
  <x:si>
    <x:t xml:space="preserve">바꿔가며!</x:t>
  </x:si>
  <x:si>
    <x:t xml:space="preserve">선의 안정 장치 1회 소진·자아마모 수치는 유지하고 입력 흔들림 10초 완화</x:t>
  </x:si>
  <x:si>
    <x:t xml:space="preserve">안정 앰플 1개 사용·자아마모 수치는 유지하고 UI 간섭 8초 완화</x:t>
  </x:si>
  <x:si>
    <x:t xml:space="preserve">철판 보호대 파손 : 사용 불가
매트 보호대 파손 : 사용 불가</x:t>
  </x:si>
  <x:si>
    <x:t xml:space="preserve">기본 방어력 180 / 철판 보호대 파손 : 사용 불가 · 매트 보호대 파손 : 사용 불가</x:t>
  </x:si>
  <x:si>
    <x:t xml:space="preserve">강화 변이체 전투</x:t>
  </x:si>
  <x:si>
    <x:t xml:space="preserve">권한이 없습니다 제압·연구실 최고 권한 키카드·보안 요원 생체 인증 모듈 회수</x:t>
  </x:si>
  <x:si>
    <x:t xml:space="preserve">선택 콘텐츠·접근 도구 사용</x:t>
  </x:si>
  <x:si>
    <x:t xml:space="preserve">보안문 2개 해제·이용익 비리 공개 여부 선택</x:t>
  </x:si>
  <x:si>
    <x:t xml:space="preserve">오염 차단 전신복 해제 : +35 → 0
공명 보호 외투 +30
고밀도 충격 흡수 장화 해제 : +10 → 0
강화 전투화 +20</x:t>
  </x:si>
  <x:si>
    <x:t xml:space="preserve">심층 탐사 장비를 최종 균열 장비로 교체</x:t>
  </x:si>
  <x:si>
    <x:t xml:space="preserve">정예 전투</x:t>
  </x:si>
  <x:si>
    <x:t xml:space="preserve">기본 공격력 520 / 기본 방어력 200 / 스킬 : 안전 구역 확보</x:t>
  </x:si>
  <x:si>
    <x:t xml:space="preserve">등급? 됐거든.</x:t>
  </x:si>
  <x:si>
    <x:t xml:space="preserve">스킬: 등급 규칙 무효화</x:t>
  </x:si>
  <x:si>
    <x:t xml:space="preserve">기본 공격력 560 / 기본 방어력 220 / 스킬: 유한한 선의 분담</x:t>
  </x:si>
  <x:si>
    <x:t xml:space="preserve">모두가 각자 가까운 균열로 함께 들어가기</x:t>
  </x:si>
  <x:si>
    <x:t xml:space="preserve">전투 종료</x:t>
  </x:si>
  <x:si>
    <x:t xml:space="preserve">최종 전투 이후 상태 유지</x:t>
  </x:si>
  <x:si>
    <x:t xml:space="preserve">차한해 단독 희생과 변이체 복원 결과 확인하기</x:t>
  </x:si>
  <x:si>
    <x:t xml:space="preserve">도시의 책임 인정 또는 이용익의 정치적 소비 확인하기</x:t>
  </x:si>
  <x:si>
    <x:t xml:space="preserve">타입</x:t>
  </x:si>
  <x:si>
    <x:t xml:space="preserve">참고 이미지</x:t>
  </x:si>
  <x:si>
    <x:t xml:space="preserve">사용 권한 | 획득 방식 | 획득 조건</x:t>
  </x:si>
  <x:si>
    <x:t xml:space="preserve">거래 제한</x:t>
  </x:si>
  <x:si>
    <x:t xml:space="preserve">사용 조건</x:t>
  </x:si>
  <x:si>
    <x:t xml:space="preserve">공격 수치 | 공격 보정</x:t>
  </x:si>
  <x:si>
    <x:t xml:space="preserve">방어 수치 | 방어 보정</x:t>
  </x:si>
  <x:si>
    <x:t xml:space="preserve">기타 수치</x:t>
  </x:si>
  <x:si>
    <x:t xml:space="preserve">세트 이름 | 효과 | 내용</x:t>
  </x:si>
  <x:si>
    <x:t xml:space="preserve">수치</x:t>
  </x:si>
  <x:si>
    <x:t xml:space="preserve">최소 공격력</x:t>
  </x:si>
  <x:si>
    <x:t xml:space="preserve">최대 공격력</x:t>
  </x:si>
  <x:si>
    <x:t xml:space="preserve">아이템 속성</x:t>
  </x:si>
  <x:si>
    <x:t xml:space="preserve">관리국 지급 권총</x:t>
  </x:si>
  <x:si>
    <x:t xml:space="preserve">무기</x:t>
  </x:si>
  <x:si>
    <x:t xml:space="preserve">선의관리국 요원</x:t>
  </x:si>
  <x:si>
    <x:t xml:space="preserve">퀘스트</x:t>
  </x:si>
  <x:si>
    <x:t xml:space="preserve">118번 | 관리국 표준 대응 장비 8종·응급품 2종을 수령하고 상태 UI 확인하기</x:t>
  </x:si>
  <x:si>
    <x:t xml:space="preserve">획득 시 귀속</x:t>
  </x:si>
  <x:si>
    <x:t xml:space="preserve">119번 이후 | 균열 대응 원거리 전투에서 사용</x:t>
  </x:si>
  <x:si>
    <x:t xml:space="preserve">원거리 공격 보정 +5</x:t>
  </x:si>
  <x:si>
    <x:t xml:space="preserve">관리국 표준 대응 세트</x:t>
  </x:si>
  <x:si>
    <x:t xml:space="preserve">2세트: 장비 교체 시간 -10%
5세트: 균열 오염 저항 +10
8세트: 자아 마모 누적량 -15%</x:t>
  </x:si>
  <x:si>
    <x:t xml:space="preserve">물리·관통</x:t>
  </x:si>
  <x:si>
    <x:t xml:space="preserve">안정</x:t>
  </x:si>
  <x:si>
    <x:t xml:space="preserve">기본 보호 조끼</x:t>
  </x:si>
  <x:si>
    <x:t xml:space="preserve">상의</x:t>
  </x:si>
  <x:si>
    <x:t xml:space="preserve">130번 사용·131번 손상·188번 완전 파손</x:t>
  </x:si>
  <x:si>
    <x:t xml:space="preserve">충격 저항 +8</x:t>
  </x:si>
  <x:si>
    <x:t xml:space="preserve">충격 저항</x:t>
  </x:si>
  <x:si>
    <x:t xml:space="preserve">공명</x:t>
  </x:si>
  <x:si>
    <x:t xml:space="preserve">관리국 방진 고글</x:t>
  </x:si>
  <x:si>
    <x:t xml:space="preserve">얼굴</x:t>
  </x:si>
  <x:si>
    <x:t xml:space="preserve">128번 공명 흔적 추적·192번 먼지 보호 안경으로 교체</x:t>
  </x:si>
  <x:si>
    <x:t xml:space="preserve">분진·시야 방해 저항 +10</x:t>
  </x:si>
  <x:si>
    <x:t xml:space="preserve">균열 감지 범위 +2m</x:t>
  </x:si>
  <x:si>
    <x:t xml:space="preserve">균열 감지 패시브</x:t>
  </x:si>
  <x:si>
    <x:t xml:space="preserve">+2m</x:t>
  </x:si>
  <x:si>
    <x:t xml:space="preserve">관리국 대응 장갑</x:t>
  </x:si>
  <x:si>
    <x:t xml:space="preserve">손</x:t>
  </x:si>
  <x:si>
    <x:t xml:space="preserve">123번 잔해 제거·153번 공명 보호 장갑으로 교체</x:t>
  </x:si>
  <x:si>
    <x:t xml:space="preserve">근접 공격 보정 +2</x:t>
  </x:si>
  <x:si>
    <x:t xml:space="preserve">접촉 피해 감소 +5%</x:t>
  </x:si>
  <x:si>
    <x:t xml:space="preserve">상호작용 속도 +5%</x:t>
  </x:si>
  <x:si>
    <x:t xml:space="preserve">접촉 안정 패시브</x:t>
  </x:si>
  <x:si>
    <x:t xml:space="preserve">피해 -5%</x:t>
  </x:si>
  <x:si>
    <x:t xml:space="preserve">관리국 전술화</x:t>
  </x:si>
  <x:si>
    <x:t xml:space="preserve">신발</x:t>
  </x:si>
  <x:si>
    <x:t xml:space="preserve">119·126번 회피 훈련·196번 고밀도 충격 흡수 장화로 교체</x:t>
  </x:si>
  <x:si>
    <x:t xml:space="preserve">넘어짐 저항 +10%</x:t>
  </x:si>
  <x:si>
    <x:t xml:space="preserve">회피 이동 거리 +5%</x:t>
  </x:si>
  <x:si>
    <x:t xml:space="preserve">기동 보정</x:t>
  </x:si>
  <x:si>
    <x:t xml:space="preserve">+5%</x:t>
  </x:si>
  <x:si>
    <x:t xml:space="preserve">관리국 방진 마스크</x:t>
  </x:si>
  <x:si>
    <x:t xml:space="preserve">128번 필터 교체 후 공명 흔적 추적·192번 균열 보호 마스크로 교체</x:t>
  </x:si>
  <x:si>
    <x:t xml:space="preserve">균열 오염 저항 +8</x:t>
  </x:si>
  <x:si>
    <x:t xml:space="preserve">자아 마모 저항 +3%</x:t>
  </x:si>
  <x:si>
    <x:t xml:space="preserve">오염 저항</x:t>
  </x:si>
  <x:si>
    <x:t xml:space="preserve">관리국 무전 이어피스</x:t>
  </x:si>
  <x:si>
    <x:t xml:space="preserve">액세서리</x:t>
  </x:si>
  <x:si>
    <x:t xml:space="preserve">125번 공격 예고 판독에 사용</x:t>
  </x:si>
  <x:si>
    <x:t xml:space="preserve">공격 예고 판독 시간 +0.3초</x:t>
  </x:si>
  <x:si>
    <x:t xml:space="preserve">전술 정보 패시브</x:t>
  </x:si>
  <x:si>
    <x:t xml:space="preserve">+0.3초</x:t>
  </x:si>
  <x:si>
    <x:t xml:space="preserve">관리국 상태 측정기</x:t>
  </x:si>
  <x:si>
    <x:t xml:space="preserve">131번 장비 손상 확인·임무 종료 시 자동 동기화</x:t>
  </x:si>
  <x:si>
    <x:t xml:space="preserve">장비 내구도·자아 마모도 표시</x:t>
  </x:si>
  <x:si>
    <x:t xml:space="preserve">상태 확인 패시브</x:t>
  </x:si>
  <x:si>
    <x:t xml:space="preserve">UI 표시</x:t>
  </x:si>
  <x:si>
    <x:t xml:space="preserve">보랏빛 철봉</x:t>
  </x:si>
  <x:si>
    <x:t xml:space="preserve">일반인 / 모든 선의 등급자</x:t>
  </x:si>
  <x:si>
    <x:t xml:space="preserve">콘텐츠</x:t>
  </x:si>
  <x:si>
    <x:t xml:space="preserve">129번 | 차한해에게만 보이는 보랏빛 아우라가 흐르는 철봉 회수</x:t>
  </x:si>
  <x:si>
    <x:t xml:space="preserve">130번 밖으로 나가재 제압 후 132번 소멸</x:t>
  </x:si>
  <x:si>
    <x:t xml:space="preserve">근접 강공격 보정 +10</x:t>
  </x:si>
  <x:si>
    <x:t xml:space="preserve">경직 유발 +12%</x:t>
  </x:si>
  <x:si>
    <x:t xml:space="preserve">충격</x:t>
  </x:si>
  <x:si>
    <x:t xml:space="preserve">깨진 경찰 방패</x:t>
  </x:si>
  <x:si>
    <x:t xml:space="preserve">보조 장비</x:t>
  </x:si>
  <x:si>
    <x:t xml:space="preserve">134번 | 구조한 경찰에게 깨진 경찰 방패와 휴대용 섬광 신호기 받기</x:t>
  </x:si>
  <x:si>
    <x:t xml:space="preserve">146번 나만 살아서 다행 보스전·166번 파손</x:t>
  </x:si>
  <x:si>
    <x:t xml:space="preserve">전방 피해 감소 +12%</x:t>
  </x:si>
  <x:si>
    <x:t xml:space="preserve">전방 방어 해금</x:t>
  </x:si>
  <x:si>
    <x:t xml:space="preserve">물리 저항</x:t>
  </x:si>
  <x:si>
    <x:t xml:space="preserve">차단</x:t>
  </x:si>
  <x:si>
    <x:t xml:space="preserve">차단기 막대</x:t>
  </x:si>
  <x:si>
    <x:t xml:space="preserve">140번 | 차한해에게만 보이는 보랏빛 공명의 차단기 막대 회수</x:t>
  </x:si>
  <x:si>
    <x:t xml:space="preserve">141번 유인·142번 비상구대게 제압</x:t>
  </x:si>
  <x:si>
    <x:t xml:space="preserve">근접 공격 보정 +12</x:t>
  </x:si>
  <x:si>
    <x:t xml:space="preserve">환경 유인 효과 +10%</x:t>
  </x:si>
  <x:si>
    <x:t xml:space="preserve">전기·충격</x:t>
  </x:si>
  <x:si>
    <x:t xml:space="preserve">나무판 보호대</x:t>
  </x:si>
  <x:si>
    <x:t xml:space="preserve">팔 방어구</x:t>
  </x:si>
  <x:si>
    <x:t xml:space="preserve">제작</x:t>
  </x:si>
  <x:si>
    <x:t xml:space="preserve">145번 | 대피소 시민과 나무판 보호대 제작</x:t>
  </x:si>
  <x:si>
    <x:t xml:space="preserve">146~148번 나만 살아서 다행 보스전 사용 후 파손</x:t>
  </x:si>
  <x:si>
    <x:t xml:space="preserve">근접 피해 감소 +5%</x:t>
  </x:si>
  <x:si>
    <x:t xml:space="preserve">임시 장비 제작</x:t>
  </x:si>
  <x:si>
    <x:t xml:space="preserve">소방용 진압 도끼</x:t>
  </x:si>
  <x:si>
    <x:t xml:space="preserve">고등급자 / 선의관리국 요원</x:t>
  </x:si>
  <x:si>
    <x:t xml:space="preserve">185번 | 회사로 우회하며 소방 보급 상자에서 확보</x:t>
  </x:si>
  <x:si>
    <x:t xml:space="preserve">188번 붕괴 잔해 3개 파괴 후 반납</x:t>
  </x:si>
  <x:si>
    <x:t xml:space="preserve">구조물 공격 보정 +30</x:t>
  </x:si>
  <x:si>
    <x:t xml:space="preserve">구조 행동 속도 +15%</x:t>
  </x:si>
  <x:si>
    <x:t xml:space="preserve">재난 구조 세트</x:t>
  </x:si>
  <x:si>
    <x:t xml:space="preserve">2세트: 구조 행동 속도 +10%
4세트: 화염·연기 피해 -15%</x:t>
  </x:si>
  <x:si>
    <x:t xml:space="preserve">화염 대응</x:t>
  </x:si>
  <x:si>
    <x:t xml:space="preserve">소방 방열복</x:t>
  </x:si>
  <x:si>
    <x:t xml:space="preserve">187번 | 부상당한 소방관 구조 후 임시 대여</x:t>
  </x:si>
  <x:si>
    <x:t xml:space="preserve">188번 고열·낙하물 구간 통과 후 반납</x:t>
  </x:si>
  <x:si>
    <x:t xml:space="preserve">화염 피해 감소 +20%</x:t>
  </x:si>
  <x:si>
    <x:t xml:space="preserve">이동 속도 -5%</x:t>
  </x:si>
  <x:si>
    <x:t xml:space="preserve">화염 저항</x:t>
  </x:si>
  <x:si>
    <x:t xml:space="preserve">구조대 안전모</x:t>
  </x:si>
  <x:si>
    <x:t xml:space="preserve">머리</x:t>
  </x:si>
  <x:si>
    <x:t xml:space="preserve">186~188번 낙하물 피해 대응 후 반납</x:t>
  </x:si>
  <x:si>
    <x:t xml:space="preserve">낙하물 피해 감소 +15%</x:t>
  </x:si>
  <x:si>
    <x:t xml:space="preserve">기절 시간 -10%</x:t>
  </x:si>
  <x:si>
    <x:t xml:space="preserve">낙하 충격 저항</x:t>
  </x:si>
  <x:si>
    <x:t xml:space="preserve">구조용 로프 발사기</x:t>
  </x:si>
  <x:si>
    <x:t xml:space="preserve">186번 1회·188번 1회 사용 후 2회분 소진</x:t>
  </x:si>
  <x:si>
    <x:t xml:space="preserve">원거리 경직 보정 +5</x:t>
  </x:si>
  <x:si>
    <x:t xml:space="preserve">구조 이동 경로 해금</x:t>
  </x:si>
  <x:si>
    <x:t xml:space="preserve">이동 보조 패시브</x:t>
  </x:si>
  <x:si>
    <x:t xml:space="preserve">2회</x:t>
  </x:si>
  <x:si>
    <x:t xml:space="preserve">오염 차단 전신복</x:t>
  </x:si>
  <x:si>
    <x:t xml:space="preserve">고등급자</x:t>
  </x:si>
  <x:si>
    <x:t xml:space="preserve">196번 | 관리국 현장 보급함에서 수령·장착</x:t>
  </x:si>
  <x:si>
    <x:t xml:space="preserve">213~217번 폐교 오염 조사·270번 최종 장비로 교체</x:t>
  </x:si>
  <x:si>
    <x:t xml:space="preserve">균열 오염 저항 +20</x:t>
  </x:si>
  <x:si>
    <x:t xml:space="preserve">자아 마모 누적량 -8%</x:t>
  </x:si>
  <x:si>
    <x:t xml:space="preserve">심층 균열 탐사 세트</x:t>
  </x:si>
  <x:si>
    <x:t xml:space="preserve">2세트: 균열 감지 범위 +3m
4세트: 자아 마모 누적량 -12%</x:t>
  </x:si>
  <x:si>
    <x:t xml:space="preserve">균열 저항</x:t>
  </x:si>
  <x:si>
    <x:t xml:space="preserve">심층 균열 탐사 헬멧</x:t>
  </x:si>
  <x:si>
    <x:t xml:space="preserve">213·217번 흔적·퍼즐 단서 탐지</x:t>
  </x:si>
  <x:si>
    <x:t xml:space="preserve">정신 피해 저항 +10</x:t>
  </x:si>
  <x:si>
    <x:t xml:space="preserve">균열 감지 범위 +4m</x:t>
  </x:si>
  <x:si>
    <x:t xml:space="preserve">+4m</x:t>
  </x:si>
  <x:si>
    <x:t xml:space="preserve">선의 안정 장치</x:t>
  </x:si>
  <x:si>
    <x:t xml:space="preserve">차한해 전용</x:t>
  </x:si>
  <x:si>
    <x:t xml:space="preserve">업적</x:t>
  </x:si>
  <x:si>
    <x:t xml:space="preserve">196번 | 시민 구조 누적 30회 달성 후 관리국 현장 보급함에서 추가 수령</x:t>
  </x:si>
  <x:si>
    <x:t xml:space="preserve">249번 친구 정체 확인 시 1회 자동 발동</x:t>
  </x:si>
  <x:si>
    <x:t xml:space="preserve">자아마모 수치 유지·입력 흔들림 10초 완화</x:t>
  </x:si>
  <x:si>
    <x:t xml:space="preserve">입력 안정</x:t>
  </x:si>
  <x:si>
    <x:t xml:space="preserve">고밀도 충격 흡수 장화</x:t>
  </x:si>
  <x:si>
    <x:t xml:space="preserve">215번 밀치기 방어·251번 친구 접근·270번 강화 전투화로 교체</x:t>
  </x:si>
  <x:si>
    <x:t xml:space="preserve">넘어짐·밀쳐짐 저항 +20%</x:t>
  </x:si>
  <x:si>
    <x:t xml:space="preserve">회피 후 경직 시간 -10%</x:t>
  </x:si>
  <x:si>
    <x:t xml:space="preserve">기동 안정</x:t>
  </x:si>
  <x:si>
    <x:t xml:space="preserve">응급 압박 붕대</x:t>
  </x:si>
  <x:si>
    <x:t xml:space="preserve">소모품</x:t>
  </x:si>
  <x:si>
    <x:t xml:space="preserve">보급</x:t>
  </x:si>
  <x:si>
    <x:t xml:space="preserve">144번 | 봉쇄 대피소 보급 상자에서 획득</x:t>
  </x:si>
  <x:si>
    <x:t xml:space="preserve">146번 나만 살아서 다행 보스전에서 1회 사용</x:t>
  </x:si>
  <x:si>
    <x:t xml:space="preserve">체력 20% 회복</x:t>
  </x:si>
  <x:si>
    <x:t xml:space="preserve">회복</x:t>
  </x:si>
  <x:si>
    <x:t xml:space="preserve">관리국 응급 주사</x:t>
  </x:si>
  <x:si>
    <x:t xml:space="preserve">118번 | 관리국 표준 대응 장비와 함께 지급</x:t>
  </x:si>
  <x:si>
    <x:t xml:space="preserve">168번 합치면 강해진댔잖아 보스전에서 1회 사용</x:t>
  </x:si>
  <x:si>
    <x:t xml:space="preserve">체력 35% 회복, 이동 속도 5초간 -10%</x:t>
  </x:si>
  <x:si>
    <x:t xml:space="preserve">안정 앰플</x:t>
  </x:si>
  <x:si>
    <x:t xml:space="preserve">고등급자 / 차한해 전용</x:t>
  </x:si>
  <x:si>
    <x:t xml:space="preserve">192번 | 나대진에게 환경 장비와 함께 수령</x:t>
  </x:si>
  <x:si>
    <x:t xml:space="preserve">250번 공격 중지 생존 구간에서 1회 사용</x:t>
  </x:si>
  <x:si>
    <x:t xml:space="preserve">자아마모 수치 유지·UI 간섭 8초 완화</x:t>
  </x:si>
  <x:si>
    <x:t xml:space="preserve">UI 안정</x:t>
  </x:si>
  <x:si>
    <x:t xml:space="preserve">8초</x:t>
  </x:si>
  <x:si>
    <x:t xml:space="preserve">소형 방진 필터</x:t>
  </x:si>
  <x:si>
    <x:t xml:space="preserve">121번 | 도심 잔해 구역 이동 중 관리국 보급 상자에서 획득</x:t>
  </x:si>
  <x:si>
    <x:t xml:space="preserve">128번 관리국 방진 마스크에 1회 사용</x:t>
  </x:si>
  <x:si>
    <x:t xml:space="preserve">마스크 내구도 30 회복</x:t>
  </x:si>
  <x:si>
    <x:t xml:space="preserve">장비 회복</x:t>
  </x:si>
  <x:si>
    <x:t xml:space="preserve">휴대용 섬광 신호기</x:t>
  </x:si>
  <x:si>
    <x:t xml:space="preserve">134번 | 구조한 경찰에게 깨진 방패와 함께 받기</x:t>
  </x:si>
  <x:si>
    <x:t xml:space="preserve">141번 내자리산호 유인에 1회 사용</x:t>
  </x:si>
  <x:si>
    <x:t xml:space="preserve">일반 괴물 주의 분산 4초</x:t>
  </x:si>
  <x:si>
    <x:t xml:space="preserve">시야 교란</x:t>
  </x:si>
  <x:si>
    <x:t xml:space="preserve">비살상 충격탄</x:t>
  </x:si>
  <x:si>
    <x:t xml:space="preserve">탄약</x:t>
  </x:si>
  <x:si>
    <x:t xml:space="preserve">119번 사격 훈련·125번 비살상 제압에 사용</x:t>
  </x:si>
  <x:si>
    <x:t xml:space="preserve">경직 피해 +20%</x:t>
  </x:si>
  <x:si>
    <x:t xml:space="preserve">처치 대신 제압 게이지 증가</x:t>
  </x:si>
  <x:si>
    <x:t xml:space="preserve">비살상 충격</x:t>
  </x:si>
  <x:si>
    <x:t xml:space="preserve">고등급자 공명 증폭기</x:t>
  </x:si>
  <x:si>
    <x:t xml:space="preserve">나대진 지급</x:t>
  </x:si>
  <x:si>
    <x:t xml:space="preserve">153번 | [나대진] 75% 이상에서 장비 지원으로 수령</x:t>
  </x:si>
  <x:si>
    <x:t xml:space="preserve">159번 공명 탐지·160번 찰싹진드기 제압</x:t>
  </x:si>
  <x:si>
    <x:t xml:space="preserve">균열 개체 대상 피해 +8%</x:t>
  </x:si>
  <x:si>
    <x:t xml:space="preserve">공명 피해 증가·UI 간섭 +3%</x:t>
  </x:si>
  <x:si>
    <x:t xml:space="preserve">공명 증폭</x:t>
  </x:si>
  <x:si>
    <x:t xml:space="preserve">연구실 최고 권한 키카드</x:t>
  </x:si>
  <x:si>
    <x:t xml:space="preserve">접근 도구</x:t>
  </x:si>
  <x:si>
    <x:t xml:space="preserve">연구실 최고 권한자</x:t>
  </x:si>
  <x:si>
    <x:t xml:space="preserve">나대진 안내·현장 회수</x:t>
  </x:si>
  <x:si>
    <x:t xml:space="preserve">265번 | [나대진] 85% 이상에서 암호 경로를 따라 연구시설 책임자 단말에서 회수</x:t>
  </x:si>
  <x:si>
    <x:t xml:space="preserve">266번 | 첫 번째 연구시설 보안문 해제</x:t>
  </x:si>
  <x:si>
    <x:t xml:space="preserve">최고 보안 구역 접근</x:t>
  </x:si>
  <x:si>
    <x:t xml:space="preserve">접근 권한</x:t>
  </x:si>
  <x:si>
    <x:t xml:space="preserve">최고</x:t>
  </x:si>
  <x:si>
    <x:t xml:space="preserve">보안 요원 생체 인증 모듈</x:t>
  </x:si>
  <x:si>
    <x:t xml:space="preserve">몬스터 제압·회수</x:t>
  </x:si>
  <x:si>
    <x:t xml:space="preserve">265번 | 권한이 없습니다 제압 후 노출된 생체 인증 모듈 회수</x:t>
  </x:si>
  <x:si>
    <x:t xml:space="preserve">266번 | 두 번째 연구시설 생체 인식문 1회 해제</x:t>
  </x:si>
  <x:si>
    <x:t xml:space="preserve">보안 구역 접근</x:t>
  </x:si>
  <x:si>
    <x:t xml:space="preserve">생체 인증</x:t>
  </x:si>
  <x:si>
    <x:t xml:space="preserve">1회</x:t>
  </x:si>
  <x:si>
    <x:t xml:space="preserve">충격 보호대</x:t>
  </x:si>
  <x:si>
    <x:t xml:space="preserve">153번 | 충격 보호대·공명 보호 장갑·공명 증폭기 수령</x:t>
  </x:si>
  <x:si>
    <x:t xml:space="preserve">164~168번 합치면 강해진댔잖아 보스전에서 사용</x:t>
  </x:si>
  <x:si>
    <x:t xml:space="preserve">피격 경직 감소</x:t>
  </x:si>
  <x:si>
    <x:t xml:space="preserve">충격 보호</x:t>
  </x:si>
  <x:si>
    <x:t xml:space="preserve">공명 보호 장갑</x:t>
  </x:si>
  <x:si>
    <x:t xml:space="preserve">159~168번 공명 무기·증폭기 사용 부담 완화</x:t>
  </x:si>
  <x:si>
    <x:t xml:space="preserve">공명 반동 감소</x:t>
  </x:si>
  <x:si>
    <x:t xml:space="preserve">공명 보호</x:t>
  </x:si>
  <x:si>
    <x:t xml:space="preserve">전광판 쇠막대</x:t>
  </x:si>
  <x:si>
    <x:t xml:space="preserve">현장 획득</x:t>
  </x:si>
  <x:si>
    <x:t xml:space="preserve">159번 | 차한해에게만 보이는 보랏빛 아우라와 공명 증폭기 반응이 겹치는 쇠막대 회수</x:t>
  </x:si>
  <x:si>
    <x:t xml:space="preserve">160번 찰싹진드기 제압</x:t>
  </x:si>
  <x:si>
    <x:t xml:space="preserve">다수 정렬 타격</x:t>
  </x:si>
  <x:si>
    <x:t xml:space="preserve">군용 방탄판</x:t>
  </x:si>
  <x:si>
    <x:t xml:space="preserve">군인 지원</x:t>
  </x:si>
  <x:si>
    <x:t xml:space="preserve">169번 | 구조된 군인에게 지원받기</x:t>
  </x:si>
  <x:si>
    <x:t xml:space="preserve">178~181번 박수 없인 못 살아 보스전·181번 균열</x:t>
  </x:si>
  <x:si>
    <x:t xml:space="preserve">강한 공격 방어</x:t>
  </x:si>
  <x:si>
    <x:t xml:space="preserve">화염 보호복</x:t>
  </x:si>
  <x:si>
    <x:t xml:space="preserve">소방관 지원</x:t>
  </x:si>
  <x:si>
    <x:t xml:space="preserve">187번 | 도시 인연 50% 이상에서 부상당한 소방관 구조 보상으로 획득</x:t>
  </x:si>
  <x:si>
    <x:t xml:space="preserve">188번 회사 화재 구조·손상 후 +10 유지</x:t>
  </x:si>
  <x:si>
    <x:t xml:space="preserve">화염 피해 대응</x:t>
  </x:si>
  <x:si>
    <x:t xml:space="preserve">먼지 보호 안경</x:t>
  </x:si>
  <x:si>
    <x:t xml:space="preserve">192번 | 폐교 환경 장비 수령</x:t>
  </x:si>
  <x:si>
    <x:t xml:space="preserve">213~217번 폐교 분진·시야 방해 구간</x:t>
  </x:si>
  <x:si>
    <x:t xml:space="preserve">분진 시야 확보</x:t>
  </x:si>
  <x:si>
    <x:t xml:space="preserve">분진 저항</x:t>
  </x:si>
  <x:si>
    <x:t xml:space="preserve">균열 보호 마스크</x:t>
  </x:si>
  <x:si>
    <x:t xml:space="preserve">213~217번 폐교 균열 오염 구간</x:t>
  </x:si>
  <x:si>
    <x:t xml:space="preserve">균열 오염 차단</x:t>
  </x:si>
  <x:si>
    <x:t xml:space="preserve">철판 보호대</x:t>
  </x:si>
  <x:si>
    <x:t xml:space="preserve">정비공 지원</x:t>
  </x:si>
  <x:si>
    <x:t xml:space="preserve">194번 | 구조받은 정비공에게 획득</x:t>
  </x:si>
  <x:si>
    <x:t xml:space="preserve">246~251번 별을 삼킨 강당전·251번 파손</x:t>
  </x:si>
  <x:si>
    <x:t xml:space="preserve">사랑의 매</x:t>
  </x:si>
  <x:si>
    <x:t xml:space="preserve">237번 | 변혜서의 기억과 공명해 차한해에게만 보랏빛으로 보이는 사랑의 매 회수</x:t>
  </x:si>
  <x:si>
    <x:t xml:space="preserve">238번 시험·246번 별을 삼킨 강당 외피 파괴</x:t>
  </x:si>
  <x:si>
    <x:t xml:space="preserve">공명 외피 파괴</x:t>
  </x:si>
  <x:si>
    <x:t xml:space="preserve">매트 보호대</x:t>
  </x:si>
  <x:si>
    <x:t xml:space="preserve">현장 제작</x:t>
  </x:si>
  <x:si>
    <x:t xml:space="preserve">242번 | 체육관 매트로 제작</x:t>
  </x:si>
  <x:si>
    <x:t xml:space="preserve">충격 완화</x:t>
  </x:si>
  <x:si>
    <x:t xml:space="preserve">보랏빛 농구공</x:t>
  </x:si>
  <x:si>
    <x:t xml:space="preserve">243번 | 변혜서의 기억과 공명해 차한해에게만 보랏빛으로 보이는 농구공 회수</x:t>
  </x:si>
  <x:si>
    <x:t xml:space="preserve">244번 투척 훈련·247~248번 기억 개입 패턴 차단</x:t>
  </x:si>
  <x:si>
    <x:t xml:space="preserve">반사 투척</x:t>
  </x:si>
  <x:si>
    <x:t xml:space="preserve">공명 보호 외투</x:t>
  </x:si>
  <x:si>
    <x:t xml:space="preserve">270번 | 최종 균열 장비 수령</x:t>
  </x:si>
  <x:si>
    <x:t xml:space="preserve">276~288번 균열 내부·최종 보스전</x:t>
  </x:si>
  <x:si>
    <x:t xml:space="preserve">공명 부담 감소</x:t>
  </x:si>
  <x:si>
    <x:t xml:space="preserve">강화 전투화</x:t>
  </x:si>
  <x:si>
    <x:t xml:space="preserve">276·280번 반전·공간 도약 통로와 최종 보스전</x:t>
  </x:si>
  <x:si>
    <x:t xml:space="preserve">밀쳐짐·미끄러짐 저항</x:t>
  </x:si>
  <x:si>
    <x:t xml:space="preserve">1. 속성 정의 및 적용 대상</x:t>
  </x:si>
  <x:si>
    <x:t xml:space="preserve">속성</x:t>
  </x:si>
  <x:si>
    <x:t xml:space="preserve">핵심 성질</x:t>
  </x:si>
  <x:si>
    <x:t xml:space="preserve">공격 속성 적용</x:t>
  </x:si>
  <x:si>
    <x:t xml:space="preserve">방어 속성 적용</x:t>
  </x:si>
  <x:si>
    <x:t xml:space="preserve">대표 표현</x:t>
  </x:si>
  <x:si>
    <x:t xml:space="preserve">형태와 에너지의 상태를 고정하고 과도한 진동을 억제하는 파장</x:t>
  </x:si>
  <x:si>
    <x:t xml:space="preserve">공명 주기 고정, 흔들림 억제, 변이체의 움직임 안정화</x:t>
  </x:si>
  <x:si>
    <x:t xml:space="preserve">공명·진동 피해 완화, 밀려남과 흔들림을 억제하는 방호 상태</x:t>
  </x:si>
  <x:si>
    <x:t xml:space="preserve">청색 고정선, 입자가 한 지점으로 모이는 연출</x:t>
  </x:si>
  <x:si>
    <x:t xml:space="preserve">파동을 반복·중첩하여 내부 진동과 에너지 증폭을 일으키는 파장</x:t>
  </x:si>
  <x:si>
    <x:t xml:space="preserve">반복 타격과 파동 중첩, 차단 한계 초과, 균열 확대</x:t>
  </x:si>
  <x:si>
    <x:t xml:space="preserve">외부 파장을 되울리거나 분산하여 충격을 흘려보내는 상태</x:t>
  </x:si>
  <x:si>
    <x:t xml:space="preserve">보라색 파문, 동심원과 진동 잔상</x:t>
  </x:si>
  <x:si>
    <x:t xml:space="preserve">에너지·파장·오염의 전달 경로와 연결을 끊는 파장</x:t>
  </x:si>
  <x:si>
    <x:t xml:space="preserve">능력 연결 절단, 침식 확산 중단, 유지 에너지 공급 방해</x:t>
  </x:si>
  <x:si>
    <x:t xml:space="preserve">외부 에너지 유입과 상태이상 전이를 막는 방호 상태</x:t>
  </x:si>
  <x:si>
    <x:t xml:space="preserve">짙은 회색 단절선, 벽 형태의 끊김 연출</x:t>
  </x:si>
  <x:si>
    <x:t xml:space="preserve">침식</x:t>
  </x:si>
  <x:si>
    <x:t xml:space="preserve">조직과 구조의 결합을 약화하고 형태를 점진적으로 붕괴시키는 파장</x:t>
  </x:si>
  <x:si>
    <x:t xml:space="preserve">고정 구조 붕괴, 방어 상태 약화, 균열 부위 확대</x:t>
  </x:si>
  <x:si>
    <x:t xml:space="preserve">공격 에너지를 분해·흡수하며 일부 피해를 약화하는 상태</x:t>
  </x:si>
  <x:si>
    <x:t xml:space="preserve">자홍색 번짐, 표면이 부식되듯 퍼지는 연출</x:t>
  </x:si>
  <x:si>
    <x:t xml:space="preserve">2. 속성 대차대조표 및 피해 계산 검증</x:t>
  </x:si>
  <x:si>
    <x:t xml:space="preserve">피해 매개 상수표 K</x:t>
  </x:si>
  <x:si>
    <x:t xml:space="preserve">상성 순환</x:t>
  </x:si>
  <x:si>
    <x:t xml:space="preserve">공격자＼방어자</x:t>
  </x:si>
  <x:si>
    <x:t xml:space="preserve">안정 → 공명 → 차단 → 침식 → 안정은 ×1.7의 강한 우위 관계이며,
반대 방향은 ×0.3의 강한 열위 관계로 적용함.</x:t>
  </x:si>
  <x:si>
    <x:t xml:space="preserve">3. 수치 근거표</x:t>
  </x:si>
  <x:si>
    <x:t xml:space="preserve">공격 속성</x:t>
  </x:si>
  <x:si>
    <x:t xml:space="preserve">방어 속성</x:t>
  </x:si>
  <x:si>
    <x:t xml:space="preserve">관계 유형</x:t>
  </x:si>
  <x:si>
    <x:t xml:space="preserve">매개 상수</x:t>
  </x:si>
  <x:si>
    <x:t xml:space="preserve">수치 적용 근거</x:t>
  </x:si>
  <x:si>
    <x:t xml:space="preserve">전투 표현</x:t>
  </x:si>
  <x:si>
    <x:t xml:space="preserve">동일</x:t>
  </x:si>
  <x:si>
    <x:t xml:space="preserve">동일한 파장끼리는 서로 우위가 없으므로 기존 피해식에 영향을 주지 않음.</x:t>
  </x:si>
  <x:si>
    <x:t xml:space="preserve">기본 피해 수치와 기본 속성 이펙트 적용</x:t>
  </x:si>
  <x:si>
    <x:t xml:space="preserve">강한 우위</x:t>
  </x:si>
  <x:si>
    <x:t xml:space="preserve">안정 파장이 진동 주기를 고정하여 공명의 반복·증폭 작용을 직접 억제함.</x:t>
  </x:si>
  <x:si>
    <x:t xml:space="preserve">파동이 멈추고 약점 적중 이펙트 강조</x:t>
  </x:si>
  <x:si>
    <x:t xml:space="preserve">약한 열위</x:t>
  </x:si>
  <x:si>
    <x:t xml:space="preserve">차단 상태가 안정 파장의 전달 경로를 일부 끊어 고정 효과가 충분히 도달하지 못함.</x:t>
  </x:si>
  <x:si>
    <x:t xml:space="preserve">안정선이 끊기며 피해 표시를 약하게 표현</x:t>
  </x:si>
  <x:si>
    <x:t xml:space="preserve">강한 열위</x:t>
  </x:si>
  <x:si>
    <x:t xml:space="preserve">이미 침식된 구조는 고정할 원형과 기준이 약해 안정화 효과가 크게 감소함.</x:t>
  </x:si>
  <x:si>
    <x:t xml:space="preserve">고정선이 번짐에 흡수되는 연출</x:t>
  </x:si>
  <x:si>
    <x:t xml:space="preserve">안정된 구조가 진동의 확산과 파동 중첩을 막아 공명 증폭이 발생하기 어려움.</x:t>
  </x:si>
  <x:si>
    <x:t xml:space="preserve">파문이 짧게 사라지는 연출</x:t>
  </x:si>
  <x:si>
    <x:t xml:space="preserve">반복되는 공명 파동이 차단 상태의 처리 한계를 넘어 과부하를 발생시킴.</x:t>
  </x:si>
  <x:si>
    <x:t xml:space="preserve">차단벽에 균열이 번지고 파동이 관통하는 연출</x:t>
  </x:si>
  <x:si>
    <x:t xml:space="preserve">약한 우위</x:t>
  </x:si>
  <x:si>
    <x:t xml:space="preserve">침식으로 약해진 구조의 미세 균열을 진동이 확대하여 붕괴를 촉진함.</x:t>
  </x:si>
  <x:si>
    <x:t xml:space="preserve">침식 부위가 파동에 따라 넓어지는 연출</x:t>
  </x:si>
  <x:si>
    <x:t xml:space="preserve">안정 상태를 유지하는 에너지 공급과 연결을 끊어 구조의 유지력을 약화함.</x:t>
  </x:si>
  <x:si>
    <x:t xml:space="preserve">고정선 일부가 끊기며 약점 이펙트 표시</x:t>
  </x:si>
  <x:si>
    <x:t xml:space="preserve">공명은 파동이 누적된 뒤에도 영향이 남아 단일 연결 차단만으로 완전히 제거하기 어려움.</x:t>
  </x:si>
  <x:si>
    <x:t xml:space="preserve">차단선 너머로 파문이 이어지는 연출</x:t>
  </x:si>
  <x:si>
    <x:t xml:space="preserve">침식 에너지의 접촉·전이·확산 경로를 끊어 핵심 작용을 직접 무력화함.</x:t>
  </x:si>
  <x:si>
    <x:t xml:space="preserve">번짐이 절단되고 약점 적중 이펙트 강조</x:t>
  </x:si>
  <x:si>
    <x:t xml:space="preserve">고정된 구조의 결합을 점진적으로 붕괴시켜 안정 상태 자체를 해체함.</x:t>
  </x:si>
  <x:si>
    <x:t xml:space="preserve">고정 구조가 부식되며 무너지는 연출</x:t>
  </x:si>
  <x:si>
    <x:t xml:space="preserve">지속적인 진동 때문에 침식 에너지가 한 지점에 축적되지 못하고 일부 분산됨.</x:t>
  </x:si>
  <x:si>
    <x:t xml:space="preserve">번짐이 진동에 밀려 퍼지는 연출</x:t>
  </x:si>
  <x:si>
    <x:t xml:space="preserve">차단 상태가 침식의 접촉과 확산을 막아 오염이 축적되지 못함.</x:t>
  </x:si>
  <x:si>
    <x:t xml:space="preserve">침식 입자가 차단벽 앞에서 소멸하는 연출</x:t>
  </x:si>
  <x:si>
    <x:t xml:space="preserve">스킬 ID</x:t>
  </x:si>
  <x:si>
    <x:r>
      <x:t xml:space="preserve">콘텐츠</x:t>
    </x:r>
    <x:r>
      <x:t xml:space="preserve"> 번호</x:t>
    </x:r>
  </x:si>
  <x:si>
    <x:t xml:space="preserve">지정 사용자</x:t>
  </x:si>
  <x:si>
    <x:t xml:space="preserve">구간</x:t>
  </x:si>
  <x:si>
    <x:t xml:space="preserve">최초 사용 콘텐츠</x:t>
  </x:si>
  <x:si>
    <x:t xml:space="preserve">사용 주체</x:t>
  </x:si>
  <x:si>
    <x:t xml:space="preserve">스킬명</x:t>
  </x:si>
  <x:si>
    <x:t xml:space="preserve">스킬 추가 설명</x:t>
  </x:si>
  <x:si>
    <x:t xml:space="preserve">스킬 아이콘</x:t>
  </x:si>
  <x:si>
    <x:t xml:space="preserve">스킬 타입</x:t>
  </x:si>
  <x:si>
    <x:t xml:space="preserve">상태 이상 값</x:t>
  </x:si>
  <x:si>
    <x:t xml:space="preserve">발동 조건 타입</x:t>
  </x:si>
  <x:si>
    <x:t xml:space="preserve">발동 필요 값</x:t>
  </x:si>
  <x:si>
    <x:t xml:space="preserve">피해 적용 타입</x:t>
  </x:si>
  <x:si>
    <x:t xml:space="preserve">피해 계수</x:t>
  </x:si>
  <x:si>
    <x:t xml:space="preserve">고정 피해</x:t>
  </x:si>
  <x:si>
    <x:t xml:space="preserve">피해 산정식</x:t>
  </x:si>
  <x:si>
    <x:t xml:space="preserve">AI 발동 주기(초)</x:t>
  </x:si>
  <x:si>
    <x:t xml:space="preserve">AI 발동 확률</x:t>
  </x:si>
  <x:si>
    <x:t xml:space="preserve">쿨타임 타입</x:t>
  </x:si>
  <x:si>
    <x:t xml:space="preserve">쿨타임(초)</x:t>
  </x:si>
  <x:si>
    <x:t xml:space="preserve">시전 필요 시간(초)</x:t>
  </x:si>
  <x:si>
    <x:t xml:space="preserve">능력 변동 종류</x:t>
  </x:si>
  <x:si>
    <x:t xml:space="preserve">능력 변동 수치</x:t>
  </x:si>
  <x:si>
    <x:t xml:space="preserve">단위</x:t>
  </x:si>
  <x:si>
    <x:t xml:space="preserve">지속 시간(초)</x:t>
  </x:si>
  <x:si>
    <x:t xml:space="preserve">종료·취소 조건</x:t>
  </x:si>
  <x:si>
    <x:t xml:space="preserve">연계 스킬 ID</x:t>
  </x:si>
  <x:si>
    <x:t xml:space="preserve">비고</x:t>
  </x:si>
  <x:si>
    <x:t xml:space="preserve">SKL-PC-001</x:t>
  </x:si>
  <x:si>
    <x:t xml:space="preserve">기본 상호작용</x:t>
  </x:si>
  <x:si>
    <x:t xml:space="preserve">9번 | 알바생의 무거운 음료 박스 진열 부탁을 수락할지 선택하기</x:t>
  </x:si>
  <x:si>
    <x:t xml:space="preserve">PC</x:t>
  </x:si>
  <x:si>
    <x:t xml:space="preserve">거절 가능한 부탁·요청에서 수락 대신 사용해 해당 요청을 종료하는 기본 상호작용 스킬. 거절한 콘텐츠의 인연·보상 획득 기회는 포기함.</x:t>
  </x:si>
  <x:si>
    <x:t xml:space="preserve">액티브</x:t>
  </x:si>
  <x:si>
    <x:t xml:space="preserve">입력</x:t>
  </x:si>
  <x:si>
    <x:t xml:space="preserve">수락 전 [싫어요.] 선택</x:t>
  </x:si>
  <x:si>
    <x:t xml:space="preserve">없음</x:t>
  </x:si>
  <x:si>
    <x:t xml:space="preserve">피해 없음</x:t>
  </x:si>
  <x:si>
    <x:t xml:space="preserve">선택 확정</x:t>
  </x:si>
  <x:si>
    <x:t xml:space="preserve">게임 시작부터 해금·첫 사용 가능 콘텐츠 9번</x:t>
  </x:si>
  <x:si>
    <x:t xml:space="preserve">SKL-PC-002</x:t>
  </x:si>
  <x:si>
    <x:t xml:space="preserve">3장·첫 힘 발현</x:t>
  </x:si>
  <x:si>
    <x:t xml:space="preserve">79번 | 두 눈을 감고 양손으로 괴물을 막기</x:t>
  </x:si>
  <x:si>
    <x:t xml:space="preserve">괴물이 덮치기 직전 전용 UI에서 1회 발동하는 사건형 액티브. 무의식적 선의 폭발을 호출해 순간 출력 1000을 만들고 접촉 소멸까지 연쇄함.</x:t>
  </x:si>
  <x:si>
    <x:t xml:space="preserve">연출용+액티브</x:t>
  </x:si>
  <x:si>
    <x:t xml:space="preserve">1회 강제 발동</x:t>
  </x:si>
  <x:si>
    <x:t xml:space="preserve">문틈젤리 접촉 직전</x:t>
  </x:si>
  <x:si>
    <x:t xml:space="preserve">공격력</x:t>
  </x:si>
  <x:si>
    <x:t xml:space="preserve">+</x:t>
  </x:si>
  <x:si>
    <x:t xml:space="preserve">접촉 소멸 완료</x:t>
  </x:si>
  <x:si>
    <x:t xml:space="preserve">SKL-STS-011 → SKL-STS-012</x:t>
  </x:si>
  <x:si>
    <x:t xml:space="preserve">스토리 필수 사용·해당 콘텐츠에만 적용</x:t>
  </x:si>
  <x:si>
    <x:t xml:space="preserve">SKL-PC-003</x:t>
  </x:si>
  <x:si>
    <x:t xml:space="preserve">정식 전투</x:t>
  </x:si>
  <x:si>
    <x:t xml:space="preserve">119번 | 관리국 지급 권총·비살상 충격탄·관리국 전술화를 이용해 사격과 회피 연습하기</x:t>
  </x:si>
  <x:si>
    <x:t xml:space="preserve">탕!</x:t>
  </x:si>
  <x:si>
    <x:t xml:space="preserve">장착한 총기·원거리 무기의 공격 수치를 포함해 정면 표적 1체를 공격하는 기본 사격.</x:t>
  </x:si>
  <x:si>
    <x:t xml:space="preserve">경직 0.20초</x:t>
  </x:si>
  <x:si>
    <x:t xml:space="preserve">공격 입력 1회</x:t>
  </x:si>
  <x:si>
    <x:t xml:space="preserve">기본 공격력 비율</x:t>
  </x:si>
  <x:si>
    <x:t xml:space="preserve">기본 공격력 × 100%</x:t>
  </x:si>
  <x:si>
    <x:t xml:space="preserve">개별</x:t>
  </x:si>
  <x:si>
    <x:t xml:space="preserve">시전 종료</x:t>
  </x:si>
  <x:si>
    <x:t xml:space="preserve">SKL-STS-001</x:t>
  </x:si>
  <x:si>
    <x:t xml:space="preserve">관리국 지급 권총을 기준으로 최초 훈련</x:t>
  </x:si>
  <x:si>
    <x:t xml:space="preserve">SKL-PC-004</x:t>
  </x:si>
  <x:si>
    <x:t xml:space="preserve">앗, 피해!</x:t>
  </x:si>
  <x:si>
    <x:t xml:space="preserve">입력 방향으로 짧게 이동하며 공격 판정을 피하는 기본 회피. 성공 시 일부 반격 스킬의 조건을 열어 줌.</x:t>
  </x:si>
  <x:si>
    <x:t xml:space="preserve">회피 입력 1회</x:t>
  </x:si>
  <x:si>
    <x:t xml:space="preserve">이동 속도</x:t>
  </x:si>
  <x:si>
    <x:t xml:space="preserve">%</x:t>
  </x:si>
  <x:si>
    <x:t xml:space="preserve">이동 종료</x:t>
  </x:si>
  <x:si>
    <x:t xml:space="preserve">훈련 이후 상시 사용</x:t>
  </x:si>
  <x:si>
    <x:t xml:space="preserve">SKL-PC-005</x:t>
  </x:si>
  <x:si>
    <x:t xml:space="preserve">보스</x:t>
  </x:si>
  <x:si>
    <x:t xml:space="preserve">보스 공통</x:t>
  </x:si>
  <x:si>
    <x:t xml:space="preserve">146번 | 나만 살아서 다행이 연속으로 닫는 방화문 다시 열기</x:t>
  </x:si>
  <x:si>
    <x:t xml:space="preserve">잠깐만!</x:t>
  </x:si>
  <x:si>
    <x:t xml:space="preserve">보스전에서 딱 1번 사용할 수 있는 보조 스킬. 보스의 현재 행동을 1초간 멈춰 위험 패턴을 끊을 틈을 만듦.</x:t>
  </x:si>
  <x:si>
    <x:t xml:space="preserve">경직 1.00초</x:t>
  </x:si>
  <x:si>
    <x:t xml:space="preserve">전투당 1회</x:t>
  </x:si>
  <x:si>
    <x:t xml:space="preserve">보스전·미사용 상태</x:t>
  </x:si>
  <x:si>
    <x:t xml:space="preserve">1초 종료</x:t>
  </x:si>
  <x:si>
    <x:t xml:space="preserve">118번에서 해금·146번 첫 보스부터 실제 사용 가능</x:t>
  </x:si>
  <x:si>
    <x:t xml:space="preserve">SKL-PC-006</x:t>
  </x:si>
  <x:si>
    <x:t xml:space="preserve">전투 정보</x:t>
  </x:si>
  <x:si>
    <x:t xml:space="preserve">125번 | 관리국 무전 이어피스로 똑똑소라의 공격 예고 신호 파악하기</x:t>
  </x:si>
  <x:si>
    <x:t xml:space="preserve">관리국 무전 이어피스의 공격 예고 신호를 판독해 적의 전조를 기본보다 0.3초 먼저 표시하는 패시브.</x:t>
  </x:si>
  <x:si>
    <x:t xml:space="preserve">패시브</x:t>
  </x:si>
  <x:si>
    <x:t xml:space="preserve">장비 착용</x:t>
  </x:si>
  <x:si>
    <x:t xml:space="preserve">관리국 무전 이어피스 장착</x:t>
  </x:si>
  <x:si>
    <x:t xml:space="preserve">전조 표시 시간</x:t>
  </x:si>
  <x:si>
    <x:t xml:space="preserve">초</x:t>
  </x:si>
  <x:si>
    <x:t xml:space="preserve">장비 해제</x:t>
  </x:si>
  <x:si>
    <x:t xml:space="preserve">장비 효과를 스킬 형태로 표현</x:t>
  </x:si>
  <x:si>
    <x:t xml:space="preserve">SKL-PC-007</x:t>
  </x:si>
  <x:si>
    <x:t xml:space="preserve">126번 | 문틈새우의 후방 기습을 피하고 반격 타이밍 맞추기</x:t>
  </x:si>
  <x:si>
    <x:t xml:space="preserve">직전 공격을 회피한 직후 짧은 반격 창에서 사용하는 대응 사격·타격.</x:t>
  </x:si>
  <x:si>
    <x:t xml:space="preserve">경직 0.30초</x:t>
  </x:si>
  <x:si>
    <x:t xml:space="preserve">조건부 입력</x:t>
  </x:si>
  <x:si>
    <x:t xml:space="preserve">회피 성공 후 0.8초 이내</x:t>
  </x:si>
  <x:si>
    <x:t xml:space="preserve">기본 공격력 × 115%</x:t>
  </x:si>
  <x:si>
    <x:t xml:space="preserve">반격 창 종료</x:t>
  </x:si>
  <x:si>
    <x:t xml:space="preserve">회피 성공을 공격 기회로 전환</x:t>
  </x:si>
  <x:si>
    <x:t xml:space="preserve">SKL-PC-008</x:t>
  </x:si>
  <x:si>
    <x:t xml:space="preserve">공명 전투</x:t>
  </x:si>
  <x:si>
    <x:t xml:space="preserve">130번 | 보랏빛 철봉으로 밖으로 나가재 제압하기</x:t>
  </x:si>
  <x:si>
    <x:t xml:space="preserve">차한해에게만 보이는 보랏빛 공명 반응 부위를 노려 타격해 일반 공격보다 큰 약점 피해를 줌.</x:t>
  </x:si>
  <x:si>
    <x:t xml:space="preserve">약점 노출</x:t>
  </x:si>
  <x:si>
    <x:t xml:space="preserve">보랏빛 약점 표식 활성</x:t>
  </x:si>
  <x:si>
    <x:t xml:space="preserve">기본 공격력 × 135%</x:t>
  </x:si>
  <x:si>
    <x:t xml:space="preserve">약점 타격 종료</x:t>
  </x:si>
  <x:si>
    <x:t xml:space="preserve">공명 약점이 없는 대상에는 사용 불가</x:t>
  </x:si>
  <x:si>
    <x:t xml:space="preserve">SKL-PC-009</x:t>
  </x:si>
  <x:si>
    <x:t xml:space="preserve">방어 전투</x:t>
  </x:si>
  <x:si>
    <x:t xml:space="preserve">앞은 내가 막아</x:t>
  </x:si>
  <x:si>
    <x:t xml:space="preserve">깨진 경찰 방패 등 전방 방어 장비를 들어 정면 피해와 밀려남을 줄이는 유지형 방어.</x:t>
  </x:si>
  <x:si>
    <x:t xml:space="preserve">입력 유지</x:t>
  </x:si>
  <x:si>
    <x:t xml:space="preserve">방어 장비 장착·방어 입력 유지</x:t>
  </x:si>
  <x:si>
    <x:t xml:space="preserve">유지형</x:t>
  </x:si>
  <x:si>
    <x:t xml:space="preserve">받는 정면 피해</x:t>
  </x:si>
  <x:si>
    <x:t xml:space="preserve">입력 해제·방패 파손</x:t>
  </x:si>
  <x:si>
    <x:t xml:space="preserve">보스·강한 공격에는 감소량이 낮아질 수 있음</x:t>
  </x:si>
  <x:si>
    <x:t xml:space="preserve">SKL-PC-010</x:t>
  </x:si>
  <x:si>
    <x:t xml:space="preserve">일반 변이체</x:t>
  </x:si>
  <x:si>
    <x:t xml:space="preserve">환경 유인</x:t>
  </x:si>
  <x:si>
    <x:t xml:space="preserve">141번 | 휴대용 섬광 신호기와 차단기 막대로 내자리산호 유인하기</x:t>
  </x:si>
  <x:si>
    <x:t xml:space="preserve">저기 봐!</x:t>
  </x:si>
  <x:si>
    <x:t xml:space="preserve">휴대용 섬광 신호기 1개를 소비해 일반 변이체의 주의를 설치 지점으로 4초간 돌리는 비전투·전투 겸용 스킬.</x:t>
  </x:si>
  <x:si>
    <x:t xml:space="preserve">주의 분산 4초</x:t>
  </x:si>
  <x:si>
    <x:t xml:space="preserve">아이템 사용</x:t>
  </x:si>
  <x:si>
    <x:t xml:space="preserve">휴대용 섬광 신호기 1회 소모</x:t>
  </x:si>
  <x:si>
    <x:t xml:space="preserve">아이템 횟수</x:t>
  </x:si>
  <x:si>
    <x:t xml:space="preserve">표적 인식</x:t>
  </x:si>
  <x:si>
    <x:t xml:space="preserve">대상</x:t>
  </x:si>
  <x:si>
    <x:t xml:space="preserve">지속 종료·보스 면역</x:t>
  </x:si>
  <x:si>
    <x:t xml:space="preserve">SKL-STS-010</x:t>
  </x:si>
  <x:si>
    <x:t xml:space="preserve">PPT의 폭죽형 유틸리티 스킬과 같은 구조</x:t>
  </x:si>
  <x:si>
    <x:t xml:space="preserve">SKL-PC-011</x:t>
  </x:si>
  <x:si>
    <x:t xml:space="preserve">차단기 막대나 주변 소음 오브젝트를 이용해 주의가 분산된 적의 이동 목표를 열린 공간으로 유도함.</x:t>
  </x:si>
  <x:si>
    <x:t xml:space="preserve">환경 상호작용</x:t>
  </x:si>
  <x:si>
    <x:t xml:space="preserve">유인 가능한 오브젝트 활성</x:t>
  </x:si>
  <x:si>
    <x:t xml:space="preserve">이동 목표</x:t>
  </x:si>
  <x:si>
    <x:t xml:space="preserve">지점</x:t>
  </x:si>
  <x:si>
    <x:t xml:space="preserve">대상 도달·지속 종료</x:t>
  </x:si>
  <x:si>
    <x:t xml:space="preserve">SKL-STS-007</x:t>
  </x:si>
  <x:si>
    <x:t xml:space="preserve">환경 지형과 함께 사용하는 전술형 스킬</x:t>
  </x:si>
  <x:si>
    <x:t xml:space="preserve">SKL-PC-012</x:t>
  </x:si>
  <x:si>
    <x:t xml:space="preserve">첫 보스</x:t>
  </x:si>
  <x:si>
    <x:t xml:space="preserve">148번 | 모든 문을 열린 채 고정하고 잠금 핵 무력화하기</x:t>
  </x:si>
  <x:si>
    <x:t xml:space="preserve">보스의 노출된 핵에 공격을 집중해 외피보다 큰 파괴 효율을 내는 상황형 집중 공격.</x:t>
  </x:si>
  <x:si>
    <x:t xml:space="preserve">보스 핵 노출 상태</x:t>
  </x:si>
  <x:si>
    <x:t xml:space="preserve">기본 공격력 × 140%</x:t>
  </x:si>
  <x:si>
    <x:t xml:space="preserve">핵 피해</x:t>
  </x:si>
  <x:si>
    <x:t xml:space="preserve">핵 은폐</x:t>
  </x:si>
  <x:si>
    <x:t xml:space="preserve">노출 약점 전용</x:t>
  </x:si>
  <x:si>
    <x:t xml:space="preserve">SKL-PC-013</x:t>
  </x:si>
  <x:si>
    <x:t xml:space="preserve">공명 장비</x:t>
  </x:si>
  <x:si>
    <x:t xml:space="preserve">153번 | 나대진에게 충격 보호대·공명 보호 장갑·고등급자 공명 증폭기 수령하기</x:t>
  </x:si>
  <x:si>
    <x:t xml:space="preserve">고등급자 공명 증폭기를 켜 공명 대상 공격력을 높이는 대신 화면 간섭을 함께 발생시키는 장비 액티브.</x:t>
  </x:si>
  <x:si>
    <x:t xml:space="preserve">UI 간섭</x:t>
  </x:si>
  <x:si>
    <x:t xml:space="preserve">장비 사용</x:t>
  </x:si>
  <x:si>
    <x:t xml:space="preserve">고등급자 공명 증폭기 장착</x:t>
  </x:si>
  <x:si>
    <x:t xml:space="preserve">장비 해제·지속 종료</x:t>
  </x:si>
  <x:si>
    <x:t xml:space="preserve">공명 대상 피해 +8%·UI 간섭 +3%는 아이템 시트 값 적용</x:t>
  </x:si>
  <x:si>
    <x:t xml:space="preserve">SKL-PC-014</x:t>
  </x:si>
  <x:si>
    <x:t xml:space="preserve">다수 전투</x:t>
  </x:si>
  <x:si>
    <x:t xml:space="preserve">160번 | 공명 증폭기와 전광판 쇠막대로 승강장의 찰싹진드기 제압하기</x:t>
  </x:si>
  <x:si>
    <x:t xml:space="preserve">전광판 쇠막대의 넓은 궤적으로 일렬에 겹친 여러 적을 한 번에 타격하는 정렬 공격.</x:t>
  </x:si>
  <x:si>
    <x:t xml:space="preserve">2체 이상 일렬 정렬</x:t>
  </x:si>
  <x:si>
    <x:t xml:space="preserve">기본 공격력 × 110%</x:t>
  </x:si>
  <x:si>
    <x:t xml:space="preserve">최대 타격 수</x:t>
  </x:si>
  <x:si>
    <x:t xml:space="preserve">체</x:t>
  </x:si>
  <x:si>
    <x:t xml:space="preserve">대상별 피해 동일</x:t>
  </x:si>
  <x:si>
    <x:t xml:space="preserve">SKL-PC-015</x:t>
  </x:si>
  <x:si>
    <x:t xml:space="preserve">융합 보스</x:t>
  </x:si>
  <x:si>
    <x:t xml:space="preserve">163번 | 합치면 강해진댔잖아의 단일 외피 공략하기</x:t>
  </x:si>
  <x:si>
    <x:t xml:space="preserve">상반된 공격 전조를 읽고 이번 공격을 받아낼지 피할지 판별하는 판단형 패시브.</x:t>
  </x:si>
  <x:si>
    <x:t xml:space="preserve">패턴 판독</x:t>
  </x:si>
  <x:si>
    <x:t xml:space="preserve">상반 전조 발생</x:t>
  </x:si>
  <x:si>
    <x:t xml:space="preserve">판독 표시</x:t>
  </x:si>
  <x:si>
    <x:t xml:space="preserve">회</x:t>
  </x:si>
  <x:si>
    <x:t xml:space="preserve">해당 공격 종료</x:t>
  </x:si>
  <x:si>
    <x:t xml:space="preserve">잘못 판독하면 보스 패턴 페널티 적용</x:t>
  </x:si>
  <x:si>
    <x:t xml:space="preserve">SKL-PC-016</x:t>
  </x:si>
  <x:si>
    <x:t xml:space="preserve">168번 | 관리국 응급 주사를 사용하고 폭력의 순환 핵 파괴하기</x:t>
  </x:si>
  <x:si>
    <x:t xml:space="preserve">동시에 노출된 2개의 연결 핵을 짧은 허용 시간 안에 맞혀 폭력의 순환 연결을 끊는 동시 타격.</x:t>
  </x:si>
  <x:si>
    <x:t xml:space="preserve">동시 조건</x:t>
  </x:si>
  <x:si>
    <x:t xml:space="preserve">연결 핵 2개 동시 노출</x:t>
  </x:si>
  <x:si>
    <x:t xml:space="preserve">기본 공격력 × 120%</x:t>
  </x:si>
  <x:si>
    <x:t xml:space="preserve">동시 판정 시간</x:t>
  </x:si>
  <x:si>
    <x:t xml:space="preserve">핵 파괴·허용 시간 초과</x:t>
  </x:si>
  <x:si>
    <x:t xml:space="preserve">2개 핵 모두 적중해야 성공</x:t>
  </x:si>
  <x:si>
    <x:t xml:space="preserve">SKL-PC-017</x:t>
  </x:si>
  <x:si>
    <x:t xml:space="preserve">중장비 방어</x:t>
  </x:si>
  <x:si>
    <x:t xml:space="preserve">169번 | 구조된 군인에게 군용 방탄판 받기</x:t>
  </x:si>
  <x:si>
    <x:t xml:space="preserve">군용 방탄판 등 중량 방어구를 이용해 강한 단발 공격을 정면에서 받아내고 밀려남을 크게 줄임.</x:t>
  </x:si>
  <x:si>
    <x:t xml:space="preserve">강공격 전조 중 방어 입력</x:t>
  </x:si>
  <x:si>
    <x:t xml:space="preserve">받는 피해</x:t>
  </x:si>
  <x:si>
    <x:t xml:space="preserve">강공격 종료</x:t>
  </x:si>
  <x:si>
    <x:t xml:space="preserve">SKL-STS-002</x:t>
  </x:si>
  <x:si>
    <x:t xml:space="preserve">방어구 내구도 소모</x:t>
  </x:si>
  <x:si>
    <x:t xml:space="preserve">SKL-PC-018</x:t>
  </x:si>
  <x:si>
    <x:t xml:space="preserve">갈채 보스</x:t>
  </x:si>
  <x:si>
    <x:t xml:space="preserve">179번 | 추앙풍뎅이의 보호막 부여를 차단하고 중계 카메라 끄기</x:t>
  </x:si>
  <x:si>
    <x:t xml:space="preserve">카메라 시야와 스포트라이트를 피해 사각지대에서 이동하면 갈채 계열 적의 추적·강화 조건을 끊음.</x:t>
  </x:si>
  <x:si>
    <x:t xml:space="preserve">위치 조건</x:t>
  </x:si>
  <x:si>
    <x:t xml:space="preserve">카메라 시야 밖</x:t>
  </x:si>
  <x:si>
    <x:t xml:space="preserve">갈채 획득</x:t>
  </x:si>
  <x:si>
    <x:t xml:space="preserve">고정</x:t>
  </x:si>
  <x:si>
    <x:t xml:space="preserve">카메라 시야 진입</x:t>
  </x:si>
  <x:si>
    <x:t xml:space="preserve">SKL-STS-016</x:t>
  </x:si>
  <x:si>
    <x:t xml:space="preserve">카메라 없는 행동이 보스 기믹을 약화</x:t>
  </x:si>
  <x:si>
    <x:t xml:space="preserve">SKL-PC-019</x:t>
  </x:si>
  <x:si>
    <x:t xml:space="preserve">181번 | 아무도 보지 않는 곳에서 시민을 구하고 박수 없인 못 살아 제압하기</x:t>
  </x:si>
  <x:si>
    <x:t xml:space="preserve">카메라가 없는 위치에서 실제 시민을 구조해 갈채와 무관한 선행을 증명하고 보스 보호막을 제거하는 사건형 행동.</x:t>
  </x:si>
  <x:si>
    <x:t xml:space="preserve">사건 조건</x:t>
  </x:si>
  <x:si>
    <x:t xml:space="preserve">실제 시민 판별·카메라 비노출</x:t>
  </x:si>
  <x:si>
    <x:t xml:space="preserve">보호막</x:t>
  </x:si>
  <x:si>
    <x:t xml:space="preserve">구조 완료</x:t>
  </x:si>
  <x:si>
    <x:t xml:space="preserve">서사와 보스 공략을 직접 연결</x:t>
  </x:si>
  <x:si>
    <x:t xml:space="preserve">SKL-PC-020</x:t>
  </x:si>
  <x:si>
    <x:t xml:space="preserve">지원 가능 NPC</x:t>
  </x:si>
  <x:si>
    <x:t xml:space="preserve">회사 구조</x:t>
  </x:si>
  <x:si>
    <x:t xml:space="preserve">186번 | 구조용 로프 발사기로 한도윤과 회사 직원 대피시키기</x:t>
  </x:si>
  <x:si>
    <x:t xml:space="preserve">도와줘!</x:t>
  </x:si>
  <x:si>
    <x:t xml:space="preserve">현재 콘텐츠에 사전 정의된 지원 행동이 있고 해당 NPC의 인연·위치 조건을 만족할 때만 지원을 호출하는 제한형 스킬.</x:t>
  </x:si>
  <x:si>
    <x:t xml:space="preserve">상황 조건</x:t>
  </x:si>
  <x:si>
    <x:t xml:space="preserve">지원 가능 NPC·인연·콘텐츠 플래그 충족</x:t>
  </x:si>
  <x:si>
    <x:t xml:space="preserve">상황당 1회</x:t>
  </x:si>
  <x:si>
    <x:t xml:space="preserve">지원 행동 완료</x:t>
  </x:si>
  <x:si>
    <x:t xml:space="preserve">SKL-NPC-001 / SKL-NPC-002</x:t>
  </x:si>
  <x:si>
    <x:t xml:space="preserve">범용 동료 AI가 아니라 콘텐츠별 고정 지원 행동 호출</x:t>
  </x:si>
  <x:si>
    <x:t xml:space="preserve">SKL-PC-021</x:t>
  </x:si>
  <x:si>
    <x:t xml:space="preserve">길 하나 만들게!</x:t>
  </x:si>
  <x:si>
    <x:t xml:space="preserve">구조용 로프 발사기 1회를 소비해 끊어진 계단·붕괴 통로에 임시 이동 경로를 생성함.</x:t>
  </x:si>
  <x:si>
    <x:t xml:space="preserve">구조용 로프 발사기 1회 소모</x:t>
  </x:si>
  <x:si>
    <x:t xml:space="preserve">이동 경로</x:t>
  </x:si>
  <x:si>
    <x:t xml:space="preserve">개</x:t>
  </x:si>
  <x:si>
    <x:t xml:space="preserve">경로 생성 완료</x:t>
  </x:si>
  <x:si>
    <x:t xml:space="preserve">186번·188번 총 2회 사용</x:t>
  </x:si>
  <x:si>
    <x:t xml:space="preserve">SKL-PC-022</x:t>
  </x:si>
  <x:si>
    <x:t xml:space="preserve">심층 탐사</x:t>
  </x:si>
  <x:si>
    <x:t xml:space="preserve">249번 | 별을 삼킨 강당가 변혜서임을 확정하고 선의 안정 장치 발동 견디기</x:t>
  </x:si>
  <x:si>
    <x:t xml:space="preserve">선의 안정 장치가 큰 심리 충격으로 입력 흔들림이 발생할 때 1회 자동 발동해 자아마모 수치는 유지한 채 조작 흔들림만 완화함.</x:t>
  </x:si>
  <x:si>
    <x:t xml:space="preserve">패시브+자동</x:t>
  </x:si>
  <x:si>
    <x:t xml:space="preserve">사건 플래그</x:t>
  </x:si>
  <x:si>
    <x:t xml:space="preserve">선의 안정 장치 장착·친구 정체 확정</x:t>
  </x:si>
  <x:si>
    <x:t xml:space="preserve">1회 자동</x:t>
  </x:si>
  <x:si>
    <x:t xml:space="preserve">입력 흔들림</x:t>
  </x:si>
  <x:si>
    <x:t xml:space="preserve">10초 종료</x:t>
  </x:si>
  <x:si>
    <x:t xml:space="preserve">SKL-STS-013</x:t>
  </x:si>
  <x:si>
    <x:t xml:space="preserve">196번에서 장치 획득·249번 첫 자동 발동</x:t>
  </x:si>
  <x:si>
    <x:t xml:space="preserve">SKL-PC-023</x:t>
  </x:si>
  <x:si>
    <x:t xml:space="preserve">폐교 은폐</x:t>
  </x:si>
  <x:si>
    <x:t xml:space="preserve">215번 | 고밀도 충격 흡수 장화로 등 뒤 한 칸의 기습을 버티며 복도 통과하기</x:t>
  </x:si>
  <x:si>
    <x:t xml:space="preserve">이동을 잠시 멈추고 소리 발생 행동을 제한해 청각 추적형 변이체의 추적 게이지를 끊음.</x:t>
  </x:si>
  <x:si>
    <x:t xml:space="preserve">1초간 이동·공격 입력 없음</x:t>
  </x:si>
  <x:si>
    <x:t xml:space="preserve">소음 발생량</x:t>
  </x:si>
  <x:si>
    <x:t xml:space="preserve">이동·공격 입력</x:t>
  </x:si>
  <x:si>
    <x:t xml:space="preserve">은폐 전용</x:t>
  </x:si>
  <x:si>
    <x:t xml:space="preserve">SKL-PC-024</x:t>
  </x:si>
  <x:si>
    <x:t xml:space="preserve">폐교 공명</x:t>
  </x:si>
  <x:si>
    <x:t xml:space="preserve">238번 | 보랏빛 사랑의 매로 기억 외피 공명 타격 시험하기</x:t>
  </x:si>
  <x:si>
    <x:t xml:space="preserve">사랑의 매로 보랏빛 공명 외피만 골라 때려 외피 방어를 먼저 제거하는 전용 공략 스킬.</x:t>
  </x:si>
  <x:si>
    <x:t xml:space="preserve">공명 외피 활성</x:t>
  </x:si>
  <x:si>
    <x:t xml:space="preserve">기본 공격력 × 130%</x:t>
  </x:si>
  <x:si>
    <x:t xml:space="preserve">외피 피해</x:t>
  </x:si>
  <x:si>
    <x:t xml:space="preserve">외피 파괴</x:t>
  </x:si>
  <x:si>
    <x:t xml:space="preserve">본체 피해보다 외피 제거에 특화</x:t>
  </x:si>
  <x:si>
    <x:t xml:space="preserve">SKL-PC-025</x:t>
  </x:si>
  <x:si>
    <x:t xml:space="preserve">폐교 투척</x:t>
  </x:si>
  <x:si>
    <x:t xml:space="preserve">244번 | 농구공의 투척 궤적 익히기</x:t>
  </x:si>
  <x:si>
    <x:t xml:space="preserve">보랏빛 농구공을 벽·골대에 반사시켜 직선으로 닿지 않는 기억 핵을 타격함.</x:t>
  </x:si>
  <x:si>
    <x:t xml:space="preserve">반사 경로 조준 완료</x:t>
  </x:si>
  <x:si>
    <x:t xml:space="preserve">반사 횟수</x:t>
  </x:si>
  <x:si>
    <x:t xml:space="preserve">공 회수·화면 밖 이탈</x:t>
  </x:si>
  <x:si>
    <x:t xml:space="preserve">반사 성공 시 기억 핵 판정 가능</x:t>
  </x:si>
  <x:si>
    <x:t xml:space="preserve">SKL-PC-026</x:t>
  </x:si>
  <x:si>
    <x:t xml:space="preserve">폐교 보스</x:t>
  </x:si>
  <x:si>
    <x:t xml:space="preserve">근거리 사랑의 매와 원거리 보랏빛 농구공을 빠르게 전환해 보스의 거리별 기억 패턴에 대응함.</x:t>
  </x:si>
  <x:si>
    <x:t xml:space="preserve">보유 무기 2종</x:t>
  </x:si>
  <x:si>
    <x:t xml:space="preserve">장비 슬롯</x:t>
  </x:si>
  <x:si>
    <x:t xml:space="preserve">전환 완료</x:t>
  </x:si>
  <x:si>
    <x:t xml:space="preserve">장비 교체 시간 단축은 세트 효과와 별도</x:t>
  </x:si>
  <x:si>
    <x:t xml:space="preserve">SKL-PC-027</x:t>
  </x:si>
  <x:si>
    <x:t xml:space="preserve">250번 | 안정 앰플로 화면 간섭을 완화하고 변혜서에게 공격 멈추기</x:t>
  </x:si>
  <x:si>
    <x:t xml:space="preserve">정신 차리자.</x:t>
  </x:si>
  <x:si>
    <x:t xml:space="preserve">안정 앰플 1개를 소비해 자아마모도 자체는 낮추지 않고 UI 간섭만 8초간 완화함.</x:t>
  </x:si>
  <x:si>
    <x:t xml:space="preserve">안정 앰플 1개 소모</x:t>
  </x:si>
  <x:si>
    <x:t xml:space="preserve">8초 종료</x:t>
  </x:si>
  <x:si>
    <x:t xml:space="preserve">SKL-STS-014</x:t>
  </x:si>
  <x:si>
    <x:t xml:space="preserve">수치 회복이 아니라 조작 가독성 보정</x:t>
  </x:si>
  <x:si>
    <x:t xml:space="preserve">SKL-PC-028</x:t>
  </x:si>
  <x:si>
    <x:t xml:space="preserve">손 내려.</x:t>
  </x:si>
  <x:si>
    <x:t xml:space="preserve">변혜서의 정체를 확인한 뒤 공격을 멈추는 것이 공략이 되는 페이즈 전용 행동. 공격 입력을 잠그고 회피만 허용함.</x:t>
  </x:si>
  <x:si>
    <x:t xml:space="preserve">변혜서 정체 확정·마지막 생존 페이즈</x:t>
  </x:si>
  <x:si>
    <x:t xml:space="preserve">공격 입력</x:t>
  </x:si>
  <x:si>
    <x:t xml:space="preserve">죄책감 파동 5회 생존</x:t>
  </x:si>
  <x:si>
    <x:t xml:space="preserve">공격하지 않는 선택 자체가 승리 조건</x:t>
  </x:si>
  <x:si>
    <x:t xml:space="preserve">SKL-PC-029</x:t>
  </x:si>
  <x:si>
    <x:t xml:space="preserve">최종 보스</x:t>
  </x:si>
  <x:si>
    <x:t xml:space="preserve">285번 | 너만 무한이잖아의 등급 배정 규칙 무효화하기</x:t>
  </x:si>
  <x:si>
    <x:t xml:space="preserve">너만 무한이잖아가 부여한 등급 표식과 실제 행동의 불일치를 찾아 계량 규칙을 무효화하는 판단형 스킬.</x:t>
  </x:si>
  <x:si>
    <x:t xml:space="preserve">잘못 배정된 등급 대상 식별</x:t>
  </x:si>
  <x:si>
    <x:t xml:space="preserve">등급 표식</x:t>
  </x:si>
  <x:si>
    <x:t xml:space="preserve">장치 파괴</x:t>
  </x:si>
  <x:si>
    <x:t xml:space="preserve">SKL-STS-019</x:t>
  </x:si>
  <x:si>
    <x:t xml:space="preserve">등급 자체가 아닌 행동을 기준으로 판별</x:t>
  </x:si>
  <x:si>
    <x:t xml:space="preserve">SKL-PC-030</x:t>
  </x:si>
  <x:si>
    <x:t xml:space="preserve">차한해·동료</x:t>
  </x:si>
  <x:si>
    <x:t xml:space="preserve">287번 | 차한해에게 연결된 무한대 부담 장치 파괴하기</x:t>
  </x:si>
  <x:si>
    <x:t xml:space="preserve">이번엔 같이.</x:t>
  </x:si>
  <x:si>
    <x:t xml:space="preserve">차한해 혼자 무한대 부담을 받아내지 않고 전장에 분산된 연결 장치를 동료와 동시 작동시키는 협력형 사건 스킬.</x:t>
  </x:si>
  <x:si>
    <x:t xml:space="preserve">동시 입력</x:t>
  </x:si>
  <x:si>
    <x:t xml:space="preserve">부담 연결 장치 4개 활성</x:t>
  </x:si>
  <x:si>
    <x:t xml:space="preserve">페이즈 1회</x:t>
  </x:si>
  <x:si>
    <x:t xml:space="preserve">부담 연결</x:t>
  </x:si>
  <x:si>
    <x:t xml:space="preserve">장치 4개 동시 파괴</x:t>
  </x:si>
  <x:si>
    <x:t xml:space="preserve">최종부 주제인 책임 분담을 전투 기믹으로 표현</x:t>
  </x:si>
  <x:si>
    <x:t xml:space="preserve">SKL-PC-031</x:t>
  </x:si>
  <x:si>
    <x:t xml:space="preserve">도시 전체 시민</x:t>
  </x:si>
  <x:si>
    <x:t xml:space="preserve">희생 엔딩</x:t>
  </x:si>
  <x:si>
    <x:t xml:space="preserve">296번 | 모두가 각자 가까운 균열로 함께 들어가기</x:t>
  </x:si>
  <x:si>
    <x:t xml:space="preserve">눈물</x:t>
  </x:si>
  <x:si>
    <x:t xml:space="preserve">차한해가 혼자 균열로 들어가는 희생 경로에서 진입 직전 UI로 반드시 사용하는 마지막 스킬. 눈물 한 방울과 함께 기억·감정이 도시 전체로 공명됨.</x:t>
  </x:si>
  <x:si>
    <x:t xml:space="preserve">죄책감</x:t>
  </x:si>
  <x:si>
    <x:t xml:space="preserve">단독 희생 엔딩 확정·균열 진입 직전</x:t>
  </x:si>
  <x:si>
    <x:t xml:space="preserve">엔딩 1회</x:t>
  </x:si>
  <x:si>
    <x:t xml:space="preserve">눈물 연출 종료·균열 진입</x:t>
  </x:si>
  <x:si>
    <x:t xml:space="preserve">SKL-STS-015</x:t>
  </x:si>
  <x:si>
    <x:t xml:space="preserve">공동 진입 엔딩에서는 UI 자체가 나타나지 않음</x:t>
  </x:si>
  <x:si>
    <x:t xml:space="preserve">SKL-PC-032</x:t>
  </x:si>
  <x:si>
    <x:t xml:space="preserve">고유 특성</x:t>
  </x:si>
  <x:si>
    <x:t xml:space="preserve">112번 | 다른 측정기로 재측정하고 같은 오류 확인하기</x:t>
  </x:si>
  <x:si>
    <x:t xml:space="preserve">무한 선의</x:t>
  </x:si>
  <x:si>
    <x:t xml:space="preserve">차한해의 선의 감소 연산을 0으로 고정하고 측정 상한을 반복 초과시키는 태생적 패시브. 전투 행위 자체는 선의 감소 조건이 아님.</x:t>
  </x:si>
  <x:si>
    <x:t xml:space="preserve">상시</x:t>
  </x:si>
  <x:si>
    <x:t xml:space="preserve">차한해 활성 상태</x:t>
  </x:si>
  <x:si>
    <x:t xml:space="preserve">선의 감소량</x:t>
  </x:si>
  <x:si>
    <x:t xml:space="preserve">고정값</x:t>
  </x:si>
  <x:si>
    <x:t xml:space="preserve">해제 불가</x:t>
  </x:si>
  <x:si>
    <x:t xml:space="preserve">112번 재측정에서 시스템적으로 확정</x:t>
  </x:si>
  <x:si>
    <x:t xml:space="preserve">SKL-NPC-001</x:t>
  </x:si>
  <x:si>
    <x:t xml:space="preserve">한도윤</x:t>
  </x:si>
  <x:si>
    <x:t xml:space="preserve">NPC</x:t>
  </x:si>
  <x:si>
    <x:t xml:space="preserve">찾았어, 여기야!</x:t>
  </x:si>
  <x:si>
    <x:t xml:space="preserve">한도윤 인연 100%에서 [도와줘!]로 호출되는 지원 행동. 마지막 직원의 위치를 무전과 표식으로 즉시 알려 줌.</x:t>
  </x:si>
  <x:si>
    <x:t xml:space="preserve">지원+이벤트</x:t>
  </x:si>
  <x:si>
    <x:t xml:space="preserve">연계 호출</x:t>
  </x:si>
  <x:si>
    <x:t xml:space="preserve">SKL-PC-020 사용·한도윤 인연 100%</x:t>
  </x:si>
  <x:si>
    <x:t xml:space="preserve">탐색 후보</x:t>
  </x:si>
  <x:si>
    <x:t xml:space="preserve">구역</x:t>
  </x:si>
  <x:si>
    <x:t xml:space="preserve">위치 표식 확인</x:t>
  </x:si>
  <x:si>
    <x:t xml:space="preserve">범용 AI 이동이 아니라 정보 지원</x:t>
  </x:si>
  <x:si>
    <x:t xml:space="preserve">SKL-NPC-002</x:t>
  </x:si>
  <x:si>
    <x:t xml:space="preserve">나대진</x:t>
  </x:si>
  <x:si>
    <x:t xml:space="preserve">여기서 받쳐줄게</x:t>
  </x:si>
  <x:si>
    <x:t xml:space="preserve">나대진 인연 100%에서 [도와줘!]로 호출되는 원격 지원. 치명 피해 1회를 막고 가장 가까운 부담 장치 1개를 안정화함.</x:t>
  </x:si>
  <x:si>
    <x:t xml:space="preserve">SKL-PC-020 사용·나대진 인연 100%</x:t>
  </x:si>
  <x:si>
    <x:t xml:space="preserve">치명 피해</x:t>
  </x:si>
  <x:si>
    <x:t xml:space="preserve">지원 1회 소모</x:t>
  </x:si>
  <x:si>
    <x:t xml:space="preserve">270번에서 지원 조건 해금</x:t>
  </x:si>
  <x:si>
    <x:t xml:space="preserve">피격 대상</x:t>
  </x:si>
  <x:si>
    <x:t xml:space="preserve">공용 상태</x:t>
  </x:si>
  <x:si>
    <x:t xml:space="preserve">최초 호출 | 119번</x:t>
  </x:si>
  <x:si>
    <x:t xml:space="preserve">상태/시스템</x:t>
  </x:si>
  <x:si>
    <x:t xml:space="preserve">경직</x:t>
  </x:si>
  <x:si>
    <x:t xml:space="preserve">일정 시간 대상의 이동·공격 입력 또는 AI 행동을 중단시키는 공용 상태.</x:t>
  </x:si>
  <x:si>
    <x:t xml:space="preserve">상태이상</x:t>
  </x:si>
  <x:si>
    <x:t xml:space="preserve">행동 불가</x:t>
  </x:si>
  <x:si>
    <x:t xml:space="preserve">경직을 부여하는 스킬 적중</x:t>
  </x:si>
  <x:si>
    <x:t xml:space="preserve">행동 가능 여부</x:t>
  </x:si>
  <x:si>
    <x:t xml:space="preserve">상태</x:t>
  </x:si>
  <x:si>
    <x:t xml:space="preserve">지속 종료</x:t>
  </x:si>
  <x:si>
    <x:t xml:space="preserve">호출 스킬이 지속 시간을 덮어씀</x:t>
  </x:si>
  <x:si>
    <x:t xml:space="preserve">최초 호출 | 130번</x:t>
  </x:si>
  <x:si>
    <x:t xml:space="preserve">밀려남</x:t>
  </x:si>
  <x:si>
    <x:t xml:space="preserve">대상을 공격 방향 반대로 강제 이동시키는 공용 위치 제어 상태.</x:t>
  </x:si>
  <x:si>
    <x:t xml:space="preserve">강제 이동</x:t>
  </x:si>
  <x:si>
    <x:t xml:space="preserve">밀치기·돌진·충격파 적중</x:t>
  </x:si>
  <x:si>
    <x:t xml:space="preserve">위치 이동</x:t>
  </x:si>
  <x:si>
    <x:t xml:space="preserve">칸</x:t>
  </x:si>
  <x:si>
    <x:t xml:space="preserve">이동 완료</x:t>
  </x:si>
  <x:si>
    <x:t xml:space="preserve">보스·고정형 개체는 거리 감소</x:t>
  </x:si>
  <x:si>
    <x:t xml:space="preserve">SKL-STS-003</x:t>
  </x:si>
  <x:si>
    <x:t xml:space="preserve">최초 호출 | 160번</x:t>
  </x:si>
  <x:si>
    <x:t xml:space="preserve">이동 둔화</x:t>
  </x:si>
  <x:si>
    <x:t xml:space="preserve">대상의 이동 속도를 일정 시간 낮추는 공용 상태.</x:t>
  </x:si>
  <x:si>
    <x:t xml:space="preserve">이동 속도 감소</x:t>
  </x:si>
  <x:si>
    <x:t xml:space="preserve">이동 방해 계열 스킬 적중</x:t>
  </x:si>
  <x:si>
    <x:t xml:space="preserve">중첩 시 높은 값 우선</x:t>
  </x:si>
  <x:si>
    <x:t xml:space="preserve">SKL-STS-004</x:t>
  </x:si>
  <x:si>
    <x:t xml:space="preserve">시전자·아군</x:t>
  </x:si>
  <x:si>
    <x:t xml:space="preserve">최초 호출 | 103번</x:t>
  </x:si>
  <x:si>
    <x:t xml:space="preserve">공격 강화</x:t>
  </x:si>
  <x:si>
    <x:t xml:space="preserve">몬스터 또는 무리의 공격력을 일정 시간 높이는 공용 강화 상태.</x:t>
  </x:si>
  <x:si>
    <x:t xml:space="preserve">버프</x:t>
  </x:si>
  <x:si>
    <x:t xml:space="preserve">강화·가속·구호 계열 스킬 성공</x:t>
  </x:si>
  <x:si>
    <x:t xml:space="preserve">선도체·갈채 계열 공용</x:t>
  </x:si>
  <x:si>
    <x:t xml:space="preserve">SKL-STS-005</x:t>
  </x:si>
  <x:si>
    <x:t xml:space="preserve">최초 호출 | 179번</x:t>
  </x:si>
  <x:si>
    <x:t xml:space="preserve">일정량의 피해를 본체보다 먼저 흡수하는 공용 방어 상태.</x:t>
  </x:si>
  <x:si>
    <x:t xml:space="preserve">보호막·외피 계열 스킬 성공</x:t>
  </x:si>
  <x:si>
    <x:t xml:space="preserve">보호막 소진·지속 종료</x:t>
  </x:si>
  <x:si>
    <x:t xml:space="preserve">최대 HP 비율 기준</x:t>
  </x:si>
  <x:si>
    <x:t xml:space="preserve">SKL-STS-006</x:t>
  </x:si>
  <x:si>
    <x:t xml:space="preserve">최초 호출 | 222번</x:t>
  </x:si>
  <x:si>
    <x:t xml:space="preserve">방향 혼란</x:t>
  </x:si>
  <x:si>
    <x:t xml:space="preserve">플레이어의 이동·전조 방향 정보를 짧게 뒤틀어 판단을 방해하는 상태.</x:t>
  </x:si>
  <x:si>
    <x:t xml:space="preserve">디버프</x:t>
  </x:si>
  <x:si>
    <x:t xml:space="preserve">방향 정보 왜곡</x:t>
  </x:si>
  <x:si>
    <x:t xml:space="preserve">환각·혼란 계열 스킬 적중</x:t>
  </x:si>
  <x:si>
    <x:t xml:space="preserve">방향 판독</x:t>
  </x:si>
  <x:si>
    <x:t xml:space="preserve">단계</x:t>
  </x:si>
  <x:si>
    <x:t xml:space="preserve">접근성 설정에서 시각 왜곡 완화 가능</x:t>
  </x:si>
  <x:si>
    <x:t xml:space="preserve">대상·위치</x:t>
  </x:si>
  <x:si>
    <x:t xml:space="preserve">표적 지정</x:t>
  </x:si>
  <x:si>
    <x:t xml:space="preserve">AI가 특정 대상 또는 위치를 우선 목표로 삼도록 바꾸는 공용 상태.</x:t>
  </x:si>
  <x:si>
    <x:t xml:space="preserve">우선 표적 변경</x:t>
  </x:si>
  <x:si>
    <x:t xml:space="preserve">지정·호명·유인 계열 스킬 성공</x:t>
  </x:si>
  <x:si>
    <x:t xml:space="preserve">AI 우선순위</x:t>
  </x:si>
  <x:si>
    <x:t xml:space="preserve">대상 이탈·지속 종료</x:t>
  </x:si>
  <x:si>
    <x:t xml:space="preserve">PC 유인과 몬스터 호명 모두 사용</x:t>
  </x:si>
  <x:si>
    <x:t xml:space="preserve">SKL-STS-008</x:t>
  </x:si>
  <x:si>
    <x:t xml:space="preserve">연결 대상</x:t>
  </x:si>
  <x:si>
    <x:t xml:space="preserve">최초 호출 | 275번</x:t>
  </x:si>
  <x:si>
    <x:t xml:space="preserve">피해 전가</x:t>
  </x:si>
  <x:si>
    <x:t xml:space="preserve">받을 피해 또는 상태이상을 연결된 다른 대상에게 넘기는 상태.</x:t>
  </x:si>
  <x:si>
    <x:t xml:space="preserve">피해 이전</x:t>
  </x:si>
  <x:si>
    <x:t xml:space="preserve">전가 연결 활성</x:t>
  </x:si>
  <x:si>
    <x:t xml:space="preserve">연결 해제·대상 소멸</x:t>
  </x:si>
  <x:si>
    <x:t xml:space="preserve">시민 환영 연결은 직접 피해 판정 없음</x:t>
  </x:si>
  <x:si>
    <x:t xml:space="preserve">SKL-STS-009</x:t>
  </x:si>
  <x:si>
    <x:t xml:space="preserve">최초 호출 | 276번</x:t>
  </x:si>
  <x:si>
    <x:t xml:space="preserve">속박</x:t>
  </x:si>
  <x:si>
    <x:t xml:space="preserve">이동 또는 특정 행동 입력을 잠시 제한하는 공용 제어 상태.</x:t>
  </x:si>
  <x:si>
    <x:t xml:space="preserve">이동·행동 제한</x:t>
  </x:si>
  <x:si>
    <x:t xml:space="preserve">속박·행동 봉쇄 적중</x:t>
  </x:si>
  <x:si>
    <x:t xml:space="preserve">지속 종료·해제 입력 성공</x:t>
  </x:si>
  <x:si>
    <x:t xml:space="preserve">장비 저항으로 지속시간 감소</x:t>
  </x:si>
  <x:si>
    <x:t xml:space="preserve">최초 호출 | 141번</x:t>
  </x:si>
  <x:si>
    <x:t xml:space="preserve">주의 분산</x:t>
  </x:si>
  <x:si>
    <x:t xml:space="preserve">일반 변이체의 표적을 실제 대상에서 소리·빛 발생 지점으로 잠시 바꾸는 상태.</x:t>
  </x:si>
  <x:si>
    <x:t xml:space="preserve">표적 전환</x:t>
  </x:si>
  <x:si>
    <x:t xml:space="preserve">[저기 봐!] 발동</x:t>
  </x:si>
  <x:si>
    <x:t xml:space="preserve">표적 우선순위</x:t>
  </x:si>
  <x:si>
    <x:t xml:space="preserve">지속 종료·피격</x:t>
  </x:si>
  <x:si>
    <x:t xml:space="preserve">보스 면역</x:t>
  </x:si>
  <x:si>
    <x:t xml:space="preserve">SKL-STS-011</x:t>
  </x:si>
  <x:si>
    <x:t xml:space="preserve">첫 힘 발현</x:t>
  </x:si>
  <x:si>
    <x:t xml:space="preserve">무의식적 선의 폭발</x:t>
  </x:si>
  <x:si>
    <x:t xml:space="preserve">[펑!]에 의해 호출되어 차한해의 공격력 보정에 +990을 더해 순간 출력 1000을 만드는 일회성 상태.</x:t>
  </x:si>
  <x:si>
    <x:t xml:space="preserve">SKL-PC-002 발동</x:t>
  </x:si>
  <x:si>
    <x:t xml:space="preserve">접촉 판정 완료</x:t>
  </x:si>
  <x:si>
    <x:t xml:space="preserve">SKL-STS-012</x:t>
  </x:si>
  <x:si>
    <x:t xml:space="preserve">다음 콘텐츠에서 즉시 0으로 복귀</x:t>
  </x:si>
  <x:si>
    <x:t xml:space="preserve">접촉 초기 변이체</x:t>
  </x:si>
  <x:si>
    <x:t xml:space="preserve">접촉 소멸</x:t>
  </x:si>
  <x:si>
    <x:t xml:space="preserve">무의식적 선의 폭발 상태에서 초기 변이체가 차한해에게 접촉하면 외피가 먼지처럼 붕괴하는 사건 처리.</x:t>
  </x:si>
  <x:si>
    <x:t xml:space="preserve">이벤트</x:t>
  </x:si>
  <x:si>
    <x:t xml:space="preserve">SKL-STS-011 활성·접촉 판정</x:t>
  </x:si>
  <x:si>
    <x:t xml:space="preserve">특수 사건</x:t>
  </x:si>
  <x:si>
    <x:t xml:space="preserve">스토리 판정</x:t>
  </x:si>
  <x:si>
    <x:t xml:space="preserve">대상 상태</x:t>
  </x:si>
  <x:si>
    <x:t xml:space="preserve">개체</x:t>
  </x:si>
  <x:si>
    <x:t xml:space="preserve">대상 소멸 완료</x:t>
  </x:si>
  <x:si>
    <x:t xml:space="preserve">일반 전투 처치와 다른 사건 판정</x:t>
  </x:si>
  <x:si>
    <x:t xml:space="preserve">자아마모 수치를 되돌리지 않고 입력 흔들림만 일정 시간 제거하는 보조 상태.</x:t>
  </x:si>
  <x:si>
    <x:t xml:space="preserve">선의 안정 장치 자동 발동</x:t>
  </x:si>
  <x:si>
    <x:t xml:space="preserve">자아마모 수치에는 영향 없음</x:t>
  </x:si>
  <x:si>
    <x:t xml:space="preserve">자아마모 수치는 유지한 채 화면 노이즈·간섭 강도만 낮추는 상태.</x:t>
  </x:si>
  <x:si>
    <x:t xml:space="preserve">안정 앰플 사용</x:t>
  </x:si>
  <x:si>
    <x:t xml:space="preserve">게임플레이 가독성 보조</x:t>
  </x:si>
  <x:si>
    <x:t xml:space="preserve">[눈물]로 전달된 차한해의 기억과 감정을 도시 시민이 체감하며 스스로 자신의 요구와 방관을 되돌아보게 되는 엔딩 상태.</x:t>
  </x:si>
  <x:si>
    <x:t xml:space="preserve">상태이상+연출</x:t>
  </x:si>
  <x:si>
    <x:t xml:space="preserve">기억 회상·후회 대사 플래그</x:t>
  </x:si>
  <x:si>
    <x:t xml:space="preserve">SKL-PC-031 발동</x:t>
  </x:si>
  <x:si>
    <x:t xml:space="preserve">시민 반응 플래그</x:t>
  </x:si>
  <x:si>
    <x:t xml:space="preserve">엔딩 종료·후일담 전환</x:t>
  </x:si>
  <x:si>
    <x:t xml:space="preserve">감정 강제 조종이 아니라 기억 공유 후 자발적 죄책감</x:t>
  </x:si>
  <x:si>
    <x:t xml:space="preserve">갈채 계열 변이체</x:t>
  </x:si>
  <x:si>
    <x:t xml:space="preserve">갈채 계열</x:t>
  </x:si>
  <x:si>
    <x:t xml:space="preserve">최초 호출 | 175번</x:t>
  </x:si>
  <x:si>
    <x:t xml:space="preserve">갈채</x:t>
  </x:si>
  <x:si>
    <x:t xml:space="preserve">박수·카메라·시선이 축적될수록 갈채 계열 변이체의 공격력·보호막이 강화되는 공용 자원 상태.</x:t>
  </x:si>
  <x:si>
    <x:t xml:space="preserve">박수·시선 계열 스킬 성공</x:t>
  </x:si>
  <x:si>
    <x:t xml:space="preserve">갈채 스택</x:t>
  </x:si>
  <x:si>
    <x:t xml:space="preserve">스택</x:t>
  </x:si>
  <x:si>
    <x:t xml:space="preserve">카메라 차단·비공개 구조</x:t>
  </x:si>
  <x:si>
    <x:t xml:space="preserve">SKL-STS-004 / SKL-STS-005</x:t>
  </x:si>
  <x:si>
    <x:t xml:space="preserve">최대 스택은 보스별 별도 설정</x:t>
  </x:si>
  <x:si>
    <x:t xml:space="preserve">SKL-STS-017</x:t>
  </x:si>
  <x:si>
    <x:t xml:space="preserve">최종 균열</x:t>
  </x:si>
  <x:si>
    <x:t xml:space="preserve">283번 | 정예 균열 수호체 ‘선의 압류관’과 전투 치르기</x:t>
  </x:si>
  <x:si>
    <x:t xml:space="preserve">회복 반전</x:t>
  </x:si>
  <x:si>
    <x:t xml:space="preserve">회복 효과가 들어오면 같은 수치의 피해 또는 회복 차단으로 변환되는 정예전 상태.</x:t>
  </x:si>
  <x:si>
    <x:t xml:space="preserve">선의 압류관 [회복도 압류] 성공</x:t>
  </x:si>
  <x:si>
    <x:t xml:space="preserve">회복 효율</x:t>
  </x:si>
  <x:si>
    <x:t xml:space="preserve">지속 종료·장치 파괴</x:t>
  </x:si>
  <x:si>
    <x:t xml:space="preserve">회복 사용 타이밍을 바꾸는 정예 기믹</x:t>
  </x:si>
  <x:si>
    <x:t xml:space="preserve">SKL-STS-018</x:t>
  </x:si>
  <x:si>
    <x:t xml:space="preserve">선의 봉쇄</x:t>
  </x:si>
  <x:si>
    <x:t xml:space="preserve">차한해의 공명·회복 관련 보조 효과를 일정 시간 봉쇄하는 정예전 상태.</x:t>
  </x:si>
  <x:si>
    <x:t xml:space="preserve">공명 보조 봉쇄</x:t>
  </x:si>
  <x:si>
    <x:t xml:space="preserve">선의 압류관 [선의 압류] 성공</x:t>
  </x:si>
  <x:si>
    <x:t xml:space="preserve">공명 보조 사용</x:t>
  </x:si>
  <x:si>
    <x:t xml:space="preserve">봉쇄 장치 파괴·지속 종료</x:t>
  </x:si>
  <x:si>
    <x:t xml:space="preserve">무한 선의 자체는 감소시키지 않음</x:t>
  </x:si>
  <x:si>
    <x:t xml:space="preserve">전장 대상</x:t>
  </x:si>
  <x:si>
    <x:t xml:space="preserve">너만 무한이잖아가 행동과 무관하게 대상에게 등급을 부여해 공격 우선순위를 강제하는 보스 규칙 상태.</x:t>
  </x:si>
  <x:si>
    <x:t xml:space="preserve">등급 부여</x:t>
  </x:si>
  <x:si>
    <x:t xml:space="preserve">[등급부터 매길게.] 성공</x:t>
  </x:si>
  <x:si>
    <x:t xml:space="preserve">우선순위</x:t>
  </x:si>
  <x:si>
    <x:t xml:space="preserve">등급</x:t>
  </x:si>
  <x:si>
    <x:t xml:space="preserve">[등급? 됐거든.] 성공·장치 파괴</x:t>
  </x:si>
  <x:si>
    <x:t xml:space="preserve">등급의 부당함을 시스템 규칙으로 표현</x:t>
  </x:si>
  <x:si>
    <x:t xml:space="preserve">SKL-STS-020</x:t>
  </x:si>
  <x:si>
    <x:t xml:space="preserve">284번 | 중심 섬의 너만 무한이잖아와 마주하기</x:t>
  </x:si>
  <x:si>
    <x:t xml:space="preserve">희생 표식</x:t>
  </x:si>
  <x:si>
    <x:t xml:space="preserve">특정 1인을 희생 우선 대상으로 지정해 주변 공격·밀치기 AI가 해당 대상에 집중되도록 만드는 상태.</x:t>
  </x:si>
  <x:si>
    <x:t xml:space="preserve">희생 우선순위</x:t>
  </x:si>
  <x:si>
    <x:t xml:space="preserve">희생·선동 계열 스킬 성공</x:t>
  </x:si>
  <x:si>
    <x:t xml:space="preserve">표식 해제·지속 종료</x:t>
  </x:si>
  <x:si>
    <x:t xml:space="preserve">최종부 선도체와 보스가 공유</x:t>
  </x:si>
  <x:si>
    <x:t xml:space="preserve">SKL-MON-001</x:t>
  </x:si>
  <x:si>
    <x:t xml:space="preserve">보라멍울</x:t>
  </x:si>
  <x:si>
    <x:t xml:space="preserve">3 | 선택된 선의 · 3-B | 대피 경로</x:t>
  </x:si>
  <x:si>
    <x:t xml:space="preserve">74번 | 아파트 계단으로 이동하며 ‘보라멍울’를 피해 숨기</x:t>
  </x:si>
  <x:si>
    <x:t xml:space="preserve">몬스터</x:t>
  </x:si>
  <x:si>
    <x:t xml:space="preserve">슥, 긁기</x:t>
  </x:si>
  <x:si>
    <x:t xml:space="preserve">근거리 전방을 긁어 기본 피해를 줌.</x:t>
  </x:si>
  <x:si>
    <x:t xml:space="preserve">AI 가중치</x:t>
  </x:si>
  <x:si>
    <x:t xml:space="preserve">사거리·페이즈·주변 상황 조건 충족</x:t>
  </x:si>
  <x:si>
    <x:t xml:space="preserve">몬스터 최종 공격력 비율</x:t>
  </x:si>
  <x:si>
    <x:t xml:space="preserve">몬스터 최종 공격력 × 95%</x:t>
  </x:si>
  <x:si>
    <x:t xml:space="preserve">기능 원형: 느린 할퀴기 · 몬스터 시트 발동률 70%와 동기화</x:t>
  </x:si>
  <x:si>
    <x:t xml:space="preserve">SKL-MON-002</x:t>
  </x:si>
  <x:si>
    <x:t xml:space="preserve">꿈틀꿈틀</x:t>
  </x:si>
  <x:si>
    <x:t xml:space="preserve">'비틀거리며 접근' 행동을 수행해 위치·전투 리듬을 변화시킴.</x:t>
  </x:si>
  <x:si>
    <x:t xml:space="preserve">기능 원형: 비틀거리며 접근 · 몬스터 시트 발동률 30%와 동기화</x:t>
  </x:si>
  <x:si>
    <x:t xml:space="preserve">SKL-MON-003</x:t>
  </x:si>
  <x:si>
    <x:t xml:space="preserve">문틈젤리</x:t>
  </x:si>
  <x:si>
    <x:t xml:space="preserve">3 | 선택된 선의 · 3-B | 아파트 대피·첫 힘</x:t>
  </x:si>
  <x:si>
    <x:t xml:space="preserve">78번 | 문틈젤리와 정면으로 마주치기</x:t>
  </x:si>
  <x:si>
    <x:t xml:space="preserve">문 열면 나와!</x:t>
  </x:si>
  <x:si>
    <x:t xml:space="preserve">'갑작스러운 덮치기' 행동을 수행해 위치·전투 리듬을 변화시킴.</x:t>
  </x:si>
  <x:si>
    <x:t xml:space="preserve">몬스터 최종 공격력 × 100%</x:t>
  </x:si>
  <x:si>
    <x:t xml:space="preserve">기능 원형: 갑작스러운 덮치기 · 몬스터 시트 발동률 45%와 동기화</x:t>
  </x:si>
  <x:si>
    <x:t xml:space="preserve">SKL-MON-004</x:t>
  </x:si>
  <x:si>
    <x:t xml:space="preserve">여긴 내 틈</x:t>
  </x:si>
  <x:si>
    <x:t xml:space="preserve">'문 앞 버티기' 행동을 수행해 위치·전투 리듬을 변화시킴.</x:t>
  </x:si>
  <x:si>
    <x:t xml:space="preserve">기능 원형: 문 앞 버티기 · 몬스터 시트 발동률 35%와 동기화</x:t>
  </x:si>
  <x:si>
    <x:t xml:space="preserve">SKL-MON-005</x:t>
  </x:si>
  <x:si>
    <x:t xml:space="preserve">쭈욱!</x:t>
  </x:si>
  <x:si>
    <x:t xml:space="preserve">'고개 들기' 행동을 수행해 위치·전투 리듬을 변화시킴.</x:t>
  </x:si>
  <x:si>
    <x:t xml:space="preserve">기능 원형: 고개 들기 · 몬스터 시트 발동률 20%와 동기화</x:t>
  </x:si>
  <x:si>
    <x:t xml:space="preserve">SKL-MON-006</x:t>
  </x:si>
  <x:si>
    <x:t xml:space="preserve">질질핵</x:t>
  </x:si>
  <x:si>
    <x:t xml:space="preserve">83번 | 질질핵를 우회해 안전 구역으로 이동하기</x:t>
  </x:si>
  <x:si>
    <x:t xml:space="preserve">쿵.</x:t>
  </x:si>
  <x:si>
    <x:t xml:space="preserve">전방 바닥을 강하게 내려찍어 충격 피해를 줌.</x:t>
  </x:si>
  <x:si>
    <x:t xml:space="preserve">몬스터 최종 공격력 × 120%</x:t>
  </x:si>
  <x:si>
    <x:t xml:space="preserve">기능 원형: 몸통 내려찍기 · 몬스터 시트 발동률 60%와 동기화</x:t>
  </x:si>
  <x:si>
    <x:t xml:space="preserve">SKL-MON-007</x:t>
  </x:si>
  <x:si>
    <x:t xml:space="preserve">질질질…</x:t>
  </x:si>
  <x:si>
    <x:t xml:space="preserve">'느린 추격' 행동을 수행해 위치·전투 리듬을 변화시킴.</x:t>
  </x:si>
  <x:si>
    <x:t xml:space="preserve">기능 원형: 느린 추격 · 몬스터 시트 발동률 40%와 동기화</x:t>
  </x:si>
  <x:si>
    <x:t xml:space="preserve">SKL-MON-008</x:t>
  </x:si>
  <x:si>
    <x:t xml:space="preserve">울음주머니</x:t>
  </x:si>
  <x:si>
    <x:t xml:space="preserve">84번 | 울음주머니의 울음 파동을 피해 새벽 괴물 습격 구간 벗어나기</x:t>
  </x:si>
  <x:si>
    <x:t xml:space="preserve">으아앙—</x:t>
  </x:si>
  <x:si>
    <x:t xml:space="preserve">'울음 파동' 행동을 수행해 위치·전투 리듬을 변화시킴.</x:t>
  </x:si>
  <x:si>
    <x:t xml:space="preserve">기능 원형: 울음 파동 · 몬스터 시트 발동률 45%와 동기화</x:t>
  </x:si>
  <x:si>
    <x:t xml:space="preserve">SKL-MON-009</x:t>
  </x:si>
  <x:si>
    <x:t xml:space="preserve">가까이 오지 마</x:t>
  </x:si>
  <x:si>
    <x:t xml:space="preserve">'뒤로 물러나기' 행동을 수행해 위치·전투 리듬을 변화시킴.</x:t>
  </x:si>
  <x:si>
    <x:t xml:space="preserve">기능 원형: 뒤로 물러나기 · 몬스터 시트 발동률 35%와 동기화</x:t>
  </x:si>
  <x:si>
    <x:t xml:space="preserve">SKL-MON-010</x:t>
  </x:si>
  <x:si>
    <x:t xml:space="preserve">숨 한번</x:t>
  </x:si>
  <x:si>
    <x:t xml:space="preserve">정해진 감지 행동으로 주변을 탐색하며 플레이어 발견 여부에 따라 다음 행동을 바꿈.</x:t>
  </x:si>
  <x:si>
    <x:t xml:space="preserve">AI 행동</x:t>
  </x:si>
  <x:si>
    <x:t xml:space="preserve">감지 우선순위</x:t>
  </x:si>
  <x:si>
    <x:t xml:space="preserve">기능 원형: 멈춰 서기 · 몬스터 시트 발동률 20%와 동기화</x:t>
  </x:si>
  <x:si>
    <x:t xml:space="preserve">SKL-MON-011</x:t>
  </x:si>
  <x:si>
    <x:t xml:space="preserve">길치섬모</x:t>
  </x:si>
  <x:si>
    <x:t xml:space="preserve">85번 | 길치섬모의 배회 경로를 피해 한도윤과 합류하기</x:t>
  </x:si>
  <x:si>
    <x:t xml:space="preserve">어디였지?</x:t>
  </x:si>
  <x:si>
    <x:t xml:space="preserve">기능 원형: 배회 · 몬스터 시트 발동률 55%와 동기화</x:t>
  </x:si>
  <x:si>
    <x:t xml:space="preserve">SKL-MON-012</x:t>
  </x:si>
  <x:si>
    <x:t xml:space="preserve">아, 비켜!</x:t>
  </x:si>
  <x:si>
    <x:t xml:space="preserve">몸체·집게·외피로 목표를 밀어 안전 위치에서 벗어나게 함.</x:t>
  </x:si>
  <x:si>
    <x:t xml:space="preserve">밀려남 1.5칸</x:t>
  </x:si>
  <x:si>
    <x:t xml:space="preserve">몬스터 최종 공격력 × 75%</x:t>
  </x:si>
  <x:si>
    <x:t xml:space="preserve">기능 원형: 짧은 밀치기 · 몬스터 시트 발동률 30%와 동기화</x:t>
  </x:si>
  <x:si>
    <x:t xml:space="preserve">SKL-MON-013</x:t>
  </x:si>
  <x:si>
    <x:t xml:space="preserve">여기 맞나?</x:t>
  </x:si>
  <x:si>
    <x:t xml:space="preserve">기능 원형: 주변 살피기 · 몬스터 시트 발동률 15%와 동기화</x:t>
  </x:si>
  <x:si>
    <x:t xml:space="preserve">SKL-MON-014</x:t>
  </x:si>
  <x:si>
    <x:t xml:space="preserve">쫓쫓해삼</x:t>
  </x:si>
  <x:si>
    <x:t xml:space="preserve">3 | 선택된 선의 · 3-D | 대피소 가족 심부름</x:t>
  </x:si>
  <x:si>
    <x:t xml:space="preserve">97번 | 쫓쫓해삼와 싸우는 고등급자 곁을 지나 따뜻한 음식 구해오기</x:t>
  </x:si>
  <x:si>
    <x:t xml:space="preserve">잡았다, 또!</x:t>
  </x:si>
  <x:si>
    <x:t xml:space="preserve">몬스터 최종 공격력 × 110%</x:t>
  </x:si>
  <x:si>
    <x:t xml:space="preserve">기능 원형: 연속 할퀴기 · 몬스터 시트 발동률 45%와 동기화</x:t>
  </x:si>
  <x:si>
    <x:t xml:space="preserve">SKL-MON-015</x:t>
  </x:si>
  <x:si>
    <x:t xml:space="preserve">쫓아간다!</x:t>
  </x:si>
  <x:si>
    <x:t xml:space="preserve">직선 전조 후 목표 방향으로 빠르게 돌진해 경로상의 대상을 압박함.</x:t>
  </x:si>
  <x:si>
    <x:t xml:space="preserve">몬스터 최종 공격력 × 115%</x:t>
  </x:si>
  <x:si>
    <x:t xml:space="preserve">기능 원형: 추격 돌진 · 몬스터 시트 발동률 35%와 동기화</x:t>
  </x:si>
  <x:si>
    <x:t xml:space="preserve">SKL-MON-016</x:t>
  </x:si>
  <x:si>
    <x:t xml:space="preserve">너 말고 너!</x:t>
  </x:si>
  <x:si>
    <x:t xml:space="preserve">'목표 전환' 행동을 수행해 위치·전투 리듬을 변화시킴.</x:t>
  </x:si>
  <x:si>
    <x:t xml:space="preserve">기능 원형: 목표 전환 · 몬스터 시트 발동률 20%와 동기화</x:t>
  </x:si>
  <x:si>
    <x:t xml:space="preserve">SKL-MON-017</x:t>
  </x:si>
  <x:si>
    <x:t xml:space="preserve">길막말미잘</x:t>
  </x:si>
  <x:si>
    <x:t xml:space="preserve">3 | 선택된 선의 · 3-D | 대피소 보급로·약주머니 서브</x:t>
  </x:si>
  <x:si>
    <x:t xml:space="preserve">98번 | 길막말미잘가 점거한 보급로에서 노인의 약주머니 찾아주기</x:t>
  </x:si>
  <x:si>
    <x:t xml:space="preserve">여기 못 지나가</x:t>
  </x:si>
  <x:si>
    <x:t xml:space="preserve">기능 원형: 통로 밀치기 · 몬스터 시트 발동률 50%와 동기화</x:t>
  </x:si>
  <x:si>
    <x:t xml:space="preserve">SKL-MON-018</x:t>
  </x:si>
  <x:si>
    <x:t xml:space="preserve">길막 완료</x:t>
  </x:si>
  <x:si>
    <x:t xml:space="preserve">통로·출구·안전 위치를 점유하거나 닫아 플레이어의 이동 선택지를 줄임.</x:t>
  </x:si>
  <x:si>
    <x:t xml:space="preserve">이동 경로 제한</x:t>
  </x:si>
  <x:si>
    <x:t xml:space="preserve">이동 가능 경로</x:t>
  </x:si>
  <x:si>
    <x:t xml:space="preserve">기능 원형: 앞길 막기 · 몬스터 시트 발동률 30%와 동기화</x:t>
  </x:si>
  <x:si>
    <x:t xml:space="preserve">SKL-MON-019</x:t>
  </x:si>
  <x:si>
    <x:t xml:space="preserve">툭!</x:t>
  </x:si>
  <x:si>
    <x:t xml:space="preserve">주변 또는 전방으로 충격파를 퍼뜨려 피해와 위치 흔들림을 줌.</x:t>
  </x:si>
  <x:si>
    <x:t xml:space="preserve">밀려남 1칸</x:t>
  </x:si>
  <x:si>
    <x:t xml:space="preserve">몬스터 최종 공격력 × 85%</x:t>
  </x:si>
  <x:si>
    <x:t xml:space="preserve">기능 원형: 짧은 충격파 · 몬스터 시트 발동률 20%와 동기화</x:t>
  </x:si>
  <x:si>
    <x:t xml:space="preserve">SKL-MON-020</x:t>
  </x:si>
  <x:si>
    <x:t xml:space="preserve">엉킨세포군</x:t>
  </x:si>
  <x:si>
    <x:t xml:space="preserve">100번 | 엉킨세포군의 공격 범위를 피해 아파트에서 토퍼와 생활용품 챙기기</x:t>
  </x:si>
  <x:si>
    <x:t xml:space="preserve">셋이서 빙글</x:t>
  </x:si>
  <x:si>
    <x:t xml:space="preserve">넓은 전방 범위를 한 번에 휩쓸어 여러 대상을 압박함.</x:t>
  </x:si>
  <x:si>
    <x:t xml:space="preserve">기능 원형: 회전 휩쓸기 · 몬스터 시트 발동률 40%와 동기화</x:t>
  </x:si>
  <x:si>
    <x:t xml:space="preserve">SKL-MON-021</x:t>
  </x:si>
  <x:si>
    <x:t xml:space="preserve">한꺼번에 쿵</x:t>
  </x:si>
  <x:si>
    <x:t xml:space="preserve">기능 원형: 다중 내려찍기 · 몬스터 시트 발동률 30%와 동기화</x:t>
  </x:si>
  <x:si>
    <x:t xml:space="preserve">SKL-MON-022</x:t>
  </x:si>
  <x:si>
    <x:t xml:space="preserve">방향은 모르겠고!</x:t>
  </x:si>
  <x:si>
    <x:t xml:space="preserve">기능 원형: 비틀린 돌진 · 몬스터 시트 발동률 20%와 동기화</x:t>
  </x:si>
  <x:si>
    <x:t xml:space="preserve">SKL-MON-023</x:t>
  </x:si>
  <x:si>
    <x:t xml:space="preserve">엉켜서 딱!</x:t>
  </x:si>
  <x:si>
    <x:t xml:space="preserve">'경직' 행동을 수행해 위치·전투 리듬을 변화시킴.</x:t>
  </x:si>
  <x:si>
    <x:t xml:space="preserve">기능 원형: 경직 · 몬스터 시트 발동률 10%와 동기화</x:t>
  </x:si>
  <x:si>
    <x:t xml:space="preserve">SKL-MON-024</x:t>
  </x:si>
  <x:si>
    <x:t xml:space="preserve">대장촉수</x:t>
  </x:si>
  <x:si>
    <x:t xml:space="preserve">103번 | 대장촉수의 습격으로 지연되어 선의 수치 측정 마감 놓치기</x:t>
  </x:si>
  <x:si>
    <x:t xml:space="preserve">너부터!</x:t>
  </x:si>
  <x:si>
    <x:t xml:space="preserve">특정 대상이나 위치에 표식을 남겨 무리의 공격 우선순위를 집중시킴.</x:t>
  </x:si>
  <x:si>
    <x:t xml:space="preserve">기능 원형: 표적 지정 · 몬스터 시트 발동률 30%와 동기화</x:t>
  </x:si>
  <x:si>
    <x:t xml:space="preserve">SKL-MON-025</x:t>
  </x:si>
  <x:si>
    <x:t xml:space="preserve">다 같이 가!</x:t>
  </x:si>
  <x:si>
    <x:t xml:space="preserve">'부하 돌격 명령' 행동을 수행해 위치·전투 리듬을 변화시킴.</x:t>
  </x:si>
  <x:si>
    <x:t xml:space="preserve">기능 원형: 부하 돌격 명령 · 몬스터 시트 발동률 30%와 동기화</x:t>
  </x:si>
  <x:si>
    <x:t xml:space="preserve">SKL-MON-026</x:t>
  </x:si>
  <x:si>
    <x:t xml:space="preserve">빨리빨리!</x:t>
  </x:si>
  <x:si>
    <x:t xml:space="preserve">주변 아군의 전투 리듬을 끌어올려 공격 성능을 일정 시간 강화함.</x:t>
  </x:si>
  <x:si>
    <x:t xml:space="preserve">기능 원형: 무리 가속 · 몬스터 시트 발동률 25%와 동기화</x:t>
  </x:si>
  <x:si>
    <x:t xml:space="preserve">SKL-MON-027</x:t>
  </x:si>
  <x:si>
    <x:t xml:space="preserve">내가 간다</x:t>
  </x:si>
  <x:si>
    <x:t xml:space="preserve">근거리 목표를 반복 또는 단발로 직접 타격함.</x:t>
  </x:si>
  <x:si>
    <x:t xml:space="preserve">몬스터 최종 공격력 × 105%</x:t>
  </x:si>
  <x:si>
    <x:t xml:space="preserve">기능 원형: 직접 타격 · 몬스터 시트 발동률 15%와 동기화</x:t>
  </x:si>
  <x:si>
    <x:t xml:space="preserve">SKL-MON-028</x:t>
  </x:si>
  <x:si>
    <x:t xml:space="preserve">똑똑소라</x:t>
  </x:si>
  <x:si>
    <x:t xml:space="preserve">4 | 영웅의 시작 · 4-B | 도심 공동 구조</x:t>
  </x:si>
  <x:si>
    <x:t xml:space="preserve">똑똑똑!</x:t>
  </x:si>
  <x:si>
    <x:t xml:space="preserve">'문 두드리기' 행동을 수행해 위치·전투 리듬을 변화시킴.</x:t>
  </x:si>
  <x:si>
    <x:t xml:space="preserve">기능 원형: 문 두드리기 · 몬스터 시트 발동률 40%와 동기화</x:t>
  </x:si>
  <x:si>
    <x:t xml:space="preserve">SKL-MON-029</x:t>
  </x:si>
  <x:si>
    <x:t xml:space="preserve">문 좀 열어!</x:t>
  </x:si>
  <x:si>
    <x:t xml:space="preserve">기능 원형: 연속 주먹질 · 몬스터 시트 발동률 35%와 동기화</x:t>
  </x:si>
  <x:si>
    <x:t xml:space="preserve">SKL-MON-030</x:t>
  </x:si>
  <x:si>
    <x:t xml:space="preserve">다음 문!</x:t>
  </x:si>
  <x:si>
    <x:t xml:space="preserve">기능 원형: 목표 전환 · 몬스터 시트 발동률 25%와 동기화</x:t>
  </x:si>
  <x:si>
    <x:t xml:space="preserve">SKL-MON-031</x:t>
  </x:si>
  <x:si>
    <x:t xml:space="preserve">문틈새우</x:t>
  </x:si>
  <x:si>
    <x:t xml:space="preserve">쏙!</x:t>
  </x:si>
  <x:si>
    <x:t xml:space="preserve">'틈새 이동' 행동을 수행해 위치·전투 리듬을 변화시킴.</x:t>
  </x:si>
  <x:si>
    <x:t xml:space="preserve">기능 원형: 틈새 이동 · 몬스터 시트 발동률 35%와 동기화</x:t>
  </x:si>
  <x:si>
    <x:t xml:space="preserve">SKL-MON-032</x:t>
  </x:si>
  <x:si>
    <x:t xml:space="preserve">뒤에 있다!</x:t>
  </x:si>
  <x:si>
    <x:t xml:space="preserve">가느다란 공격 기관으로 빈틈을 찔러 높은 단일 피해를 줌.</x:t>
  </x:si>
  <x:si>
    <x:t xml:space="preserve">몬스터 최종 공격력 × 125%</x:t>
  </x:si>
  <x:si>
    <x:t xml:space="preserve">기능 원형: 후방 찌르기 · 몬스터 시트 발동률 40%와 동기화</x:t>
  </x:si>
  <x:si>
    <x:t xml:space="preserve">SKL-MON-033</x:t>
  </x:si>
  <x:si>
    <x:t xml:space="preserve">쏙 빠지기</x:t>
  </x:si>
  <x:si>
    <x:t xml:space="preserve">공격 후 거리를 벌리거나 사각으로 이동해 다음 공격 위치를 다시 잡음.</x:t>
  </x:si>
  <x:si>
    <x:t xml:space="preserve">이동 위치</x:t>
  </x:si>
  <x:si>
    <x:t xml:space="preserve">기능 원형: 빠른 이탈 · 몬스터 시트 발동률 25%와 동기화</x:t>
  </x:si>
  <x:si>
    <x:t xml:space="preserve">SKL-MON-034</x:t>
  </x:si>
  <x:si>
    <x:t xml:space="preserve">밖으로 나가재</x:t>
  </x:si>
  <x:si>
    <x:t xml:space="preserve">나가!</x:t>
  </x:si>
  <x:si>
    <x:t xml:space="preserve">기능 원형: 강제 밀치기 · 몬스터 시트 발동률 50%와 동기화</x:t>
  </x:si>
  <x:si>
    <x:t xml:space="preserve">SKL-MON-035</x:t>
  </x:si>
  <x:si>
    <x:t xml:space="preserve">출구는 내 자리</x:t>
  </x:si>
  <x:si>
    <x:t xml:space="preserve">기능 원형: 출구 점거 · 몬스터 시트 발동률 30%와 동기화</x:t>
  </x:si>
  <x:si>
    <x:t xml:space="preserve">SKL-MON-036</x:t>
  </x:si>
  <x:si>
    <x:t xml:space="preserve">바닥도 나가!</x:t>
  </x:si>
  <x:si>
    <x:t xml:space="preserve">'바닥 충격' 행동을 수행해 위치·전투 리듬을 변화시킴.</x:t>
  </x:si>
  <x:si>
    <x:t xml:space="preserve">기능 원형: 바닥 충격 · 몬스터 시트 발동률 20%와 동기화</x:t>
  </x:si>
  <x:si>
    <x:t xml:space="preserve">SKL-MON-037</x:t>
  </x:si>
  <x:si>
    <x:t xml:space="preserve">내자리산호</x:t>
  </x:si>
  <x:si>
    <x:t xml:space="preserve">4 | 영웅의 시작 · 4-D | 지하 주차장 구조</x:t>
  </x:si>
  <x:si>
    <x:t xml:space="preserve">여긴 내 자리!</x:t>
  </x:si>
  <x:si>
    <x:t xml:space="preserve">기능 원형: 영역 충격파 · 몬스터 시트 발동률 35%와 동기화</x:t>
  </x:si>
  <x:si>
    <x:t xml:space="preserve">SKL-MON-038</x:t>
  </x:si>
  <x:si>
    <x:t xml:space="preserve">자리 찍기</x:t>
  </x:si>
  <x:si>
    <x:t xml:space="preserve">기능 원형: 전면 내려찍기 · 몬스터 시트 발동률 30%와 동기화</x:t>
  </x:si>
  <x:si>
    <x:t xml:space="preserve">SKL-MON-039</x:t>
  </x:si>
  <x:si>
    <x:t xml:space="preserve">절대 안 비켜</x:t>
  </x:si>
  <x:si>
    <x:t xml:space="preserve">기능 원형: 자리 고정 · 몬스터 시트 발동률 20%와 동기화</x:t>
  </x:si>
  <x:si>
    <x:t xml:space="preserve">SKL-MON-040</x:t>
  </x:si>
  <x:si>
    <x:t xml:space="preserve">조금만 밀어</x:t>
  </x:si>
  <x:si>
    <x:t xml:space="preserve">'밀어내기' 행동을 수행해 위치·전투 리듬을 변화시킴.</x:t>
  </x:si>
  <x:si>
    <x:t xml:space="preserve">기능 원형: 밀어내기 · 몬스터 시트 발동률 15%와 동기화</x:t>
  </x:si>
  <x:si>
    <x:t xml:space="preserve">SKL-MON-041</x:t>
  </x:si>
  <x:si>
    <x:t xml:space="preserve">비상구대게</x:t>
  </x:si>
  <x:si>
    <x:t xml:space="preserve">142번 | 차단기 막대로 비상구대게 제압하기</x:t>
  </x:si>
  <x:si>
    <x:t xml:space="preserve">비상구 폐쇄!</x:t>
  </x:si>
  <x:si>
    <x:t xml:space="preserve">기능 원형: 출구 봉쇄 · 몬스터 시트 발동률 30%와 동기화</x:t>
  </x:si>
  <x:si>
    <x:t xml:space="preserve">SKL-MON-042</x:t>
  </x:si>
  <x:si>
    <x:t xml:space="preserve">자리 바꿔!</x:t>
  </x:si>
  <x:si>
    <x:t xml:space="preserve">주변 부하의 위치를 다시 배치해 봉쇄·보호 진형을 재구성함.</x:t>
  </x:si>
  <x:si>
    <x:t xml:space="preserve">AI 위치</x:t>
  </x:si>
  <x:si>
    <x:t xml:space="preserve">기능 원형: 부하 재배치 · 몬스터 시트 발동률 25%와 동기화</x:t>
  </x:si>
  <x:si>
    <x:t xml:space="preserve">SKL-MON-043</x:t>
  </x:si>
  <x:si>
    <x:t xml:space="preserve">다 같이 밀어!</x:t>
  </x:si>
  <x:si>
    <x:t xml:space="preserve">몬스터 최종 공격력 × 79%</x:t>
  </x:si>
  <x:si>
    <x:t xml:space="preserve">기능 원형: 집단 밀치기 · 몬스터 시트 발동률 30%와 동기화</x:t>
  </x:si>
  <x:si>
    <x:t xml:space="preserve">SKL-MON-044</x:t>
  </x:si>
  <x:si>
    <x:t xml:space="preserve">집게 한 번</x:t>
  </x:si>
  <x:si>
    <x:t xml:space="preserve">SKL-BOS-045</x:t>
  </x:si>
  <x:si>
    <x:t xml:space="preserve">나만 살아서 다행</x:t>
  </x:si>
  <x:si>
    <x:t xml:space="preserve">4 | 영웅의 시작 · 4-E | 나만 살아서 다행 보스전</x:t>
  </x:si>
  <x:si>
    <x:t xml:space="preserve">문 닫습니다!</x:t>
  </x:si>
  <x:si>
    <x:t xml:space="preserve">페이즈+AI</x:t>
  </x:si>
  <x:si>
    <x:t xml:space="preserve">현재 페이즈에서 사용 가능·가중치 판정</x:t>
  </x:si>
  <x:si>
    <x:t xml:space="preserve">몬스터 최종 공격력 × 132%</x:t>
  </x:si>
  <x:si>
    <x:t xml:space="preserve">기능 원형: 철문 돌진 · 몬스터 시트 발동률 30%와 동기화</x:t>
  </x:si>
  <x:si>
    <x:t xml:space="preserve">SKL-BOS-046</x:t>
  </x:si>
  <x:si>
    <x:t xml:space="preserve">밖에 있어.</x:t>
  </x:si>
  <x:si>
    <x:t xml:space="preserve">몬스터 최종 공격력 × 98%</x:t>
  </x:si>
  <x:si>
    <x:t xml:space="preserve">기능 원형: 봉쇄 충격파 · 몬스터 시트 발동률 25%와 동기화</x:t>
  </x:si>
  <x:si>
    <x:t xml:space="preserve">SKL-BOS-047</x:t>
  </x:si>
  <x:si>
    <x:t xml:space="preserve">너도 밖으로.</x:t>
  </x:si>
  <x:si>
    <x:t xml:space="preserve">'시민 밀어내기' 행동을 수행해 위치·전투 리듬을 변화시킴.</x:t>
  </x:si>
  <x:si>
    <x:t xml:space="preserve">기능 원형: 시민 밀어내기 · 몬스터 시트 발동률 20%와 동기화</x:t>
  </x:si>
  <x:si>
    <x:t xml:space="preserve">SKL-BOS-048</x:t>
  </x:si>
  <x:si>
    <x:t xml:space="preserve">잠금 해제? 잠깐.</x:t>
  </x:si>
  <x:si>
    <x:t xml:space="preserve">자신의 핵심 부위를 짧게 노출해 공격 기회를 만들지만 이후 패턴 전환을 준비함.</x:t>
  </x:si>
  <x:si>
    <x:t xml:space="preserve">방어력</x:t>
  </x:si>
  <x:si>
    <x:t xml:space="preserve">기능 원형: 방어 핵 노출 · 몬스터 시트 발동률 25%와 동기화</x:t>
  </x:si>
  <x:si>
    <x:t xml:space="preserve">SKL-MON-049</x:t>
  </x:si>
  <x:si>
    <x:t xml:space="preserve">찰싹진드기</x:t>
  </x:si>
  <x:si>
    <x:t xml:space="preserve">5 | 영웅의 대가 · 5-B | 지하철 승강장 구조</x:t>
  </x:si>
  <x:si>
    <x:t xml:space="preserve">찰싹!</x:t>
  </x:si>
  <x:si>
    <x:t xml:space="preserve">'달라붙기' 행동을 수행해 위치·전투 리듬을 변화시킴.</x:t>
  </x:si>
  <x:si>
    <x:t xml:space="preserve">기능 원형: 달라붙기 · 몬스터 시트 발동률 40%와 동기화</x:t>
  </x:si>
  <x:si>
    <x:t xml:space="preserve">SKL-MON-050</x:t>
  </x:si>
  <x:si>
    <x:t xml:space="preserve">거기 붙어 있어</x:t>
  </x:si>
  <x:si>
    <x:t xml:space="preserve">'이동 방해' 행동을 수행해 위치·전투 리듬을 변화시킴.</x:t>
  </x:si>
  <x:si>
    <x:t xml:space="preserve">기능 원형: 이동 방해 · 몬스터 시트 발동률 30%와 동기화</x:t>
  </x:si>
  <x:si>
    <x:t xml:space="preserve">SKL-MON-051</x:t>
  </x:si>
  <x:si>
    <x:t xml:space="preserve">앙!</x:t>
  </x:si>
  <x:si>
    <x:t xml:space="preserve">달라붙은 거리에서 대상을 물어뜯어 근접 피해를 줌.</x:t>
  </x:si>
  <x:si>
    <x:t xml:space="preserve">기능 원형: 물어뜯기 · 몬스터 시트 발동률 30%와 동기화</x:t>
  </x:si>
  <x:si>
    <x:t xml:space="preserve">SKL-MON-052</x:t>
  </x:si>
  <x:si>
    <x:t xml:space="preserve">합체는 했는데</x:t>
  </x:si>
  <x:si>
    <x:t xml:space="preserve">5 | 영웅의 대가 · 5-C | 작은 대피소 발전기 서브</x:t>
  </x:si>
  <x:si>
    <x:t xml:space="preserve">161번 | 합체는 했는데 제압 후 작은 대피 구역의 수동 발전기 복구하기</x:t>
  </x:si>
  <x:si>
    <x:t xml:space="preserve">박자 안 맞아!</x:t>
  </x:si>
  <x:si>
    <x:t xml:space="preserve">기능 원형: 엇박자 타격 · 몬스터 시트 발동률 40%와 동기화</x:t>
  </x:si>
  <x:si>
    <x:t xml:space="preserve">SKL-MON-053</x:t>
  </x:si>
  <x:si>
    <x:t xml:space="preserve">사방으로 휙</x:t>
  </x:si>
  <x:si>
    <x:t xml:space="preserve">기능 원형: 다방향 휩쓸기 · 몬스터 시트 발동률 35%와 동기화</x:t>
  </x:si>
  <x:si>
    <x:t xml:space="preserve">SKL-MON-054</x:t>
  </x:si>
  <x:si>
    <x:t xml:space="preserve">어, 넘어진다!</x:t>
  </x:si>
  <x:si>
    <x:t xml:space="preserve">'넘어지며 충돌' 행동을 수행해 위치·전투 리듬을 변화시킴.</x:t>
  </x:si>
  <x:si>
    <x:t xml:space="preserve">기능 원형: 넘어지며 충돌 · 몬스터 시트 발동률 25%와 동기화</x:t>
  </x:si>
  <x:si>
    <x:t xml:space="preserve">SKL-BOS-055</x:t>
  </x:si>
  <x:si>
    <x:t xml:space="preserve">합치면 강해진댔잖아</x:t>
  </x:si>
  <x:si>
    <x:t xml:space="preserve">5 | 영웅의 대가 · 5-C | 융합 보스·폭력의 순환</x:t>
  </x:si>
  <x:si>
    <x:t xml:space="preserve">한꺼번에 쾅!</x:t>
  </x:si>
  <x:si>
    <x:t xml:space="preserve">몬스터 최종 공격력 × 138%</x:t>
  </x:si>
  <x:si>
    <x:t xml:space="preserve">기능 원형: 다중 팔 내려찍기 · 몬스터 시트 발동률 25%와 동기화</x:t>
  </x:si>
  <x:si>
    <x:t xml:space="preserve">SKL-BOS-056</x:t>
  </x:si>
  <x:si>
    <x:t xml:space="preserve">너도 붙어!</x:t>
  </x:si>
  <x:si>
    <x:t xml:space="preserve">주변의 부하·잔류 에너지·갈채를 흡수해 체력 또는 방어 자원을 회복함.</x:t>
  </x:si>
  <x:si>
    <x:t xml:space="preserve">HP</x:t>
  </x:si>
  <x:si>
    <x:t xml:space="preserve">기능 원형: 흡수 파동 · 몬스터 시트 발동률 25%와 동기화</x:t>
  </x:si>
  <x:si>
    <x:t xml:space="preserve">SKL-BOS-057</x:t>
  </x:si>
  <x:si>
    <x:t xml:space="preserve">하나 더 붙이면 돼</x:t>
  </x:si>
  <x:si>
    <x:t xml:space="preserve">손상된 외피·부위를 다시 결합해 체력을 회복함.</x:t>
  </x:si>
  <x:si>
    <x:t xml:space="preserve">기능 원형: 부위 재생 · 몬스터 시트 발동률 20%와 동기화</x:t>
  </x:si>
  <x:si>
    <x:t xml:space="preserve">SKL-BOS-058</x:t>
  </x:si>
  <x:si>
    <x:t xml:space="preserve">왜 더 약해져?!</x:t>
  </x:si>
  <x:si>
    <x:t xml:space="preserve">'융합 폭주' 행동을 수행해 위치·전투 리듬을 변화시킴.</x:t>
  </x:si>
  <x:si>
    <x:t xml:space="preserve">기능 원형: 융합 폭주 · 몬스터 시트 발동률 30%와 동기화</x:t>
  </x:si>
  <x:si>
    <x:t xml:space="preserve">SKL-MON-059</x:t>
  </x:si>
  <x:si>
    <x:t xml:space="preserve">몸통 대여중</x:t>
  </x:si>
  <x:si>
    <x:t xml:space="preserve">164번 | 몸통 대여중의 몸통 방패 공격을 시민 대신 막기</x:t>
  </x:si>
  <x:si>
    <x:t xml:space="preserve">팔 바꿔 쓸게</x:t>
  </x:si>
  <x:si>
    <x:t xml:space="preserve">'팔 교체 연타' 행동을 수행해 위치·전투 리듬을 변화시킴.</x:t>
  </x:si>
  <x:si>
    <x:t xml:space="preserve">기능 원형: 팔 교체 연타 · 몬스터 시트 발동률 30%와 동기화</x:t>
  </x:si>
  <x:si>
    <x:t xml:space="preserve">SKL-MON-060</x:t>
  </x:si>
  <x:si>
    <x:t xml:space="preserve">이건 던질게</x:t>
  </x:si>
  <x:si>
    <x:t xml:space="preserve">'원거리 파편' 행동을 수행해 위치·전투 리듬을 변화시킴.</x:t>
  </x:si>
  <x:si>
    <x:t xml:space="preserve">기능 원형: 원거리 파편 · 몬스터 시트 발동률 25%와 동기화</x:t>
  </x:si>
  <x:si>
    <x:t xml:space="preserve">SKL-MON-061</x:t>
  </x:si>
  <x:si>
    <x:t xml:space="preserve">몸통 잠깐!</x:t>
  </x:si>
  <x:si>
    <x:t xml:space="preserve">'몸통 방패' 행동을 수행해 위치·전투 리듬을 변화시킴.</x:t>
  </x:si>
  <x:si>
    <x:t xml:space="preserve">기능 원형: 몸통 방패 · 몬스터 시트 발동률 25%와 동기화</x:t>
  </x:si>
  <x:si>
    <x:t xml:space="preserve">SKL-MON-062</x:t>
  </x:si>
  <x:si>
    <x:t xml:space="preserve">이건 반납</x:t>
  </x:si>
  <x:si>
    <x:t xml:space="preserve">'신체 떼어내기' 행동을 수행해 위치·전투 리듬을 변화시킴.</x:t>
  </x:si>
  <x:si>
    <x:t xml:space="preserve">기능 원형: 신체 떼어내기 · 몬스터 시트 발동률 20%와 동기화</x:t>
  </x:si>
  <x:si>
    <x:t xml:space="preserve">SKL-MON-063</x:t>
  </x:si>
  <x:si>
    <x:t xml:space="preserve">한입 단체석</x:t>
  </x:si>
  <x:si>
    <x:t xml:space="preserve">165번 | 한입 단체석가 흡수한 부하의 돌격을 끝까지 피하기</x:t>
  </x:si>
  <x:si>
    <x:t xml:space="preserve">자리 남았어요!</x:t>
  </x:si>
  <x:si>
    <x:t xml:space="preserve">주변 구역의 부하 또는 증원 개체를 불러 전장의 수적 압박을 늘림.</x:t>
  </x:si>
  <x:si>
    <x:t xml:space="preserve">소환 개체</x:t>
  </x:si>
  <x:si>
    <x:t xml:space="preserve">기능 원형: 부하 호출 · 몬스터 시트 발동률 25%와 동기화</x:t>
  </x:si>
  <x:si>
    <x:t xml:space="preserve">SKL-MON-064</x:t>
  </x:si>
  <x:si>
    <x:t xml:space="preserve">한 자리 먹기</x:t>
  </x:si>
  <x:si>
    <x:t xml:space="preserve">기능 원형: 부하 흡수 · 몬스터 시트 발동률 25%와 동기화</x:t>
  </x:si>
  <x:si>
    <x:t xml:space="preserve">SKL-MON-065</x:t>
  </x:si>
  <x:si>
    <x:t xml:space="preserve">단체석 확장!</x:t>
  </x:si>
  <x:si>
    <x:t xml:space="preserve">몬스터 최종 공격력 × 116%</x:t>
  </x:si>
  <x:si>
    <x:t xml:space="preserve">기능 원형: 확장 휩쓸기 · 몬스터 시트 발동률 30%와 동기화</x:t>
  </x:si>
  <x:si>
    <x:t xml:space="preserve">SKL-MON-066</x:t>
  </x:si>
  <x:si>
    <x:t xml:space="preserve">통째로 간다!</x:t>
  </x:si>
  <x:si>
    <x:t xml:space="preserve">몬스터 최종 공격력 × 121%</x:t>
  </x:si>
  <x:si>
    <x:t xml:space="preserve">기능 원형: 직접 돌진 · 몬스터 시트 발동률 20%와 동기화</x:t>
  </x:si>
  <x:si>
    <x:t xml:space="preserve">SKL-MON-067</x:t>
  </x:si>
  <x:si>
    <x:t xml:space="preserve">기립박수벌레</x:t>
  </x:si>
  <x:si>
    <x:t xml:space="preserve">5 | 영웅의 대가 · 5-E | 영웅화·특혜의 고착</x:t>
  </x:si>
  <x:si>
    <x:t xml:space="preserve">175번 | 다음 출동을 준비하던 중 기립박수벌레의 강화 차단하기</x:t>
  </x:si>
  <x:si>
    <x:t xml:space="preserve">짝짝짝!</x:t>
  </x:si>
  <x:si>
    <x:t xml:space="preserve">기능 원형: 박수 강화 · 몬스터 시트 발동률 45%와 동기화</x:t>
  </x:si>
  <x:si>
    <x:t xml:space="preserve">SKL-MON-068</x:t>
  </x:si>
  <x:si>
    <x:t xml:space="preserve">박수 소리!</x:t>
  </x:si>
  <x:si>
    <x:t xml:space="preserve">확성·울음 기관에서 음파를 방출해 범위 피해와 짧은 경직을 줌.</x:t>
  </x:si>
  <x:si>
    <x:t xml:space="preserve">경직 0.3초</x:t>
  </x:si>
  <x:si>
    <x:t xml:space="preserve">몬스터 최종 공격력 × 80%</x:t>
  </x:si>
  <x:si>
    <x:t xml:space="preserve">기능 원형: 짧은 음파 · 몬스터 시트 발동률 30%와 동기화</x:t>
  </x:si>
  <x:si>
    <x:t xml:space="preserve">SKL-MON-069</x:t>
  </x:si>
  <x:si>
    <x:t xml:space="preserve">거리 두고 박수</x:t>
  </x:si>
  <x:si>
    <x:t xml:space="preserve">'거리 유지' 행동을 수행해 위치·전투 리듬을 변화시킴.</x:t>
  </x:si>
  <x:si>
    <x:t xml:space="preserve">기능 원형: 거리 유지 · 몬스터 시트 발동률 25%와 동기화</x:t>
  </x:si>
  <x:si>
    <x:t xml:space="preserve">SKL-MON-070</x:t>
  </x:si>
  <x:si>
    <x:t xml:space="preserve">호명나방</x:t>
  </x:si>
  <x:si>
    <x:t xml:space="preserve">177번 | 박수 없인 못 살아가 참사 뉴스를 보며 책임을 합리화한 장면 확인하기</x:t>
  </x:si>
  <x:si>
    <x:t xml:space="preserve">너, 거기!</x:t>
  </x:si>
  <x:si>
    <x:t xml:space="preserve">기능 원형: 이름 외치기 · 몬스터 시트 발동률 35%와 동기화</x:t>
  </x:si>
  <x:si>
    <x:t xml:space="preserve">SKL-MON-071</x:t>
  </x:si>
  <x:si>
    <x:t xml:space="preserve">다들 와!</x:t>
  </x:si>
  <x:si>
    <x:t xml:space="preserve">기능 원형: 증원 호출 · 몬스터 시트 발동률 25%와 동기화</x:t>
  </x:si>
  <x:si>
    <x:t xml:space="preserve">SKL-MON-072</x:t>
  </x:si>
  <x:si>
    <x:t xml:space="preserve">확성기 한 번!</x:t>
  </x:si>
  <x:si>
    <x:t xml:space="preserve">기능 원형: 음파 타격 · 몬스터 시트 발동률 25%와 동기화</x:t>
  </x:si>
  <x:si>
    <x:t xml:space="preserve">SKL-MON-073</x:t>
  </x:si>
  <x:si>
    <x:t xml:space="preserve">불렀으면 간다</x:t>
  </x:si>
  <x:si>
    <x:t xml:space="preserve">기능 원형: 후퇴 · 몬스터 시트 발동률 15%와 동기화</x:t>
  </x:si>
  <x:si>
    <x:t xml:space="preserve">SKL-MON-074</x:t>
  </x:si>
  <x:si>
    <x:t xml:space="preserve">그림자 팬클럽</x:t>
  </x:si>
  <x:si>
    <x:t xml:space="preserve">5 | 영웅의 대가 · 5-F | 보스전·박수 없인 못 살아</x:t>
  </x:si>
  <x:si>
    <x:t xml:space="preserve">178번 | 그림자 팬클럽의 추격을 피해 촬영 무대 진입하기</x:t>
  </x:si>
  <x:si>
    <x:t xml:space="preserve">발자국 저장</x:t>
  </x:si>
  <x:si>
    <x:t xml:space="preserve">'발자국 추적' 행동을 수행해 위치·전투 리듬을 변화시킴.</x:t>
  </x:si>
  <x:si>
    <x:t xml:space="preserve">기능 원형: 발자국 추적 · 몬스터 시트 발동률 25%와 동기화</x:t>
  </x:si>
  <x:si>
    <x:t xml:space="preserve">SKL-MON-075</x:t>
  </x:si>
  <x:si>
    <x:t xml:space="preserve">사인 받으러 간다!</x:t>
  </x:si>
  <x:si>
    <x:t xml:space="preserve">기능 원형: 고속 돌진 · 몬스터 시트 발동률 35%와 동기화</x:t>
  </x:si>
  <x:si>
    <x:t xml:space="preserve">SKL-MON-076</x:t>
  </x:si>
  <x:si>
    <x:t xml:space="preserve">딱 붙어!</x:t>
  </x:si>
  <x:si>
    <x:t xml:space="preserve">기능 원형: 뒤따르기 · 몬스터 시트 발동률 20%와 동기화</x:t>
  </x:si>
  <x:si>
    <x:t xml:space="preserve">SKL-MON-077</x:t>
  </x:si>
  <x:si>
    <x:t xml:space="preserve">팬서비스 연타</x:t>
  </x:si>
  <x:si>
    <x:t xml:space="preserve">기능 원형: 연속 타격 · 몬스터 시트 발동률 20%와 동기화</x:t>
  </x:si>
  <x:si>
    <x:t xml:space="preserve">SKL-MON-078</x:t>
  </x:si>
  <x:si>
    <x:t xml:space="preserve">추앙풍뎅이</x:t>
  </x:si>
  <x:si>
    <x:t xml:space="preserve">오늘의 영웅!</x:t>
  </x:si>
  <x:si>
    <x:t xml:space="preserve">기능 원형: 영웅 지정 · 몬스터 시트 발동률 25%와 동기화</x:t>
  </x:si>
  <x:si>
    <x:t xml:space="preserve">SKL-MON-079</x:t>
  </x:si>
  <x:si>
    <x:t xml:space="preserve">영웅 보호!</x:t>
  </x:si>
  <x:si>
    <x:t xml:space="preserve">자신 또는 지정한 아군에게 피해를 먼저 흡수하는 보호막을 부여함.</x:t>
  </x:si>
  <x:si>
    <x:t xml:space="preserve">기능 원형: 보호막 부여 · 몬스터 시트 발동률 30%와 동기화</x:t>
  </x:si>
  <x:si>
    <x:t xml:space="preserve">SKL-MON-080</x:t>
  </x:si>
  <x:si>
    <x:t xml:space="preserve">박수 더!</x:t>
  </x:si>
  <x:si>
    <x:t xml:space="preserve">기능 원형: 갈채 강화 · 몬스터 시트 발동률 25%와 동기화</x:t>
  </x:si>
  <x:si>
    <x:t xml:space="preserve">SKL-MON-081</x:t>
  </x:si>
  <x:si>
    <x:t xml:space="preserve">팬은 비켜!</x:t>
  </x:si>
  <x:si>
    <x:t xml:space="preserve">'밀쳐내기' 행동을 수행해 위치·전투 리듬을 변화시킴.</x:t>
  </x:si>
  <x:si>
    <x:t xml:space="preserve">기능 원형: 밀쳐내기 · 몬스터 시트 발동률 20%와 동기화</x:t>
  </x:si>
  <x:si>
    <x:t xml:space="preserve">SKL-MON-082</x:t>
  </x:si>
  <x:si>
    <x:t xml:space="preserve">박수 저금통</x:t>
  </x:si>
  <x:si>
    <x:t xml:space="preserve">180번 | 박수 저금통의 집단 강화를 끊으며 실제 시민 구분하기</x:t>
  </x:si>
  <x:si>
    <x:t xml:space="preserve">시선 모아!</x:t>
  </x:si>
  <x:si>
    <x:t xml:space="preserve">박수·시선·카메라 반응을 갈채 자원으로 축적하거나 소비해 전투 성능을 바꿈.</x:t>
  </x:si>
  <x:si>
    <x:t xml:space="preserve">기능 원형: 시선 집중 · 몬스터 시트 발동률 25%와 동기화</x:t>
  </x:si>
  <x:si>
    <x:t xml:space="preserve">SKL-MON-083</x:t>
  </x:si>
  <x:si>
    <x:t xml:space="preserve">박수 적금</x:t>
  </x:si>
  <x:si>
    <x:t xml:space="preserve">기능 원형: 집단 강화 · 몬스터 시트 발동률 30%와 동기화</x:t>
  </x:si>
  <x:si>
    <x:t xml:space="preserve">SKL-MON-084</x:t>
  </x:si>
  <x:si>
    <x:t xml:space="preserve">줄 다시 서!</x:t>
  </x:si>
  <x:si>
    <x:t xml:space="preserve">기능 원형: 부하 재배치 · 몬스터 시트 발동률 20%와 동기화</x:t>
  </x:si>
  <x:si>
    <x:t xml:space="preserve">SKL-MON-085</x:t>
  </x:si>
  <x:si>
    <x:t xml:space="preserve">만기 폭발!</x:t>
  </x:si>
  <x:si>
    <x:t xml:space="preserve">기능 원형: 갈채 폭발 · 몬스터 시트 발동률 25%와 동기화</x:t>
  </x:si>
  <x:si>
    <x:t xml:space="preserve">SKL-BOS-086</x:t>
  </x:si>
  <x:si>
    <x:t xml:space="preserve">박수 없인 못 살아</x:t>
  </x:si>
  <x:si>
    <x:t xml:space="preserve">나 찍고 있지?</x:t>
  </x:si>
  <x:si>
    <x:t xml:space="preserve">'스포트라이트 추적' 행동을 수행해 위치·전투 리듬을 변화시킴.</x:t>
  </x:si>
  <x:si>
    <x:t xml:space="preserve">기능 원형: 스포트라이트 추적 · 몬스터 시트 발동률 20%와 동기화</x:t>
  </x:si>
  <x:si>
    <x:t xml:space="preserve">SKL-BOS-087</x:t>
  </x:si>
  <x:si>
    <x:t xml:space="preserve">몬스터 최종 공격력 × 86%</x:t>
  </x:si>
  <x:si>
    <x:t xml:space="preserve">기능 원형: 원거리 갈채 파동 · 몬스터 시트 발동률 30%와 동기화</x:t>
  </x:si>
  <x:si>
    <x:t xml:space="preserve">SKL-BOS-088</x:t>
  </x:si>
  <x:si>
    <x:t xml:space="preserve">진짜 시민 맞아?</x:t>
  </x:si>
  <x:si>
    <x:t xml:space="preserve">기억·환영·가짜 오브젝트를 만들어 플레이어의 판단과 방향 인식을 흐림.</x:t>
  </x:si>
  <x:si>
    <x:t xml:space="preserve">판독 단계</x:t>
  </x:si>
  <x:si>
    <x:t xml:space="preserve">기능 원형: 가짜 구조 대상 · 몬스터 시트 발동률 25%와 동기화</x:t>
  </x:si>
  <x:si>
    <x:t xml:space="preserve">SKL-BOS-089</x:t>
  </x:si>
  <x:si>
    <x:t xml:space="preserve">박수 먹기</x:t>
  </x:si>
  <x:si>
    <x:t xml:space="preserve">기능 원형: 보호막 흡수 · 몬스터 시트 발동률 25%와 동기화</x:t>
  </x:si>
  <x:si>
    <x:t xml:space="preserve">SKL-MON-090</x:t>
  </x:si>
  <x:si>
    <x:t xml:space="preserve">퇴근하고 싶다</x:t>
  </x:si>
  <x:si>
    <x:t xml:space="preserve">6 | 남겨진 친구 · 6-D | 폐교 본관 1층</x:t>
  </x:si>
  <x:si>
    <x:t xml:space="preserve">214번 | 퇴근하고 싶다의 순찰 경로를 피해 본관 1층 탐색하기</x:t>
  </x:si>
  <x:si>
    <x:t xml:space="preserve">복도 한 바퀴만…</x:t>
  </x:si>
  <x:si>
    <x:t xml:space="preserve">기능 원형: 복도 순찰 · 몬스터 시트 발동률 30%와 동기화</x:t>
  </x:si>
  <x:si>
    <x:t xml:space="preserve">SKL-MON-091</x:t>
  </x:si>
  <x:si>
    <x:t xml:space="preserve">퇴근 전에 잡는다</x:t>
  </x:si>
  <x:si>
    <x:t xml:space="preserve">'갑작스러운 추격' 행동을 수행해 위치·전투 리듬을 변화시킴.</x:t>
  </x:si>
  <x:si>
    <x:t xml:space="preserve">기능 원형: 갑작스러운 추격 · 몬스터 시트 발동률 30%와 동기화</x:t>
  </x:si>
  <x:si>
    <x:t xml:space="preserve">SKL-MON-092</x:t>
  </x:si>
  <x:si>
    <x:t xml:space="preserve">문턱 조심!</x:t>
  </x:si>
  <x:si>
    <x:t xml:space="preserve">기능 원형: 문틀 밀치기 · 몬스터 시트 발동률 25%와 동기화</x:t>
  </x:si>
  <x:si>
    <x:t xml:space="preserve">SKL-MON-093</x:t>
  </x:si>
  <x:si>
    <x:t xml:space="preserve">무슨 소리지?</x:t>
  </x:si>
  <x:si>
    <x:t xml:space="preserve">기능 원형: 멈춰 듣기 · 몬스터 시트 발동률 15%와 동기화</x:t>
  </x:si>
  <x:si>
    <x:t xml:space="preserve">SKL-MON-094</x:t>
  </x:si>
  <x:si>
    <x:t xml:space="preserve">등 뒤 한 칸</x:t>
  </x:si>
  <x:si>
    <x:t xml:space="preserve">뒤에 있어.</x:t>
  </x:si>
  <x:si>
    <x:t xml:space="preserve">'문 뒤 기습' 행동을 수행해 위치·전투 리듬을 변화시킴.</x:t>
  </x:si>
  <x:si>
    <x:t xml:space="preserve">기능 원형: 문 뒤 기습 · 몬스터 시트 발동률 30%와 동기화</x:t>
  </x:si>
  <x:si>
    <x:t xml:space="preserve">SKL-MON-095</x:t>
  </x:si>
  <x:si>
    <x:t xml:space="preserve">한 칸만 밀게</x:t>
  </x:si>
  <x:si>
    <x:t xml:space="preserve">기능 원형: 강제 밀치기 · 몬스터 시트 발동률 35%와 동기화</x:t>
  </x:si>
  <x:si>
    <x:t xml:space="preserve">SKL-MON-096</x:t>
  </x:si>
  <x:si>
    <x:t xml:space="preserve">넘어져.</x:t>
  </x:si>
  <x:si>
    <x:t xml:space="preserve">'넘어뜨리기' 행동을 수행해 위치·전투 리듬을 변화시킴.</x:t>
  </x:si>
  <x:si>
    <x:t xml:space="preserve">기능 원형: 넘어뜨리기 · 몬스터 시트 발동률 20%와 동기화</x:t>
  </x:si>
  <x:si>
    <x:t xml:space="preserve">SKL-MON-097</x:t>
  </x:si>
  <x:si>
    <x:t xml:space="preserve">다시 뒤로</x:t>
  </x:si>
  <x:si>
    <x:t xml:space="preserve">기능 원형: 재은폐 · 몬스터 시트 발동률 15%와 동기화</x:t>
  </x:si>
  <x:si>
    <x:t xml:space="preserve">SKL-MON-098</x:t>
  </x:si>
  <x:si>
    <x:t xml:space="preserve">칠판 낄낄이</x:t>
  </x:si>
  <x:si>
    <x:t xml:space="preserve">6 | 남겨진 친구 · 6-E | 폐교 본관 2층·기억 체험</x:t>
  </x:si>
  <x:si>
    <x:t xml:space="preserve">222번 | 칠판 낄낄이의 환각을 견디며 급식 줄에서 차례 기다리기</x:t>
  </x:si>
  <x:si>
    <x:t xml:space="preserve">낄낄낄</x:t>
  </x:si>
  <x:si>
    <x:t xml:space="preserve">기능 원형: 비웃음 환각 · 몬스터 시트 발동률 30%와 동기화</x:t>
  </x:si>
  <x:si>
    <x:t xml:space="preserve">SKL-MON-099</x:t>
  </x:si>
  <x:si>
    <x:t xml:space="preserve">왼쪽? 오른쪽?</x:t>
  </x:si>
  <x:si>
    <x:t xml:space="preserve">기능 원형: 방향 혼란 · 몬스터 시트 발동률 25%와 동기화</x:t>
  </x:si>
  <x:si>
    <x:t xml:space="preserve">SKL-MON-100</x:t>
  </x:si>
  <x:si>
    <x:t xml:space="preserve">웃는 얼굴 날리기</x:t>
  </x:si>
  <x:si>
    <x:t xml:space="preserve">'얼굴 투사체' 행동을 수행해 위치·전투 리듬을 변화시킴.</x:t>
  </x:si>
  <x:si>
    <x:t xml:space="preserve">기능 원형: 얼굴 투사체 · 몬스터 시트 발동률 30%와 동기화</x:t>
  </x:si>
  <x:si>
    <x:t xml:space="preserve">SKL-MON-101</x:t>
  </x:si>
  <x:si>
    <x:t xml:space="preserve">하나 더 웃자</x:t>
  </x:si>
  <x:si>
    <x:t xml:space="preserve">기능 원형: 환영 분열 · 몬스터 시트 발동률 15%와 동기화</x:t>
  </x:si>
  <x:si>
    <x:t xml:space="preserve">SKL-MON-102</x:t>
  </x:si>
  <x:si>
    <x:t xml:space="preserve">못 본 척 동아리</x:t>
  </x:si>
  <x:si>
    <x:t xml:space="preserve">6 | 남겨진 친구 · 6-F | 폐교 본관 3층·연락 단절</x:t>
  </x:si>
  <x:si>
    <x:t xml:space="preserve">230번 | 못 본 척 동아리의 가로막기를 뚫고 본관 3층으로 이동하기</x:t>
  </x:si>
  <x:si>
    <x:t xml:space="preserve">난 못 봤어</x:t>
  </x:si>
  <x:si>
    <x:t xml:space="preserve">'시선 회피' 행동을 수행해 위치·전투 리듬을 변화시킴.</x:t>
  </x:si>
  <x:si>
    <x:t xml:space="preserve">기능 원형: 시선 회피 · 몬스터 시트 발동률 20%와 동기화</x:t>
  </x:si>
  <x:si>
    <x:t xml:space="preserve">SKL-MON-103</x:t>
  </x:si>
  <x:si>
    <x:t xml:space="preserve">길은 못 줘</x:t>
  </x:si>
  <x:si>
    <x:t xml:space="preserve">기능 원형: 집단 가로막기 · 몬스터 시트 발동률 30%와 동기화</x:t>
  </x:si>
  <x:si>
    <x:t xml:space="preserve">SKL-MON-104</x:t>
  </x:si>
  <x:si>
    <x:t xml:space="preserve">다 같이 모른 척</x:t>
  </x:si>
  <x:si>
    <x:t xml:space="preserve">기능 원형: 동시 밀치기 · 몬스터 시트 발동률 30%와 동기화</x:t>
  </x:si>
  <x:si>
    <x:t xml:space="preserve">SKL-MON-105</x:t>
  </x:si>
  <x:si>
    <x:t xml:space="preserve">걔는 건드리지 마</x:t>
  </x:si>
  <x:si>
    <x:t xml:space="preserve">'가해자 보호' 행동을 수행해 위치·전투 리듬을 변화시킴.</x:t>
  </x:si>
  <x:si>
    <x:t xml:space="preserve">기능 원형: 가해자 보호 · 몬스터 시트 발동률 20%와 동기화</x:t>
  </x:si>
  <x:si>
    <x:t xml:space="preserve">SKL-MON-106</x:t>
  </x:si>
  <x:si>
    <x:t xml:space="preserve">3반에서 들었대</x:t>
  </x:si>
  <x:si>
    <x:t xml:space="preserve">236번 | 3반에서 들었대의 증원 호출을 막고 교탁 비밀칸 해제하기</x:t>
  </x:si>
  <x:si>
    <x:t xml:space="preserve">3반에도 말할게</x:t>
  </x:si>
  <x:si>
    <x:t xml:space="preserve">기능 원형: 위치 전파 · 몬스터 시트 발동률 25%와 동기화</x:t>
  </x:si>
  <x:si>
    <x:t xml:space="preserve">SKL-MON-107</x:t>
  </x:si>
  <x:si>
    <x:t xml:space="preserve">다 들었대!</x:t>
  </x:si>
  <x:si>
    <x:t xml:space="preserve">기능 원형: 교실 증원 · 몬스터 시트 발동률 25%와 동기화</x:t>
  </x:si>
  <x:si>
    <x:t xml:space="preserve">SKL-MON-108</x:t>
  </x:si>
  <x:si>
    <x:t xml:space="preserve">소문 쫙!</x:t>
  </x:si>
  <x:si>
    <x:t xml:space="preserve">서사적 압박 신호를 파동으로 방출해 직접 피해보다 판단·UI·행동을 흔듦.</x:t>
  </x:si>
  <x:si>
    <x:t xml:space="preserve">위치 노출</x:t>
  </x:si>
  <x:si>
    <x:t xml:space="preserve">몬스터 최종 공격력 × 47%</x:t>
  </x:si>
  <x:si>
    <x:t xml:space="preserve">기능 원형: 소문 파동 · 몬스터 시트 발동률 30%와 동기화</x:t>
  </x:si>
  <x:si>
    <x:t xml:space="preserve">SKL-MON-109</x:t>
  </x:si>
  <x:si>
    <x:t xml:space="preserve">난 뒤로 갈게</x:t>
  </x:si>
  <x:si>
    <x:t xml:space="preserve">기능 원형: 후방 이동 · 몬스터 시트 발동률 20%와 동기화</x:t>
  </x:si>
  <x:si>
    <x:t xml:space="preserve">SKL-MON-110</x:t>
  </x:si>
  <x:si>
    <x:t xml:space="preserve">한 명 빼고 전부</x:t>
  </x:si>
  <x:si>
    <x:t xml:space="preserve">6 | 남겨진 친구 · 6-F | 그날의 오답노트 1페이즈</x:t>
  </x:si>
  <x:si>
    <x:t xml:space="preserve">239번 | 한 명 빼고 전부의 포위망 속 왜곡된 변혜서 기억 판별하기</x:t>
  </x:si>
  <x:si>
    <x:t xml:space="preserve">한 명만 가운데</x:t>
  </x:si>
  <x:si>
    <x:t xml:space="preserve">'포위 명령' 행동을 수행해 위치·전투 리듬을 변화시킴.</x:t>
  </x:si>
  <x:si>
    <x:t xml:space="preserve">기능 원형: 포위 명령 · 몬스터 시트 발동률 30%와 동기화</x:t>
  </x:si>
  <x:si>
    <x:t xml:space="preserve">SKL-MON-111</x:t>
  </x:si>
  <x:si>
    <x:t xml:space="preserve">나갈 곳 없어</x:t>
  </x:si>
  <x:si>
    <x:t xml:space="preserve">기능 원형: 퇴로 봉쇄 · 몬스터 시트 발동률 25%와 동기화</x:t>
  </x:si>
  <x:si>
    <x:t xml:space="preserve">SKL-MON-112</x:t>
  </x:si>
  <x:si>
    <x:t xml:space="preserve">차례대로.</x:t>
  </x:si>
  <x:si>
    <x:t xml:space="preserve">'순차 공격' 행동을 수행해 위치·전투 리듬을 변화시킴.</x:t>
  </x:si>
  <x:si>
    <x:t xml:space="preserve">기능 원형: 순차 공격 · 몬스터 시트 발동률 25%와 동기화</x:t>
  </x:si>
  <x:si>
    <x:t xml:space="preserve">SKL-MON-113</x:t>
  </x:si>
  <x:si>
    <x:t xml:space="preserve">전부 같이!</x:t>
  </x:si>
  <x:si>
    <x:t xml:space="preserve">기능 원형: 집단 돌진 · 몬스터 시트 발동률 20%와 동기화</x:t>
  </x:si>
  <x:si>
    <x:t xml:space="preserve">SKL-BOS-114</x:t>
  </x:si>
  <x:si>
    <x:t xml:space="preserve">그날의 오답노트</x:t>
  </x:si>
  <x:si>
    <x:t xml:space="preserve">6 | 남겨진 친구 · 6-F | 그날의 오답노트 2페이즈</x:t>
  </x:si>
  <x:si>
    <x:t xml:space="preserve">240번 | 그날의 오답노트의 거짓 닻을 깨고 강당 열쇠 찾기</x:t>
  </x:si>
  <x:si>
    <x:t xml:space="preserve">그날은 이랬어.</x:t>
  </x:si>
  <x:si>
    <x:t xml:space="preserve">기능 원형: 기억 재생 · 몬스터 시트 발동률 25%와 동기화</x:t>
  </x:si>
  <x:si>
    <x:t xml:space="preserve">SKL-BOS-115</x:t>
  </x:si>
  <x:si>
    <x:t xml:space="preserve">교실 다시 쓰기</x:t>
  </x:si>
  <x:si>
    <x:t xml:space="preserve">기능 원형: 가짜 교실 생성 · 몬스터 시트 발동률 25%와 동기화</x:t>
  </x:si>
  <x:si>
    <x:t xml:space="preserve">SKL-BOS-116</x:t>
  </x:si>
  <x:si>
    <x:t xml:space="preserve">네가 틀렸잖아.</x:t>
  </x:si>
  <x:si>
    <x:t xml:space="preserve">UI 간섭 2초</x:t>
  </x:si>
  <x:si>
    <x:t xml:space="preserve">몬스터 최종 공격력 × 52%</x:t>
  </x:si>
  <x:si>
    <x:t xml:space="preserve">기능 원형: 죄책감 파동 · 몬스터 시트 발동률 25%와 동기화</x:t>
  </x:si>
  <x:si>
    <x:t xml:space="preserve">SKL-BOS-117</x:t>
  </x:si>
  <x:si>
    <x:t xml:space="preserve">정답 바꾸기</x:t>
  </x:si>
  <x:si>
    <x:t xml:space="preserve">기능 원형: 실체 교체 · 몬스터 시트 발동률 25%와 동기화</x:t>
  </x:si>
  <x:si>
    <x:t xml:space="preserve">SKL-BOS-118</x:t>
  </x:si>
  <x:si>
    <x:t xml:space="preserve">별을 삼킨 강당</x:t>
  </x:si>
  <x:si>
    <x:t xml:space="preserve">6 | 남겨진 친구 · 6-G | 폐교 강당·보스전</x:t>
  </x:si>
  <x:si>
    <x:t xml:space="preserve">245번 | 별을 삼킨 강당 안에서 변혜서의 별 모양 우정 목걸이 펜던트 심장 확인하기</x:t>
  </x:si>
  <x:si>
    <x:t xml:space="preserve">아직 안 끝났어</x:t>
  </x:si>
  <x:si>
    <x:t xml:space="preserve">'외피 연속 공격' 행동을 수행해 위치·전투 리듬을 변화시킴.</x:t>
  </x:si>
  <x:si>
    <x:t xml:space="preserve">기능 원형: 외피 연속 공격 · 몬스터 시트 발동률 25%와 동기화</x:t>
  </x:si>
  <x:si>
    <x:t xml:space="preserve">SKL-BOS-119</x:t>
  </x:si>
  <x:si>
    <x:t xml:space="preserve">공은 돌아온다</x:t>
  </x:si>
  <x:si>
    <x:t xml:space="preserve">'농구공 기억 핵' 행동을 수행해 위치·전투 리듬을 변화시킴.</x:t>
  </x:si>
  <x:si>
    <x:t xml:space="preserve">기능 원형: 농구공 기억 핵 · 몬스터 시트 발동률 20%와 동기화</x:t>
  </x:si>
  <x:si>
    <x:t xml:space="preserve">SKL-BOS-120</x:t>
  </x:si>
  <x:si>
    <x:t xml:space="preserve">왜 이제 왔어?</x:t>
  </x:si>
  <x:si>
    <x:t xml:space="preserve">SKL-BOS-121</x:t>
  </x:si>
  <x:si>
    <x:t xml:space="preserve">때리지 마.</x:t>
  </x:si>
  <x:si>
    <x:t xml:space="preserve">'공격 중지·접근' 행동을 수행해 위치·전투 리듬을 변화시킴.</x:t>
  </x:si>
  <x:si>
    <x:t xml:space="preserve">기능 원형: 공격 중지·접근 · 몬스터 시트 발동률 30%와 동기화</x:t>
  </x:si>
  <x:si>
    <x:t xml:space="preserve">SKL-MON-122</x:t>
  </x:si>
  <x:si>
    <x:t xml:space="preserve">권한이 없습니다</x:t>
  </x:si>
  <x:si>
    <x:t xml:space="preserve">7 | 강요된 희생 · 7-B | 균열 연구시설·보안 구역</x:t>
  </x:si>
  <x:si>
    <x:t xml:space="preserve">265번 | 연구시설에 침투해 ‘권한이 없습니다’를 제압하고 접근 도구 회수하기</x:t>
  </x:si>
  <x:si>
    <x:t xml:space="preserve">인증 실패</x:t>
  </x:si>
  <x:si>
    <x:t xml:space="preserve">기능 원형: 인증 표식 · 몬스터 시트 발동률 30%와 동기화</x:t>
  </x:si>
  <x:si>
    <x:t xml:space="preserve">SKL-MON-123</x:t>
  </x:si>
  <x:si>
    <x:t xml:space="preserve">기능 원형: 차단 셔터 · 몬스터 시트 발동률 25%와 동기화</x:t>
  </x:si>
  <x:si>
    <x:t xml:space="preserve">SKL-MON-124</x:t>
  </x:si>
  <x:si>
    <x:t xml:space="preserve">스캔합니다</x:t>
  </x:si>
  <x:si>
    <x:t xml:space="preserve">직선 조준선으로 목표를 스캔·타격해 원거리 압박을 줌.</x:t>
  </x:si>
  <x:si>
    <x:t xml:space="preserve">기능 원형: 감시 광선 · 몬스터 시트 발동률 25%와 동기화</x:t>
  </x:si>
  <x:si>
    <x:t xml:space="preserve">SKL-MON-125</x:t>
  </x:si>
  <x:si>
    <x:t xml:space="preserve">임시 승인</x:t>
  </x:si>
  <x:si>
    <x:t xml:space="preserve">기능 원형: 생체 모듈 노출 · 몬스터 시트 발동률 20%와 동기화</x:t>
  </x:si>
  <x:si>
    <x:t xml:space="preserve">SKL-MON-126</x:t>
  </x:si>
  <x:si>
    <x:t xml:space="preserve">조회수는 못 참지</x:t>
  </x:si>
  <x:si>
    <x:t xml:space="preserve">7 | 강요된 희생 · 7-E | 균열 내부·남겨진 흔적</x:t>
  </x:si>
  <x:si>
    <x:t xml:space="preserve">274번 | 조회수는 못 참지의 비난 파동을 피하며 클릭헌터의 삼각대와 소지품 조사하기</x:t>
  </x:si>
  <x:si>
    <x:t xml:space="preserve">오늘의 희생양</x:t>
  </x:si>
  <x:si>
    <x:t xml:space="preserve">기능 원형: 희생 표식 · 몬스터 시트 발동률 30%와 동기화</x:t>
  </x:si>
  <x:si>
    <x:t xml:space="preserve">SKL-MON-127</x:t>
  </x:si>
  <x:si>
    <x:t xml:space="preserve">다 같이 저기!</x:t>
  </x:si>
  <x:si>
    <x:t xml:space="preserve">'집중 공격 유도' 행동을 수행해 위치·전투 리듬을 변화시킴.</x:t>
  </x:si>
  <x:si>
    <x:t xml:space="preserve">기능 원형: 집중 공격 유도 · 몬스터 시트 발동률 30%와 동기화</x:t>
  </x:si>
  <x:si>
    <x:t xml:space="preserve">SKL-MON-128</x:t>
  </x:si>
  <x:si>
    <x:t xml:space="preserve">댓글 폭주</x:t>
  </x:si>
  <x:si>
    <x:t xml:space="preserve">몬스터 최종 공격력 × 45%</x:t>
  </x:si>
  <x:si>
    <x:t xml:space="preserve">기능 원형: 비난 파동 · 몬스터 시트 발동률 25%와 동기화</x:t>
  </x:si>
  <x:si>
    <x:t xml:space="preserve">SKL-MON-129</x:t>
  </x:si>
  <x:si>
    <x:t xml:space="preserve">각도 다시 잡기</x:t>
  </x:si>
  <x:si>
    <x:t xml:space="preserve">SKL-MON-130</x:t>
  </x:si>
  <x:si>
    <x:t xml:space="preserve">네 탓 택배</x:t>
  </x:si>
  <x:si>
    <x:t xml:space="preserve">7 | 강요된 희생 · 7-E | 균열 내부·거울 미로</x:t>
  </x:si>
  <x:si>
    <x:t xml:space="preserve">275번 | 네 탓 택배의 피해 전가를 끊고 거울 미로 진입하기</x:t>
  </x:si>
  <x:si>
    <x:t xml:space="preserve">이거 네 거야.</x:t>
  </x:si>
  <x:si>
    <x:t xml:space="preserve">자신에게 들어올 피해 또는 상태를 연결된 다른 대상으로 넘김.</x:t>
  </x:si>
  <x:si>
    <x:t xml:space="preserve">기능 원형: 피해 전가 · 몬스터 시트 발동률 30%와 동기화</x:t>
  </x:si>
  <x:si>
    <x:t xml:space="preserve">SKL-MON-131</x:t>
  </x:si>
  <x:si>
    <x:t xml:space="preserve">이것도 네 거야.</x:t>
  </x:si>
  <x:si>
    <x:t xml:space="preserve">기능 원형: 상태 이상 이전 · 몬스터 시트 발동률 25%와 동기화</x:t>
  </x:si>
  <x:si>
    <x:t xml:space="preserve">SKL-MON-132</x:t>
  </x:si>
  <x:si>
    <x:t xml:space="preserve">책임 배송</x:t>
  </x:si>
  <x:si>
    <x:t xml:space="preserve">표적 우선순위 상승</x:t>
  </x:si>
  <x:si>
    <x:t xml:space="preserve">기능 원형: 책임 파동 · 몬스터 시트 발동률 25%와 동기화</x:t>
  </x:si>
  <x:si>
    <x:t xml:space="preserve">SKL-MON-133</x:t>
  </x:si>
  <x:si>
    <x:t xml:space="preserve">수취인 변경</x:t>
  </x:si>
  <x:si>
    <x:t xml:space="preserve">'대상 교체' 행동을 수행해 위치·전투 리듬을 변화시킴.</x:t>
  </x:si>
  <x:si>
    <x:t xml:space="preserve">기능 원형: 대상 교체 · 몬스터 시트 발동률 20%와 동기화</x:t>
  </x:si>
  <x:si>
    <x:t xml:space="preserve">SKL-MON-134</x:t>
  </x:si>
  <x:si>
    <x:t xml:space="preserve">납작 엎드려</x:t>
  </x:si>
  <x:si>
    <x:t xml:space="preserve">276번 | 공명 보호 외투와 강화 전투화로 납작 엎드려의 속박을 풀며 상하좌우 반전 통로 이동하기</x:t>
  </x:si>
  <x:si>
    <x:t xml:space="preserve">엎드려.</x:t>
  </x:si>
  <x:si>
    <x:t xml:space="preserve">압착·구속 기관으로 플레이어의 이동 또는 행동 입력을 잠시 막음.</x:t>
  </x:si>
  <x:si>
    <x:t xml:space="preserve">기능 원형: 강제 속박 · 몬스터 시트 발동률 30%와 동기화</x:t>
  </x:si>
  <x:si>
    <x:t xml:space="preserve">SKL-MON-135</x:t>
  </x:si>
  <x:si>
    <x:t xml:space="preserve">더 낮게.</x:t>
  </x:si>
  <x:si>
    <x:t xml:space="preserve">'복종 압박파' 행동을 수행해 위치·전투 리듬을 변화시킴.</x:t>
  </x:si>
  <x:si>
    <x:t xml:space="preserve">기능 원형: 복종 압박파 · 몬스터 시트 발동률 30%와 동기화</x:t>
  </x:si>
  <x:si>
    <x:t xml:space="preserve">SKL-MON-136</x:t>
  </x:si>
  <x:si>
    <x:t xml:space="preserve">움직이지 마.</x:t>
  </x:si>
  <x:si>
    <x:t xml:space="preserve">기능 원형: 행동 봉쇄 · 몬스터 시트 발동률 20%와 동기화</x:t>
  </x:si>
  <x:si>
    <x:t xml:space="preserve">SKL-MON-137</x:t>
  </x:si>
  <x:si>
    <x:t xml:space="preserve">찍어 누르기</x:t>
  </x:si>
  <x:si>
    <x:t xml:space="preserve">기능 원형: 전방 타격 · 몬스터 시트 발동률 20%와 동기화</x:t>
  </x:si>
  <x:si>
    <x:t xml:space="preserve">SKL-MON-138</x:t>
  </x:si>
  <x:si>
    <x:t xml:space="preserve">아직도 안 구했어?</x:t>
  </x:si>
  <x:si>
    <x:t xml:space="preserve">277번 | 아직도 안 구했어?의 연속 돌진을 피하며 비난의 거울 깨뜨리기</x:t>
  </x:si>
  <x:si>
    <x:t xml:space="preserve">빨리!</x:t>
  </x:si>
  <x:si>
    <x:t xml:space="preserve">기능 원형: 연속 돌진 · 몬스터 시트 발동률 35%와 동기화</x:t>
  </x:si>
  <x:si>
    <x:t xml:space="preserve">SKL-MON-139</x:t>
  </x:si>
  <x:si>
    <x:t xml:space="preserve">그거 말고 나부터!</x:t>
  </x:si>
  <x:si>
    <x:t xml:space="preserve">'구조 방해' 행동을 수행해 위치·전투 리듬을 변화시킴.</x:t>
  </x:si>
  <x:si>
    <x:t xml:space="preserve">기능 원형: 구조 방해 · 몬스터 시트 발동률 25%와 동기화</x:t>
  </x:si>
  <x:si>
    <x:t xml:space="preserve">SKL-MON-140</x:t>
  </x:si>
  <x:si>
    <x:t xml:space="preserve">아직도?</x:t>
  </x:si>
  <x:si>
    <x:t xml:space="preserve">회복 행동 지연 1초</x:t>
  </x:si>
  <x:si>
    <x:t xml:space="preserve">기능 원형: 재촉 파동 · 몬스터 시트 발동률 25%와 동기화</x:t>
  </x:si>
  <x:si>
    <x:t xml:space="preserve">SKL-MON-141</x:t>
  </x:si>
  <x:si>
    <x:t xml:space="preserve">지금 당장!</x:t>
  </x:si>
  <x:si>
    <x:t xml:space="preserve">'즉시 추격' 행동을 수행해 위치·전투 리듬을 변화시킴.</x:t>
  </x:si>
  <x:si>
    <x:t xml:space="preserve">기능 원형: 즉시 추격 · 몬스터 시트 발동률 15%와 동기화</x:t>
  </x:si>
  <x:si>
    <x:t xml:space="preserve">SKL-MON-142</x:t>
  </x:si>
  <x:si>
    <x:t xml:space="preserve">너만 할 수 있대</x:t>
  </x:si>
  <x:si>
    <x:t xml:space="preserve">7 | 강요된 희생 · 7-F | 균열 내부·또 다른 차한해</x:t>
  </x:si>
  <x:si>
    <x:t xml:space="preserve">279번 | 너만 할 수 있대의 구호를 끊고 ‘네가 사라지면 모두가 편하다’는 목소리 부정하기</x:t>
  </x:si>
  <x:si>
    <x:t xml:space="preserve">너만 할 수 있대!</x:t>
  </x:si>
  <x:si>
    <x:t xml:space="preserve">'희생 구호' 행동을 수행해 위치·전투 리듬을 변화시킴.</x:t>
  </x:si>
  <x:si>
    <x:t xml:space="preserve">기능 원형: 희생 구호 · 몬스터 시트 발동률 25%와 동기화</x:t>
  </x:si>
  <x:si>
    <x:t xml:space="preserve">SKL-MON-143</x:t>
  </x:si>
  <x:si>
    <x:t xml:space="preserve">다 같이 말해!</x:t>
  </x:si>
  <x:si>
    <x:t xml:space="preserve">기능 원형: 부하 강화 · 몬스터 시트 발동률 30%와 동기화</x:t>
  </x:si>
  <x:si>
    <x:t xml:space="preserve">SKL-MON-144</x:t>
  </x:si>
  <x:si>
    <x:t xml:space="preserve">등 떠밀기</x:t>
  </x:si>
  <x:si>
    <x:t xml:space="preserve">기능 원형: 집단 돌진 · 몬스터 시트 발동률 25%와 동기화</x:t>
  </x:si>
  <x:si>
    <x:t xml:space="preserve">SKL-MON-145</x:t>
  </x:si>
  <x:si>
    <x:t xml:space="preserve">저 사람부터!</x:t>
  </x:si>
  <x:si>
    <x:t xml:space="preserve">기능 원형: 공격 표적 지정 · 몬스터 시트 발동률 20%와 동기화</x:t>
  </x:si>
  <x:si>
    <x:t xml:space="preserve">SKL-MON-146</x:t>
  </x:si>
  <x:si>
    <x:t xml:space="preserve">딱 한 명이면 돼</x:t>
  </x:si>
  <x:si>
    <x:t xml:space="preserve">7 | 강요된 희생 · 7-F | 균열 내부·공간 도약</x:t>
  </x:si>
  <x:si>
    <x:t xml:space="preserve">280번 | 강화 전투화로 딱 한 명이면 돼의 양면 압박을 버티며 공간 도약 통로 통과하기</x:t>
  </x:si>
  <x:si>
    <x:t xml:space="preserve">저쪽으로.</x:t>
  </x:si>
  <x:si>
    <x:t xml:space="preserve">기능 원형: 균열 방향 지정 · 몬스터 시트 발동률 25%와 동기화</x:t>
  </x:si>
  <x:si>
    <x:t xml:space="preserve">SKL-MON-147</x:t>
  </x:si>
  <x:si>
    <x:t xml:space="preserve">양쪽에서 밀어!</x:t>
  </x:si>
  <x:si>
    <x:t xml:space="preserve">'양면 압박' 행동을 수행해 위치·전투 리듬을 변화시킴.</x:t>
  </x:si>
  <x:si>
    <x:t xml:space="preserve">기능 원형: 양면 압박 · 몬스터 시트 발동률 30%와 동기화</x:t>
  </x:si>
  <x:si>
    <x:t xml:space="preserve">SKL-MON-148</x:t>
  </x:si>
  <x:si>
    <x:t xml:space="preserve">한 명만 보내!</x:t>
  </x:si>
  <x:si>
    <x:t xml:space="preserve">기능 원형: 부하 밀치기 명령 · 몬스터 시트 발동률 25%와 동기화</x:t>
  </x:si>
  <x:si>
    <x:t xml:space="preserve">SKL-MON-149</x:t>
  </x:si>
  <x:si>
    <x:t xml:space="preserve">다시 한 줄</x:t>
  </x:si>
  <x:si>
    <x:t xml:space="preserve">기능 원형: 진형 재구성 · 몬스터 시트 발동률 20%와 동기화</x:t>
  </x:si>
  <x:si>
    <x:t xml:space="preserve">SKL-BOS-150</x:t>
  </x:si>
  <x:si>
    <x:t xml:space="preserve">선의 압류관</x:t>
  </x:si>
  <x:si>
    <x:t xml:space="preserve">7 | 강요된 희생 · 7-G | 껍데기의 바다·중심 섬</x:t>
  </x:si>
  <x:si>
    <x:t xml:space="preserve">선의 압류</x:t>
  </x:si>
  <x:si>
    <x:t xml:space="preserve">기능 원형: 선의 봉쇄 · 몬스터 시트 발동률 25%와 동기화</x:t>
  </x:si>
  <x:si>
    <x:t xml:space="preserve">SKL-BOS-151</x:t>
  </x:si>
  <x:si>
    <x:t xml:space="preserve">회복도 압류</x:t>
  </x:si>
  <x:si>
    <x:t xml:space="preserve">플레이어의 회복 효과를 반전시켜 회복 행동 자체를 위험하게 만듦.</x:t>
  </x:si>
  <x:si>
    <x:t xml:space="preserve">기능 원형: 회복 반전 · 몬스터 시트 발동률 25%와 동기화</x:t>
  </x:si>
  <x:si>
    <x:t xml:space="preserve">SKL-BOS-152</x:t>
  </x:si>
  <x:si>
    <x:t xml:space="preserve">압류분으로 수리</x:t>
  </x:si>
  <x:si>
    <x:t xml:space="preserve">기능 원형: 탈취 외피 재생 · 몬스터 시트 발동률 25%와 동기화</x:t>
  </x:si>
  <x:si>
    <x:t xml:space="preserve">SKL-BOS-153</x:t>
  </x:si>
  <x:si>
    <x:t xml:space="preserve">미납 경고</x:t>
  </x:si>
  <x:si>
    <x:t xml:space="preserve">'균열 파동' 행동을 수행해 위치·전투 리듬을 변화시킴.</x:t>
  </x:si>
  <x:si>
    <x:t xml:space="preserve">기능 원형: 균열 파동 · 몬스터 시트 발동률 25%와 동기화</x:t>
  </x:si>
  <x:si>
    <x:t xml:space="preserve">SKL-BOS-154</x:t>
  </x:si>
  <x:si>
    <x:t xml:space="preserve">너만 무한이잖아</x:t>
  </x:si>
  <x:si>
    <x:t xml:space="preserve">7 | 강요된 희생 · 7-H | 너만 무한이잖아 보스전</x:t>
  </x:si>
  <x:si>
    <x:t xml:space="preserve">등급부터 매길게.</x:t>
  </x:si>
  <x:si>
    <x:t xml:space="preserve">행동과 무관한 등급을 강제로 부여해 보스의 공격 우선순위를 바꿈.</x:t>
  </x:si>
  <x:si>
    <x:t xml:space="preserve">기능 원형: 등급 배정 · 몬스터 시트 발동률 25%와 동기화</x:t>
  </x:si>
  <x:si>
    <x:t xml:space="preserve">SKL-BOS-155</x:t>
  </x:si>
  <x:si>
    <x:t xml:space="preserve">한 명이면 충분해.</x:t>
  </x:si>
  <x:si>
    <x:t xml:space="preserve">차한해를 희생 우선 대상으로 지정해 주변 공격과 밀치기 규칙을 집중시킴.</x:t>
  </x:si>
  <x:si>
    <x:t xml:space="preserve">기능 원형: 희생 우선순위 · 몬스터 시트 발동률 25%와 동기화</x:t>
  </x:si>
  <x:si>
    <x:t xml:space="preserve">SKL-BOS-156</x:t>
  </x:si>
  <x:si>
    <x:t xml:space="preserve">측정합니다.</x:t>
  </x:si>
  <x:si>
    <x:t xml:space="preserve">몬스터 최종 공격력 × 109%</x:t>
  </x:si>
  <x:si>
    <x:t xml:space="preserve">기능 원형: 측정 빔 · 몬스터 시트 발동률 25%와 동기화</x:t>
  </x:si>
  <x:si>
    <x:t xml:space="preserve">SKL-BOS-157</x:t>
  </x:si>
  <x:si>
    <x:t xml:space="preserve">마지막은 같이.</x:t>
  </x:si>
  <x:si>
    <x:t xml:space="preserve">기능 원형: 핵 노출·동기화 · 몬스터 시트 발동률 25%와 동기화</x:t>
  </x:si>
  <x:si>
    <x:t xml:space="preserve">검증 항목</x:t>
  </x:si>
  <x:si>
    <x:t xml:space="preserve">값</x:t>
  </x:si>
  <x:si>
    <x:t xml:space="preserve">작성 기준</x:t>
  </x:si>
  <x:si>
    <x:t xml:space="preserve">전체 콘텐츠 수</x:t>
  </x:si>
  <x:si>
    <x:t xml:space="preserve">[신규 몬스터 작성 기준]
1) 초기 변이체만 전신 80~100%를 짙은 보라·자주·연보라로 구성하고, 단세포·점액·세포낭처럼 얼굴·손발 없는 단순 실루엣을 사용함.
2) 일반 변이체부터는 비인간 생물·사물·군체형을 기본으로 하며 보라색은 핵·균열·관절·체액에만 20~45% 사용함.
3) 일반→강화→선도체→보스 단계가 오를수록 외피, 복합 기관, 부하 통제 기관, 공간·사물 융합이 증가해 더 강해 보이게 함.
4) 3장 세포·심해생물, 4장 갑각류·문·대피소, 5장 곤충·갈채·카메라, 6장 빈 교복·교구, 7장 기계·압류·계량으로 챕터 서사를 구분함.
5) 인간 기원은 음성·행동·소지품·기억으로 암시함. 폐교의 빈 복장 연출 외에는 사람 얼굴·손·다리·직립 인체 비례를 사용하지 않음.</x:t>
  </x:si>
  <x:si>
    <x:t xml:space="preserve">몬스터 배치 콘텐츠 수</x:t>
  </x:si>
  <x:si>
    <x:t xml:space="preserve">몬스터 미배치 콘텐츠 수</x:t>
  </x:si>
  <x:si>
    <x:t xml:space="preserve">콘텐츠 누락 개수</x:t>
  </x:si>
  <x:si>
    <x:r>
      <x:t xml:space="preserve">콘텐츠</x:t>
    </x:r>
    <x:r>
      <x:t xml:space="preserve"> 제시 순서</x:t>
    </x:r>
  </x:si>
  <x:si>
    <x:t xml:space="preserve">몬스터 이름</x:t>
  </x:si>
  <x:si>
    <x:t xml:space="preserve">몬스터 이미지</x:t>
  </x:si>
  <x:si>
    <x:t xml:space="preserve">몬스터 타입</x:t>
  </x:si>
  <x:si>
    <x:t xml:space="preserve">생명력</x:t>
  </x:si>
  <x:si>
    <x:t xml:space="preserve">공격력 합산 STATUS</x:t>
  </x:si>
  <x:si>
    <x:t xml:space="preserve">공격력 보정</x:t>
  </x:si>
  <x:si>
    <x:t xml:space="preserve">최종 공격력</x:t>
  </x:si>
  <x:si>
    <x:t xml:space="preserve">방어력 합산 STATUS</x:t>
  </x:si>
  <x:si>
    <x:t xml:space="preserve">방어력 보정</x:t>
  </x:si>
  <x:si>
    <x:t xml:space="preserve">최종 방어력</x:t>
  </x:si>
  <x:si>
    <x:t xml:space="preserve">스킬1</x:t>
  </x:si>
  <x:si>
    <x:t xml:space="preserve">발동률1</x:t>
  </x:si>
  <x:si>
    <x:t xml:space="preserve">스킬2</x:t>
  </x:si>
  <x:si>
    <x:t xml:space="preserve">발동률2</x:t>
  </x:si>
  <x:si>
    <x:t xml:space="preserve">스킬3</x:t>
  </x:si>
  <x:si>
    <x:t xml:space="preserve">발동률3</x:t>
  </x:si>
  <x:si>
    <x:t xml:space="preserve">스킬4</x:t>
  </x:si>
  <x:si>
    <x:t xml:space="preserve">발동률4</x:t>
  </x:si>
  <x:si>
    <x:t xml:space="preserve">몬스터 속성</x:t>
  </x:si>
  <x:si>
    <x:t xml:space="preserve">조건부 선공</x:t>
  </x:si>
  <x:si>
    <x:t xml:space="preserve">초기 변이체</x:t>
  </x:si>
  <x:si>
    <x:t xml:space="preserve">근접 본능</x:t>
  </x:si>
  <x:si>
    <x:t xml:space="preserve">불완전한 외피</x:t>
  </x:si>
  <x:si>
    <x:t xml:space="preserve">전신이 짙은 보라색인 아메바형 단세포. 얼굴·손발 없이 위족과 발광 핵만으로 움직이는 최초 조우 개체.</x:t>
  </x:si>
  <x:si>
    <x:t xml:space="preserve">기습 반응</x:t>
  </x:si>
  <x:si>
    <x:t xml:space="preserve">웅크린 자세</x:t>
  </x:si>
  <x:si>
    <x:t xml:space="preserve">전신 보라색의 납작한 세포막. 문틈에 붙어 있다가 꽃잎처럼 막을 펼치며 접근을 막는다.</x:t>
  </x:si>
  <x:si>
    <x:t xml:space="preserve">선공</x:t>
  </x:si>
  <x:si>
    <x:t xml:space="preserve">체중 충격</x:t>
  </x:si>
  <x:si>
    <x:t xml:space="preserve">두꺼운 등 외피</x:t>
  </x:si>
  <x:si>
    <x:t xml:space="preserve">길쭉한 보라 점액질 몸으로 밝은 핵을 끌고 다닌다. 느린 압박과 우회 학습을 담당한다.</x:t>
  </x:si>
  <x:si>
    <x:t xml:space="preserve">비선공</x:t>
  </x:si>
  <x:si>
    <x:t xml:space="preserve">공포 음파</x:t>
  </x:si>
  <x:si>
    <x:t xml:space="preserve">얇은 외피</x:t>
  </x:si>
  <x:si>
    <x:t xml:space="preserve">입 없는 보라색 세포낭. 몸 전체가 부풀고 수축할 때 사람과 비슷한 울음만 새어 나온다.</x:t>
  </x:si>
  <x:si>
    <x:t xml:space="preserve">당황한 반격</x:t>
  </x:si>
  <x:si>
    <x:t xml:space="preserve">굳은 외피</x:t>
  </x:si>
  <x:si>
    <x:t xml:space="preserve">전신 보라색의 둥근 단세포. 사방의 섬모가 제멋대로 움직여 불규칙하게 회전·배회한다.</x:t>
  </x:si>
  <x:si>
    <x:t xml:space="preserve">추격 가속</x:t>
  </x:si>
  <x:si>
    <x:t xml:space="preserve">긴장된 근육</x:t>
  </x:si>
  <x:si>
    <x:t xml:space="preserve">청회색 해삼형 몸통을 빠르게 수축하며 추적한다. 등 틈과 촉수 끝에만 보랏빛 균열이 남는다.</x:t>
  </x:si>
  <x:si>
    <x:t xml:space="preserve">길목 압박</x:t>
  </x:si>
  <x:si>
    <x:t xml:space="preserve">넓은 체형</x:t>
  </x:si>
  <x:si>
    <x:t xml:space="preserve">바닥에 뿌리내린 말미잘형 개체. 넓은 촉수막을 펼쳐 보급로를 막고, 중앙 핵만 보라색으로 빛난다.</x:t>
  </x:si>
  <x:si>
    <x:t xml:space="preserve">강화 변이체</x:t>
  </x:si>
  <x:si>
    <x:t xml:space="preserve">다중 팔 타격</x:t>
  </x:si>
  <x:si>
    <x:t xml:space="preserve">겹친 외피</x:t>
  </x:si>
  <x:si>
    <x:t xml:space="preserve">서로 다른 세포낭 셋이 한 외피를 공유하는 강화 개체. 끊어진 신경 다발 사이로 보라 체액이 흐른다.</x:t>
  </x:si>
  <x:si>
    <x:t xml:space="preserve">무리 선도체</x:t>
  </x:si>
  <x:si>
    <x:t xml:space="preserve">무리 공명</x:t>
  </x:si>
  <x:si>
    <x:t xml:space="preserve">부하 엄호</x:t>
  </x:si>
  <x:si>
    <x:t xml:space="preserve">갑각 외피·명령용 볏·새끼 주머니를 가진 선도체. 보랏빛 신호 촉수로 주변 개체의 이동을 통제한다.</x:t>
  </x:si>
  <x:si>
    <x:t xml:space="preserve">반복 충격</x:t>
  </x:si>
  <x:si>
    <x:t xml:space="preserve">단단한 손뼈</x:t>
  </x:si>
  <x:si>
    <x:t xml:space="preserve">소라 껍데기 앞의 충각을 반복해 문을 두드린다. 껍데기 갈라짐과 내부 핵에만 보라색이 드러난다.</x:t>
  </x:si>
  <x:si>
    <x:t xml:space="preserve">후방 기습</x:t>
  </x:si>
  <x:si>
    <x:t xml:space="preserve">유연한 골격</x:t>
  </x:si>
  <x:si>
    <x:t xml:space="preserve">납작한 새우형 외피와 송곳 다리로 방어선 틈을 파고든다. 꼬리 마디의 보랏빛 점이 감각기관이다.</x:t>
  </x:si>
  <x:si>
    <x:t xml:space="preserve">밀치기 충격</x:t>
  </x:si>
  <x:si>
    <x:t xml:space="preserve">낮은 무게중심</x:t>
  </x:si>
  <x:si>
    <x:t xml:space="preserve">쐐기 집게와 넓은 꼬리판으로 시민을 안전 구역 밖으로 밀어낸다. 관절 안쪽만 보랏빛으로 발광한다.</x:t>
  </x:si>
  <x:si>
    <x:t xml:space="preserve">구역 압박</x:t>
  </x:si>
  <x:si>
    <x:t xml:space="preserve">응집 외피</x:t>
  </x:si>
  <x:si>
    <x:t xml:space="preserve">바닥과 벽을 점유하며 자라는 산호 요새형 강화체. 공간을 좁힐수록 중앙 보라 핵의 방어력이 오른다.</x:t>
  </x:si>
  <x:si>
    <x:t xml:space="preserve">봉쇄 명령</x:t>
  </x:si>
  <x:si>
    <x:t xml:space="preserve">진형 방어</x:t>
  </x:si>
  <x:si>
    <x:t xml:space="preserve">비상구 표식과 철문 파편을 등에 진 대형 게 선도체. 문짝 집게로 출구를 봉쇄하고 부하 진형을 유지한다.</x:t>
  </x:si>
  <x:si>
    <x:t xml:space="preserve">구역 보스</x:t>
  </x:si>
  <x:si>
    <x:t xml:space="preserve">봉쇄 외피</x:t>
  </x:si>
  <x:si>
    <x:t xml:space="preserve">철판 갑각</x:t>
  </x:si>
  <x:si>
    <x:t xml:space="preserve">방화문과 잠금 장치가 소라 요새처럼 겹친 비인간형 보스. 구조 요청이 진짜임을 알고도 문을 닫고 ‘난 살아서 다행’이라 안도한 인간이 변이했다.</x:t>
  </x:si>
  <x:si>
    <x:t xml:space="preserve">밀착 압박</x:t>
  </x:si>
  <x:si>
    <x:t xml:space="preserve">점착 외피</x:t>
  </x:si>
  <x:si>
    <x:t xml:space="preserve">납작한 진드기·삿갓조개형 개체. 동료 외피에 붙어 보랏빛 흡착 핵으로 능력치를 끌어올린다.</x:t>
  </x:si>
  <x:si>
    <x:t xml:space="preserve">불규칙 타격</x:t>
  </x:si>
  <x:si>
    <x:t xml:space="preserve">중첩 신체</x:t>
  </x:si>
  <x:si>
    <x:t xml:space="preserve">두 절지동물이 X자로 잘못 융합된 개체. 다리 박자가 계속 어긋나 공격 간격이 불규칙하다.</x:t>
  </x:si>
  <x:si>
    <x:t xml:space="preserve">융합 공명</x:t>
  </x:si>
  <x:si>
    <x:t xml:space="preserve">다층 외피</x:t>
  </x:si>
  <x:si>
    <x:t xml:space="preserve">딱정벌레·지네·벌집 기관이 한 몸에 붙은 구역 보스. 부위가 파괴될수록 중앙 보라 융합핵이 노출된다.</x:t>
  </x:si>
  <x:si>
    <x:t xml:space="preserve">다중 신체</x:t>
  </x:si>
  <x:si>
    <x:t xml:space="preserve">교체 외피</x:t>
  </x:si>
  <x:si>
    <x:t xml:space="preserve">버려진 외피와 다른 개체의 기관을 임시 몸통처럼 이어 붙인다. 장착 부위에 따라 패턴이 바뀐다.</x:t>
  </x:si>
  <x:si>
    <x:t xml:space="preserve">흡수 강화</x:t>
  </x:si>
  <x:si>
    <x:t xml:space="preserve">흡수 외피</x:t>
  </x:si>
  <x:si>
    <x:t xml:space="preserve">개미귀신형 방과 유충 주머니가 결합된 선도체. 부하를 삼켜 회복하고 새로운 개체로 다시 뱉는다.</x:t>
  </x:si>
  <x:si>
    <x:t xml:space="preserve">갈채 파동</x:t>
  </x:si>
  <x:si>
    <x:t xml:space="preserve">군중 속 은폐</x:t>
  </x:si>
  <x:si>
    <x:t xml:space="preserve">매미 날개판을 부딪쳐 끝없는 박수음을 낸다. 보랏빛 공명낭이 주변 개체의 공격 리듬을 맞춘다.</x:t>
  </x:si>
  <x:si>
    <x:t xml:space="preserve">호명 압박</x:t>
  </x:si>
  <x:si>
    <x:t xml:space="preserve">후방 위치</x:t>
  </x:si>
  <x:si>
    <x:t xml:space="preserve">세 갈래 확성 기관을 가진 나방형 개체. 이름 대신 표적 신호를 울려 증원을 부르며 얼굴은 없다.</x:t>
  </x:si>
  <x:si>
    <x:t xml:space="preserve">집요한 추격</x:t>
  </x:si>
  <x:si>
    <x:t xml:space="preserve">그림자 외피</x:t>
  </x:si>
  <x:si>
    <x:t xml:space="preserve">검은 지네 몸과 추적 깃을 가진 강화체. 영웅의 이동 경로를 복사하듯 따라붙고 보라 감각핵으로 선회한다.</x:t>
  </x:si>
  <x:si>
    <x:t xml:space="preserve">숭배 공명</x:t>
  </x:si>
  <x:si>
    <x:t xml:space="preserve">보호막 생성</x:t>
  </x:si>
  <x:si>
    <x:t xml:space="preserve">왕관 같은 뿔과 받침 외피를 가진 장수풍뎅이형 강화체. 보호 대상과 보라 연결선을 유지한다.</x:t>
  </x:si>
  <x:si>
    <x:t xml:space="preserve">집단 갈채</x:t>
  </x:si>
  <x:si>
    <x:t xml:space="preserve">부하 보호막</x:t>
  </x:si>
  <x:si>
    <x:t xml:space="preserve">공명 드럼과 저장낭이 달린 선도체. 전장의 갈채음을 모아 보랏빛 에너지로 압축한다.</x:t>
  </x:si>
  <x:si>
    <x:t xml:space="preserve">챕터 보스</x:t>
  </x:si>
  <x:si>
    <x:t xml:space="preserve">대중의 갈채</x:t>
  </x:si>
  <x:si>
    <x:t xml:space="preserve">갈채 보호막</x:t>
  </x:si>
  <x:si>
    <x:t xml:space="preserve">카메라 셔터·조명·빈 고치가 외피가 된 챕터 보스. 긴급 구조 알림을 끄고도 자신의 특혜를 지키려 합리화한 고등급자의 변이체다.</x:t>
  </x:si>
  <x:si>
    <x:t xml:space="preserve">좁은 복도 압박</x:t>
  </x:si>
  <x:si>
    <x:t xml:space="preserve">굳은 교복 외피</x:t>
  </x:si>
  <x:si>
    <x:t xml:space="preserve">머리와 팔다리 없이 빈 체육복과 슬리퍼만 복도를 기어 다닌다. 지친 교직원의 습관이 이동 경로로 남았다.</x:t>
  </x:si>
  <x:si>
    <x:t xml:space="preserve">기습 충격</x:t>
  </x:si>
  <x:si>
    <x:t xml:space="preserve">사각지대 은폐</x:t>
  </x:si>
  <x:si>
    <x:t xml:space="preserve">책가방·책상 다리·교과서 등뼈가 엉킨 강화체. 뒤에서 한 칸씩 밀어 위험 오브젝트에 닿게 한다.</x:t>
  </x:si>
  <x:si>
    <x:t xml:space="preserve">조롱 파동</x:t>
  </x:si>
  <x:si>
    <x:t xml:space="preserve">환영 분산</x:t>
  </x:si>
  <x:si>
    <x:t xml:space="preserve">금 간 칠판 조각과 분필 초승달이 군체를 이룬다. 진짜 얼굴 없이 낄낄대는 선만 번갈아 나타난다.</x:t>
  </x:si>
  <x:si>
    <x:t xml:space="preserve">집단 압박</x:t>
  </x:si>
  <x:si>
    <x:t xml:space="preserve">군집 방어</x:t>
  </x:si>
  <x:si>
    <x:t xml:space="preserve">고개 없는 빈 교복 여러 벌과 교과서 지네가 한 개체처럼 움직인다. 공격이 시작되면 모두 반대쪽을 향한다.</x:t>
  </x:si>
  <x:si>
    <x:t xml:space="preserve">소문 확산</x:t>
  </x:si>
  <x:si>
    <x:t xml:space="preserve">부하 분산 엄호</x:t>
  </x:si>
  <x:si>
    <x:t xml:space="preserve">쪽지 날개·교내 방송 스피커·소문 주머니가 붙은 종이 나방 선도체. 신호를 허용하면 인접 교실까지 적을 부른다.</x:t>
  </x:si>
  <x:si>
    <x:t xml:space="preserve">포위 압박</x:t>
  </x:si>
  <x:si>
    <x:t xml:space="preserve">원형 진형</x:t>
  </x:si>
  <x:si>
    <x:t xml:space="preserve">빈 책상과 가방들이 원을 만들고 중앙의 한 자리를 고립시킨다. 인간 없이 학교폭력의 집단 포위를 표현한다.</x:t>
  </x:si>
  <x:si>
    <x:t xml:space="preserve">기억 침식</x:t>
  </x:si>
  <x:si>
    <x:t xml:space="preserve">환영 외피</x:t>
  </x:si>
  <x:si>
    <x:t xml:space="preserve">칠판·공책·책상 파편과 보라 세포막이 만든 기억 군체. 변혜서의 왜곡된 장면을 비추며 진실 닻을 오답으로 바꾼다.</x:t>
  </x:si>
  <x:si>
    <x:t xml:space="preserve">폭력의 기억</x:t>
  </x:si>
  <x:si>
    <x:t xml:space="preserve">괴물 외피</x:t>
  </x:si>
  <x:si>
    <x:t xml:space="preserve">체육 매트·농구 골대 갈비뼈·빈 교복이 강당처럼 융합된 변혜서의 보스체. 별 모양 우정 목걸이만 심장처럼 보랏빛으로 빛난다.</x:t>
  </x:si>
  <x:si>
    <x:t xml:space="preserve">생체 감시</x:t>
  </x:si>
  <x:si>
    <x:t xml:space="preserve">보안 외피</x:t>
  </x:si>
  <x:si>
    <x:t xml:space="preserve">보안 스캐너와 딱정벌레 외피가 결합된 비대칭 사족형. 보랏빛 인증핵을 제압하면 생체 인증 모듈을 회수한다.</x:t>
  </x:si>
  <x:si>
    <x:t xml:space="preserve">집중 비난</x:t>
  </x:si>
  <x:si>
    <x:t xml:space="preserve">군중 뒤 은폐</x:t>
  </x:si>
  <x:si>
    <x:t xml:space="preserve">악질 채널 ‘클릭헌터’의 변이체. 카메라 소라 외피와 화살촉 촉수로 표적을 지정하며, 눈썹 흉터와 피어싱은 균열·금속 돌기로 남는다.</x:t>
  </x:si>
  <x:si>
    <x:t xml:space="preserve">책임 전가</x:t>
  </x:si>
  <x:si>
    <x:t xml:space="preserve">화물 딱정벌레와 전가 상자가 결합한 강화체. 보라 연결관으로 받은 피해를 다른 대상에게 배송하듯 넘긴다.</x:t>
  </x:si>
  <x:si>
    <x:t xml:space="preserve">복종 압박</x:t>
  </x:si>
  <x:si>
    <x:t xml:space="preserve">권위 외피</x:t>
  </x:si>
  <x:si>
    <x:t xml:space="preserve">가오리형 유압 프레스 강화체. 넓은 압착판을 내려 복종 자세를 강요하고 중앙 균열핵을 잠깐 노출한다.</x:t>
  </x:si>
  <x:si>
    <x:t xml:space="preserve">구원 독촉</x:t>
  </x:si>
  <x:si>
    <x:t xml:space="preserve">초조한 외피</x:t>
  </x:si>
  <x:si>
    <x:t xml:space="preserve">경보 사이렌과 숫양·지네 구조가 합쳐진 강화체. 독촉 신호로 구조와 회복의 우선순위를 흔든다.</x:t>
  </x:si>
  <x:si>
    <x:t xml:space="preserve">희생 선동</x:t>
  </x:si>
  <x:si>
    <x:t xml:space="preserve">군중 엄호</x:t>
  </x:si>
  <x:si>
    <x:t xml:space="preserve">네 개 확성기와 지휘 볏을 가진 기계 황소·매미 선도체. 희생 구호를 방송해 주변 군체를 강화한다.</x:t>
  </x:si>
  <x:si>
    <x:t xml:space="preserve">집단 밀어내기</x:t>
  </x:si>
  <x:si>
    <x:t xml:space="preserve">압박 진형</x:t>
  </x:si>
  <x:si>
    <x:t xml:space="preserve">원형 컨베이어와 밀침 판이 한 사람의 자리만 겨눈다. 소형 밀침 군체를 지휘해 차한해를 균열로 운반한다.</x:t>
  </x:si>
  <x:si>
    <x:t xml:space="preserve">선의 탈취</x:t>
  </x:si>
  <x:si>
    <x:t xml:space="preserve">재생 외피</x:t>
  </x:si>
  <x:si>
    <x:t xml:space="preserve">인간 변이체가 아닌 균열 태생 정예 수호체. 낮은 금고게 몸체와 네 압류 군체가 선의를 봉쇄·탈취하고 회복을 반전한다.</x:t>
  </x:si>
  <x:si>
    <x:t xml:space="preserve">등급 강제</x:t>
  </x:si>
  <x:si>
    <x:t xml:space="preserve">계량 장치</x:t>
  </x:si>
  <x:si>
    <x:t xml:space="preserve">비대칭 저울·계량 고리·다족 기관이 원형 엔진으로 융합된 최종 보스. 차한해의 무한한 선의를 등급과 희생 순서로 환산한다.</x:t>
  </x:si>
  <x:si>
    <x:t xml:space="preserve">VS</x:t>
  </x:si>
  <x:si>
    <x:t xml:space="preserve">캐릭터</x:t>
  </x:si>
  <x:si>
    <x:t xml:space="preserve">전투 능력치</x:t>
  </x:si>
  <x:si>
    <x:t xml:space="preserve">현재 공격력</x:t>
  </x:si>
  <x:si>
    <x:t xml:space="preserve">공격 변화</x:t>
  </x:si>
  <x:si>
    <x:t xml:space="preserve">공격 보정</x:t>
  </x:si>
  <x:si>
    <x:t xml:space="preserve">STAT</x:t>
  </x:si>
  <x:si>
    <x:t xml:space="preserve">플레이어</x:t>
  </x:si>
  <x:si>
    <x:t xml:space="preserve">현재 방어력</x:t>
  </x:si>
  <x:si>
    <x:t xml:space="preserve">방어 변화</x:t>
  </x:si>
  <x:si>
    <x:t xml:space="preserve">방어 보정</x:t>
  </x:si>
  <x:si>
    <x:t xml:space="preserve">속성 대차대조표 연동</x:t>
  </x:si>
  <x:si>
    <x:t xml:space="preserve">플레이어 무기 속성</x:t>
  </x:si>
  <x:si>
    <x:t xml:space="preserve">공격 상성</x:t>
  </x:si>
  <x:si>
    <x:t xml:space="preserve">상성 매개 상수 K</x:t>
  </x:si>
  <x:si>
    <x:t xml:space="preserve">어떤 속성</x:t>
  </x:si>
  <x:si>
    <x:t xml:space="preserve">상성 매가 상수 K</x:t>
  </x:si>
  <x:si>
    <x:t xml:space="preserve">상성 적용 공격 지표</x:t>
  </x:si>
  <x:si>
    <x:t xml:space="preserve">상대 방어력</x:t>
  </x:si>
  <x:si>
    <x:t xml:space="preserve">공격-방어 격차</x:t>
  </x:si>
  <x:si>
    <x:t xml:space="preserve">선택 개체 스킬</x:t>
  </x:si>
  <x:si>
    <x:t xml:space="preserve">몬스터 스킬</x:t>
  </x:si>
  <x:si>
    <x:t xml:space="preserve">플레이어 스킬</x:t>
  </x:si>
  <x:si>
    <x:t xml:space="preserve">발동 확률1</x:t>
  </x:si>
  <x:si>
    <x:t xml:space="preserve">해당 시점 스킬</x:t>
  </x:si>
  <x:si>
    <x:t xml:space="preserve">발동 확률2</x:t>
  </x:si>
  <x:si>
    <x:t xml:space="preserve">발동 확률3</x:t>
  </x:si>
  <x:si>
    <x:t xml:space="preserve">스킬 이름</x:t>
  </x:si>
  <x:si>
    <x:t xml:space="preserve">추가 설명</x:t>
  </x:si>
  <x:si>
    <x:t xml:space="preserve">발동 조건</x:t>
  </x:si>
  <x:si>
    <x:t xml:space="preserve">시전 시간(초)</x:t>
  </x:si>
  <x:si>
    <x:t xml:space="preserve">능력 변동</x:t>
  </x:si>
  <x:si>
    <x:t xml:space="preserve">변동 수치</x:t>
  </x:si>
  <x:si>
    <x:t xml:space="preserve">우세인지 열세인지</x:t>
  </x:si>
  <x:si>
    <x:t xml:space="preserve">능력 분포 다각형</x:t>
  </x:si>
  <x:si>
    <x:t xml:space="preserve">데미지 산정 공식</x:t>
  </x:si>
  <x:si>
    <x:t xml:space="preserve">1회 공격 시간</x:t>
  </x:si>
  <x:si>
    <x:t xml:space="preserve">=</x:t>
  </x:si>
  <x:si>
    <x:t xml:space="preserve">1회 공격 시 필요 시간 (초 단위). 0.1초 단위로 고민</x:t>
  </x:si>
  <x:si>
    <x:t xml:space="preserve">전투 속도가 너무 느려지거나 빨라지지 않게 기본 공격의 공격 시간을 0.3초로 설정했다. 이를 기준으로 캐릭터와 몬스터의 스킬 공격 시간을 설정했다.</x:t>
  </x:si>
  <x:si>
    <x:t xml:space="preserve">일반 공격 데미지 공식</x:t>
  </x:si>
  <x:si>
    <x:t xml:space="preserve">공격자의 공격력 합산 수치 - 방어자의 방어력 합산 수치</x:t>
  </x:si>
  <x:si>
    <x:t xml:space="preserve">캐릭터의 공격력 합산 수치 = 기본 공격력 + 공격력 보정 수치   /   캐릭터의 방어력 합산 수치 = 기본 방어력 + 방어력 보정 수치
몬스터의 공격력 합산 수치 = 기본 공격력 + 스킬 공격력   /   몬스터의 방어력 합산 수치 = 기본 방어력 + 방어력 보정 수치</x:t>
  </x:si>
  <x:si>
    <x:t xml:space="preserve">스킬 데미지</x:t>
  </x:si>
  <x:si>
    <x:t xml:space="preserve">일반 공격 데미지 × (1+0.5)</x:t>
  </x:si>
  <x:si>
    <x:t xml:space="preserve">전투 승리 조건</x:t>
  </x:si>
  <x:si>
    <x:t xml:space="preserve">방어자의 생명력 0 또는 이벤트 연출</x:t>
  </x:si>
  <x:si>
    <x:t xml:space="preserve">선생님이 보여주신 예시 파일을 참고해서, 우리 게임만의 시뮬레이터를 잘 만들어보자.</x:t>
  </x:si>
  <x:si>
    <x:t xml:space="preserve">적을 죽음에 이르게 하는 필요 공격 횟수 (기본 공격 기준)</x:t>
  </x:si>
  <x:si>
    <x:t xml:space="preserve">계산 함수를 만들어서 나중에 넣어보자.</x:t>
  </x:si>
  <x:si>
    <x:t xml:space="preserve">배치를 고민해보자. 어떤 방식으로 배치하는 게 좋을 지. 가독성 좋고 디자인도 깔끔하게.</x:t>
  </x:si>
  <x:si>
    <x:t xml:space="preserve">능력 분포 다각형이 지금 너무 모양이 이상해. 생명력 수치가 다른 수치들에 비해서 너무 커서 그래. 보스 몬스터 뿐만 아니라, 초기 변이체부터 그래프 모양이 이상하니까, 이를 해결해보자. 몬스터들의 수치를 죄다 손봐야 할 때야.</x:t>
  </x:si>
  <x:si>
    <x:t xml:space="preserve">우리는 대결 구도라기 보다는 몬스터는 처치해야 하는 대상이니까 캐릭터의 승리만 문서로 나타내는 게 좋을까?</x:t>
  </x:si>
  <x:si>
    <x:t xml:space="preserve">패배보다는 실패라는 표현이 더 어울리겠지? 실패의 공식은 어떻게 정리해서 작성하면 좋을 지도 생각해보자.</x:t>
  </x:si>
  <x:si>
    <x:t xml:space="preserve">전투 시뮬레이터니까, 그에 맞는 요소들만 이 시트에 있어야 해.</x:t>
  </x:si>
  <x:si>
    <x:t xml:space="preserve">밸런스 공식을 체계적으로 설명하는 게 가장 중요하다.</x:t>
  </x:si>
  <x:si>
    <x:t xml:space="preserve">밸런스 팩터</x:t>
  </x:si>
  <x:si>
    <x:t xml:space="preserve">게임 「넌 착해!」의 플레이 경험 조절 요소. 핵심 연결은 ① 권장 대표 경로 미들 3시간 40분·전체 선택 포함 4시간 이내, ② 선의 수치 96·836·999 ERROR와 836 청년의 특혜 상실 공포·거짓 소문·희생 선동, ③ 메인 60%·선택 최대 100% 도시 인연과 1장 어르신 선택, ④ 변혜서의 우정 반지·별 펜던트·폐교 기억, ⑤ 클릭헌터와 조회수는 못 참지의 동일 개체 연결, ⑥ 초기 변이체의 전신 보라 단세포형과 일반 이상 비인간형 실루엣, ⑦ 보스 6종+정예 균열 수호체 1종, 괴물 43종·아이템 42종, ⑧ 연구시설의 권한이 없습니다와 생체 인증 모듈 획득 흐름임</x:t>
  </x:si>
  <x:si>
    <x:t xml:space="preserve">진행·콘텐츠</x:t>
  </x:si>
  <x:si>
    <x:t xml:space="preserve">서사·상태</x:t>
  </x:si>
  <x:si>
    <x:t xml:space="preserve">전투</x:t>
  </x:si>
  <x:si>
    <x:t xml:space="preserve">가이드·편의</x:t>
  </x:si>
  <x:si>
    <x:t xml:space="preserve">크기: 핵심(대) · 반복 조정(중) · 장면 조정(소)</x:t>
  </x:si>
  <x:si>
    <x:t xml:space="preserve">큰 원은 플레이 전반에 미치는 영향이 큰 핵심 팩터이며, 작은 원은 장면·미션 단위에서 조정하는 세부 팩터임</x:t>
  </x:si>
  <x:si>
    <x:t xml:space="preserve">게임 「넌 착해!」 밸런스 문서 작성 기준</x:t>
  </x:si>
  <x:si>
    <x:t xml:space="preserve">모든 시트가 7챕터·콘텐츠 진행 순서 1~306, 문서 전체·대표 경로 시간, 자아마모도, 도시·예쁜 고양이 인연, PC 성장·장비 변화와 다중 엔딩 조건을 동일하게 사용하도록 검증하는 기준표</x:t>
  </x:si>
  <x:si>
    <x:t xml:space="preserve">7챕터·콘텐츠 306개·권장 대표 경로 미들 3시간 40분·괴물 43종·아이템 42종·보스 6종+정예 1종을 모든 시트가 동일하게 사용. 스킬 DATA는 PC·NPC 지원·상태/시스템·몬스터/보스 총 211개 데이터를 하나의 표에서 관리</x:t>
  </x:si>
  <x:si>
    <x:t xml:space="preserve">1. 밸런스 문서 핵심 항목</x:t>
  </x:si>
  <x:si>
    <x:t xml:space="preserve">항목</x:t>
  </x:si>
  <x:si>
    <x:t xml:space="preserve">작성 방식</x:t>
  </x:si>
  <x:si>
    <x:t xml:space="preserve">값/형식</x:t>
  </x:si>
  <x:si>
    <x:t xml:space="preserve">우리 게임 적용 기준</x:t>
  </x:si>
  <x:si>
    <x:t xml:space="preserve">플레이어가 실제 입력을 수행할 때 느끼는 조작 난도</x:t>
  </x:si>
  <x:si>
    <x:t xml:space="preserve">1~10 정수</x:t>
  </x:si>
  <x:si>
    <x:t xml:space="preserve">1은 단순 확인·대화, 10은 빠른 보스 패턴과 복합 입력</x:t>
  </x:si>
  <x:si>
    <x:t xml:space="preserve">기획자가 해당 구간에서 기대하는 재미의 목표값</x:t>
  </x:si>
  <x:si>
    <x:t xml:space="preserve">탐색·긴장·감정·반전·성취를 포함하며 실제 테스트값과 구분</x:t>
  </x:si>
  <x:si>
    <x:t xml:space="preserve">게임 시작부터 엔딩까지 해금되는 모든 플레이 내용을 순서대로 기록</x:t>
  </x:si>
  <x:si>
    <x:t xml:space="preserve">1부터 연속 넘버링</x:t>
  </x:si>
  <x:si>
    <x:t xml:space="preserve">이동·조사·대화·전투·연출·선택 콘텐츠·장비 변화를 포함한 총 306개·7챕터. 연구시설 보안 전투는 265번에 편입</x:t>
  </x:si>
  <x:si>
    <x:t xml:space="preserve">제목만 읽어도 플레이어가 해야 할 행동이 보이도록 작성</x:t>
  </x:si>
  <x:si>
    <x:t xml:space="preserve">행동형 제목</x:t>
  </x:si>
  <x:si>
    <x:t xml:space="preserve">예: 신상 과자 진열대 찾기, 아파트 계단에서 괴물을 피해 숨기</x:t>
  </x:si>
  <x:si>
    <x:t xml:space="preserve">목표를 바로 달성하지 못하게 만드는 맵·NPC·시간·정보·전투 요소</x:t>
  </x:si>
  <x:si>
    <x:t xml:space="preserve">구체적 서술</x:t>
  </x:si>
  <x:si>
    <x:t xml:space="preserve">후보 수·시야 차단·시간 압박·감정적 부담 등을 기록</x:t>
  </x:si>
  <x:si>
    <x:t xml:space="preserve">플레이 난관을 해결하기 위해 관찰·판단·조작해야 하는 절차</x:t>
  </x:si>
  <x:si>
    <x:t xml:space="preserve">구체적 플레이 절차</x:t>
  </x:si>
  <x:si>
    <x:t xml:space="preserve">표에서 가장 핵심적인 항목으로 작성</x:t>
  </x:si>
  <x:si>
    <x:t xml:space="preserve">플레이 난관 자체의 어려움과 원인을 함께 기록</x:t>
  </x:si>
  <x:si>
    <x:t xml:space="preserve">숫자/10 + 원인</x:t>
  </x:si>
  <x:si>
    <x:t xml:space="preserve">정보량·후보 수·패턴 수·시간 압박을 함께 평가</x:t>
  </x:si>
  <x:si>
    <x:t xml:space="preserve">해당 행을 완료하기 위해 필요한 행동·대상·단계의 수</x:t>
  </x:si>
  <x:si>
    <x:t xml:space="preserve">정수</x:t>
  </x:si>
  <x:si>
    <x:t xml:space="preserve">수거 8개, 단서 5개, 보스 패턴 3회 등</x:t>
  </x:si>
  <x:si>
    <x:t xml:space="preserve">시스템이 완료를 판정할 수 있는 명확한 조건</x:t>
  </x:si>
  <x:si>
    <x:t xml:space="preserve">구체적 판정 조건</x:t>
  </x:si>
  <x:si>
    <x:t xml:space="preserve">목표 수량·트리거·퍼즐·보스 기믹 완료 등</x:t>
  </x:si>
  <x:si>
    <x:t xml:space="preserve">실패 시 재시작 지점이나 보상 감소 등 결과를 기록</x:t>
  </x:si>
  <x:si>
    <x:t xml:space="preserve">구체적 결과 또는 -</x:t>
  </x:si>
  <x:si>
    <x:t xml:space="preserve">체력 0·시민 피해·오답 누적·시간 초과 등을 반영</x:t>
  </x:si>
  <x:si>
    <x:t xml:space="preserve">라이트 유저가 초회 플레이에서 완료하는 기준 시간</x:t>
  </x:si>
  <x:si>
    <x:t xml:space="preserve">분·초 텍스트</x:t>
  </x:si>
  <x:si>
    <x:t xml:space="preserve">라이트 유저 열과 동일하게 작성</x:t>
  </x:si>
  <x:si>
    <x:t xml:space="preserve">막힌 플레이어가 목표를 다시 파악하도록 돕는 보정 장치</x:t>
  </x:si>
  <x:si>
    <x:t xml:space="preserve">필요한 경우 작성</x:t>
  </x:si>
  <x:si>
    <x:t xml:space="preserve">방향 표시·반짝임·속도 감소·체크포인트·오답 힌트</x:t>
  </x:si>
  <x:si>
    <x:t xml:space="preserve">예상 소요 시간을 시작부터 현재 행까지 합산</x:t>
  </x:si>
  <x:si>
    <x:t xml:space="preserve">[h]시간 m분 s초</x:t>
  </x:si>
  <x:si>
    <x:t xml:space="preserve">라이트 기준 문서 전체 4시간 15분 40초. 권장 대표 진엔딩 경로 4시간</x:t>
  </x:si>
  <x:si>
    <x:t xml:space="preserve">같은 장소·목표·게임플레이 묶음을 구분</x:t>
  </x:si>
  <x:si>
    <x:t xml:space="preserve">챕터-알파벳 | 명칭</x:t>
  </x:si>
  <x:si>
    <x:t xml:space="preserve">점수와 해금 기준을 계산하는 최소 진행 단위</x:t>
  </x:si>
  <x:si>
    <x:t xml:space="preserve">콘텐츠 진행 포인트(획득량)</x:t>
  </x:si>
  <x:si>
    <x:t xml:space="preserve">콘텐츠 완료 시 얻는 개발자용 진행 점수</x:t>
  </x:si>
  <x:si>
    <x:t xml:space="preserve">1~12 정수</x:t>
  </x:si>
  <x:si>
    <x:t xml:space="preserve">콘텐츠 완료 시 획득하는 개별 개발자용 진행 점수. 전투·보스·핵심 서사에서 더 높게 부여</x:t>
  </x:si>
  <x:si>
    <x:t xml:space="preserve">획득량을 시작부터 합산한 실제 진행 수치</x:t>
  </x:si>
  <x:si>
    <x:t xml:space="preserve">0~1566</x:t>
  </x:si>
  <x:si>
    <x:t xml:space="preserve">획득량을 시작부터 합산한 실제 진행 수치. 최종 누적 1566</x:t>
  </x:si>
  <x:si>
    <x:t xml:space="preserve">상위 스테이지 해금 요구 포인트</x:t>
  </x:si>
  <x:si>
    <x:t xml:space="preserve">다음 스테이지에 진입하기 위한 누적 포인트 기준</x:t>
  </x:si>
  <x:si>
    <x:t xml:space="preserve">스테이지별 단계값</x:t>
  </x:si>
  <x:si>
    <x:t xml:space="preserve">밸런스 곡선 시트에서 진행 포인트 누적과 비교</x:t>
  </x:si>
  <x:si>
    <x:t xml:space="preserve">핵심 전투 기믹</x:t>
  </x:si>
  <x:si>
    <x:t xml:space="preserve">해당 전투만의 공략 규칙을 행동 순서로 요약</x:t>
  </x:si>
  <x:si>
    <x:t xml:space="preserve">짧은 행동 순서</x:t>
  </x:si>
  <x:si>
    <x:t xml:space="preserve">예: 돌진 유도→철문 파괴, 공격 구분→시민 대피</x:t>
  </x:si>
  <x:si>
    <x:t xml:space="preserve">라이트·미들·헤비 예상 시간</x:t>
  </x:si>
  <x:si>
    <x:t xml:space="preserve">콘텐츠 종류와 숙련 효과를 기준으로 사용자 유형별 산정</x:t>
  </x:si>
  <x:si>
    <x:t xml:space="preserve">라이트 ≥ 미들 ≥ 헤비. 권장 대표 경로 미들 3시간 40분, 모든 선택 콘텐츠 포함 미들 3시간 53분 35초. 메인 위주 플레이는 약 3시간 10~20분 목표</x:t>
  </x:si>
  <x:si>
    <x:t xml:space="preserve">자아마모도 변화</x:t>
  </x:si>
  <x:si>
    <x:t xml:space="preserve">타인의 요구와 사건으로 차한해의 자아가 소모·회복되는 변화량</x:t>
  </x:si>
  <x:si>
    <x:t xml:space="preserve">증가 +%·누적 0~100%</x:t>
  </x:si>
  <x:si>
    <x:t xml:space="preserve">25·50·75·100%에서 UI·표정·독백·최종 선택 연출이 단계 변화</x:t>
  </x:si>
  <x:si>
    <x:t xml:space="preserve">인연 변화</x:t>
  </x:si>
  <x:si>
    <x:t xml:space="preserve">구조·대화·선택으로 형성되는 인물·지역 인연의 변화량</x:t>
  </x:si>
  <x:si>
    <x:t xml:space="preserve">[대상] 기준 n% 또는 ±n%</x:t>
  </x:si>
  <x:si>
    <x:t xml:space="preserve">도시 인연은 메인 구조로 기본 60%, 1장 어르신 돕기를 포함한 놓칠 수 있는 선택 콘텐츠 8개×5%로 최대 100%. 예쁜 고양이는 선택 만남 4회×25%</x:t>
  </x:si>
  <x:si>
    <x:t xml:space="preserve">다음 핵심 스테이지로 넘어가기 위한 필수 완료 조건</x:t>
  </x:si>
  <x:si>
    <x:t xml:space="preserve">명확한 완료 조건</x:t>
  </x:si>
  <x:si>
    <x:t xml:space="preserve">처치 수가 아니라 스토리·퍼즐·구조·비처치 승리 조건을 기록</x:t>
  </x:si>
  <x:si>
    <x:t xml:space="preserve">콘텐츠 소모 조절 요소</x:t>
  </x:si>
  <x:si>
    <x:t xml:space="preserve">같은 구간의 반복 피로와 재도전 시간을 조절하는 장치</x:t>
  </x:si>
  <x:si>
    <x:t xml:space="preserve">구체적 조절 방식</x:t>
  </x:si>
  <x:si>
    <x:t xml:space="preserve">구역 분할·단계 힌트·페이즈 체크포인트·빠른 넘김 등</x:t>
  </x:si>
  <x:si>
    <x:t xml:space="preserve">진행 밀도</x:t>
  </x:si>
  <x:si>
    <x:t xml:space="preserve">한 행에서 요구되는 입력·판단·정보량의 체감 밀도</x:t>
  </x:si>
  <x:si>
    <x:t xml:space="preserve">낮음/중간/높음/최고 + 유형</x:t>
  </x:si>
  <x:si>
    <x:t xml:space="preserve">감상·정비와 전투·추격을 교대해 완급을 조절</x:t>
  </x:si>
  <x:si>
    <x:t xml:space="preserve">인연·자아마모도·단서로 열리는 선택 콘텐츠</x:t>
  </x:si>
  <x:si>
    <x:t xml:space="preserve">조건 + 해금 내용</x:t>
  </x:si>
  <x:si>
    <x:t xml:space="preserve">추가 통화·작전 힌트·UI 변화·후일담뿐 아니라 아이템도 발견·점검에서 끝내지 않고 실제 수령·회수·제작·무기 등록 시점과 사용 콘텐츠를 실제 콘텐츠명·순서로 명시</x:t>
  </x:si>
  <x:si>
    <x:t xml:space="preserve">전투 숙련 단계</x:t>
  </x:si>
  <x:si>
    <x:t xml:space="preserve">해당 전투를 안정적으로 공략하기 위한 조작·판단 수준</x:t>
  </x:si>
  <x:si>
    <x:t xml:space="preserve">1~9 또는 —</x:t>
  </x:si>
  <x:si>
    <x:t xml:space="preserve">PC DATA 기본 공격력 상승 시점과 전투 복잡도 검증에 사용</x:t>
  </x:si>
  <x:si>
    <x:t xml:space="preserve">2. PC DATA 작성 기준</x:t>
  </x:si>
  <x:si>
    <x:t xml:space="preserve">플레이어 고유명(CLASS)</x:t>
  </x:si>
  <x:si>
    <x:t xml:space="preserve">주인공의 고유명 또는 클래스 정체성</x:t>
  </x:si>
  <x:si>
    <x:t xml:space="preserve">텍스트</x:t>
  </x:si>
  <x:si>
    <x:t xml:space="preserve">닉네임이 아니라 차한해를 기록</x:t>
  </x:si>
  <x:si>
    <x:t xml:space="preserve">능력치·장비·스킬이 최초 변화하는 시점</x:t>
  </x:si>
  <x:si>
    <x:t xml:space="preserve">밸런스 문서 번호</x:t>
  </x:si>
  <x:si>
    <x:t xml:space="preserve">PC DATA는 능력치·장비·스킬이 처음 변하는 시점만 기록하고, PC DATA(대차대조표)는 1~306 모든 콘텐츠의 챕터·콘텐츠명·전투 상태·현재 기본 수치와 변화 근거를 기록</x:t>
  </x:si>
  <x:si>
    <x:t xml:space="preserve">장비를 제외한 차한해의 전투 숙련 공격력</x:t>
  </x:si>
  <x:si>
    <x:t xml:space="preserve">10~560 정수</x:t>
  </x:si>
  <x:si>
    <x:t xml:space="preserve">일반인 기본 공격력 10. 79번에서 일회성 +990으로 순간 출력 1000, 118번부터 정식 전투 공격력 80→560 계단형 상승</x:t>
  </x:si>
  <x:si>
    <x:t xml:space="preserve">공격력 합산 요소</x:t>
  </x:si>
  <x:si>
    <x:t xml:space="preserve">무기·공명 등 공격력에 더해지는 요소</x:t>
  </x:si>
  <x:si>
    <x:t xml:space="preserve">이름 + 보정값</x:t>
  </x:si>
  <x:si>
    <x:t xml:space="preserve">무기·공명·일회성 출력 변화는 최초 획득 또는 종료 시점만 기록</x:t>
  </x:si>
  <x:si>
    <x:t xml:space="preserve">장비를 제외한 차한해의 피해 대응 숙련도</x:t>
  </x:si>
  <x:si>
    <x:t xml:space="preserve">10~220 정수</x:t>
  </x:si>
  <x:si>
    <x:t xml:space="preserve">일반인 기본 방어력 10. 정식 전투 개방 시 100으로 상승하고 공격 예측·충격 흘리기 숙련에 따라 220까지 증가</x:t>
  </x:si>
  <x:si>
    <x:t xml:space="preserve">방어력 합산 요소</x:t>
  </x:si>
  <x:si>
    <x:t xml:space="preserve">방어구·보호 장비의 획득·파손·보정 변화</x:t>
  </x:si>
  <x:si>
    <x:t xml:space="preserve">이름 + 보정값 또는 변화값</x:t>
  </x:si>
  <x:si>
    <x:t xml:space="preserve">방어구는 획득·손상·성능 감소·완전 파손 시점만 기록</x:t>
  </x:si>
  <x:si>
    <x:t xml:space="preserve">스킬</x:t>
  </x:si>
  <x:si>
    <x:t xml:space="preserve">지속 해금되는 PC 조작·판단 스킬의 이름을 최초 해금 시점에만 기록</x:t>
  </x:si>
  <x:si>
    <x:t xml:space="preserve">이름만 기록</x:t>
  </x:si>
  <x:si>
    <x:t xml:space="preserve">수치·발동 조건·상태이상·연계는 스킬 DATA에서 관리. 아이템 고유 행동과 엔딩 전용 강제 이벤트 스킬은 PC DATA에 반복 기입하지 않고 해당 콘텐츠와 스킬 DATA에서 연결</x:t>
  </x:si>
  <x:si>
    <x:t xml:space="preserve">최초 등장·변화 원칙</x:t>
  </x:si>
  <x:si>
    <x:t xml:space="preserve">무기·스킬은 최초 등장, 방어구는 획득·성능 변화 시 기록</x:t>
  </x:si>
  <x:si>
    <x:t xml:space="preserve">변화 시점만 기록</x:t>
  </x:si>
  <x:si>
    <x:t xml:space="preserve">PC DATA와 대차대조표 모두 무기·방어구·스킬을 매 행 누적 반복하지 않음. 변화 열은 최초 획득·교체·손상·파손 시점만 쓰고 나머지는 공란으로 유지</x:t>
  </x:si>
  <x:si>
    <x:t xml:space="preserve">3. 우리 게임에서 제외한 항목</x:t>
  </x:si>
  <x:si>
    <x:t xml:space="preserve">Lv·레벨업 필요 경험치·전직 퀘스트</x:t>
  </x:si>
  <x:si>
    <x:t xml:space="preserve">레벨과 전직 시스템이 없음</x:t>
  </x:si>
  <x:si>
    <x:t xml:space="preserve">챕터·스테이지·진행 관문</x:t>
  </x:si>
  <x:si>
    <x:t xml:space="preserve">삭제</x:t>
  </x:si>
  <x:si>
    <x:t xml:space="preserve">몬스터 1체 경험치·퀘스트 보상 경험치</x:t>
  </x:si>
  <x:si>
    <x:t xml:space="preserve">처치 반복으로 성장하는 구조가 아님</x:t>
  </x:si>
  <x:si>
    <x:t xml:space="preserve">콘텐츠 진행 포인트</x:t>
  </x:si>
  <x:si>
    <x:t xml:space="preserve">레벨업 전투시간·필요 처치 수</x:t>
  </x:si>
  <x:si>
    <x:t xml:space="preserve">반복 사냥과 레벨업 루프가 없음</x:t>
  </x:si>
  <x:si>
    <x:t xml:space="preserve">전투 예상 시간·전투 숙련 단계</x:t>
  </x:si>
  <x:si>
    <x:t xml:space="preserve">파티플레이 보상 경험치 비율</x:t>
  </x:si>
  <x:si>
    <x:t xml:space="preserve">파티 경험치 분배 시스템이 없음</x:t>
  </x:si>
  <x:si>
    <x:t xml:space="preserve">인연 변화·다인 협력 기믹</x:t>
  </x:si>
  <x:si>
    <x:t xml:space="preserve">아이템 구매 기준가격·필요 처치 수</x:t>
  </x:si>
  <x:si>
    <x:t xml:space="preserve">전투 파밍 상점 경제가 핵심이 아님</x:t>
  </x:si>
  <x:si>
    <x:t xml:space="preserve">필요 시 별도 경제 시트</x:t>
  </x:si>
  <x:si>
    <x:t xml:space="preserve">전투 파밍 상점 경제는 제외. 정식 명칭의 아이템 42종에 획득·사용 콘텐츠를 연결하고, 연구시설의 권한이 없습니다까지 괴물 43종의 배치 번호를 추적</x:t>
  </x:si>
  <x:si>
    <x:t xml:space="preserve">보스 경험치·레벨별 보스 분포 수</x:t>
  </x:si>
  <x:si>
    <x:t xml:space="preserve">보스가 레벨업 보상을 제공하지 않음</x:t>
  </x:si>
  <x:si>
    <x:t xml:space="preserve">보스 스테이지 수·스테이지 점수</x:t>
  </x:si>
  <x:si>
    <x:t xml:space="preserve">보스 타입 A/B 공통 시간</x:t>
  </x:si>
  <x:si>
    <x:t xml:space="preserve">보스마다 서사·기믹·페이즈가 달라 평균이 부정확함</x:t>
  </x:si>
  <x:si>
    <x:t xml:space="preserve">보스별 실제 페이즈 합</x:t>
  </x:si>
  <x:si>
    <x:t xml:space="preserve">퀘스트 레벨별 분포 개수</x:t>
  </x:si>
  <x:si>
    <x:t xml:space="preserve">퀘스트 레벨 구간이 없음</x:t>
  </x:si>
  <x:si>
    <x:t xml:space="preserve">챕터별 콘텐츠 수·진행 순서</x:t>
  </x:si>
  <x:si>
    <x:t xml:space="preserve">이동속도 A/B 고정 열</x:t>
  </x:si>
  <x:si>
    <x:t xml:space="preserve">일부 추격·호위에서만 필요해 대부분 공란</x:t>
  </x:si>
  <x:si>
    <x:t xml:space="preserve">난관·난이도 조절·밸런스 팩터</x:t>
  </x:si>
  <x:si>
    <x:t xml:space="preserve">필요 시 별도 시트</x:t>
  </x:si>
  <x:si>
    <x:t xml:space="preserve">4. 시트 간 통일성 검증</x:t>
  </x:si>
  <x:si>
    <x:t xml:space="preserve">예상 소요 시간 합계와 일치하는지 확인</x:t>
  </x:si>
  <x:si>
    <x:t xml:space="preserve">오차 0초</x:t>
  </x:si>
  <x:si>
    <x:t xml:space="preserve">문서 전체 라이트 4시간 15분 40초 · 미들 3시간 53분 35초 · 헤비 3시간 32분 20초 / 권장 대표 진엔딩 경로 라이트 4시간 · 미들 3시간 40분 · 헤비 3시간 20분</x:t>
  </x:si>
  <x:si>
    <x:t xml:space="preserve">보스 시간</x:t>
  </x:si>
  <x:si>
    <x:t xml:space="preserve">밸런스 문서 보스 페이즈 합과 보스 설계 요약이 일치</x:t>
  </x:si>
  <x:si>
    <x:t xml:space="preserve">나만 살아서 다행 6분/5분30초/5분 · 합치면 강해진댔잖아 7분/6분30초/6분 · 박수 없인 못 살아 8분/7분30초/7분 · 그날의 오답노트 8분30초/8분/7분30초 · 별을 삼킨 강당 10분/9분30초/9분 · 너만 무한이잖아 12분30초/12분/11분30초 · 정예 선의 압류관 10분30초/10분/9분30초</x:t>
  </x:si>
  <x:si>
    <x:t xml:space="preserve">자아마모도</x:t>
  </x:si>
  <x:si>
    <x:t xml:space="preserve">밸런스 문서 변화량과 보스 요약 합계 일치</x:t>
  </x:si>
  <x:si>
    <x:t xml:space="preserve">증가 +, 회복 -</x:t>
  </x:si>
  <x:si>
    <x:t xml:space="preserve">첫 보스 0%에서 시작해 여론·한도윤 사망·폐교 친구 소멸·균열 진실로 누적 100%. 대장 고양이 퀘스트에서 -2% 일시 회복</x:t>
  </x:si>
  <x:si>
    <x:t xml:space="preserve">대상별 누적이 0~100% 범위를 벗어나지 않음</x:t>
  </x:si>
  <x:si>
    <x:t xml:space="preserve">0~100%</x:t>
  </x:si>
  <x:si>
    <x:t xml:space="preserve">도시 기본 60%·최대 100% · 예쁜 고양이 0~100% · 차우선·한도윤·이용익·강재한·나대진 관계를 별도 관리</x:t>
  </x:si>
  <x:si>
    <x:t xml:space="preserve">진행 관문</x:t>
  </x:si>
  <x:si>
    <x:t xml:space="preserve">HP 0·처치 표현이 서사적 승리 조건과 충돌하지 않음</x:t>
  </x:si>
  <x:si>
    <x:t xml:space="preserve">완료 조건 서술</x:t>
  </x:si>
  <x:si>
    <x:t xml:space="preserve">폐교 친구 변혜서는 인간으로 생존 복원되지 않으며, 포옹 후 잠깐 인간 모습으로 돌아와 감사한 뒤 완전히 소멸</x:t>
  </x:si>
  <x:si>
    <x:t xml:space="preserve">PC DATA</x:t>
  </x:si>
  <x:si>
    <x:t xml:space="preserve">PC DATA·대차대조표 변화 시점과 밸런스 문서의 콘텐츠 번호가 일치</x:t>
  </x:si>
  <x:si>
    <x:t xml:space="preserve">콘텐츠 번호 일치</x:t>
  </x:si>
  <x:si>
    <x:t xml:space="preserve">일반인 수치 1번 · 첫 힘 [펑!] 79번 · 정식 전투 118번 · 심층 장비 196번 · 최종 수치 288번을 포함한 PC 변화 시점과 스킬 DATA 최초 사용 콘텐츠가 일치하는지 확인</x:t>
  </x:si>
  <x:si>
    <x:t xml:space="preserve">원 하나에 요소 하나만 기재하고 크기로 영향도 표현</x:t>
  </x:si>
  <x:si>
    <x:t xml:space="preserve">대/중/소 3단계</x:t>
  </x:si>
  <x:si>
    <x:t xml:space="preserve">핵심·반복·장면 단위 팩터를 구분</x:t>
  </x:si>
  <x:si>
    <x:t xml:space="preserve">5. 콘텐츠 유형별 예상 시간 산정 기준</x:t>
  </x:si>
  <x:si>
    <x:t xml:space="preserve">대화·연출·확인</x:t>
  </x:si>
  <x:si>
    <x:t xml:space="preserve">초회 대사·연출 전체 확인</x:t>
  </x:si>
  <x:si>
    <x:t xml:space="preserve">읽기 속도 차이만 소폭 반영</x:t>
  </x:si>
  <x:si>
    <x:t xml:space="preserve">필수 연출 이후 빠른 넘김·다시보기 허용</x:t>
  </x:si>
  <x:si>
    <x:t xml:space="preserve">이동·탐색·퍼즐</x:t>
  </x:si>
  <x:si>
    <x:t xml:space="preserve">길찾기·관찰·오답을 포함한 초회 시간</x:t>
  </x:si>
  <x:si>
    <x:t xml:space="preserve">동선 이해와 오답 감소 반영</x:t>
  </x:si>
  <x:si>
    <x:t xml:space="preserve">정체 시간에 따라 목표 표시·힌트 강화</x:t>
  </x:si>
  <x:si>
    <x:t xml:space="preserve">일반·회피·정예 전투</x:t>
  </x:si>
  <x:si>
    <x:t xml:space="preserve">몬스터 수·패턴·시민 보호를 직접 산정</x:t>
  </x:si>
  <x:si>
    <x:t xml:space="preserve">패턴 이해와 조준 숙련 반영</x:t>
  </x:si>
  <x:si>
    <x:t xml:space="preserve">전조 강화와 체크포인트로 재시도 시간 제한</x:t>
  </x:si>
  <x:si>
    <x:t xml:space="preserve">보스 기믹</x:t>
  </x:si>
  <x:si>
    <x:t xml:space="preserve">보스전의 개별 페이즈 시간</x:t>
  </x:si>
  <x:si>
    <x:t xml:space="preserve">페이즈 숙련 단축 반영</x:t>
  </x:si>
  <x:si>
    <x:t xml:space="preserve">마지막 페이즈 행에 전체 보스전 합계 병기</x:t>
  </x:si>
  <x:si>
    <x:t xml:space="preserve">여러 페이즈 합으로 전체 시간을 산정</x:t>
  </x:si>
  <x:si>
    <x:t xml:space="preserve">첫 보스 헤비 5분·이후 주요 보스 8분 이상</x:t>
  </x:si>
  <x:si>
    <x:t xml:space="preserve">첫 보스 헤비 5분. 이후 실제 보스는 헤비 6분 이상으로 점증하며, 균열 수호체는 9분30초의 정예전으로 보스 수에서 제외</x:t>
  </x:si>
  <x:si>
    <x:t xml:space="preserve">공통</x:t>
  </x:si>
  <x:si>
    <x:t xml:space="preserve">라이트 ≥ 미들 ≥ 헤비</x:t>
  </x:si>
  <x:si>
    <x:t xml:space="preserve">5초 단위</x:t>
  </x:si>
  <x:si>
    <x:t xml:space="preserve">권장 대표 진엔딩 경로 미들 3시간 40분. 모든 선택 콘텐츠·상호 배타 엔딩 행을 포함한 문서 전체 합산과 구분</x:t>
  </x:si>
  <x:si>
    <x:t xml:space="preserve">6. 인연 시스템 대상별 기준값</x:t>
  </x:si>
  <x:si>
    <x:t xml:space="preserve">초기값 → 최종값</x:t>
  </x:si>
  <x:si>
    <x:t xml:space="preserve">주요 상승 요인</x:t>
  </x:si>
  <x:si>
    <x:t xml:space="preserve">주요 하락 요인·포트폴리오 역할</x:t>
  </x:si>
  <x:si>
    <x:t xml:space="preserve">도시</x:t>
  </x:si>
  <x:si>
    <x:t xml:space="preserve">0% → 기본 60% / 최대 100%</x:t>
  </x:si>
  <x:si>
    <x:t xml:space="preserve">메인 구조 11개로 60% 보장·선택 콘텐츠 8개×5%로 최대 100%</x:t>
  </x:si>
  <x:si>
    <x:t xml:space="preserve">메인 구조로 기본 60% 보장·1장 어르신 돕기 등 선택 콘텐츠 8개×5%로 최대 100%. 수치는 시민의 직접 기억·증언이며 75%·100%가 엔딩 임계치</x:t>
  </x:si>
  <x:si>
    <x:t xml:space="preserve">예쁜 고양이</x:t>
  </x:si>
  <x:si>
    <x:t xml:space="preserve">0% → 0/25/50/75/100%</x:t>
  </x:si>
  <x:si>
    <x:t xml:space="preserve">츄르 4개입 구매 후 선택 만남 4회×25%</x:t>
  </x:si>
  <x:si>
    <x:t xml:space="preserve">0~49% 두 고양이 간식·50~69% 대장 고양이 간식·70~99% 헤드번팅 없음·100% 전용 애교</x:t>
  </x:si>
  <x:si>
    <x:t xml:space="preserve">차우선</x:t>
  </x:si>
  <x:si>
    <x:t xml:space="preserve">45% → 엔딩별 변동</x:t>
  </x:si>
  <x:si>
    <x:t xml:space="preserve">초반 심부름·가족 대피·마지막 대면·생존 엔딩 재회</x:t>
  </x:si>
  <x:si>
    <x:t xml:space="preserve">영웅화 질투·한도윤 사망 이후 원망·희생 엔딩 추모 편지</x:t>
  </x:si>
  <x:si>
    <x:t xml:space="preserve">75% → 100% 고정</x:t>
  </x:si>
  <x:si>
    <x:t xml:space="preserve">공원 협력·재난 합류·비공개 통화·회사 구조</x:t>
  </x:si>
  <x:si>
    <x:t xml:space="preserve">사망 이후 100% 고정, 예약 음성과 폐교·최종부 감정 축으로 사용</x:t>
  </x:si>
  <x:si>
    <x:t xml:space="preserve">이용익</x:t>
  </x:si>
  <x:si>
    <x:t xml:space="preserve">50% → 0%</x:t>
  </x:si>
  <x:si>
    <x:t xml:space="preserve">초기 대응 브리핑에서 일시적 신뢰</x:t>
  </x:si>
  <x:si>
    <x:t xml:space="preserve">고등급자 특혜·여론 조작·임시 대통령 취임·균열 단독 진입 명령·비리 공개</x:t>
  </x:si>
  <x:si>
    <x:t xml:space="preserve">강재한</x:t>
  </x:si>
  <x:si>
    <x:t xml:space="preserve">45% → 0%</x:t>
  </x:si>
  <x:si>
    <x:t xml:space="preserve">초기 국가 책임 요구에 대한 공감</x:t>
  </x:si>
  <x:si>
    <x:t xml:space="preserve">구조 지연 질타·한도윤 책임론·폭력시위·균열 진입 선동, 진엔딩에서 시민에게 설득됨</x:t>
  </x:si>
  <x:si>
    <x:t xml:space="preserve">50% → 100%</x:t>
  </x:si>
  <x:si>
    <x:t xml:space="preserve">측정 안전·장비 지원·비상 계획·개인 기록 보존</x:t>
  </x:si>
  <x:si>
    <x:t xml:space="preserve">하락 없이 지속 상승, 차한해를 균열 자원보다 사람으로 대하는 조력자</x:t>
  </x:si>
  <x:si>
    <x:t xml:space="preserve">7. 자아마모도 누적 설계</x:t>
  </x:si>
  <x:si>
    <x:t xml:space="preserve">핵심 사건</x:t>
  </x:si>
  <x:si>
    <x:t xml:space="preserve">변화량</x:t>
  </x:si>
  <x:si>
    <x:t xml:space="preserve">누적값</x:t>
  </x:si>
  <x:si>
    <x:t xml:space="preserve">설계 의도</x:t>
  </x:si>
  <x:si>
    <x:t xml:space="preserve">나만 살아서 다행 보스전</x:t>
  </x:si>
  <x:si>
    <x:t xml:space="preserve">0%</x:t>
  </x:si>
  <x:si>
    <x:t xml:space="preserve">자발적으로 시민을 구하는 첫 보스이므로 마모 없음</x:t>
  </x:si>
  <x:si>
    <x:t xml:space="preserve">첫 구조 지연 항의</x:t>
  </x:si>
  <x:si>
    <x:t xml:space="preserve">+3%</x:t>
  </x:si>
  <x:si>
    <x:t xml:space="preserve">3%</x:t>
  </x:si>
  <x:si>
    <x:t xml:space="preserve">환호가 무한 책임 요구로 바뀌는 첫 균열</x:t>
  </x:si>
  <x:si>
    <x:t xml:space="preserve">고등급자의 선의 소모 거짓 주장</x:t>
  </x:si>
  <x:si>
    <x:t xml:space="preserve">+4%</x:t>
  </x:si>
  <x:si>
    <x:t xml:space="preserve">7%</x:t>
  </x:si>
  <x:si>
    <x:t xml:space="preserve">특혜를 유지하려 차한해에게 출동을 떠넘김</x:t>
  </x:si>
  <x:si>
    <x:t xml:space="preserve">합치면 강해진댔잖아 보스전</x:t>
  </x:si>
  <x:si>
    <x:t xml:space="preserve">12%</x:t>
  </x:si>
  <x:si>
    <x:t xml:space="preserve">폭력과 희생 기억을 마주하는 심리 부담</x:t>
  </x:si>
  <x:si>
    <x:t xml:space="preserve">이용익 임시 대통령 취임·국가 우선 출동</x:t>
  </x:si>
  <x:si>
    <x:t xml:space="preserve">16%</x:t>
  </x:si>
  <x:si>
    <x:t xml:space="preserve">개인 판단보다 권력과 여론이 우선됨</x:t>
  </x:si>
  <x:si>
    <x:t xml:space="preserve">박수 없인 못 살아 보스전</x:t>
  </x:si>
  <x:si>
    <x:t xml:space="preserve">+8%</x:t>
  </x:si>
  <x:si>
    <x:t xml:space="preserve">24%</x:t>
  </x:si>
  <x:si>
    <x:t xml:space="preserve">선행이 영웅 소비와 특혜 유지 수단으로 변질됨</x:t>
  </x:si>
  <x:si>
    <x:t xml:space="preserve">카메라 없는 구조를 의심하는 여론</x:t>
  </x:si>
  <x:si>
    <x:t xml:space="preserve">28%</x:t>
  </x:si>
  <x:si>
    <x:t xml:space="preserve">실제 구조보다 방송 화면과 지연 시간만으로 비난함</x:t>
  </x:si>
  <x:si>
    <x:t xml:space="preserve">한도윤 사망</x:t>
  </x:si>
  <x:si>
    <x:t xml:space="preserve">+12%</x:t>
  </x:si>
  <x:si>
    <x:t xml:space="preserve">40%</x:t>
  </x:si>
  <x:si>
    <x:t xml:space="preserve">가장 가까운 조력자를 구조 현장에서 잃음</x:t>
  </x:si>
  <x:si>
    <x:t xml:space="preserve">강재한 책임론·차우선 원망</x:t>
  </x:si>
  <x:si>
    <x:t xml:space="preserve">+10%</x:t>
  </x:si>
  <x:si>
    <x:t xml:space="preserve">50%</x:t>
  </x:si>
  <x:si>
    <x:t xml:space="preserve">위로 대신 책임 전가와 가족 원망이 연속됨</x:t>
  </x:si>
  <x:si>
    <x:t xml:space="preserve">-2%</x:t>
  </x:si>
  <x:si>
    <x:t xml:space="preserve">48%</x:t>
  </x:si>
  <x:si>
    <x:t xml:space="preserve">플레이어와 차한해를 위한 짧은 휴식·이전 인연의 보상</x:t>
  </x:si>
  <x:si>
    <x:t xml:space="preserve">친구의 학교폭력 기억 체험</x:t>
  </x:si>
  <x:si>
    <x:t xml:space="preserve">53%</x:t>
  </x:si>
  <x:si>
    <x:t xml:space="preserve">급식실·강당 폭력을 친구의 시점으로 직접 체험</x:t>
  </x:si>
  <x:si>
    <x:t xml:space="preserve">보스가 어린 시절 친구임을 확인</x:t>
  </x:si>
  <x:si>
    <x:t xml:space="preserve">+7%</x:t>
  </x:si>
  <x:si>
    <x:t xml:space="preserve">60%</x:t>
  </x:si>
  <x:si>
    <x:t xml:space="preserve">자신을 구해 준 친구가 괴물이 된 사실을 인지</x:t>
  </x:si>
  <x:si>
    <x:t xml:space="preserve">친구의 마지막 감사와 완전 소멸</x:t>
  </x:si>
  <x:si>
    <x:t xml:space="preserve">+20%</x:t>
  </x:si>
  <x:si>
    <x:t xml:space="preserve">80%</x:t>
  </x:si>
  <x:si>
    <x:t xml:space="preserve">친구를 살리지 못하고 품 안에서 보내는 최대 붕괴 사건</x:t>
  </x:si>
  <x:si>
    <x:t xml:space="preserve">유튜버의 즉시 괴물 변이·희생 선동</x:t>
  </x:si>
  <x:si>
    <x:t xml:space="preserve">85%</x:t>
  </x:si>
  <x:si>
    <x:t xml:space="preserve">균열 진입 위험이 확인됐는데도 차한해에게 강요함</x:t>
  </x:si>
  <x:si>
    <x:t xml:space="preserve">이용익의 균열 단독 진입 명령</x:t>
  </x:si>
  <x:si>
    <x:t xml:space="preserve">90%</x:t>
  </x:si>
  <x:si>
    <x:t xml:space="preserve">과학적 근거 없이 희생을 국가 명령으로 만듦</x:t>
  </x:si>
  <x:si>
    <x:t xml:space="preserve">거울 미로 방향 반전</x:t>
  </x:si>
  <x:si>
    <x:t xml:space="preserve">+2%</x:t>
  </x:si>
  <x:si>
    <x:t xml:space="preserve">92%</x:t>
  </x:si>
  <x:si>
    <x:t xml:space="preserve">자신의 감각과 판단이 흔들림</x:t>
  </x:si>
  <x:si>
    <x:t xml:space="preserve">또 다른 차한해의 비난 부정</x:t>
  </x:si>
  <x:si>
    <x:t xml:space="preserve">94%</x:t>
  </x:si>
  <x:si>
    <x:t xml:space="preserve">타인의 강요를 자신의 의지와 분리함</x:t>
  </x:si>
  <x:si>
    <x:t xml:space="preserve">껍데기의 바다 확인</x:t>
  </x:si>
  <x:si>
    <x:t xml:space="preserve">97%</x:t>
  </x:si>
  <x:si>
    <x:t xml:space="preserve">변이한 인간의 빈 껍데기가 균열 중심부를 뒤덮음</x:t>
  </x:si>
  <x:si>
    <x:t xml:space="preserve">차한해·너만 무한이잖아의 동일 근원 확인</x:t>
  </x:si>
  <x:si>
    <x:t xml:space="preserve">100%</x:t>
  </x:si>
  <x:si>
    <x:t xml:space="preserve">태생과 두 해결책을 알며 최종 선택 한계치 도달</x:t>
  </x:si>
  <x:si>
    <x:t xml:space="preserve">8. 최종 엔딩 조건</x:t>
  </x:si>
  <x:si>
    <x:t xml:space="preserve">선택</x:t>
  </x:si>
  <x:si>
    <x:t xml:space="preserve">도시 인연 조건</x:t>
  </x:si>
  <x:si>
    <x:t xml:space="preserve">시민 반응</x:t>
  </x:si>
  <x:si>
    <x:t xml:space="preserve">결과</x:t>
  </x:si>
  <x:si>
    <x:t xml:space="preserve">진실 공개</x:t>
  </x:si>
  <x:si>
    <x:t xml:space="preserve">일부 시민의 희생 반대가 확산되어 고등급자·폭력시위단체까지 설득</x:t>
  </x:si>
  <x:si>
    <x:t xml:space="preserve">모두 공동 진입·차한해 생존·균열 소멸·변이체 전원 복원·진엔딩</x:t>
  </x:si>
  <x:si>
    <x:t xml:space="preserve">0~99%</x:t>
  </x:si>
  <x:si>
    <x:t xml:space="preserve">차한해 혼자 희생하는 것이 옳다고 강요</x:t>
  </x:si>
  <x:si>
    <x:t xml:space="preserve">강요된 희생 경로 · 균열 진입 직전 [눈물] 강제 발동→도시 전체 [죄책감]→차한해 소멸</x:t>
  </x:si>
  <x:si>
    <x:t xml:space="preserve">진실 은폐+공동 진입 요청</x:t>
  </x:si>
  <x:si>
    <x:t xml:space="preserve">75~100%</x:t>
  </x:si>
  <x:si>
    <x:t xml:space="preserve">전체 이유를 몰라도 차한해를 믿고 함께 진입</x:t>
  </x:si>
  <x:si>
    <x:t xml:space="preserve">차한해 생존·변이체 복원·선의의 거짓말 엔딩</x:t>
  </x:si>
  <x:si>
    <x:t xml:space="preserve">0~74%</x:t>
  </x:si>
  <x:si>
    <x:t xml:space="preserve">두려움과 불신으로 공동 진입 거부</x:t>
  </x:si>
  <x:si>
    <x:t xml:space="preserve">공동 진입 거부 후 희생 요구 · 균열 진입 직전 [눈물] 강제 발동→도시 전체 [죄책감]→차한해 소멸</x:t>
  </x:si>
  <x:si>
    <x:t xml:space="preserve">진실 은폐+단독 희생</x:t>
  </x:si>
  <x:si>
    <x:t xml:space="preserve">무관</x:t>
  </x:si>
  <x:si>
    <x:t xml:space="preserve">시민은 다른 해결책의 전체 진실을 모름</x:t>
  </x:si>
  <x:si>
    <x:t xml:space="preserve">[눈물] 강제 발동→도시 전체 [죄책감]→차한해 소멸·균열 소멸·변이체 전원 복원</x:t>
  </x:si>
  <x:si>
    <x:t xml:space="preserve">너만 무한이잖아의 거짓말</x:t>
  </x:si>
  <x:si>
    <x:t xml:space="preserve">공동 진입 성공 시</x:t>
  </x:si>
  <x:si>
    <x:t xml:space="preserve">변이체가 소멸한다는 설명은 인간의 선택을 시험하기 위한 거짓말</x:t>
  </x:si>
  <x:si>
    <x:t xml:space="preserve">실제로는 공동 진입에서도 변이체 전원 복원</x:t>
  </x:si>
  <x:si>
    <x:t xml:space="preserve">전체 밸런스 곡선 요약</x:t>
  </x:si>
  <x:si>
    <x:t xml:space="preserve">문서 전체 라이트 4시간 15분 40초 · 미들 3시간 53분 35초 · 헤비 3시간 32분 20초 / 권장 대표 진엔딩 경로 라이트 4시간 · 미들 3시간 40분 · 헤비 3시간 20분 — 1장 자발적 선행 선택, 836 청년의 변질, 변혜서·클릭헌터, 연구시설 보안 전투, 괴물 43종·아이템 42종을 통합함</x:t>
  </x:si>
  <x:si>
    <x:t xml:space="preserve">총 콘텐츠 수</x:t>
  </x:si>
  <x:si>
    <x:t xml:space="preserve">평균 플레이 난이도</x:t>
  </x:si>
  <x:si>
    <x:t xml:space="preserve">평균 플레이 흥미도</x:t>
  </x:si>
  <x:si>
    <x:t xml:space="preserve">보스 스테이지 수</x:t>
  </x:si>
  <x:si>
    <x:t xml:space="preserve">대표 진엔딩 예상 시간(미들 기준)</x:t>
  </x:si>
  <x:si>
    <x:t xml:space="preserve">누적 플레이 시간(라이트)</x:t>
  </x:si>
  <x:si>
    <x:t xml:space="preserve">콘텐츠 수</x:t>
  </x:si>
  <x:si>
    <x:t xml:space="preserve">라이트</x:t>
  </x:si>
  <x:si>
    <x:t xml:space="preserve">미들</x:t>
  </x:si>
  <x:si>
    <x:t xml:space="preserve">헤비</x:t>
  </x:si>
  <x:si>
    <x:t xml:space="preserve">인연 대상</x:t>
  </x:si>
  <x:si>
    <x:t xml:space="preserve">초기값</x:t>
  </x:si>
  <x:si>
    <x:t xml:space="preserve">최종/범위</x:t>
  </x:si>
  <x:si>
    <x:t xml:space="preserve">설계 방향</x:t>
  </x:si>
  <x:si>
    <x:t xml:space="preserve">엔딩 조건</x:t>
  </x:si>
  <x:si>
    <x:t xml:space="preserve">기본 60%·최대 100%</x:t>
  </x:si>
  <x:si>
    <x:t xml:space="preserve">메인 구조로 기본 인연을 보장하고 1장 어르신 돕기를 포함한 선택 콘텐츠 8개로 최대치 달성</x:t>
  </x:si>
  <x:si>
    <x:t xml:space="preserve">75%: 진실 은폐 공동 진입 신뢰 / 100%: 진실 공개 진엔딩</x:t>
  </x:si>
  <x:si>
    <x:t xml:space="preserve">츄르 4개입과 선택 만남 4회로 25%씩 상승</x:t>
  </x:si>
  <x:si>
    <x:t xml:space="preserve">0~49% 두 고양이 간식 / 50~69% 대장 고양이 간식 / 70~99% 헤드번팅 없음 / 100% 전용 애교</x:t>
  </x:si>
  <x:si>
    <x:t xml:space="preserve">엔딩별 변동</x:t>
  </x:si>
  <x:si>
    <x:t xml:space="preserve">심부름·대피·질투·원망·마지막 대면을 거쳐 관계 결산</x:t>
  </x:si>
  <x:si>
    <x:t xml:space="preserve">생존·희생 엔딩 후일담 분기</x:t>
  </x:si>
  <x:si>
    <x:t xml:space="preserve">100% 고정</x:t>
  </x:si>
  <x:si>
    <x:t xml:space="preserve">공원 협력·회사 구조 후 사망, 예약 음성으로 후반 감정 축 유지</x:t>
  </x:si>
  <x:si>
    <x:t xml:space="preserve">100%: 예약 음성·후일담 강화</x:t>
  </x:si>
  <x:si>
    <x:t xml:space="preserve">영웅화·고등급자 특혜·여론 조작·균열 진입 명령으로 하락</x:t>
  </x:si>
  <x:si>
    <x:t xml:space="preserve">비리 공개 선택 시 도시 인연 +5%</x:t>
  </x:si>
  <x:si>
    <x:t xml:space="preserve">정부 비판에서 폭력시위·희생 선동으로 적대화</x:t>
  </x:si>
  <x:si>
    <x:t xml:space="preserve">진엔딩에서 시민 증언으로 최종 설득 가능</x:t>
  </x:si>
  <x:si>
    <x:t xml:space="preserve">차한해를 자원이 아닌 사람으로 대하는 고정 조력자</x:t>
  </x:si>
  <x:si>
    <x:t xml:space="preserve">보스 밸런스 설계 요약</x:t>
  </x:si>
  <x:si>
    <x:t xml:space="preserve">보스전은 개별 페이즈 합으로 계산하며 권장 대표 경로 미들 3시간 40분 안에서 6종 보스와 정예 수호체 1종의 규칙이 겹치지 않게 배치함. 보스 스킬명은 각 존재의 상황·목표·서사가 읽히도록 대사형·행동형으로 구성하고 실제 효과는 스킬 DATA의 상태·연계 값으로 공용화함. 변혜서는 포옹 뒤 잠깐 인간 모습으로 돌아와 감사한 후 완전히 소멸하며, 너만 무한이잖아는 차한해와 같은 균열 태생 존재임.</x:t>
  </x:si>
  <x:si>
    <x:t xml:space="preserve">순서</x:t>
  </x:si>
  <x:si>
    <x:t xml:space="preserve">챕터·스테이지</x:t>
  </x:si>
  <x:si>
    <x:t xml:space="preserve">보스명</x:t>
  </x:si>
  <x:si>
    <x:t xml:space="preserve">인간 시절 핵심 서사</x:t>
  </x:si>
  <x:si>
    <x:t xml:space="preserve">선의 0 도달 원인</x:t>
  </x:si>
  <x:si>
    <x:t xml:space="preserve">전투 구조</x:t>
  </x:si>
  <x:si>
    <x:t xml:space="preserve">핵심 공략</x:t>
  </x:si>
  <x:si>
    <x:t xml:space="preserve">권장 전투 숙련도</x:t>
  </x:si>
  <x:si>
    <x:t xml:space="preserve">보스전 예상 시간(라이트)</x:t>
  </x:si>
  <x:si>
    <x:t xml:space="preserve">보스전 예상 시간(미들)</x:t>
  </x:si>
  <x:si>
    <x:t xml:space="preserve">보스전 예상 시간(헤비)</x:t>
  </x:si>
  <x:si>
    <x:t xml:space="preserve">핵심 패턴 수</x:t>
  </x:si>
  <x:si>
    <x:t xml:space="preserve">실패·재시작 기준</x:t>
  </x:si>
  <x:si>
    <x:t xml:space="preserve">난이도 보정</x:t>
  </x:si>
  <x:si>
    <x:t xml:space="preserve">스테이지 점수 S</x:t>
  </x:si>
  <x:si>
    <x:t xml:space="preserve">서사적 승리 조건</x:t>
  </x:si>
  <x:si>
    <x:t xml:space="preserve">전후 완급 조절</x:t>
  </x:si>
  <x:si>
    <x:t xml:space="preserve">콘텐츠 소모율 조절</x:t>
  </x:si>
  <x:si>
    <x:t xml:space="preserve">검증</x:t>
  </x:si>
  <x:si>
    <x:t xml:space="preserve">문밖 구조 요청이 진짜 사람임을 알았지만 괴물 소리와 자기보존 욕망 때문에 문을 닫은 대피소 관리자</x:t>
  </x:si>
  <x:si>
    <x:t xml:space="preserve">사람들이 사라진 뒤 ‘난 살아서 다행’이라고 안도한 순간 선의 0, 곧바로 균열에 들어가 변이</x:t>
  </x:si>
  <x:si>
    <x:t xml:space="preserve">연속 폐문·존재 무시·통로 봉쇄·잠금 핵 노출형
[문 닫습니다! / 밖에 있어. / 너도 밖으로. / 잠금 해제? 잠깐.]</x:t>
  </x:si>
  <x:si>
    <x:t xml:space="preserve">방화문 재개방→문밖 시민 전원 구조→전 문 개방 유지→잠금 핵 무력화. 필요 시 PC [잠깐만!] 1회로 1초 경직</x:t>
  </x:si>
  <x:si>
    <x:t xml:space="preserve">6분</x:t>
  </x:si>
  <x:si>
    <x:t xml:space="preserve">5분 30초</x:t>
  </x:si>
  <x:si>
    <x:t xml:space="preserve">5분</x:t>
  </x:si>
  <x:si>
    <x:t xml:space="preserve">주인공 또는 시민 체력 0·시민 소멸·문 2개 이상 재폐쇄 시 현재 페이즈 재시작</x:t>
  </x:si>
  <x:si>
    <x:t xml:space="preserve">잠금 순서·시민 음성 방향·재폐쇄 예고·핵 노출 시간 표시</x:t>
  </x:si>
  <x:si>
    <x:t xml:space="preserve">0% (누적 0%)</x:t>
  </x:si>
  <x:si>
    <x:t xml:space="preserve">닫힌 문을 모두 열고 문밖 시민까지 구조한 뒤 잠금 핵을 무력화</x:t>
  </x:si>
  <x:si>
    <x:t xml:space="preserve">전: 경찰 방패·시민 제작 나무판 보호대 / 후: 장비 파손·구조 지연 비난</x:t>
  </x:si>
  <x:si>
    <x:t xml:space="preserve">3페이즈 체크포인트·실패한 페이즈부터 재시작</x:t>
  </x:si>
  <x:si>
    <x:t xml:space="preserve">일치 (146~148번, 6분·5분30초·5분, 자아마모 0%)</x:t>
  </x:si>
  <x:si>
    <x:t xml:space="preserve">폭력을 대신 받아낸 자와 살아남기 위해 폭력을 행사한 자의 기억이 하나의 외피에 갇힘</x:t>
  </x:si>
  <x:si>
    <x:t xml:space="preserve">희생과 복종이 폭력을 끝내지 못했다는 절망으로 인간에 대한 신뢰를 잃음</x:t>
  </x:si>
  <x:si>
    <x:t xml:space="preserve">융합 부위 교대·흡수·재생·폭주형
[한꺼번에 쾅! / 너도 붙어! / 하나 더 붙이면 돼 / 왜 더 약해져?!]</x:t>
  </x:si>
  <x:si>
    <x:t xml:space="preserve">받아낼 공격·피할 공격 구분→시민 대피→연결 핵 동시 파괴</x:t>
  </x:si>
  <x:si>
    <x:t xml:space="preserve">7분</x:t>
  </x:si>
  <x:si>
    <x:t xml:space="preserve">6분 30초</x:t>
  </x:si>
  <x:si>
    <x:t xml:space="preserve">시민 체력 0·공격 규칙 오판 누적·시간 초과 시 현재 페이즈 재시작</x:t>
  </x:si>
  <x:si>
    <x:t xml:space="preserve">공격 전조·안전 방향·시민 이동 예상선 강화</x:t>
  </x:si>
  <x:si>
    <x:t xml:space="preserve">때리는 자와 맞는 자를 연결한 폭력 순환 구조 자체 파괴</x:t>
  </x:si>
  <x:si>
    <x:t xml:space="preserve">전: 836 청년의 거짓 소문·차한해 단독 출동 / 후: 군용 방탄판 지원</x:t>
  </x:si>
  <x:si>
    <x:t xml:space="preserve">공격 규칙 교대와 시민 보호를 결합하고 전조만 단계 강화</x:t>
  </x:si>
  <x:si>
    <x:t xml:space="preserve">일치 (163~168번, 7분·6분30초·6분, 자아마모 +5%)</x:t>
  </x:si>
  <x:si>
    <x:t xml:space="preserve">고등급자 특혜를 잃기 싫어 긴급 구조 알림을 끈 인물. 다른 고등급자도 출동하지 않아 대규모 사상자가 발생</x:t>
  </x:si>
  <x:si>
    <x:t xml:space="preserve">참사 뉴스를 보면서도 ‘내 수치를 지키려면 어쩔 수 없었다’고 합리화해 선의 0</x:t>
  </x:si>
  <x:si>
    <x:t xml:space="preserve">갈채 보호막·카메라 시야·실제 시민 판별형
[나 찍고 있지? / 박수 더! / 진짜 시민 맞아? / 박수 먹기]</x:t>
  </x:si>
  <x:si>
    <x:t xml:space="preserve">카메라 사각 이동→중계 차단→실제 시민 판별→카메라 없는 구조</x:t>
  </x:si>
  <x:si>
    <x:t xml:space="preserve">8분</x:t>
  </x:si>
  <x:si>
    <x:t xml:space="preserve">7분 30초</x:t>
  </x:si>
  <x:si>
    <x:t xml:space="preserve">갈채 수치 최대·가짜 구조 오답 누적·시민 또는 주인공 체력 0 시 재시작</x:t>
  </x:si>
  <x:si>
    <x:t xml:space="preserve">카메라 시야·전원선·실제 시민 행동 단서 강화</x:t>
  </x:si>
  <x:si>
    <x:t xml:space="preserve">아무도 보지 않는 곳에서 시민을 구조해 갈채 보호막 제거</x:t>
  </x:si>
  <x:si>
    <x:t xml:space="preserve">전: 긴급 알림 차단·연쇄 불출동 / 후: 구조 영상 부재로 여론 악화</x:t>
  </x:si>
  <x:si>
    <x:t xml:space="preserve">판별·환경 제어 중심, 오답만 체크포인트화</x:t>
  </x:si>
  <x:si>
    <x:t xml:space="preserve">일치 (178~181번, 8분·7분30초·7분, 자아마모 +8%)</x:t>
  </x:si>
  <x:si>
    <x:t xml:space="preserve">6-F | 폐교 본관 3층·환영전</x:t>
  </x:si>
  <x:si>
    <x:t xml:space="preserve">인간 출신이 아니라 변혜서의 기억 조각과 차한해의 죄책감을 재료로 균열이 만든 군체</x:t>
  </x:si>
  <x:si>
    <x:t xml:space="preserve">해당 없음 — 책상·칠판·보랏빛 세포막이 엉킨 비인간형 균열 구성체</x:t>
  </x:si>
  <x:si>
    <x:t xml:space="preserve">왜곡 장면·거짓 단서·죄책감 증폭·진실 닻 교체형
[그날은 이랬어. / 교실 다시 쓰기 / 네가 틀렸잖아. / 정답 바꾸기]</x:t>
  </x:si>
  <x:si>
    <x:t xml:space="preserve">수집 증거로 왜곡 장면 판별→포위 해체→별 문양·보랏빛 진실 닻 확인→거짓 닻 3개 파괴</x:t>
  </x:si>
  <x:si>
    <x:t xml:space="preserve">8분 30초</x:t>
  </x:si>
  <x:si>
    <x:t xml:space="preserve">왜곡 선택 3회·죄책감 최대·주인공 체력 0 시 현재 페이즈 재시작</x:t>
  </x:si>
  <x:si>
    <x:t xml:space="preserve">증거 바로 보기·거짓 닻 제거·진실 닻 잔광 강화</x:t>
  </x:si>
  <x:si>
    <x:t xml:space="preserve">0% (누적 53%)</x:t>
  </x:si>
  <x:si>
    <x:t xml:space="preserve">환영을 죽이는 것이 아니라 왜곡을 해체해 강당 열쇠와 진짜 기억 확보</x:t>
  </x:si>
  <x:si>
    <x:t xml:space="preserve">전: 졸업앨범·연락 기록 / 후: 강당 장비 준비·변혜서 대면</x:t>
  </x:si>
  <x:si>
    <x:t xml:space="preserve">2페이즈 증거 판별과 환경 파괴를 분리</x:t>
  </x:si>
  <x:si>
    <x:t xml:space="preserve">일치 (239~240번, 8분30초·8분·7분30초)</x:t>
  </x:si>
  <x:si>
    <x:t xml:space="preserve">변혜서. 어린 시절 선하고 자존감 높아 차한해를 도왔지만 학교폭력으로 무너지고 타인의 고통까지 외면함</x:t>
  </x:si>
  <x:si>
    <x:t xml:space="preserve">과거의 자신처럼 괴롭힘당하는 아이를 ‘나도 도움받지 못했다’며 외면한 마지막 선택</x:t>
  </x:si>
  <x:si>
    <x:t xml:space="preserve">괴물 외피→기억 개입→별 목걸이 심장→공격 중지·포옹·소멸형
[아직 안 끝났어 / 공은 돌아온다 / 왜 이제 왔어? / 때리지 마.]</x:t>
  </x:si>
  <x:si>
    <x:t xml:space="preserve">사랑의 매 외피 파괴→농구공 기억 핵 차단→변혜서 확인→[손 내려.]로 공격 중지→포옹</x:t>
  </x:si>
  <x:si>
    <x:t xml:space="preserve">10분</x:t>
  </x:si>
  <x:si>
    <x:t xml:space="preserve">9분 30초</x:t>
  </x:si>
  <x:si>
    <x:t xml:space="preserve">9분</x:t>
  </x:si>
  <x:si>
    <x:t xml:space="preserve">죄책감 최대·접근 피격 누적·공격 중지 실패 시 해당 페이즈 재시작</x:t>
  </x:si>
  <x:si>
    <x:t xml:space="preserve">우정 반지 완료 시 펜던트 식별·약점 경고 강화, 접근 체크포인트 제공</x:t>
  </x:si>
  <x:si>
    <x:t xml:space="preserve">+27% (누적 80%)</x:t>
  </x:si>
  <x:si>
    <x:t xml:space="preserve">변혜서를 생존 복원하지 않고 포옹으로 고통에서 해방해 마지막 감사 뒤 완전히 보내 줌</x:t>
  </x:si>
  <x:si>
    <x:t xml:space="preserve">전: 우정 반지·졸업앨범·학교폭력 기억 / 후: 변혜서 소멸·인간 기원 공식 확인</x:t>
  </x:si>
  <x:si>
    <x:t xml:space="preserve">근·원거리 교대 뒤 공격 중지로 승리 규칙 전환</x:t>
  </x:si>
  <x:si>
    <x:t xml:space="preserve">일치 (246~251번, 10분·9분30초·9분, 변혜서 완전 소멸)</x:t>
  </x:si>
  <x:si>
    <x:t xml:space="preserve">인간 출신이 아닌 차한해와 같은 균열 근원에서 태어난 존재로, 차한해와 둘이면서 하나임</x:t>
  </x:si>
  <x:si>
    <x:t xml:space="preserve">해당 없음 — 인간 변이체가 아니라 균열 태생 존재</x:t>
  </x:si>
  <x:si>
    <x:t xml:space="preserve">계량 규칙 변경·무한대 부담 장치·마지막 일격 동기화형
[등급부터 매길게. / 한 명이면 충분해. / 측정합니다. / 마지막은 같이.]</x:t>
  </x:si>
  <x:si>
    <x:t xml:space="preserve">[등급? 됐거든.]→표식 해제→[이번엔 같이.]로 무한대 부담 장치 파괴→핵 노출→마지막 일격 동기화</x:t>
  </x:si>
  <x:si>
    <x:t xml:space="preserve">12분 30초</x:t>
  </x:si>
  <x:si>
    <x:t xml:space="preserve">12분</x:t>
  </x:si>
  <x:si>
    <x:t xml:space="preserve">11분 30초</x:t>
  </x:si>
  <x:si>
    <x:t xml:space="preserve">차한해 체력 0·계량 장치 재가동 시 현재 페이즈 재시작</x:t>
  </x:si>
  <x:si>
    <x:t xml:space="preserve">등급 위험 순서·해제 연결선·핵 공명 주기 강화</x:t>
  </x:si>
  <x:si>
    <x:t xml:space="preserve">+3% (진실 확인 포함·누적 100%)</x:t>
  </x:si>
  <x:si>
    <x:t xml:space="preserve">단순 처치가 아니라 마지막 일격으로 동기화해 태생과 두 해결 방법을 체험</x:t>
  </x:si>
  <x:si>
    <x:t xml:space="preserve">전: 거울 미로·껍데기의 바다·정예 수호체 / 후: 진실 공개·도시 인연 엔딩 판정</x:t>
  </x:si>
  <x:si>
    <x:t xml:space="preserve">전투 뒤 기억 체험으로 진실 전달·최종 선택 재시작 지점 분리</x:t>
  </x:si>
  <x:si>
    <x:t xml:space="preserve">일치 (285~288번, 12분30초·12분·11분30초, 기원 진실 290번)</x:t>
  </x:si>
  <x:si>
    <x:t xml:space="preserve">정예 몬스터인 균열 수호체 ‘선의 압류관’는 인간 변이체가 아니라 균열에서 태어난 존재이며 보스 수에 포함하지 않음. 정예전 시간은 라이트 10분 30초·미들 10분·헤비 9분 30초로 별도 집계함.</x:t>
  </x:si>
  <x:si>
    <x:t xml:space="preserve">라이트(분)</x:t>
  </x:si>
  <x:si>
    <x:t xml:space="preserve">미들(분)</x:t>
  </x:si>
  <x:si>
    <x:t xml:space="preserve">헤비(분)</x:t>
  </x:si>
  <x:si>
    <x:t xml:space="preserve">MONSTER 선택</x:t>
  </x:si>
  <x:si>
    <x:t xml:space="preserve">기본 공격 1회 시간(초)</x:t>
  </x:si>
  <x:si>
    <x:t xml:space="preserve">차한해 최대 HP</x:t>
  </x:si>
  <x:si>
    <x:t xml:space="preserve">BATTLE RESULT</x:t>
  </x:si>
  <x:si>
    <x:t xml:space="preserve">MONSTER</x:t>
  </x:si>
  <x:si>
    <x:t xml:space="preserve">BATTLE CORE</x:t>
  </x:si>
  <x:si>
    <x:t xml:space="preserve">PLAYER · 차한해</x:t>
  </x:si>
  <x:si>
    <x:t xml:space="preserve">MONSTER IMAGE
연결 그림 영역</x:t>
  </x:si>
  <x:si>
    <x:t xml:space="preserve">PLAYER IMAGE
연결 그림 영역</x:t>
  </x:si>
  <x:si>
    <x:t xml:space="preserve">차한해 공격 → 몬스터</x:t>
  </x:si>
  <x:si>
    <x:t xml:space="preserve">몬스터 공격 → 차한해</x:t>
  </x:si>
  <x:si>
    <x:t xml:space="preserve">현재 스킬</x:t>
  </x:si>
  <x:si>
    <x:t xml:space="preserve">상성 K</x:t>
  </x:si>
  <x:si>
    <x:t xml:space="preserve">INVENTORY / LOADOUT</x:t>
  </x:si>
  <x:si>
    <x:t xml:space="preserve">방어구</x:t>
  </x:si>
  <x:si>
    <x:t xml:space="preserve">공격 STATUS</x:t>
  </x:si>
  <x:si>
    <x:t xml:space="preserve">1회 피해</x:t>
  </x:si>
  <x:si>
    <x:t xml:space="preserve">방어 STATUS</x:t>
  </x:si>
  <x:si>
    <x:t xml:space="preserve">TTK(초)</x:t>
  </x:si>
  <x:si>
    <x:t xml:space="preserve">생존 시간(초)</x:t>
  </x:si>
  <x:si>
    <x:t xml:space="preserve">머리·얼굴</x:t>
  </x:si>
  <x:si>
    <x:t xml:space="preserve">SKILL QUICK SLOT</x:t>
  </x:si>
  <x:si>
    <x:t xml:space="preserve">예상 결과</x:t>
  </x:si>
  <x:si>
    <x:t xml:space="preserve">피해식</x:t>
  </x:si>
  <x:si>
    <x:t xml:space="preserve">MAX(1, ROUND((공격력 - 방어력) × 속성 K, 0))</x:t>
  </x:si>
  <x:si>
    <x:t xml:space="preserve">속성 순환</x:t>
  </x:si>
  <x:si>
    <x:t xml:space="preserve">안정 → 공명 → 차단 → 침식 → 안정
강한 우위 ×1.7 / 반대 방향 ×0.3</x:t>
  </x:si>
  <x:si>
    <x:t xml:space="preserve">몬스터·콘텐츠·아이템 목록은 원본 DATA 시트를 직접 참조하며, 공격/방어 속성은 아이템 시트의 [아이템 속성] 값을 자동 반영함.</x:t>
  </x:si>
  <x:si>
    <x:t xml:space="preserve">MONSTER SKILL DETAIL</x:t>
  </x:si>
  <x:si>
    <x:t xml:space="preserve">PLAYER SKILL / LOADOUT DETAIL</x:t>
  </x:si>
  <x:si>
    <x:t xml:space="preserve">대표 스킬</x:t>
  </x:si>
  <x:si>
    <x:t xml:space="preserve">발동률</x:t>
  </x:si>
  <x:si>
    <x:t xml:space="preserve">설명</x:t>
  </x:si>
  <x:si>
    <x:t xml:space="preserve">무기 보정</x:t>
  </x:si>
  <x:si>
    <x:t xml:space="preserve">무기 기타</x:t>
  </x:si>
  <x:si>
    <x:t xml:space="preserve">상태 이상</x:t>
  </x:si>
  <x:si>
    <x:t xml:space="preserve">방어구 보정</x:t>
  </x:si>
  <x:si>
    <x:t xml:space="preserve">시전</x:t>
  </x:si>
  <x:si>
    <x:t xml:space="preserve">방어구 기타</x:t>
  </x:si>
  <x:si>
    <x:t xml:space="preserve">몬스터 스킬은 몬스터 시트의 발동률과 스킬 DATA의 타입·상태이상·피해계수·쿨타임·시전 시간을 함께 확인하도록 구성함.</x:t>
  </x:si>
  <x:si>
    <x:t xml:space="preserve">원본 아이템 시트에는 안정·공명·차단·침식 전용 열이 아직 없으므로,
무기 공격 속성과 방어구 방어 속성은 인벤토리 슬롯에서 직접 선택하도록 구성함.
아이템 시트에 속성 열이 추가되면 이 두 셀을 INDEX/MATCH로 자동 연결 가능.</x:t>
  </x:si>
  <x:si>
    <x:t xml:space="preserve">현재 공격력·방어력은 PC DATA(대차대조표)의 해당 콘텐츠 확정값을 사용함.
선택 아이템 수치는 비교·검수용으로 표시하며 현재 수치에 다시 더하지 않아 중복 계산을 방지함.</x:t>
  </x:si>
</x:sst>
</file>

<file path=xl/styles.xml><?xml version="1.0" encoding="utf-8"?>
<x:styleSheet xmlns:x="http://schemas.openxmlformats.org/spreadsheetml/2006/main">
  <x:numFmts count="7">
    <x:numFmt numFmtId="164" formatCode="0.0"/>
    <x:numFmt numFmtId="165" formatCode="[h]&quot;시간 &quot;m&quot;분 &quot;s&quot;초&quot;"/>
    <x:numFmt numFmtId="166" formatCode="0.0&quot;x&quot;"/>
    <x:numFmt numFmtId="167" formatCode="0"/>
    <x:numFmt numFmtId="168" formatCode="h&quot;시&quot;\ mm&quot;분&quot;\ ss&quot;초&quot;;@"/>
    <x:numFmt numFmtId="200" formatCode=";;;"/>
    <x:numFmt numFmtId="201" formatCode="0.00"/>
  </x:numFmts>
  <x:fonts count="17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b/>
      <x:sz val="10"/>
      <x:color rgb="FF000000"/>
      <x:name val="맑은 고딕"/>
    </x:font>
    <x:font>
      <x:b/>
      <x:sz val="16"/>
      <x:color rgb="FFFFFFFF"/>
      <x:name val="Carlito"/>
    </x:font>
    <x:font>
      <x:sz val="10"/>
      <x:color rgb="FF1F2933"/>
      <x:name val="Carlito"/>
    </x:font>
    <x:font>
      <x:sz val="9"/>
      <x:color rgb="FF1F2933"/>
      <x:name val="Carlito"/>
    </x:font>
    <x:font>
      <x:sz val="10"/>
      <x:color rgb="FF000000"/>
      <x:name val="맑은 고딕"/>
    </x:font>
    <x:font>
      <x:sz val="10"/>
      <x:color rgb="FF6B7280"/>
      <x:name val="맑은 고딕"/>
    </x:font>
    <x:font>
      <x:b/>
      <x:sz val="10"/>
      <x:color rgb="FFB7791F"/>
      <x:name val="맑은 고딕"/>
    </x:font>
    <x:font>
      <x:b/>
      <x:sz val="10"/>
      <x:color rgb="FF7A3E9D"/>
      <x:name val="맑은 고딕"/>
    </x:font>
    <x:font>
      <x:b/>
      <x:sz val="10"/>
      <x:color rgb="FF2B78A6"/>
      <x:name val="맑은 고딕"/>
    </x:font>
    <x:font>
      <x:b/>
      <x:sz val="10"/>
      <x:color rgb="FF333333"/>
      <x:name val="맑은 고딕"/>
    </x:font>
    <x:font>
      <x:sz val="10"/>
      <x:color rgb="FFB7791F"/>
      <x:name val="맑은 고딕"/>
    </x:font>
  </x:fonts>
  <x:fills count="23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334E68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9E2F3"/>
      </x:patternFill>
    </x:fill>
    <x:fill>
      <x:patternFill patternType="solid">
        <x:fgColor rgb="FFFFE6C1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4B2E5E"/>
      </x:patternFill>
    </x:fill>
    <x:fill>
      <x:patternFill patternType="solid">
        <x:fgColor rgb="FFEEF3F7"/>
      </x:patternFill>
    </x:fill>
    <x:fill>
      <x:patternFill patternType="solid">
        <x:fgColor rgb="FFEDE5F2"/>
      </x:patternFill>
    </x:fill>
    <x:fill>
      <x:patternFill patternType="solid">
        <x:fgColor rgb="FF4F81BD"/>
      </x:patternFill>
    </x:fill>
    <x:fill>
      <x:patternFill patternType="solid">
        <x:fgColor rgb="FF8064A2"/>
      </x:patternFill>
    </x:fill>
    <x:fill>
      <x:patternFill patternType="solid">
        <x:fgColor rgb="FF5B6573"/>
      </x:patternFill>
    </x:fill>
    <x:fill>
      <x:patternFill patternType="solid">
        <x:fgColor rgb="FFA64D79"/>
      </x:patternFill>
    </x:fill>
    <x:fill>
      <x:patternFill patternType="solid">
        <x:fgColor rgb="FFB8DBEA"/>
      </x:patternFill>
    </x:fill>
    <x:fill>
      <x:patternFill patternType="solid">
        <x:fgColor rgb="FFCCC0F8"/>
      </x:patternFill>
    </x:fill>
    <x:fill>
      <x:patternFill patternType="solid">
        <x:fgColor rgb="FF557799"/>
      </x:patternFill>
    </x:fill>
    <x:fill>
      <x:patternFill patternType="solid">
        <x:fgColor rgb="FF202C48"/>
      </x:patternFill>
    </x:fill>
    <x:fill>
      <x:patternFill patternType="solid">
        <x:fgColor rgb="FFFFF1D3"/>
      </x:patternFill>
    </x:fill>
  </x:fills>
  <x:borders count="146">
    <x:border>
      <x:left/>
      <x:right/>
      <x:top/>
      <x:bottom/>
    </x:border>
    <x:border>
      <x:left style="thin">
        <x:color rgb="FFD0D7DE"/>
      </x:left>
      <x:right/>
      <x:top/>
      <x:bottom style="thin">
        <x:color rgb="FFD0D7DE"/>
      </x:bottom>
    </x:border>
    <x:border>
      <x:left/>
      <x:right/>
      <x:top style="thin">
        <x:color rgb="FF20364A"/>
      </x:top>
      <x:bottom/>
    </x:border>
    <x:border>
      <x:left/>
      <x:right/>
      <x:top style="thin">
        <x:color rgb="FF8EA3B5"/>
      </x:top>
      <x:bottom/>
    </x:border>
    <x:border>
      <x:left style="thin">
        <x:color auto="1"/>
      </x:left>
      <x:right style="thin">
        <x:color auto="1"/>
      </x:right>
      <x:top/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352041"/>
      </x:left>
      <x:right/>
      <x:top style="thin">
        <x:color rgb="FF352041"/>
      </x:top>
      <x:bottom style="thin">
        <x:color rgb="FF352041"/>
      </x:bottom>
    </x:border>
    <x:border>
      <x:left/>
      <x:right style="thin">
        <x:color rgb="FF352041"/>
      </x:right>
      <x:top style="thin">
        <x:color rgb="FF352041"/>
      </x:top>
      <x:bottom style="thin">
        <x:color rgb="FF352041"/>
      </x:bottom>
    </x:border>
    <x:border>
      <x:left style="thin">
        <x:color rgb="FFD0D7DE"/>
      </x:left>
      <x:right/>
      <x:top/>
      <x:bottom/>
    </x:border>
    <x:border>
      <x:left/>
      <x:right style="thin">
        <x:color rgb="FFD0D7DE"/>
      </x:right>
      <x:top/>
      <x:bottom/>
    </x:border>
    <x:border>
      <x:left/>
      <x:right style="thin">
        <x:color rgb="FFD0D7DE"/>
      </x:right>
      <x:top style="thin">
        <x:color rgb="FFD0D7DE"/>
      </x:top>
      <x:bottom/>
    </x:border>
    <x:border>
      <x:left style="thin">
        <x:color rgb="FFC9C4CE"/>
      </x:left>
      <x:right style="thin">
        <x:color rgb="FFC9C4CE"/>
      </x:right>
      <x:top style="thin">
        <x:color rgb="FFC9C4CE"/>
      </x:top>
      <x:bottom style="thin">
        <x:color rgb="FFC9C4CE"/>
      </x:bottom>
    </x:border>
    <x:border>
      <x:left style="thin">
        <x:color rgb="FF9B6CFF"/>
      </x:left>
      <x:right/>
      <x:top style="thin">
        <x:color rgb="FF9B6CFF"/>
      </x:top>
      <x:bottom style="thin">
        <x:color rgb="FF9B6CFF"/>
      </x:bottom>
    </x:border>
    <x:border>
      <x:left/>
      <x:right/>
      <x:top style="thin">
        <x:color rgb="FF9B6CFF"/>
      </x:top>
      <x:bottom style="thin">
        <x:color rgb="FF9B6CFF"/>
      </x:bottom>
    </x:border>
    <x:border>
      <x:left/>
      <x:right style="thin">
        <x:color rgb="FF9B6CFF"/>
      </x:right>
      <x:top style="thin">
        <x:color rgb="FF9B6CFF"/>
      </x:top>
      <x:bottom style="thin">
        <x:color rgb="FF9B6CFF"/>
      </x:bottom>
    </x:border>
    <x:border>
      <x:left style="medium">
        <x:color rgb="FF7A3DB8"/>
      </x:left>
      <x:right/>
      <x:top/>
      <x:bottom/>
    </x:border>
    <x:border>
      <x:left/>
      <x:right style="medium">
        <x:color rgb="FF7A3DB8"/>
      </x:right>
      <x:top/>
      <x:bottom/>
    </x:border>
    <x:border>
      <x:left style="medium">
        <x:color rgb="FF7A3DB8"/>
      </x:left>
      <x:right/>
      <x:top/>
      <x:bottom style="medium">
        <x:color rgb="FF7A3DB8"/>
      </x:bottom>
    </x:border>
    <x:border>
      <x:left/>
      <x:right/>
      <x:top/>
      <x:bottom style="medium">
        <x:color rgb="FF7A3DB8"/>
      </x:bottom>
    </x:border>
    <x:border>
      <x:left/>
      <x:right style="medium">
        <x:color rgb="FF7A3DB8"/>
      </x:right>
      <x:top/>
      <x:bottom style="medium">
        <x:color rgb="FF7A3DB8"/>
      </x:bottom>
    </x:border>
    <x:border>
      <x:left style="medium">
        <x:color rgb="FFB07A00"/>
      </x:left>
      <x:right/>
      <x:top/>
      <x:bottom/>
    </x:border>
    <x:border>
      <x:left/>
      <x:right style="medium">
        <x:color rgb="FFB07A00"/>
      </x:right>
      <x:top/>
      <x:bottom/>
    </x:border>
    <x:border>
      <x:left/>
      <x:right style="thin">
        <x:color rgb="FFB8B8B8"/>
      </x:right>
      <x:top/>
      <x:bottom/>
    </x:border>
    <x:border>
      <x:left style="thin">
        <x:color rgb="FFB8B8B8"/>
      </x:left>
      <x:right/>
      <x:top/>
      <x:bottom/>
    </x:border>
    <x:border>
      <x:left style="thin">
        <x:color rgb="FFB8B8B8"/>
      </x:left>
      <x:right/>
      <x:top/>
      <x:bottom style="thin">
        <x:color rgb="FFB8B8B8"/>
      </x:bottom>
    </x:border>
    <x:border>
      <x:left/>
      <x:right/>
      <x:top/>
      <x:bottom style="thin">
        <x:color rgb="FFB8B8B8"/>
      </x:bottom>
    </x:border>
    <x:border>
      <x:left/>
      <x:right/>
      <x:top style="thin">
        <x:color rgb="FF352041"/>
      </x:top>
      <x:bottom style="thin">
        <x:color rgb="FF352041"/>
      </x:bottom>
    </x:border>
    <x:border>
      <x:left style="thin">
        <x:color rgb="FFC9C4CE"/>
      </x:left>
      <x:right/>
      <x:top style="thin">
        <x:color rgb="FFC9C4CE"/>
      </x:top>
      <x:bottom/>
    </x:border>
    <x:border>
      <x:left/>
      <x:right/>
      <x:top style="thin">
        <x:color rgb="FFC9C4CE"/>
      </x:top>
      <x:bottom/>
    </x:border>
    <x:border>
      <x:left/>
      <x:right style="thin">
        <x:color rgb="FFC9C4CE"/>
      </x:right>
      <x:top style="thin">
        <x:color rgb="FFC9C4CE"/>
      </x:top>
      <x:bottom/>
    </x:border>
    <x:border>
      <x:left style="thin">
        <x:color rgb="FFC9C4CE"/>
      </x:left>
      <x:right/>
      <x:top/>
      <x:bottom/>
    </x:border>
    <x:border>
      <x:left/>
      <x:right style="thin">
        <x:color rgb="FFC9C4CE"/>
      </x:right>
      <x:top/>
      <x:bottom/>
    </x:border>
    <x:border>
      <x:left style="thin">
        <x:color rgb="FF222222"/>
      </x:left>
      <x:right/>
      <x:top style="thin">
        <x:color rgb="FF222222"/>
      </x:top>
      <x:bottom style="thin">
        <x:color rgb="FF222222"/>
      </x:bottom>
    </x:border>
    <x:border>
      <x:left/>
      <x:right/>
      <x:top style="thin">
        <x:color rgb="FF222222"/>
      </x:top>
      <x:bottom style="thin">
        <x:color rgb="FF222222"/>
      </x:bottom>
    </x:border>
    <x:border>
      <x:left/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right/>
      <x:top style="thin">
        <x:color rgb="FF222222"/>
      </x:top>
      <x:bottom/>
    </x:border>
    <x:border>
      <x:left/>
      <x:right/>
      <x:top style="thin">
        <x:color rgb="FF222222"/>
      </x:top>
      <x:bottom/>
    </x:border>
    <x:border>
      <x:left/>
      <x:right style="thin">
        <x:color rgb="FF222222"/>
      </x:right>
      <x:top style="thin">
        <x:color rgb="FF222222"/>
      </x:top>
      <x:bottom/>
    </x:border>
    <x:border>
      <x:left style="thin">
        <x:color rgb="FF222222"/>
      </x:left>
      <x:right/>
      <x:top/>
      <x:bottom style="thin">
        <x:color rgb="FF222222"/>
      </x:bottom>
    </x:border>
    <x:border>
      <x:left/>
      <x:right/>
      <x:top/>
      <x:bottom style="thin">
        <x:color rgb="FF222222"/>
      </x:bottom>
    </x:border>
    <x:border>
      <x:left/>
      <x:right style="thin">
        <x:color rgb="FF222222"/>
      </x:right>
      <x:top/>
      <x:bottom style="thin">
        <x:color rgb="FF222222"/>
      </x:bottom>
    </x:border>
    <x:border>
      <x:left style="medium">
        <x:color rgb="FF7A3DB8"/>
      </x:left>
      <x:right/>
      <x:top style="medium">
        <x:color rgb="FF7A3DB8"/>
      </x:top>
      <x:bottom/>
    </x:border>
    <x:border>
      <x:left/>
      <x:right/>
      <x:top style="medium">
        <x:color rgb="FF7A3DB8"/>
      </x:top>
      <x:bottom/>
    </x:border>
    <x:border>
      <x:left/>
      <x:right style="medium">
        <x:color rgb="FF7A3DB8"/>
      </x:right>
      <x:top style="medium">
        <x:color rgb="FF7A3DB8"/>
      </x:top>
      <x:bottom/>
    </x:border>
    <x:border>
      <x:left style="medium">
        <x:color rgb="FFB07A00"/>
      </x:left>
      <x:right/>
      <x:top style="medium">
        <x:color rgb="FFB07A00"/>
      </x:top>
      <x:bottom/>
    </x:border>
    <x:border>
      <x:left/>
      <x:right/>
      <x:top style="medium">
        <x:color rgb="FFB07A00"/>
      </x:top>
      <x:bottom/>
    </x:border>
    <x:border>
      <x:left/>
      <x:right style="medium">
        <x:color rgb="FFB07A00"/>
      </x:right>
      <x:top style="medium">
        <x:color rgb="FFB07A00"/>
      </x:top>
      <x:bottom/>
    </x:border>
    <x:border>
      <x:left style="medium">
        <x:color rgb="FF008C95"/>
      </x:left>
      <x:right/>
      <x:top style="medium">
        <x:color rgb="FF008C95"/>
      </x:top>
      <x:bottom/>
    </x:border>
    <x:border>
      <x:left/>
      <x:right/>
      <x:top style="medium">
        <x:color rgb="FF008C95"/>
      </x:top>
      <x:bottom/>
    </x:border>
    <x:border>
      <x:left/>
      <x:right style="medium">
        <x:color rgb="FF008C95"/>
      </x:right>
      <x:top style="medium">
        <x:color rgb="FF008C95"/>
      </x:top>
      <x:bottom/>
    </x:border>
    <x:border>
      <x:left style="thin">
        <x:color rgb="FF7A3DB8"/>
      </x:left>
      <x:right/>
      <x:top style="thin">
        <x:color rgb="FF7A3DB8"/>
      </x:top>
      <x:bottom/>
    </x:border>
    <x:border>
      <x:left/>
      <x:right/>
      <x:top style="thin">
        <x:color rgb="FF7A3DB8"/>
      </x:top>
      <x:bottom/>
    </x:border>
    <x:border>
      <x:left/>
      <x:right style="thin">
        <x:color rgb="FF7A3DB8"/>
      </x:right>
      <x:top style="thin">
        <x:color rgb="FF7A3DB8"/>
      </x:top>
      <x:bottom/>
    </x:border>
    <x:border>
      <x:left style="thin">
        <x:color rgb="FF7A3DB8"/>
      </x:left>
      <x:right/>
      <x:top/>
      <x:bottom/>
    </x:border>
    <x:border>
      <x:left/>
      <x:right style="thin">
        <x:color rgb="FF7A3DB8"/>
      </x:right>
      <x:top/>
      <x:bottom/>
    </x:border>
    <x:border>
      <x:left style="thin">
        <x:color rgb="FF7A3DB8"/>
      </x:left>
      <x:right/>
      <x:top/>
      <x:bottom style="thin">
        <x:color rgb="FF7A3DB8"/>
      </x:bottom>
    </x:border>
    <x:border>
      <x:left/>
      <x:right/>
      <x:top/>
      <x:bottom style="thin">
        <x:color rgb="FF7A3DB8"/>
      </x:bottom>
    </x:border>
    <x:border>
      <x:left/>
      <x:right style="thin">
        <x:color rgb="FF7A3DB8"/>
      </x:right>
      <x:top/>
      <x:bottom style="thin">
        <x:color rgb="FF7A3DB8"/>
      </x:bottom>
    </x:border>
    <x:border>
      <x:left style="thin">
        <x:color rgb="FF008C95"/>
      </x:left>
      <x:right/>
      <x:top style="thin">
        <x:color rgb="FF008C95"/>
      </x:top>
      <x:bottom/>
    </x:border>
    <x:border>
      <x:left/>
      <x:right/>
      <x:top style="thin">
        <x:color rgb="FF008C95"/>
      </x:top>
      <x:bottom/>
    </x:border>
    <x:border>
      <x:left/>
      <x:right style="thin">
        <x:color rgb="FF008C95"/>
      </x:right>
      <x:top style="thin">
        <x:color rgb="FF008C95"/>
      </x:top>
      <x:bottom/>
    </x:border>
    <x:border>
      <x:left style="thin">
        <x:color rgb="FF008C95"/>
      </x:left>
      <x:right/>
      <x:top/>
      <x:bottom/>
    </x:border>
    <x:border>
      <x:left/>
      <x:right style="thin">
        <x:color rgb="FF008C95"/>
      </x:right>
      <x:top/>
      <x:bottom/>
    </x:border>
    <x:border>
      <x:left style="thin">
        <x:color rgb="FF008C95"/>
      </x:left>
      <x:right/>
      <x:top/>
      <x:bottom style="thin">
        <x:color rgb="FF008C95"/>
      </x:bottom>
    </x:border>
    <x:border>
      <x:left/>
      <x:right/>
      <x:top/>
      <x:bottom style="thin">
        <x:color rgb="FF008C95"/>
      </x:bottom>
    </x:border>
    <x:border>
      <x:left/>
      <x:right style="thin">
        <x:color rgb="FF008C95"/>
      </x:right>
      <x:top/>
      <x:bottom style="thin">
        <x:color rgb="FF008C95"/>
      </x:bottom>
    </x:border>
    <x:border>
      <x:left/>
      <x:right style="medium">
        <x:color rgb="FF008C95"/>
      </x:right>
      <x:top/>
      <x:bottom/>
    </x:border>
    <x:border>
      <x:left style="thin">
        <x:color rgb="FFB8B8B8"/>
      </x:left>
      <x:right/>
      <x:top style="thin">
        <x:color rgb="FFB8B8B8"/>
      </x:top>
      <x:bottom/>
    </x:border>
    <x:border>
      <x:left/>
      <x:right/>
      <x:top style="thin">
        <x:color rgb="FFB8B8B8"/>
      </x:top>
      <x:bottom/>
    </x:border>
    <x:border>
      <x:left/>
      <x:right style="thin">
        <x:color rgb="FFB8B8B8"/>
      </x:right>
      <x:top style="thin">
        <x:color rgb="FFB8B8B8"/>
      </x:top>
      <x:bottom/>
    </x:border>
    <x:border>
      <x:left/>
      <x:right style="thin">
        <x:color rgb="FFB8B8B8"/>
      </x:right>
      <x:top/>
      <x:bottom style="thin">
        <x:color rgb="FFB8B8B8"/>
      </x:bottom>
    </x:border>
    <x:border>
      <x:left style="medium">
        <x:color rgb="FFB07A00"/>
      </x:left>
      <x:right/>
      <x:top style="medium">
        <x:color rgb="FFB07A00"/>
      </x:top>
      <x:bottom style="medium">
        <x:color rgb="FFB07A00"/>
      </x:bottom>
    </x:border>
    <x:border>
      <x:left/>
      <x:right style="medium">
        <x:color rgb="FFB07A00"/>
      </x:right>
      <x:top style="medium">
        <x:color rgb="FFB07A00"/>
      </x:top>
      <x:bottom style="medium">
        <x:color rgb="FFB07A00"/>
      </x:bottom>
    </x:border>
    <x:border>
      <x:left style="medium">
        <x:color rgb="FF008C95"/>
      </x:left>
      <x:right/>
      <x:top style="medium">
        <x:color rgb="FF008C95"/>
      </x:top>
      <x:bottom style="medium">
        <x:color rgb="FF008C95"/>
      </x:bottom>
    </x:border>
    <x:border>
      <x:left/>
      <x:right style="medium">
        <x:color rgb="FF008C95"/>
      </x:right>
      <x:top style="medium">
        <x:color rgb="FF008C95"/>
      </x:top>
      <x:bottom style="medium">
        <x:color rgb="FF008C95"/>
      </x:bottom>
    </x:border>
    <x:border>
      <x:left style="medium">
        <x:color rgb="FFB07A00"/>
      </x:left>
      <x:right/>
      <x:top/>
      <x:bottom style="medium">
        <x:color rgb="FFB07A00"/>
      </x:bottom>
    </x:border>
    <x:border>
      <x:left/>
      <x:right/>
      <x:top/>
      <x:bottom style="medium">
        <x:color rgb="FFB07A00"/>
      </x:bottom>
    </x:border>
    <x:border>
      <x:left/>
      <x:right style="medium">
        <x:color rgb="FFB07A00"/>
      </x:right>
      <x:top/>
      <x:bottom style="medium">
        <x:color rgb="FFB07A00"/>
      </x:bottom>
    </x:border>
    <x:border>
      <x:left/>
      <x:right/>
      <x:top style="medium">
        <x:color rgb="FF7A3E9D"/>
      </x:top>
      <x:bottom/>
    </x:border>
    <x:border>
      <x:left/>
      <x:right/>
      <x:top style="medium">
        <x:color rgb="FF7A3E9D"/>
      </x:top>
      <x:bottom style="medium">
        <x:color rgb="FF7A3E9D"/>
      </x:bottom>
    </x:border>
    <x:border>
      <x:left style="medium">
        <x:color rgb="FF7A3E9D"/>
      </x:left>
      <x:right/>
      <x:top style="medium">
        <x:color rgb="FF7A3E9D"/>
      </x:top>
      <x:bottom style="medium">
        <x:color rgb="FF7A3E9D"/>
      </x:bottom>
    </x:border>
    <x:border>
      <x:left/>
      <x:right style="medium">
        <x:color rgb="FF7A3E9D"/>
      </x:right>
      <x:top style="medium">
        <x:color rgb="FF7A3E9D"/>
      </x:top>
      <x:bottom style="medium">
        <x:color rgb="FF7A3E9D"/>
      </x:bottom>
    </x:border>
    <x:border>
      <x:left/>
      <x:right/>
      <x:top style="medium">
        <x:color rgb="FF2B78A6"/>
      </x:top>
      <x:bottom/>
    </x:border>
    <x:border>
      <x:left/>
      <x:right/>
      <x:top style="medium">
        <x:color rgb="FF2B78A6"/>
      </x:top>
      <x:bottom style="medium">
        <x:color rgb="FF2B78A6"/>
      </x:bottom>
    </x:border>
    <x:border>
      <x:left style="medium">
        <x:color rgb="FF2B78A6"/>
      </x:left>
      <x:right/>
      <x:top style="medium">
        <x:color rgb="FF2B78A6"/>
      </x:top>
      <x:bottom style="medium">
        <x:color rgb="FF2B78A6"/>
      </x:bottom>
    </x:border>
    <x:border>
      <x:left/>
      <x:right style="medium">
        <x:color rgb="FF2B78A6"/>
      </x:right>
      <x:top style="medium">
        <x:color rgb="FF2B78A6"/>
      </x:top>
      <x:bottom style="medium">
        <x:color rgb="FF2B78A6"/>
      </x:bottom>
    </x:border>
    <x:border>
      <x:left/>
      <x:right/>
      <x:top style="medium">
        <x:color rgb="FFB7791F"/>
      </x:top>
      <x:bottom/>
    </x:border>
    <x:border>
      <x:left/>
      <x:right/>
      <x:top style="medium">
        <x:color rgb="FFB7791F"/>
      </x:top>
      <x:bottom style="medium">
        <x:color rgb="FFB7791F"/>
      </x:bottom>
    </x:border>
    <x:border>
      <x:left style="medium">
        <x:color rgb="FFB7791F"/>
      </x:left>
      <x:right/>
      <x:top style="medium">
        <x:color rgb="FFB7791F"/>
      </x:top>
      <x:bottom style="medium">
        <x:color rgb="FFB7791F"/>
      </x:bottom>
    </x:border>
    <x:border>
      <x:left/>
      <x:right style="medium">
        <x:color rgb="FFB7791F"/>
      </x:right>
      <x:top style="medium">
        <x:color rgb="FFB7791F"/>
      </x:top>
      <x:bottom style="medium">
        <x:color rgb="FFB7791F"/>
      </x:bottom>
    </x:border>
    <x:border>
      <x:left/>
      <x:right/>
      <x:top/>
      <x:bottom style="medium">
        <x:color rgb="FF7A3E9D"/>
      </x:bottom>
    </x:border>
    <x:border>
      <x:left style="medium">
        <x:color rgb="FF7A3E9D"/>
      </x:left>
      <x:right/>
      <x:top/>
      <x:bottom/>
    </x:border>
    <x:border>
      <x:left style="medium">
        <x:color rgb="FF7A3E9D"/>
      </x:left>
      <x:right/>
      <x:top/>
      <x:bottom style="medium">
        <x:color rgb="FF7A3E9D"/>
      </x:bottom>
    </x:border>
    <x:border>
      <x:left/>
      <x:right style="medium">
        <x:color rgb="FF7A3E9D"/>
      </x:right>
      <x:top/>
      <x:bottom/>
    </x:border>
    <x:border>
      <x:left/>
      <x:right style="medium">
        <x:color rgb="FF7A3E9D"/>
      </x:right>
      <x:top/>
      <x:bottom style="medium">
        <x:color rgb="FF7A3E9D"/>
      </x:bottom>
    </x:border>
    <x:border>
      <x:left style="dashed">
        <x:color rgb="FF7A3E9D"/>
      </x:left>
      <x:right/>
      <x:top style="dashed">
        <x:color rgb="FF7A3E9D"/>
      </x:top>
      <x:bottom/>
    </x:border>
    <x:border>
      <x:left/>
      <x:right/>
      <x:top style="dashed">
        <x:color rgb="FF7A3E9D"/>
      </x:top>
      <x:bottom/>
    </x:border>
    <x:border>
      <x:left/>
      <x:right style="dashed">
        <x:color rgb="FF7A3E9D"/>
      </x:right>
      <x:top style="dashed">
        <x:color rgb="FF7A3E9D"/>
      </x:top>
      <x:bottom/>
    </x:border>
    <x:border>
      <x:left style="dashed">
        <x:color rgb="FF7A3E9D"/>
      </x:left>
      <x:right/>
      <x:top/>
      <x:bottom/>
    </x:border>
    <x:border>
      <x:left/>
      <x:right style="dashed">
        <x:color rgb="FF7A3E9D"/>
      </x:right>
      <x:top/>
      <x:bottom/>
    </x:border>
    <x:border>
      <x:left style="dashed">
        <x:color rgb="FF7A3E9D"/>
      </x:left>
      <x:right/>
      <x:top/>
      <x:bottom style="dashed">
        <x:color rgb="FF7A3E9D"/>
      </x:bottom>
    </x:border>
    <x:border>
      <x:left/>
      <x:right/>
      <x:top/>
      <x:bottom style="dashed">
        <x:color rgb="FF7A3E9D"/>
      </x:bottom>
    </x:border>
    <x:border>
      <x:left/>
      <x:right style="dashed">
        <x:color rgb="FF7A3E9D"/>
      </x:right>
      <x:top/>
      <x:bottom style="dashed">
        <x:color rgb="FF7A3E9D"/>
      </x:bottom>
    </x:border>
    <x:border>
      <x:left style="medium">
        <x:color rgb="FF7A3E9D"/>
      </x:left>
      <x:right/>
      <x:top/>
      <x:bottom style="thin">
        <x:color rgb="FFC9CDD3"/>
      </x:bottom>
    </x:border>
    <x:border>
      <x:left/>
      <x:right/>
      <x:top/>
      <x:bottom style="thin">
        <x:color rgb="FFC9CDD3"/>
      </x:bottom>
    </x:border>
    <x:border>
      <x:left/>
      <x:right/>
      <x:top/>
      <x:bottom style="medium">
        <x:color rgb="FF2B78A6"/>
      </x:bottom>
    </x:border>
    <x:border>
      <x:left style="medium">
        <x:color rgb="FF2B78A6"/>
      </x:left>
      <x:right/>
      <x:top/>
      <x:bottom/>
    </x:border>
    <x:border>
      <x:left style="medium">
        <x:color rgb="FF2B78A6"/>
      </x:left>
      <x:right/>
      <x:top/>
      <x:bottom style="medium">
        <x:color rgb="FF2B78A6"/>
      </x:bottom>
    </x:border>
    <x:border>
      <x:left/>
      <x:right style="medium">
        <x:color rgb="FF2B78A6"/>
      </x:right>
      <x:top/>
      <x:bottom/>
    </x:border>
    <x:border>
      <x:left/>
      <x:right style="medium">
        <x:color rgb="FF2B78A6"/>
      </x:right>
      <x:top/>
      <x:bottom style="medium">
        <x:color rgb="FF2B78A6"/>
      </x:bottom>
    </x:border>
    <x:border>
      <x:left style="dashed">
        <x:color rgb="FF2B78A6"/>
      </x:left>
      <x:right/>
      <x:top style="dashed">
        <x:color rgb="FF2B78A6"/>
      </x:top>
      <x:bottom/>
    </x:border>
    <x:border>
      <x:left/>
      <x:right/>
      <x:top style="dashed">
        <x:color rgb="FF2B78A6"/>
      </x:top>
      <x:bottom/>
    </x:border>
    <x:border>
      <x:left/>
      <x:right style="dashed">
        <x:color rgb="FF2B78A6"/>
      </x:right>
      <x:top style="dashed">
        <x:color rgb="FF2B78A6"/>
      </x:top>
      <x:bottom/>
    </x:border>
    <x:border>
      <x:left style="dashed">
        <x:color rgb="FF2B78A6"/>
      </x:left>
      <x:right/>
      <x:top/>
      <x:bottom/>
    </x:border>
    <x:border>
      <x:left/>
      <x:right style="dashed">
        <x:color rgb="FF2B78A6"/>
      </x:right>
      <x:top/>
      <x:bottom/>
    </x:border>
    <x:border>
      <x:left style="dashed">
        <x:color rgb="FF2B78A6"/>
      </x:left>
      <x:right/>
      <x:top/>
      <x:bottom style="dashed">
        <x:color rgb="FF2B78A6"/>
      </x:bottom>
    </x:border>
    <x:border>
      <x:left/>
      <x:right/>
      <x:top/>
      <x:bottom style="dashed">
        <x:color rgb="FF2B78A6"/>
      </x:bottom>
    </x:border>
    <x:border>
      <x:left/>
      <x:right style="dashed">
        <x:color rgb="FF2B78A6"/>
      </x:right>
      <x:top/>
      <x:bottom style="dashed">
        <x:color rgb="FF2B78A6"/>
      </x:bottom>
    </x:border>
    <x:border>
      <x:left style="medium">
        <x:color rgb="FF2B78A6"/>
      </x:left>
      <x:right/>
      <x:top/>
      <x:bottom style="thin">
        <x:color rgb="FFC9CDD3"/>
      </x:bottom>
    </x:border>
    <x:border>
      <x:left style="medium">
        <x:color rgb="FF2B78A6"/>
      </x:left>
      <x:right/>
      <x:top style="thin">
        <x:color rgb="FF2B78A6"/>
      </x:top>
      <x:bottom/>
    </x:border>
    <x:border>
      <x:left/>
      <x:right/>
      <x:top style="thin">
        <x:color rgb="FF2B78A6"/>
      </x:top>
      <x:bottom/>
    </x:border>
    <x:border>
      <x:left style="medium">
        <x:color rgb="FF2B78A6"/>
      </x:left>
      <x:right/>
      <x:top/>
      <x:bottom style="thin">
        <x:color rgb="FF2B78A6"/>
      </x:bottom>
    </x:border>
    <x:border>
      <x:left/>
      <x:right/>
      <x:top/>
      <x:bottom style="thin">
        <x:color rgb="FF2B78A6"/>
      </x:bottom>
    </x:border>
    <x:border>
      <x:left style="thin">
        <x:color rgb="FF2B78A6"/>
      </x:left>
      <x:right/>
      <x:top style="thin">
        <x:color rgb="FF2B78A6"/>
      </x:top>
      <x:bottom/>
    </x:border>
    <x:border>
      <x:left style="thin">
        <x:color rgb="FF2B78A6"/>
      </x:left>
      <x:right/>
      <x:top/>
      <x:bottom/>
    </x:border>
    <x:border>
      <x:left/>
      <x:right style="thin">
        <x:color rgb="FF2B78A6"/>
      </x:right>
      <x:top style="thin">
        <x:color rgb="FF2B78A6"/>
      </x:top>
      <x:bottom/>
    </x:border>
    <x:border>
      <x:left/>
      <x:right style="thin">
        <x:color rgb="FF2B78A6"/>
      </x:right>
      <x:top/>
      <x:bottom/>
    </x:border>
    <x:border>
      <x:left/>
      <x:right/>
      <x:top style="medium">
        <x:color rgb="FF333333"/>
      </x:top>
      <x:bottom style="medium">
        <x:color rgb="FF333333"/>
      </x:bottom>
    </x:border>
    <x:border>
      <x:left/>
      <x:right/>
      <x:top/>
      <x:bottom style="medium">
        <x:color rgb="FF333333"/>
      </x:bottom>
    </x:border>
    <x:border>
      <x:left style="medium">
        <x:color rgb="FF333333"/>
      </x:left>
      <x:right/>
      <x:top style="medium">
        <x:color rgb="FF333333"/>
      </x:top>
      <x:bottom style="medium">
        <x:color rgb="FF333333"/>
      </x:bottom>
    </x:border>
    <x:border>
      <x:left style="medium">
        <x:color rgb="FF333333"/>
      </x:left>
      <x:right/>
      <x:top/>
      <x:bottom/>
    </x:border>
    <x:border>
      <x:left style="medium">
        <x:color rgb="FF333333"/>
      </x:left>
      <x:right/>
      <x:top/>
      <x:bottom style="medium">
        <x:color rgb="FF333333"/>
      </x:bottom>
    </x:border>
    <x:border>
      <x:left/>
      <x:right style="medium">
        <x:color rgb="FF333333"/>
      </x:right>
      <x:top style="medium">
        <x:color rgb="FF333333"/>
      </x:top>
      <x:bottom style="medium">
        <x:color rgb="FF333333"/>
      </x:bottom>
    </x:border>
    <x:border>
      <x:left/>
      <x:right style="medium">
        <x:color rgb="FF333333"/>
      </x:right>
      <x:top/>
      <x:bottom/>
    </x:border>
    <x:border>
      <x:left/>
      <x:right style="medium">
        <x:color rgb="FF333333"/>
      </x:right>
      <x:top/>
      <x:bottom style="medium">
        <x:color rgb="FF333333"/>
      </x:bottom>
    </x:border>
    <x:border>
      <x:left style="medium">
        <x:color rgb="FF333333"/>
      </x:left>
      <x:right/>
      <x:top/>
      <x:bottom style="thin">
        <x:color rgb="FFC9CDD3"/>
      </x:bottom>
    </x:border>
    <x:border>
      <x:left style="medium">
        <x:color rgb="FF333333"/>
      </x:left>
      <x:right/>
      <x:top style="medium">
        <x:color rgb="FFB7791F"/>
      </x:top>
      <x:bottom style="medium">
        <x:color rgb="FFB7791F"/>
      </x:bottom>
    </x:border>
    <x:border>
      <x:left style="medium">
        <x:color rgb="FF333333"/>
      </x:left>
      <x:right/>
      <x:top/>
      <x:bottom style="medium">
        <x:color rgb="FFB7791F"/>
      </x:bottom>
    </x:border>
    <x:border>
      <x:left/>
      <x:right/>
      <x:top/>
      <x:bottom style="medium">
        <x:color rgb="FFB7791F"/>
      </x:bottom>
    </x:border>
    <x:border>
      <x:left style="medium">
        <x:color rgb="FFB7791F"/>
      </x:left>
      <x:right/>
      <x:top/>
      <x:bottom/>
    </x:border>
    <x:border>
      <x:left style="medium">
        <x:color rgb="FFB7791F"/>
      </x:left>
      <x:right/>
      <x:top/>
      <x:bottom style="medium">
        <x:color rgb="FFB7791F"/>
      </x:bottom>
    </x:border>
    <x:border>
      <x:left/>
      <x:right style="medium">
        <x:color rgb="FFB7791F"/>
      </x:right>
      <x:top/>
      <x:bottom/>
    </x:border>
    <x:border>
      <x:left/>
      <x:right style="medium">
        <x:color rgb="FFB7791F"/>
      </x:right>
      <x:top/>
      <x:bottom style="medium">
        <x:color rgb="FFB7791F"/>
      </x:bottom>
    </x:border>
    <x:border>
      <x:left style="medium">
        <x:color rgb="FFB7791F"/>
      </x:left>
      <x:right/>
      <x:top/>
      <x:bottom style="thin">
        <x:color rgb="FFE1C79E"/>
      </x:bottom>
    </x:border>
    <x:border>
      <x:left/>
      <x:right/>
      <x:top/>
      <x:bottom style="thin">
        <x:color rgb="FFE1C79E"/>
      </x:bottom>
    </x:border>
  </x:borders>
  <x:cellStyleXfs count="10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</x:cellStyleXfs>
  <x:cellXfs count="273">
    <x:xf numFmtId="0" fontId="0" fillId="0" borderId="0" xfId="1" applyNumberFormat="1" applyAlignment="1">
      <x:alignment horizontal="general" vertical="bottom"/>
    </x:xf>
    <x:xf numFmtId="0" fontId="6" fillId="0" borderId="1" xfId="3" applyNumberFormat="1" applyFont="1" applyFill="1" applyBorder="1" applyAlignment="1">
      <x:alignment horizontal="general" vertical="center" wrapText="1"/>
    </x:xf>
    <x:xf numFmtId="0" fontId="7" fillId="2" borderId="0" xfId="3" applyNumberFormat="1" applyFont="1" applyFill="1" applyBorder="1" applyAlignment="1">
      <x:alignment horizontal="left" vertical="center" wrapText="1"/>
    </x:xf>
    <x:xf numFmtId="0" fontId="8" fillId="3" borderId="0" xfId="3" applyNumberFormat="1" applyFont="1" applyFill="1" applyBorder="1" applyAlignment="1">
      <x:alignment horizontal="left" vertical="center" wrapText="1"/>
    </x:xf>
    <x:xf numFmtId="0" fontId="0" fillId="0" borderId="0" xfId="3" applyNumberFormat="1" applyFont="1" applyFill="1" applyBorder="1" applyAlignment="1">
      <x:alignment horizontal="general" vertical="center" wrapText="1"/>
    </x:xf>
    <x:xf numFmtId="0" fontId="9" fillId="4" borderId="0" xfId="3" applyNumberFormat="1" applyFont="1" applyFill="1" applyBorder="1" applyAlignment="1">
      <x:alignment horizontal="general" vertical="center" wrapText="1"/>
    </x:xf>
    <x:xf numFmtId="0" fontId="10" fillId="0" borderId="2" xfId="3" applyNumberFormat="1" applyFont="1" applyFill="1" applyBorder="1" applyAlignment="1">
      <x:alignment horizontal="left" vertical="center" wrapText="1"/>
    </x:xf>
    <x:xf numFmtId="0" fontId="10" fillId="0" borderId="2" xfId="3" applyNumberFormat="1" applyFont="1" applyFill="1" applyBorder="1" applyAlignment="1">
      <x:alignment horizontal="general" vertical="center" wrapText="1"/>
    </x:xf>
    <x:xf numFmtId="0" fontId="10" fillId="0" borderId="0" xfId="3" applyNumberFormat="1" applyFont="1" applyFill="1" applyBorder="1" applyAlignment="1">
      <x:alignment horizontal="left" vertical="center" wrapText="1"/>
    </x:xf>
    <x:xf numFmtId="0" fontId="10" fillId="0" borderId="3" xfId="3" applyNumberFormat="1" applyFont="1" applyFill="1" applyBorder="1" applyAlignment="1">
      <x:alignment horizontal="left" vertical="center" wrapText="1"/>
    </x:xf>
    <x:xf numFmtId="0" fontId="11" fillId="0" borderId="0" xfId="3" applyNumberFormat="1" applyFont="1" applyAlignment="1">
      <x:alignment horizontal="general" vertical="center"/>
    </x:xf>
    <x:xf numFmtId="0" fontId="11" fillId="0" borderId="2" xfId="3" applyNumberFormat="1" applyFont="1" applyFill="1" applyBorder="1" applyAlignment="1">
      <x:alignment horizontal="general" vertical="center" wrapText="1"/>
    </x:xf>
    <x:xf numFmtId="0" fontId="0" fillId="0" borderId="0" xfId="3" applyNumberFormat="1" applyBorder="1" applyAlignment="1">
      <x:alignment horizontal="general" vertical="bottom"/>
    </x:xf>
    <x:xf numFmtId="0" fontId="0" fillId="0" borderId="0" xfId="4" applyNumberFormat="1" applyFont="1" applyBorder="1" applyAlignment="1">
      <x:alignment horizontal="left" vertical="center" wrapText="1"/>
    </x:xf>
    <x:xf numFmtId="0" fontId="0" fillId="0" borderId="0" xfId="3" applyNumberFormat="1" applyFont="1" applyFill="1" applyBorder="1" applyAlignment="1">
      <x:alignment horizontal="general" vertical="center"/>
    </x:xf>
    <x:xf numFmtId="0" fontId="12" fillId="0" borderId="0" xfId="3" applyNumberFormat="1" applyFont="1" applyFill="1" applyBorder="1" applyAlignment="1">
      <x:alignment horizontal="general" vertical="center" wrapText="1"/>
    </x:xf>
    <x:xf numFmtId="0" fontId="11" fillId="0" borderId="0" xfId="3" applyNumberFormat="1" applyFont="1" applyFill="1" applyBorder="1" applyAlignment="1">
      <x:alignment horizontal="general" vertical="center"/>
    </x:xf>
    <x:xf numFmtId="0" fontId="11" fillId="0" borderId="0" xfId="3" applyNumberFormat="1" applyFont="1" applyFill="1" applyBorder="1" applyAlignment="1">
      <x:alignment horizontal="left" vertical="center" wrapText="1"/>
    </x:xf>
    <x:xf numFmtId="0" fontId="11" fillId="0" borderId="4" xfId="3" applyNumberFormat="1" applyFont="1" applyFill="1" applyBorder="1" applyAlignment="1">
      <x:alignment horizontal="general" vertical="center" wrapText="1"/>
    </x:xf>
    <x:xf numFmtId="165" fontId="0" fillId="0" borderId="0" xfId="3" applyNumberFormat="1" applyFont="1" applyFill="1" applyBorder="1" applyAlignment="1">
      <x:alignment horizontal="general" vertical="center"/>
    </x:xf>
    <x:xf numFmtId="0" fontId="11" fillId="0" borderId="5" xfId="5" applyNumberFormat="1" applyFont="1" applyFill="1" applyBorder="1" applyAlignment="1">
      <x:alignment horizontal="general" vertical="center" wrapText="1"/>
    </x:xf>
    <x:xf numFmtId="0" fontId="11" fillId="0" borderId="5" xfId="3" applyNumberFormat="1" applyFont="1" applyFill="1" applyBorder="1" applyAlignment="1">
      <x:alignment horizontal="general" vertical="center" wrapText="1"/>
    </x:xf>
    <x:xf numFmtId="0" fontId="11" fillId="5" borderId="5" xfId="3" applyNumberFormat="1" applyFont="1" applyFill="1" applyBorder="1" applyAlignment="1">
      <x:alignment horizontal="general" vertical="center" wrapText="1"/>
    </x:xf>
    <x:xf numFmtId="0" fontId="0" fillId="5" borderId="5" xfId="3" applyNumberFormat="1" applyFont="1" applyFill="1" applyBorder="1" applyAlignment="1">
      <x:alignment horizontal="general" vertical="center" wrapText="1"/>
    </x:xf>
    <x:xf numFmtId="0" fontId="0" fillId="0" borderId="0" xfId="3" applyNumberFormat="1" applyFont="1" applyFill="1" applyBorder="1" applyAlignment="1">
      <x:alignment horizontal="general" vertical="center" wrapText="1"/>
    </x:xf>
    <x:xf numFmtId="0" fontId="11" fillId="0" borderId="6" xfId="3" applyNumberFormat="1" applyFont="1" applyFill="1" applyBorder="1" applyAlignment="1">
      <x:alignment horizontal="general" vertical="center" wrapText="1"/>
    </x:xf>
    <x:xf numFmtId="0" fontId="12" fillId="0" borderId="0" xfId="4" applyNumberFormat="1" applyFont="1" applyFill="1" applyBorder="1" applyAlignment="1">
      <x:alignment horizontal="general" vertical="center" wrapText="1"/>
    </x:xf>
    <x:xf numFmtId="0" fontId="12" fillId="0" borderId="0" xfId="3" applyNumberFormat="1" applyFont="1" applyFill="1" applyBorder="1" applyAlignment="1">
      <x:alignment horizontal="general" vertical="center" wrapText="1"/>
    </x:xf>
    <x:xf numFmtId="2" fontId="11" fillId="3" borderId="6" xfId="3" applyNumberFormat="1" applyFont="1" applyFill="1" applyBorder="1" applyAlignment="1">
      <x:alignment horizontal="left" vertical="center" wrapText="1"/>
    </x:xf>
    <x:xf numFmtId="2" fontId="11" fillId="0" borderId="6" xfId="3" applyNumberFormat="1" applyFont="1" applyFill="1" applyBorder="1" applyAlignment="1">
      <x:alignment horizontal="left" vertical="center" wrapText="1"/>
    </x:xf>
    <x:xf numFmtId="0" fontId="11" fillId="0" borderId="6" xfId="3" applyNumberFormat="1" applyFont="1" applyFill="1" applyBorder="1" applyAlignment="1">
      <x:alignment horizontal="left" vertical="center" wrapText="1"/>
    </x:xf>
    <x:xf numFmtId="2" fontId="11" fillId="6" borderId="6" xfId="3" applyNumberFormat="1" applyFont="1" applyFill="1" applyBorder="1" applyAlignment="1">
      <x:alignment horizontal="left" vertical="center" wrapText="1"/>
    </x:xf>
    <x:xf numFmtId="2" fontId="11" fillId="7" borderId="6" xfId="3" applyNumberFormat="1" applyFont="1" applyFill="1" applyBorder="1" applyAlignment="1">
      <x:alignment horizontal="left" vertical="center" wrapText="1"/>
    </x:xf>
    <x:xf numFmtId="2" fontId="0" fillId="8" borderId="6" xfId="3" applyNumberFormat="1" applyFont="1" applyFill="1" applyBorder="1" applyAlignment="1">
      <x:alignment horizontal="left" vertical="center" wrapText="1"/>
    </x:xf>
    <x:xf numFmtId="2" fontId="11" fillId="8" borderId="6" xfId="3" applyNumberFormat="1" applyFont="1" applyFill="1" applyBorder="1" applyAlignment="1">
      <x:alignment horizontal="left" vertical="center" wrapText="1"/>
    </x:xf>
    <x:xf numFmtId="0" fontId="11" fillId="8" borderId="6" xfId="3" applyNumberFormat="1" applyFont="1" applyFill="1" applyBorder="1" applyAlignment="1">
      <x:alignment horizontal="left" vertical="center" wrapText="1"/>
    </x:xf>
    <x:xf numFmtId="2" fontId="11" fillId="9" borderId="6" xfId="3" applyNumberFormat="1" applyFont="1" applyFill="1" applyBorder="1" applyAlignment="1">
      <x:alignment horizontal="left" vertical="center" wrapText="1"/>
    </x:xf>
    <x:xf numFmtId="0" fontId="0" fillId="8" borderId="6" xfId="3" applyNumberFormat="1" applyFont="1" applyFill="1" applyBorder="1" applyAlignment="1">
      <x:alignment horizontal="general" vertical="center" wrapText="1"/>
    </x:xf>
    <x:xf numFmtId="0" fontId="11" fillId="10" borderId="6" xfId="3" applyNumberFormat="1" applyFont="1" applyFill="1" applyBorder="1" applyAlignment="1">
      <x:alignment horizontal="general" vertical="center" wrapText="1"/>
    </x:xf>
    <x:xf numFmtId="0" fontId="0" fillId="3" borderId="6" xfId="3" applyNumberFormat="1" applyFont="1" applyFill="1" applyBorder="1" applyAlignment="1">
      <x:alignment horizontal="general" vertical="center" wrapText="1"/>
    </x:xf>
    <x:xf numFmtId="0" fontId="12" fillId="0" borderId="6" xfId="3" applyNumberFormat="1" applyFont="1" applyFill="1" applyBorder="1" applyAlignment="1">
      <x:alignment horizontal="general" vertical="center" wrapText="1"/>
    </x:xf>
    <x:xf numFmtId="0" fontId="13" fillId="0" borderId="0" xfId="4" applyNumberFormat="1" applyFont="1" applyFill="1" applyBorder="1" applyAlignment="1">
      <x:alignment horizontal="left" vertical="center" wrapText="1"/>
    </x:xf>
    <x:xf numFmtId="0" fontId="13" fillId="11" borderId="7" xfId="6" applyNumberFormat="1" applyFont="1" applyFill="1" applyBorder="1" applyAlignment="1">
      <x:alignment horizontal="left" vertical="center" wrapText="1"/>
    </x:xf>
    <x:xf numFmtId="0" fontId="13" fillId="11" borderId="8" xfId="6" applyNumberFormat="1" applyFont="1" applyFill="1" applyBorder="1" applyAlignment="1">
      <x:alignment horizontal="left" vertical="center" wrapText="1"/>
    </x:xf>
    <x:xf numFmtId="0" fontId="7" fillId="12" borderId="0" xfId="3" applyNumberFormat="1" applyFont="1" applyFill="1" applyBorder="1" applyAlignment="1">
      <x:alignment horizontal="left" vertical="center" wrapText="1"/>
    </x:xf>
    <x:xf numFmtId="0" fontId="6" fillId="0" borderId="9" xfId="3" applyNumberFormat="1" applyFont="1" applyFill="1" applyBorder="1" applyAlignment="1">
      <x:alignment horizontal="general" vertical="center" wrapText="1"/>
    </x:xf>
    <x:xf numFmtId="0" fontId="11" fillId="0" borderId="10" xfId="3" applyNumberFormat="1" applyFont="1" applyFill="1" applyBorder="1" applyAlignment="1">
      <x:alignment horizontal="general" vertical="center" wrapText="1"/>
    </x:xf>
    <x:xf numFmtId="0" fontId="0" fillId="4" borderId="11" xfId="1" applyNumberFormat="1" applyFill="1" applyBorder="1" applyAlignment="1">
      <x:alignment horizontal="left" vertical="center" wrapText="1"/>
    </x:xf>
    <x:xf numFmtId="0" fontId="11" fillId="0" borderId="0" xfId="9" applyNumberFormat="1" applyFont="1" applyAlignment="1">
      <x:alignment horizontal="general" vertical="center"/>
    </x:xf>
    <x:xf numFmtId="0" fontId="15" fillId="0" borderId="0" xfId="8" applyNumberFormat="1" applyFont="1" applyAlignment="1">
      <x:alignment horizontal="general" vertical="center" wrapText="1"/>
    </x:xf>
    <x:xf numFmtId="0" fontId="11" fillId="0" borderId="0" xfId="9" applyNumberFormat="1" applyFont="1" applyFill="1" applyAlignment="1">
      <x:alignment horizontal="general" vertical="center"/>
    </x:xf>
    <x:xf numFmtId="0" fontId="11" fillId="0" borderId="0" xfId="1" applyNumberFormat="1" applyFont="1" applyAlignment="1">
      <x:alignment horizontal="general" vertical="center" wrapText="1"/>
    </x:xf>
    <x:xf numFmtId="0" fontId="11" fillId="0" borderId="5" xfId="1" applyNumberFormat="1" applyFont="1" applyFill="1" applyBorder="1" applyAlignment="1">
      <x:alignment horizontal="general" vertical="center" wrapText="1"/>
    </x:xf>
    <x:xf numFmtId="0" fontId="11" fillId="0" borderId="5" xfId="3" applyNumberFormat="1" applyFont="1" applyFill="1" applyBorder="1" applyAlignment="1">
      <x:alignment horizontal="left" vertical="center" wrapText="1"/>
    </x:xf>
    <x:xf numFmtId="0" fontId="11" fillId="0" borderId="5" xfId="1" applyNumberFormat="1" applyFont="1" applyFill="1" applyBorder="1" applyAlignment="1">
      <x:alignment horizontal="left" vertical="center" wrapText="1"/>
    </x:xf>
    <x:xf numFmtId="0" fontId="11" fillId="0" borderId="5" xfId="1" applyNumberFormat="1" applyFont="1" applyFill="1" applyBorder="1" applyAlignment="1">
      <x:alignment horizontal="general" vertical="center"/>
    </x:xf>
    <x:xf numFmtId="0" fontId="11" fillId="0" borderId="5" xfId="2" applyNumberFormat="1" applyFont="1" applyFill="1" applyBorder="1" applyAlignment="1">
      <x:alignment horizontal="general" vertical="center" wrapText="1"/>
    </x:xf>
    <x:xf numFmtId="0" fontId="11" fillId="0" borderId="5" xfId="6" applyNumberFormat="1" applyFont="1" applyFill="1" applyBorder="1" applyAlignment="1">
      <x:alignment horizontal="general" vertical="center" wrapText="1"/>
    </x:xf>
    <x:xf numFmtId="0" fontId="11" fillId="0" borderId="5" xfId="7" applyNumberFormat="1" applyFont="1" applyFill="1" applyBorder="1" applyAlignment="1">
      <x:alignment horizontal="general" vertical="center"/>
    </x:xf>
    <x:xf numFmtId="33" fontId="11" fillId="0" borderId="5" xfId="3" applyNumberFormat="1" applyFont="1" applyFill="1" applyBorder="1" applyAlignment="1">
      <x:alignment horizontal="left" vertical="center" wrapText="1"/>
    </x:xf>
    <x:xf numFmtId="0" fontId="11" fillId="0" borderId="5" xfId="1" applyNumberFormat="1" applyFont="1" applyFill="1" applyBorder="1" applyAlignment="1">
      <x:alignment horizontal="left" vertical="center"/>
    </x:xf>
    <x:xf numFmtId="0" fontId="11" fillId="0" borderId="0" xfId="1" applyNumberFormat="1" applyFont="1" applyFill="1" applyBorder="1" applyAlignment="1">
      <x:alignment horizontal="general" vertical="center"/>
    </x:xf>
    <x:xf numFmtId="0" fontId="11" fillId="0" borderId="0" xfId="1" applyNumberFormat="1" applyFont="1" applyFill="1" applyBorder="1" applyAlignment="1">
      <x:alignment horizontal="left" vertical="center" wrapText="1"/>
    </x:xf>
    <x:xf numFmtId="0" fontId="11" fillId="0" borderId="5" xfId="6" applyNumberFormat="1" applyFont="1" applyFill="1" applyBorder="1" applyAlignment="1">
      <x:alignment horizontal="left" vertical="center" wrapText="1"/>
    </x:xf>
    <x:xf numFmtId="0" fontId="13" fillId="11" borderId="7" xfId="8" applyNumberFormat="1" applyFont="1" applyFill="1" applyBorder="1" applyAlignment="1">
      <x:alignment horizontal="left" vertical="center" wrapText="1"/>
    </x:xf>
    <x:xf numFmtId="0" fontId="13" fillId="11" borderId="27" xfId="8" applyNumberFormat="1" applyFont="1" applyFill="1" applyBorder="1" applyAlignment="1">
      <x:alignment horizontal="left" vertical="center" wrapText="1"/>
    </x:xf>
    <x:xf numFmtId="0" fontId="13" fillId="11" borderId="8" xfId="8" applyNumberFormat="1" applyFont="1" applyFill="1" applyBorder="1" applyAlignment="1">
      <x:alignment horizontal="left" vertical="center" wrapText="1"/>
    </x:xf>
    <x:xf numFmtId="0" fontId="15" fillId="0" borderId="12" xfId="8" applyNumberFormat="1" applyFont="1" applyBorder="1" applyAlignment="1">
      <x:alignment horizontal="general" vertical="center" wrapText="1"/>
    </x:xf>
    <x:xf numFmtId="0" fontId="11" fillId="0" borderId="5" xfId="1" applyNumberFormat="1" applyFont="1" applyFill="1" applyBorder="1" applyAlignment="1">
      <x:alignment horizontal="left" vertical="center" wrapText="1"/>
    </x:xf>
    <x:xf numFmtId="0" fontId="11" fillId="0" borderId="0" xfId="1" applyNumberFormat="1" applyFont="1" applyAlignment="1">
      <x:alignment horizontal="general" vertical="center" wrapText="1"/>
    </x:xf>
    <x:xf numFmtId="0" fontId="11" fillId="0" borderId="0" xfId="1" applyNumberFormat="1" applyFont="1" applyFill="1" applyAlignment="1">
      <x:alignment horizontal="left" vertical="center" wrapText="1"/>
    </x:xf>
    <x:xf numFmtId="0" fontId="11" fillId="0" borderId="0" xfId="1" applyNumberFormat="1" applyFont="1" applyAlignment="1">
      <x:alignment horizontal="left" vertical="center" wrapText="1"/>
    </x:xf>
    <x:xf numFmtId="0" fontId="9" fillId="22" borderId="0" xfId="1" applyNumberFormat="1" applyFont="1" applyFill="1" applyBorder="1" applyAlignment="1">
      <x:alignment horizontal="left" vertical="center" wrapText="1"/>
    </x:xf>
    <x:xf numFmtId="0" fontId="0" fillId="4" borderId="11" xfId="1" applyNumberForma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6" fillId="0" borderId="1" xfId="0" applyNumberFormat="1" applyFont="1" applyFill="1" applyBorder="1" applyAlignment="1">
      <x:alignment horizontal="general"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center" wrapText="1"/>
    </x:xf>
    <x:xf numFmtId="0" fontId="9" fillId="4" borderId="0" xfId="0" applyNumberFormat="1" applyFont="1" applyFill="1" applyBorder="1" applyAlignment="1">
      <x:alignment horizontal="general" vertical="center" wrapText="1"/>
    </x:xf>
    <x:xf numFmtId="0" fillId="0" borderId="2" xfId="0" applyNumberFormat="1" applyFont="0" applyFill="1" applyBorder="1" applyAlignment="1">
      <x:alignment horizontal="left" vertical="center" wrapText="1"/>
    </x:xf>
    <x:xf numFmtId="0" fillId="0" borderId="2" xfId="0" applyNumberFormat="1" applyFont="0" applyFill="1" applyBorder="1" applyAlignment="1">
      <x:alignment horizontal="general" vertical="center" wrapText="1"/>
    </x:xf>
    <x:xf numFmtId="0" fillId="0" borderId="0" xfId="0" applyNumberFormat="1" applyFont="0" applyFill="1" applyBorder="1" applyAlignment="1">
      <x:alignment horizontal="left" vertical="center" wrapText="1"/>
    </x:xf>
    <x:xf numFmtId="0" fillId="0" borderId="3" xfId="0" applyNumberFormat="1" applyFont="0" applyFill="1" applyBorder="1" applyAlignment="1">
      <x:alignment horizontal="left" vertical="center" wrapText="1"/>
    </x:xf>
    <x:xf numFmtId="0" fillId="0" borderId="0" xfId="0" applyNumberFormat="1" applyFont="0" applyFill="1" applyBorder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center"/>
    </x:xf>
    <x:xf numFmtId="0" fillId="0" borderId="0" xfId="0" applyNumberFormat="1" applyFont="0" applyFill="1" applyBorder="1" applyAlignment="1">
      <x:alignment horizontal="general" vertical="center" wrapText="1"/>
    </x:xf>
    <x:xf numFmtId="0" fillId="0" borderId="4" xfId="0" applyNumberFormat="1" applyFont="0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center"/>
    </x:xf>
    <x:xf numFmtId="0" fillId="0" borderId="5" xfId="0" applyNumberFormat="1" applyFont="0" applyFill="1" applyBorder="1" applyAlignment="1">
      <x:alignment horizontal="general" vertical="center" wrapText="1"/>
    </x:xf>
    <x:xf numFmtId="0" fillId="5" borderId="5" xfId="0" applyNumberFormat="1" applyFont="0" applyFill="1" applyBorder="1" applyAlignment="1">
      <x:alignment horizontal="general" vertical="center" wrapText="1"/>
    </x:xf>
    <x:xf numFmtId="0" fontId="0" fillId="5" borderId="5" xfId="0" applyNumberFormat="1" applyFont="1" applyFill="1" applyBorder="1" applyAlignment="1">
      <x:alignment horizontal="general" vertical="center" wrapText="1"/>
    </x:xf>
    <x:xf numFmtId="0" fillId="0" borderId="6" xfId="0" applyNumberFormat="1" applyFont="0" applyFill="1" applyBorder="1" applyAlignment="1">
      <x:alignment horizontal="general" vertical="center" wrapText="1"/>
    </x:xf>
    <x:xf numFmtId="2" fillId="3" borderId="6" xfId="0" applyNumberFormat="1" applyFont="0" applyFill="1" applyBorder="1" applyAlignment="1">
      <x:alignment horizontal="left" vertical="center" wrapText="1"/>
    </x:xf>
    <x:xf numFmtId="2" fillId="0" borderId="6" xfId="0" applyNumberFormat="1" applyFont="0" applyFill="1" applyBorder="1" applyAlignment="1">
      <x:alignment horizontal="left" vertical="center" wrapText="1"/>
    </x:xf>
    <x:xf numFmtId="0" fillId="0" borderId="6" xfId="0" applyNumberFormat="1" applyFont="0" applyFill="1" applyBorder="1" applyAlignment="1">
      <x:alignment horizontal="left" vertical="center" wrapText="1"/>
    </x:xf>
    <x:xf numFmtId="2" fillId="6" borderId="6" xfId="0" applyNumberFormat="1" applyFont="0" applyFill="1" applyBorder="1" applyAlignment="1">
      <x:alignment horizontal="left" vertical="center" wrapText="1"/>
    </x:xf>
    <x:xf numFmtId="2" fillId="7" borderId="6" xfId="0" applyNumberFormat="1" applyFont="0" applyFill="1" applyBorder="1" applyAlignment="1">
      <x:alignment horizontal="left" vertical="center" wrapText="1"/>
    </x:xf>
    <x:xf numFmtId="2" fontId="0" fillId="8" borderId="6" xfId="0" applyNumberFormat="1" applyFont="1" applyFill="1" applyBorder="1" applyAlignment="1">
      <x:alignment horizontal="left" vertical="center" wrapText="1"/>
    </x:xf>
    <x:xf numFmtId="2" fillId="8" borderId="6" xfId="0" applyNumberFormat="1" applyFont="0" applyFill="1" applyBorder="1" applyAlignment="1">
      <x:alignment horizontal="left" vertical="center" wrapText="1"/>
    </x:xf>
    <x:xf numFmtId="0" fillId="8" borderId="6" xfId="0" applyNumberFormat="1" applyFont="0" applyFill="1" applyBorder="1" applyAlignment="1">
      <x:alignment horizontal="left" vertical="center" wrapText="1"/>
    </x:xf>
    <x:xf numFmtId="2" fillId="9" borderId="6" xfId="0" applyNumberFormat="1" applyFont="0" applyFill="1" applyBorder="1" applyAlignment="1">
      <x:alignment horizontal="left" vertical="center" wrapText="1"/>
    </x:xf>
    <x:xf numFmtId="0" fontId="0" fillId="8" borderId="6" xfId="0" applyNumberFormat="1" applyFont="1" applyFill="1" applyBorder="1" applyAlignment="1">
      <x:alignment horizontal="general" vertical="center" wrapText="1"/>
    </x:xf>
    <x:xf numFmtId="0" fillId="10" borderId="6" xfId="0" applyNumberFormat="1" applyFont="0" applyFill="1" applyBorder="1" applyAlignment="1">
      <x:alignment horizontal="general" vertical="center" wrapText="1"/>
    </x:xf>
    <x:xf numFmtId="0" fontId="0" fillId="3" borderId="6" xfId="0" applyNumberFormat="1" applyFont="1" applyFill="1" applyBorder="1" applyAlignment="1">
      <x:alignment horizontal="general" vertical="center" wrapText="1"/>
    </x:xf>
    <x:xf numFmtId="0" fillId="11" borderId="7" xfId="0" applyNumberFormat="1" applyFont="0" applyFill="1" applyBorder="1" applyAlignment="1">
      <x:alignment horizontal="left" vertical="center" wrapText="1"/>
    </x:xf>
    <x:xf numFmtId="0" fillId="11" borderId="8" xfId="0" applyNumberFormat="1" applyFont="0" applyFill="1" applyBorder="1" applyAlignment="1">
      <x:alignment horizontal="left" vertical="center" wrapText="1"/>
    </x:xf>
    <x:xf numFmtId="0" fontId="7" fillId="12" borderId="0" xfId="0" applyNumberFormat="1" applyFont="1" applyFill="1" applyBorder="1" applyAlignment="1">
      <x:alignment horizontal="left" vertical="center" wrapText="1"/>
    </x:xf>
    <x:xf numFmtId="0" fontId="6" fillId="0" borderId="9" xfId="0" applyNumberFormat="1" applyFont="1" applyFill="1" applyBorder="1" applyAlignment="1">
      <x:alignment horizontal="general" vertical="center" wrapText="1"/>
    </x:xf>
    <x:xf numFmtId="0" fillId="0" borderId="10" xfId="0" applyNumberFormat="1" applyFont="0" applyFill="1" applyBorder="1" applyAlignment="1">
      <x:alignment horizontal="general" vertical="center" wrapText="1"/>
    </x:xf>
    <x:xf numFmtId="0" fontId="0" fillId="4" borderId="11" xfId="0" applyNumberFormat="1" applyFont="1" applyFill="1" applyBorder="1" applyAlignment="1">
      <x:alignment horizontal="left" vertical="center" wrapText="1"/>
    </x:xf>
    <x:xf numFmtId="0" fillId="0" borderId="5" xfId="0" applyNumberFormat="1" applyFont="0" applyFill="1" applyBorder="1" applyAlignment="1">
      <x:alignment horizontal="left" vertical="center" wrapText="1"/>
    </x:xf>
    <x:xf numFmtId="0" fillId="0" borderId="5" xfId="0" applyNumberFormat="1" applyFont="0" applyFill="1" applyBorder="1" applyAlignment="1">
      <x:alignment horizontal="general" vertical="center"/>
    </x:xf>
    <x:xf numFmtId="33" fillId="0" borderId="5" xfId="0" applyNumberFormat="1" applyFont="0" applyFill="1" applyBorder="1" applyAlignment="1">
      <x:alignment horizontal="left" vertical="center" wrapText="1"/>
    </x:xf>
    <x:xf numFmtId="0" fillId="0" borderId="5" xfId="0" applyNumberFormat="1" applyFont="0" applyFill="1" applyBorder="1" applyAlignment="1">
      <x:alignment horizontal="left" vertical="center"/>
    </x:xf>
    <x:xf numFmtId="0" fillId="11" borderId="27" xfId="0" applyNumberFormat="1" applyFont="0" applyFill="1" applyBorder="1" applyAlignment="1">
      <x:alignment horizontal="left" vertical="center" wrapText="1"/>
    </x:xf>
    <x:xf numFmtId="0" fillId="0" borderId="12" xfId="0" applyNumberFormat="1" applyFont="0" applyFill="1" applyBorder="1" applyAlignment="1">
      <x:alignment horizontal="general" vertical="center" wrapText="1"/>
    </x:xf>
    <x:xf numFmtId="0" fontId="9" fillId="22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center"/>
    </x:xf>
    <x:xf numFmtId="0" fontId="10" fillId="0" borderId="0" xfId="0" applyNumberFormat="1" applyFont="1" applyFill="1" applyBorder="1" applyAlignment="1">
      <x:alignment horizontal="general" vertical="center" wrapText="1"/>
    </x:xf>
    <x:xf numFmtId="0" fontId="6" fillId="0" borderId="0" xfId="0" applyNumberFormat="1" applyFont="1" applyFill="1" applyBorder="1" applyAlignment="1">
      <x:alignment horizontal="general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general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general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0" fillId="0" borderId="79" xfId="0" applyNumberFormat="1" applyFont="1" applyFill="1" applyBorder="1" applyAlignment="1">
      <x:alignment horizontal="center" vertical="center" wrapText="1"/>
    </x:xf>
    <x:xf numFmtId="0" fontId="10" fillId="0" borderId="79" xfId="0" applyNumberFormat="1" applyFont="1" applyFill="1" applyBorder="1" applyAlignment="1">
      <x:alignment horizontal="general" vertical="center" wrapText="1"/>
    </x:xf>
    <x:xf numFmtId="0" fontId="10" fillId="0" borderId="80" xfId="0" applyNumberFormat="1" applyFont="1" applyFill="1" applyBorder="1" applyAlignment="1">
      <x:alignment horizontal="center" vertical="center" wrapText="1"/>
    </x:xf>
    <x:xf numFmtId="0" fontId="10" fillId="0" borderId="80" xfId="0" applyNumberFormat="1" applyFont="1" applyFill="1" applyBorder="1" applyAlignment="1">
      <x:alignment horizontal="general" vertical="center" wrapText="1"/>
    </x:xf>
    <x:xf numFmtId="0" fontId="10" fillId="0" borderId="81" xfId="0" applyNumberFormat="1" applyFont="1" applyFill="1" applyBorder="1" applyAlignment="1">
      <x:alignment horizontal="center" vertical="center" wrapText="1"/>
    </x:xf>
    <x:xf numFmtId="0" fontId="10" fillId="0" borderId="82" xfId="0" applyNumberFormat="1" applyFont="1" applyFill="1" applyBorder="1" applyAlignment="1">
      <x:alignment horizontal="general" vertical="center" wrapText="1"/>
    </x:xf>
    <x:xf numFmtId="0" fontId="10" fillId="0" borderId="83" xfId="0" applyNumberFormat="1" applyFont="1" applyFill="1" applyBorder="1" applyAlignment="1">
      <x:alignment horizontal="center" vertical="center" wrapText="1"/>
    </x:xf>
    <x:xf numFmtId="0" fontId="10" fillId="0" borderId="83" xfId="0" applyNumberFormat="1" applyFont="1" applyFill="1" applyBorder="1" applyAlignment="1">
      <x:alignment horizontal="general" vertical="center" wrapText="1"/>
    </x:xf>
    <x:xf numFmtId="0" fontId="10" fillId="0" borderId="84" xfId="0" applyNumberFormat="1" applyFont="1" applyFill="1" applyBorder="1" applyAlignment="1">
      <x:alignment horizontal="center" vertical="center" wrapText="1"/>
    </x:xf>
    <x:xf numFmtId="0" fontId="10" fillId="0" borderId="84" xfId="0" applyNumberFormat="1" applyFont="1" applyFill="1" applyBorder="1" applyAlignment="1">
      <x:alignment horizontal="general" vertical="center" wrapText="1"/>
    </x:xf>
    <x:xf numFmtId="0" fontId="10" fillId="0" borderId="85" xfId="0" applyNumberFormat="1" applyFont="1" applyFill="1" applyBorder="1" applyAlignment="1">
      <x:alignment horizontal="center" vertical="center" wrapText="1"/>
    </x:xf>
    <x:xf numFmtId="0" fontId="10" fillId="0" borderId="86" xfId="0" applyNumberFormat="1" applyFont="1" applyFill="1" applyBorder="1" applyAlignment="1">
      <x:alignment horizontal="general" vertical="center" wrapText="1"/>
    </x:xf>
    <x:xf numFmtId="0" fontId="10" fillId="0" borderId="87" xfId="0" applyNumberFormat="1" applyFont="1" applyFill="1" applyBorder="1" applyAlignment="1">
      <x:alignment horizontal="center" vertical="center" wrapText="1"/>
    </x:xf>
    <x:xf numFmtId="0" fontId="10" fillId="0" borderId="87" xfId="0" applyNumberFormat="1" applyFont="1" applyFill="1" applyBorder="1" applyAlignment="1">
      <x:alignment horizontal="general" vertical="center" wrapText="1"/>
    </x:xf>
    <x:xf numFmtId="0" fontId="10" fillId="0" borderId="88" xfId="0" applyNumberFormat="1" applyFont="1" applyFill="1" applyBorder="1" applyAlignment="1">
      <x:alignment horizontal="center" vertical="center" wrapText="1"/>
    </x:xf>
    <x:xf numFmtId="0" fontId="10" fillId="0" borderId="88" xfId="0" applyNumberFormat="1" applyFont="1" applyFill="1" applyBorder="1" applyAlignment="1">
      <x:alignment horizontal="general" vertical="center" wrapText="1"/>
    </x:xf>
    <x:xf numFmtId="0" fontId="10" fillId="0" borderId="89" xfId="0" applyNumberFormat="1" applyFont="1" applyFill="1" applyBorder="1" applyAlignment="1">
      <x:alignment horizontal="center" vertical="center" wrapText="1"/>
    </x:xf>
    <x:xf numFmtId="0" fontId="10" fillId="0" borderId="90" xfId="0" applyNumberFormat="1" applyFont="1" applyFill="1" applyBorder="1" applyAlignment="1">
      <x:alignment horizontal="general" vertical="center" wrapText="1"/>
    </x:xf>
    <x:xf numFmtId="0" fontId="12" fillId="0" borderId="87" xfId="0" applyNumberFormat="1" applyFont="1" applyFill="1" applyBorder="1" applyAlignment="1">
      <x:alignment horizontal="center" vertical="center" wrapText="1"/>
    </x:xf>
    <x:xf numFmtId="0" fontId="12" fillId="0" borderId="88" xfId="0" applyNumberFormat="1" applyFont="1" applyFill="1" applyBorder="1" applyAlignment="1">
      <x:alignment horizontal="center" vertical="center" wrapText="1"/>
    </x:xf>
    <x:xf numFmtId="0" fontId="12" fillId="0" borderId="89" xfId="0" applyNumberFormat="1" applyFont="1" applyFill="1" applyBorder="1" applyAlignment="1">
      <x:alignment horizontal="center" vertical="center" wrapText="1"/>
    </x:xf>
    <x:xf numFmtId="0" fontId="12" fillId="0" borderId="90" xfId="0" applyNumberFormat="1" applyFont="1" applyFill="1" applyBorder="1" applyAlignment="1">
      <x:alignment horizontal="general" vertical="center" wrapText="1"/>
    </x:xf>
    <x:xf numFmtId="0" fontId="13" fillId="0" borderId="0" xfId="0" applyNumberFormat="1" applyFont="1" applyFill="1" applyBorder="1" applyAlignment="1">
      <x:alignment horizontal="general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13" fillId="0" borderId="80" xfId="0" applyNumberFormat="1" applyFont="1" applyFill="1" applyBorder="1" applyAlignment="1">
      <x:alignment horizontal="center" vertical="center" wrapText="1"/>
    </x:xf>
    <x:xf numFmtId="0" fontId="10" fillId="0" borderId="91" xfId="0" applyNumberFormat="1" applyFont="1" applyFill="1" applyBorder="1" applyAlignment="1">
      <x:alignment horizontal="general" vertical="center" wrapText="1"/>
    </x:xf>
    <x:xf numFmtId="0" fontId="13" fillId="0" borderId="81" xfId="0" applyNumberFormat="1" applyFont="1" applyFill="1" applyBorder="1" applyAlignment="1">
      <x:alignment horizontal="center" vertical="center" wrapText="1"/>
    </x:xf>
    <x:xf numFmtId="0" fontId="10" fillId="0" borderId="92" xfId="0" applyNumberFormat="1" applyFont="1" applyFill="1" applyBorder="1" applyAlignment="1">
      <x:alignment horizontal="general" vertical="center" wrapText="1"/>
    </x:xf>
    <x:xf numFmtId="0" fontId="10" fillId="0" borderId="93" xfId="0" applyNumberFormat="1" applyFont="1" applyFill="1" applyBorder="1" applyAlignment="1">
      <x:alignment horizontal="general" vertical="center" wrapText="1"/>
    </x:xf>
    <x:xf numFmtId="0" fontId="10" fillId="0" borderId="94" xfId="0" applyNumberFormat="1" applyFont="1" applyFill="1" applyBorder="1" applyAlignment="1">
      <x:alignment horizontal="general" vertical="center" wrapText="1"/>
    </x:xf>
    <x:xf numFmtId="0" fontId="10" fillId="0" borderId="95" xfId="0" applyNumberFormat="1" applyFont="1" applyFill="1" applyBorder="1" applyAlignment="1">
      <x:alignment horizontal="general" vertical="center" wrapText="1"/>
    </x:xf>
    <x:xf numFmtId="0" fontId="10" fillId="0" borderId="92" xfId="0" applyNumberFormat="1" applyFont="1" applyFill="1" applyBorder="1" applyAlignment="1">
      <x:alignment horizontal="center" vertical="center" wrapText="1"/>
    </x:xf>
    <x:xf numFmtId="200" fontId="10" fillId="0" borderId="92" xfId="0" applyNumberFormat="1" applyFont="1" applyFill="1" applyBorder="1" applyAlignment="1">
      <x:alignment horizontal="center" vertical="center" wrapText="1"/>
    </x:xf>
    <x:xf numFmtId="200" fontId="10" fillId="0" borderId="0" xfId="0" applyNumberFormat="1" applyFont="1" applyFill="1" applyBorder="1" applyAlignment="1">
      <x:alignment horizontal="general" vertical="center" wrapText="1"/>
    </x:xf>
    <x:xf numFmtId="200" fontId="10" fillId="0" borderId="94" xfId="0" applyNumberFormat="1" applyFont="1" applyFill="1" applyBorder="1" applyAlignment="1">
      <x:alignment horizontal="general" vertical="center" wrapText="1"/>
    </x:xf>
    <x:xf numFmtId="200" fontId="10" fillId="0" borderId="92" xfId="0" applyNumberFormat="1" applyFont="1" applyFill="1" applyBorder="1" applyAlignment="1">
      <x:alignment horizontal="general" vertical="center" wrapText="1"/>
    </x:xf>
    <x:xf numFmtId="200" fontId="10" fillId="0" borderId="96" xfId="0" applyNumberFormat="1" applyFont="1" applyFill="1" applyBorder="1" applyAlignment="1">
      <x:alignment horizontal="center" vertical="center" wrapText="1"/>
    </x:xf>
    <x:xf numFmtId="200" fontId="10" fillId="0" borderId="97" xfId="0" applyNumberFormat="1" applyFont="1" applyFill="1" applyBorder="1" applyAlignment="1">
      <x:alignment horizontal="general" vertical="center" wrapText="1"/>
    </x:xf>
    <x:xf numFmtId="200" fontId="10" fillId="0" borderId="98" xfId="0" applyNumberFormat="1" applyFont="1" applyFill="1" applyBorder="1" applyAlignment="1">
      <x:alignment horizontal="general" vertical="center" wrapText="1"/>
    </x:xf>
    <x:xf numFmtId="200" fontId="10" fillId="0" borderId="99" xfId="0" applyNumberFormat="1" applyFont="1" applyFill="1" applyBorder="1" applyAlignment="1">
      <x:alignment horizontal="general" vertical="center" wrapText="1"/>
    </x:xf>
    <x:xf numFmtId="200" fontId="10" fillId="0" borderId="100" xfId="0" applyNumberFormat="1" applyFont="1" applyFill="1" applyBorder="1" applyAlignment="1">
      <x:alignment horizontal="general" vertical="center" wrapText="1"/>
    </x:xf>
    <x:xf numFmtId="200" fontId="10" fillId="0" borderId="101" xfId="0" applyNumberFormat="1" applyFont="1" applyFill="1" applyBorder="1" applyAlignment="1">
      <x:alignment horizontal="general" vertical="center" wrapText="1"/>
    </x:xf>
    <x:xf numFmtId="200" fontId="10" fillId="0" borderId="102" xfId="0" applyNumberFormat="1" applyFont="1" applyFill="1" applyBorder="1" applyAlignment="1">
      <x:alignment horizontal="general" vertical="center" wrapText="1"/>
    </x:xf>
    <x:xf numFmtId="200" fontId="10" fillId="0" borderId="103" xfId="0" applyNumberFormat="1" applyFont="1" applyFill="1" applyBorder="1" applyAlignment="1">
      <x:alignment horizontal="general" vertical="center" wrapText="1"/>
    </x:xf>
    <x:xf numFmtId="0" fontId="13" fillId="0" borderId="92" xfId="0" applyNumberFormat="1" applyFont="1" applyFill="1" applyBorder="1" applyAlignment="1">
      <x:alignment horizontal="general" vertical="center" wrapText="1"/>
    </x:xf>
    <x:xf numFmtId="0" fontId="13" fillId="0" borderId="92" xfId="0" applyNumberFormat="1" applyFont="1" applyFill="1" applyBorder="1" applyAlignment="1">
      <x:alignment horizontal="left" vertical="center" wrapText="1"/>
    </x:xf>
    <x:xf numFmtId="0" fontId="13" fillId="0" borderId="104" xfId="0" applyNumberFormat="1" applyFont="1" applyFill="1" applyBorder="1" applyAlignment="1">
      <x:alignment horizontal="left" vertical="center" wrapText="1"/>
    </x:xf>
    <x:xf numFmtId="0" fontId="10" fillId="0" borderId="105" xfId="0" applyNumberFormat="1" applyFont="1" applyFill="1" applyBorder="1" applyAlignment="1">
      <x:alignment horizontal="general" vertical="center" wrapText="1"/>
    </x:xf>
    <x:xf numFmtId="0" fontId="10" fillId="0" borderId="105" xfId="0" applyNumberFormat="1" applyFont="1" applyFill="1" applyBorder="1" applyAlignment="1">
      <x:alignment horizontal="center" vertical="center" wrapText="1"/>
    </x:xf>
    <x:xf numFmtId="0" fontId="13" fillId="0" borderId="92" xfId="0" applyNumberFormat="1" applyFont="1" applyFill="1" applyBorder="1" applyAlignment="1">
      <x:alignment horizontal="center" vertical="center" wrapText="1"/>
    </x:xf>
    <x:xf numFmtId="0" fontId="10" fillId="0" borderId="9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92" xfId="0" applyNumberFormat="1" applyFont="1" applyFill="1" applyBorder="1" applyAlignment="1">
      <x:alignment horizontal="general" vertical="center" wrapText="1"/>
    </x:xf>
    <x:xf numFmtId="0" fontId="6" fillId="0" borderId="92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general" vertical="center"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0" fontId="14" fillId="0" borderId="84" xfId="0" applyNumberFormat="1" applyFont="1" applyFill="1" applyBorder="1" applyAlignment="1">
      <x:alignment horizontal="center" vertical="center" wrapText="1"/>
    </x:xf>
    <x:xf numFmtId="0" fontId="10" fillId="0" borderId="106" xfId="0" applyNumberFormat="1" applyFont="1" applyFill="1" applyBorder="1" applyAlignment="1">
      <x:alignment horizontal="general" vertical="center" wrapText="1"/>
    </x:xf>
    <x:xf numFmtId="0" fontId="14" fillId="0" borderId="85" xfId="0" applyNumberFormat="1" applyFont="1" applyFill="1" applyBorder="1" applyAlignment="1">
      <x:alignment horizontal="center" vertical="center" wrapText="1"/>
    </x:xf>
    <x:xf numFmtId="0" fontId="10" fillId="0" borderId="107" xfId="0" applyNumberFormat="1" applyFont="1" applyFill="1" applyBorder="1" applyAlignment="1">
      <x:alignment horizontal="general" vertical="center" wrapText="1"/>
    </x:xf>
    <x:xf numFmtId="0" fontId="10" fillId="0" borderId="108" xfId="0" applyNumberFormat="1" applyFont="1" applyFill="1" applyBorder="1" applyAlignment="1">
      <x:alignment horizontal="general" vertical="center" wrapText="1"/>
    </x:xf>
    <x:xf numFmtId="0" fontId="10" fillId="0" borderId="109" xfId="0" applyNumberFormat="1" applyFont="1" applyFill="1" applyBorder="1" applyAlignment="1">
      <x:alignment horizontal="general" vertical="center" wrapText="1"/>
    </x:xf>
    <x:xf numFmtId="0" fontId="10" fillId="0" borderId="110" xfId="0" applyNumberFormat="1" applyFont="1" applyFill="1" applyBorder="1" applyAlignment="1">
      <x:alignment horizontal="general" vertical="center" wrapText="1"/>
    </x:xf>
    <x:xf numFmtId="0" fontId="10" fillId="0" borderId="107" xfId="0" applyNumberFormat="1" applyFont="1" applyFill="1" applyBorder="1" applyAlignment="1">
      <x:alignment horizontal="center" vertical="center" wrapText="1"/>
    </x:xf>
    <x:xf numFmtId="200" fontId="10" fillId="0" borderId="107" xfId="0" applyNumberFormat="1" applyFont="1" applyFill="1" applyBorder="1" applyAlignment="1">
      <x:alignment horizontal="center" vertical="center" wrapText="1"/>
    </x:xf>
    <x:xf numFmtId="200" fontId="10" fillId="0" borderId="109" xfId="0" applyNumberFormat="1" applyFont="1" applyFill="1" applyBorder="1" applyAlignment="1">
      <x:alignment horizontal="general" vertical="center" wrapText="1"/>
    </x:xf>
    <x:xf numFmtId="200" fontId="10" fillId="0" borderId="107" xfId="0" applyNumberFormat="1" applyFont="1" applyFill="1" applyBorder="1" applyAlignment="1">
      <x:alignment horizontal="general" vertical="center" wrapText="1"/>
    </x:xf>
    <x:xf numFmtId="200" fontId="10" fillId="0" borderId="111" xfId="0" applyNumberFormat="1" applyFont="1" applyFill="1" applyBorder="1" applyAlignment="1">
      <x:alignment horizontal="center" vertical="center" wrapText="1"/>
    </x:xf>
    <x:xf numFmtId="200" fontId="10" fillId="0" borderId="112" xfId="0" applyNumberFormat="1" applyFont="1" applyFill="1" applyBorder="1" applyAlignment="1">
      <x:alignment horizontal="general" vertical="center" wrapText="1"/>
    </x:xf>
    <x:xf numFmtId="200" fontId="10" fillId="0" borderId="113" xfId="0" applyNumberFormat="1" applyFont="1" applyFill="1" applyBorder="1" applyAlignment="1">
      <x:alignment horizontal="general" vertical="center" wrapText="1"/>
    </x:xf>
    <x:xf numFmtId="200" fontId="10" fillId="0" borderId="114" xfId="0" applyNumberFormat="1" applyFont="1" applyFill="1" applyBorder="1" applyAlignment="1">
      <x:alignment horizontal="general" vertical="center" wrapText="1"/>
    </x:xf>
    <x:xf numFmtId="200" fontId="10" fillId="0" borderId="115" xfId="0" applyNumberFormat="1" applyFont="1" applyFill="1" applyBorder="1" applyAlignment="1">
      <x:alignment horizontal="general" vertical="center" wrapText="1"/>
    </x:xf>
    <x:xf numFmtId="200" fontId="10" fillId="0" borderId="116" xfId="0" applyNumberFormat="1" applyFont="1" applyFill="1" applyBorder="1" applyAlignment="1">
      <x:alignment horizontal="general" vertical="center" wrapText="1"/>
    </x:xf>
    <x:xf numFmtId="200" fontId="10" fillId="0" borderId="117" xfId="0" applyNumberFormat="1" applyFont="1" applyFill="1" applyBorder="1" applyAlignment="1">
      <x:alignment horizontal="general" vertical="center" wrapText="1"/>
    </x:xf>
    <x:xf numFmtId="200" fontId="10" fillId="0" borderId="118" xfId="0" applyNumberFormat="1" applyFont="1" applyFill="1" applyBorder="1" applyAlignment="1">
      <x:alignment horizontal="general" vertical="center" wrapText="1"/>
    </x:xf>
    <x:xf numFmtId="0" fontId="14" fillId="0" borderId="107" xfId="0" applyNumberFormat="1" applyFont="1" applyFill="1" applyBorder="1" applyAlignment="1">
      <x:alignment horizontal="general" vertical="center" wrapText="1"/>
    </x:xf>
    <x:xf numFmtId="0" fontId="14" fillId="0" borderId="107" xfId="0" applyNumberFormat="1" applyFont="1" applyFill="1" applyBorder="1" applyAlignment="1">
      <x:alignment horizontal="left" vertical="center" wrapText="1"/>
    </x:xf>
    <x:xf numFmtId="0" fontId="14" fillId="0" borderId="119" xfId="0" applyNumberFormat="1" applyFont="1" applyFill="1" applyBorder="1" applyAlignment="1">
      <x:alignment horizontal="left" vertical="center" wrapText="1"/>
    </x:xf>
    <x:xf numFmtId="0" fontId="14" fillId="0" borderId="107" xfId="0" applyNumberFormat="1" applyFont="1" applyFill="1" applyBorder="1" applyAlignment="1">
      <x:alignment horizontal="center" vertical="center" wrapText="1"/>
    </x:xf>
    <x:xf numFmtId="200" fontId="10" fillId="0" borderId="120" xfId="0" applyNumberFormat="1" applyFont="1" applyFill="1" applyBorder="1" applyAlignment="1">
      <x:alignment horizontal="center" vertical="center" wrapText="1"/>
    </x:xf>
    <x:xf numFmtId="200" fontId="10" fillId="0" borderId="121" xfId="0" applyNumberFormat="1" applyFont="1" applyFill="1" applyBorder="1" applyAlignment="1">
      <x:alignment horizontal="general" vertical="center" wrapText="1"/>
    </x:xf>
    <x:xf numFmtId="200" fontId="10" fillId="0" borderId="122" xfId="0" applyNumberFormat="1" applyFont="1" applyFill="1" applyBorder="1" applyAlignment="1">
      <x:alignment horizontal="general" vertical="center" wrapText="1"/>
    </x:xf>
    <x:xf numFmtId="200" fontId="10" fillId="0" borderId="123" xfId="0" applyNumberFormat="1" applyFont="1" applyFill="1" applyBorder="1" applyAlignment="1">
      <x:alignment horizontal="general" vertical="center" wrapText="1"/>
    </x:xf>
    <x:xf numFmtId="200" fontId="10" fillId="0" borderId="124" xfId="0" applyNumberFormat="1" applyFont="1" applyFill="1" applyBorder="1" applyAlignment="1">
      <x:alignment horizontal="center" vertical="center" wrapText="1"/>
    </x:xf>
    <x:xf numFmtId="200" fontId="10" fillId="0" borderId="125" xfId="0" applyNumberFormat="1" applyFont="1" applyFill="1" applyBorder="1" applyAlignment="1">
      <x:alignment horizontal="general" vertical="center" wrapText="1"/>
    </x:xf>
    <x:xf numFmtId="200" fontId="10" fillId="0" borderId="126" xfId="0" applyNumberFormat="1" applyFont="1" applyFill="1" applyBorder="1" applyAlignment="1">
      <x:alignment horizontal="general" vertical="center" wrapText="1"/>
    </x:xf>
    <x:xf numFmtId="200" fontId="10" fillId="0" borderId="127" xfId="0" applyNumberFormat="1" applyFont="1" applyFill="1" applyBorder="1" applyAlignment="1">
      <x:alignment horizontal="general" vertical="center" wrapText="1"/>
    </x:xf>
    <x:xf numFmtId="0" fontId="10" fillId="0" borderId="121" xfId="0" applyNumberFormat="1" applyFont="1" applyFill="1" applyBorder="1" applyAlignment="1">
      <x:alignment horizontal="center" vertical="center" wrapText="1"/>
    </x:xf>
    <x:xf numFmtId="0" fontId="10" fillId="0" borderId="121" xfId="0" applyNumberFormat="1" applyFont="1" applyFill="1" applyBorder="1" applyAlignment="1">
      <x:alignment horizontal="general" vertical="center" wrapText="1"/>
    </x:xf>
    <x:xf numFmtId="0" fontId="10" fillId="0" borderId="123" xfId="0" applyNumberFormat="1" applyFont="1" applyFill="1" applyBorder="1" applyAlignment="1">
      <x:alignment horizontal="general" vertical="center" wrapText="1"/>
    </x:xf>
    <x:xf numFmtId="0" fontId="10" fillId="0" borderId="124" xfId="0" applyNumberFormat="1" applyFont="1" applyFill="1" applyBorder="1" applyAlignment="1">
      <x:alignment horizontal="center" vertical="center" wrapText="1"/>
    </x:xf>
    <x:xf numFmtId="0" fontId="10" fillId="0" borderId="125" xfId="0" applyNumberFormat="1" applyFont="1" applyFill="1" applyBorder="1" applyAlignment="1">
      <x:alignment horizontal="general" vertical="center" wrapText="1"/>
    </x:xf>
    <x:xf numFmtId="0" fontId="10" fillId="0" borderId="126" xfId="0" applyNumberFormat="1" applyFont="1" applyFill="1" applyBorder="1" applyAlignment="1">
      <x:alignment horizontal="general" vertical="center" wrapText="1"/>
    </x:xf>
    <x:xf numFmtId="0" fontId="10" fillId="0" borderId="127" xfId="0" applyNumberFormat="1" applyFont="1" applyFill="1" applyBorder="1" applyAlignment="1">
      <x:alignment horizontal="general" vertical="center" wrapText="1"/>
    </x:xf>
    <x:xf numFmtId="200" fontId="10" fillId="0" borderId="0" xfId="0" applyNumberFormat="1" applyFont="1" applyFill="1" applyBorder="1" applyAlignment="1">
      <x:alignment horizontal="center" vertical="center" wrapText="1"/>
    </x:xf>
    <x:xf numFmtId="200" fontId="10" fillId="0" borderId="121" xfId="0" applyNumberFormat="1" applyFont="1" applyFill="1" applyBorder="1" applyAlignment="1">
      <x:alignment horizontal="center" vertical="center" wrapText="1"/>
    </x:xf>
    <x:xf numFmtId="0" fontId="6" fillId="0" borderId="107" xfId="0" applyNumberFormat="1" applyFont="1" applyFill="1" applyBorder="1" applyAlignment="1">
      <x:alignment horizontal="general" vertical="center" wrapText="1"/>
    </x:xf>
    <x:xf numFmtId="0" fontId="6" fillId="0" borderId="107" xfId="0" applyNumberFormat="1" applyFont="1" applyFill="1" applyBorder="1" applyAlignment="1">
      <x:alignment horizontal="left" vertical="center" wrapText="1"/>
    </x:xf>
    <x:xf numFmtId="200" fontId="10" fillId="0" borderId="106" xfId="0" applyNumberFormat="1" applyFont="1" applyFill="1" applyBorder="1" applyAlignment="1">
      <x:alignment horizontal="general" vertical="center" wrapText="1"/>
    </x:xf>
    <x:xf numFmtId="0" fontId="15" fillId="0" borderId="0" xfId="0" applyNumberFormat="1" applyFont="1" applyFill="1" applyBorder="1" applyAlignment="1">
      <x:alignment horizontal="general" vertic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0" borderId="128" xfId="0" applyNumberFormat="1" applyFont="1" applyFill="1" applyBorder="1" applyAlignment="1">
      <x:alignment horizontal="center" vertical="center" wrapText="1"/>
    </x:xf>
    <x:xf numFmtId="0" fontId="10" fillId="0" borderId="128" xfId="0" applyNumberFormat="1" applyFont="1" applyFill="1" applyBorder="1" applyAlignment="1">
      <x:alignment horizontal="general" vertical="center" wrapText="1"/>
    </x:xf>
    <x:xf numFmtId="0" fontId="10" fillId="0" borderId="129" xfId="0" applyNumberFormat="1" applyFont="1" applyFill="1" applyBorder="1" applyAlignment="1">
      <x:alignment horizontal="general" vertical="center" wrapText="1"/>
    </x:xf>
    <x:xf numFmtId="0" fontId="15" fillId="0" borderId="130" xfId="0" applyNumberFormat="1" applyFont="1" applyFill="1" applyBorder="1" applyAlignment="1">
      <x:alignment horizontal="center" vertical="center" wrapText="1"/>
    </x:xf>
    <x:xf numFmtId="0" fontId="10" fillId="0" borderId="131" xfId="0" applyNumberFormat="1" applyFont="1" applyFill="1" applyBorder="1" applyAlignment="1">
      <x:alignment horizontal="general" vertical="center" wrapText="1"/>
    </x:xf>
    <x:xf numFmtId="0" fontId="10" fillId="0" borderId="132" xfId="0" applyNumberFormat="1" applyFont="1" applyFill="1" applyBorder="1" applyAlignment="1">
      <x:alignment horizontal="general" vertical="center" wrapText="1"/>
    </x:xf>
    <x:xf numFmtId="0" fontId="10" fillId="0" borderId="133" xfId="0" applyNumberFormat="1" applyFont="1" applyFill="1" applyBorder="1" applyAlignment="1">
      <x:alignment horizontal="general" vertical="center" wrapText="1"/>
    </x:xf>
    <x:xf numFmtId="0" fontId="10" fillId="0" borderId="134" xfId="0" applyNumberFormat="1" applyFont="1" applyFill="1" applyBorder="1" applyAlignment="1">
      <x:alignment horizontal="general" vertical="center" wrapText="1"/>
    </x:xf>
    <x:xf numFmtId="0" fontId="10" fillId="0" borderId="135" xfId="0" applyNumberFormat="1" applyFont="1" applyFill="1" applyBorder="1" applyAlignment="1">
      <x:alignment horizontal="general" vertical="center" wrapText="1"/>
    </x:xf>
    <x:xf numFmtId="0" fontId="6" fillId="0" borderId="131" xfId="0" applyNumberFormat="1" applyFont="1" applyFill="1" applyBorder="1" applyAlignment="1">
      <x:alignment horizontal="general" vertical="center" wrapText="1"/>
    </x:xf>
    <x:xf numFmtId="0" fontId="6" fillId="0" borderId="131" xfId="0" applyNumberFormat="1" applyFont="1" applyFill="1" applyBorder="1" applyAlignment="1">
      <x:alignment horizontal="center" vertical="center" wrapText="1"/>
    </x:xf>
    <x:xf numFmtId="0" fontId="14" fillId="0" borderId="131" xfId="0" applyNumberFormat="1" applyFont="1" applyFill="1" applyBorder="1" applyAlignment="1">
      <x:alignment horizontal="general" vertical="center" wrapText="1"/>
    </x:xf>
    <x:xf numFmtId="0" fontId="14" fillId="0" borderId="131" xfId="0" applyNumberFormat="1" applyFont="1" applyFill="1" applyBorder="1" applyAlignment="1">
      <x:alignment horizontal="center" vertical="center" wrapText="1"/>
    </x:xf>
    <x:xf numFmtId="0" fontId="6" fillId="0" borderId="131" xfId="0" applyNumberFormat="1" applyFont="1" applyFill="1" applyBorder="1" applyAlignment="1">
      <x:alignment horizontal="left" vertical="center" wrapText="1"/>
    </x:xf>
    <x:xf numFmtId="0" fontId="6" fillId="0" borderId="136" xfId="0" applyNumberFormat="1" applyFont="1" applyFill="1" applyBorder="1" applyAlignment="1">
      <x:alignment horizontal="left" vertical="center" wrapText="1"/>
    </x:xf>
    <x:xf numFmtId="0" fontId="6" fillId="0" borderId="105" xfId="0" applyNumberFormat="1" applyFont="1" applyFill="1" applyBorder="1" applyAlignment="1">
      <x:alignment horizontal="left" vertical="center" wrapText="1"/>
    </x:xf>
    <x:xf numFmtId="0" fontId="15" fillId="0" borderId="131" xfId="0" applyNumberFormat="1" applyFont="1" applyFill="1" applyBorder="1" applyAlignment="1">
      <x:alignment horizontal="general" vertical="center" wrapText="1"/>
    </x:xf>
    <x:xf numFmtId="0" fontId="15" fillId="0" borderId="131" xfId="0" applyNumberFormat="1" applyFont="1" applyFill="1" applyBorder="1" applyAlignment="1">
      <x:alignment horizontal="center" vertical="center" wrapText="1"/>
    </x:xf>
    <x:xf numFmtId="0" fontId="11" fillId="0" borderId="131" xfId="0" applyNumberFormat="1" applyFont="1" applyFill="1" applyBorder="1" applyAlignment="1">
      <x:alignment horizontal="general" vertical="center" wrapText="1"/>
    </x:xf>
    <x:xf numFmtId="0" fontId="11" fillId="0" borderId="131" xfId="0" applyNumberFormat="1" applyFont="1" applyFill="1" applyBorder="1" applyAlignment="1">
      <x:alignment horizontal="center" vertical="center" wrapText="1"/>
    </x:xf>
    <x:xf numFmtId="0" fontId="12" fillId="0" borderId="131" xfId="0" applyNumberFormat="1" applyFont="1" applyFill="1" applyBorder="1" applyAlignment="1">
      <x:alignment horizontal="general" vertical="center" wrapText="1"/>
    </x:xf>
    <x:xf numFmtId="0" fontId="12" fillId="0" borderId="131" xfId="0" applyNumberFormat="1" applyFont="1" applyFill="1" applyBorder="1" applyAlignment="1">
      <x:alignment horizontal="center" vertical="center" wrapText="1"/>
    </x:xf>
    <x:xf numFmtId="0" fontId="12" fillId="0" borderId="137" xfId="0" applyNumberFormat="1" applyFont="1" applyFill="1" applyBorder="1" applyAlignment="1">
      <x:alignment horizontal="center" vertical="center" wrapText="1"/>
    </x:xf>
    <x:xf numFmtId="0" fontId="10" fillId="0" borderId="138" xfId="0" applyNumberFormat="1" applyFont="1" applyFill="1" applyBorder="1" applyAlignment="1">
      <x:alignment horizontal="general" vertical="center" wrapText="1"/>
    </x:xf>
    <x:xf numFmtId="0" fontId="10" fillId="0" borderId="139" xfId="0" applyNumberFormat="1" applyFont="1" applyFill="1" applyBorder="1" applyAlignment="1">
      <x:alignment horizontal="general" vertical="center" wrapText="1"/>
    </x:xf>
    <x:xf numFmtId="0" fontId="10" fillId="0" borderId="140" xfId="0" applyNumberFormat="1" applyFont="1" applyFill="1" applyBorder="1" applyAlignment="1">
      <x:alignment horizontal="general" vertical="center" wrapText="1"/>
    </x:xf>
    <x:xf numFmtId="0" fontId="10" fillId="0" borderId="141" xfId="0" applyNumberFormat="1" applyFont="1" applyFill="1" applyBorder="1" applyAlignment="1">
      <x:alignment horizontal="general" vertical="center" wrapText="1"/>
    </x:xf>
    <x:xf numFmtId="0" fontId="10" fillId="0" borderId="142" xfId="0" applyNumberFormat="1" applyFont="1" applyFill="1" applyBorder="1" applyAlignment="1">
      <x:alignment horizontal="general" vertical="center" wrapText="1"/>
    </x:xf>
    <x:xf numFmtId="0" fontId="10" fillId="0" borderId="143" xfId="0" applyNumberFormat="1" applyFont="1" applyFill="1" applyBorder="1" applyAlignment="1">
      <x:alignment horizontal="general" vertical="center" wrapText="1"/>
    </x:xf>
    <x:xf numFmtId="0" fontId="12" fillId="0" borderId="140" xfId="0" applyNumberFormat="1" applyFont="1" applyFill="1" applyBorder="1" applyAlignment="1">
      <x:alignment horizontal="general" vertical="center" wrapText="1"/>
    </x:xf>
    <x:xf numFmtId="0" fontId="12" fillId="0" borderId="14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2" fillId="0" borderId="144" xfId="0" applyNumberFormat="1" applyFont="1" applyFill="1" applyBorder="1" applyAlignment="1">
      <x:alignment horizontal="left" vertical="center" wrapText="1"/>
    </x:xf>
    <x:xf numFmtId="0" fontId="10" fillId="0" borderId="145" xfId="0" applyNumberFormat="1" applyFont="1" applyFill="1" applyBorder="1" applyAlignment="1">
      <x:alignment horizontal="general" vertical="center" wrapText="1"/>
    </x:xf>
    <x:xf numFmtId="0" fontId="10" fillId="0" borderId="145" xfId="0" applyNumberFormat="1" applyFont="1" applyFill="1" applyBorder="1" applyAlignment="1">
      <x:alignment horizontal="center" vertical="center" wrapText="1"/>
    </x:xf>
    <x:xf numFmtId="0" fontId="12" fillId="0" borderId="145" xfId="0" applyNumberFormat="1" applyFont="1" applyFill="1" applyBorder="1" applyAlignment="1">
      <x:alignment horizontal="left" vertical="center" wrapText="1"/>
    </x:xf>
    <x:xf numFmtId="0" fontId="16" fillId="0" borderId="141" xfId="0" applyNumberFormat="1" applyFont="1" applyFill="1" applyBorder="1" applyAlignment="1">
      <x:alignment horizontal="general" vertical="center" wrapText="1"/>
    </x:xf>
    <x:xf numFmtId="0" fontId="16" fillId="0" borderId="141" xfId="0" applyNumberFormat="1" applyFont="1" applyFill="1" applyBorder="1" applyAlignment="1">
      <x:alignment horizontal="left" vertical="center" wrapText="1"/>
    </x:xf>
    <x:xf numFmtId="201" fontId="12" fillId="0" borderId="89" xfId="0" applyNumberFormat="1" applyFont="1" applyFill="1" applyBorder="1" applyAlignment="1">
      <x:alignment horizontal="center" vertical="center" wrapText="1"/>
    </x:xf>
    <x:xf numFmtId="201" fontId="12" fillId="0" borderId="90" xfId="0" applyNumberFormat="1" applyFont="1" applyFill="1" applyBorder="1" applyAlignment="1">
      <x:alignment horizontal="general" vertical="center" wrapText="1"/>
    </x:xf>
    <x:xf numFmtId="201" fontId="10" fillId="0" borderId="105" xfId="0" applyNumberFormat="1" applyFont="1" applyFill="1" applyBorder="1" applyAlignment="1">
      <x:alignment horizontal="center" vertical="center" wrapText="1"/>
    </x:xf>
    <x:xf numFmtId="201" fontId="10" fillId="0" borderId="105" xfId="0" applyNumberFormat="1" applyFont="1" applyFill="1" applyBorder="1" applyAlignment="1">
      <x:alignment horizontal="general" vertical="center" wrapText="1"/>
    </x:xf>
  </x:cellXfs>
  <x:cellStyles count="10">
    <x:cellStyle name="표준" xfId="0"/>
    <x:cellStyle name="표준" xfId="1"/>
    <x:cellStyle name="표준 5" xfId="2"/>
    <x:cellStyle name="표준 2" xfId="3"/>
    <x:cellStyle name="표준 3" xfId="4"/>
    <x:cellStyle name="Normal" xfId="5"/>
    <x:cellStyle name="Normal 2" xfId="6"/>
    <x:cellStyle name="표준 4" xfId="7"/>
    <x:cellStyle name="Normal 2 2" xfId="8"/>
    <x:cellStyle name="표준 4 2" xfId="9"/>
  </x:cellStyles>
  <x:dxfs count="17">
    <x:dxf/>
    <x:dxf>
      <x:fill>
        <x:patternFill>
          <x:bgColor rgb="ffaebfea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>
          <x:bgColor rgb="ff6182d6"/>
        </x:patternFill>
      </x:fill>
    </x:dxf>
    <x:dxf/>
    <x:dxf/>
    <x:dxf/>
    <x:dxf/>
    <x:dxf/>
    <x:dxf/>
    <x:dxf/>
    <x:dxf>
      <x:font>
        <x:b/>
        <x:color rgb="FF1D4ED8"/>
      </x:font>
    </x:dxf>
    <x:dxf>
      <x:font>
        <x:b/>
        <x:color rgb="FFB91C1C"/>
      </x:font>
    </x:dxf>
    <x:dxf>
      <x:font>
        <x:b/>
        <x:color rgb="FF1D4ED8"/>
      </x:font>
    </x:dxf>
    <x:dxf>
      <x:font>
        <x:b/>
        <x:color rgb="FFB91C1C"/>
      </x:font>
    </x:dxf>
    <x:dxf>
      <x:font>
        <x:b/>
        <x:color rgb="FF1D4ED8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bcab9f87546f8" /><Relationship Type="http://schemas.openxmlformats.org/officeDocument/2006/relationships/theme" Target="/xl/theme/theme1.xml" Id="Raff50da360f74b7a" /><Relationship Type="http://schemas.openxmlformats.org/officeDocument/2006/relationships/sharedStrings" Target="/xl/sharedStrings.xml" Id="R91af9aab7d424208" /><Relationship Type="http://schemas.openxmlformats.org/officeDocument/2006/relationships/worksheet" Target="/xl/worksheets/sheet1.xml" Id="R79382292286d49de" /><Relationship Type="http://schemas.openxmlformats.org/officeDocument/2006/relationships/worksheet" Target="/xl/worksheets/sheet2.xml" Id="Rb149c61040964cd7" /><Relationship Type="http://schemas.openxmlformats.org/officeDocument/2006/relationships/worksheet" Target="/xl/worksheets/sheet3.xml" Id="R5ff4b6eeec11422b" /><Relationship Type="http://schemas.openxmlformats.org/officeDocument/2006/relationships/worksheet" Target="/xl/worksheets/sheet4.xml" Id="R5f9097505e984449" /><Relationship Type="http://schemas.openxmlformats.org/officeDocument/2006/relationships/worksheet" Target="/xl/worksheets/sheet5.xml" Id="Rcca8d5da90db45d3" /><Relationship Type="http://schemas.openxmlformats.org/officeDocument/2006/relationships/worksheet" Target="/xl/worksheets/sheet6.xml" Id="R2da2455d3e4345b3" /><Relationship Type="http://schemas.openxmlformats.org/officeDocument/2006/relationships/worksheet" Target="/xl/worksheets/sheet7.xml" Id="Rc2dd8b7b0bcf4e33" /><Relationship Type="http://schemas.openxmlformats.org/officeDocument/2006/relationships/worksheet" Target="/xl/worksheets/sheet8.xml" Id="R86214619455642a5" /><Relationship Type="http://schemas.openxmlformats.org/officeDocument/2006/relationships/worksheet" Target="/xl/worksheets/sheet9.xml" Id="Ra0bbd3134b8e499c" /><Relationship Type="http://schemas.openxmlformats.org/officeDocument/2006/relationships/worksheet" Target="/xl/worksheets/sheet10.xml" Id="Ra2b9b77aec524361" /><Relationship Type="http://schemas.openxmlformats.org/officeDocument/2006/relationships/worksheet" Target="/xl/worksheets/sheet11.xml" Id="Rb9e091d906374293" /><Relationship Type="http://schemas.openxmlformats.org/officeDocument/2006/relationships/worksheet" Target="/xl/worksheets/sheet12.xml" Id="R15dfaeeda6fb4842" /><Relationship Type="http://schemas.openxmlformats.org/officeDocument/2006/relationships/worksheet" Target="/xl/worksheets/sheet13.xml" Id="Rcfff431cd2e946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a8f8cbf908644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1a72b83c7f2464b" /><Relationship Type="http://schemas.openxmlformats.org/officeDocument/2006/relationships/image" Target="/xl/media/image2.jpg" Id="R80e62ba797934e66" /><Relationship Type="http://schemas.openxmlformats.org/officeDocument/2006/relationships/image" Target="/xl/media/image3.jpg" Id="R9c7b136cd44c4201" /><Relationship Type="http://schemas.openxmlformats.org/officeDocument/2006/relationships/image" Target="/xl/media/image2.png" Id="Rb935b90f757c4ab6" /><Relationship Type="http://schemas.openxmlformats.org/officeDocument/2006/relationships/image" Target="/xl/media/image3.png" Id="Rc4923f5f34bd4537" /><Relationship Type="http://schemas.openxmlformats.org/officeDocument/2006/relationships/image" Target="/xl/media/image4.png" Id="R4a1ee9906ceb4c00" /><Relationship Type="http://schemas.openxmlformats.org/officeDocument/2006/relationships/image" Target="/xl/media/image5.png" Id="R7d9f1ec52e5c4a36" /><Relationship Type="http://schemas.openxmlformats.org/officeDocument/2006/relationships/image" Target="/xl/media/image6.png" Id="Ref8b091f4e8740e0" /><Relationship Type="http://schemas.openxmlformats.org/officeDocument/2006/relationships/image" Target="/xl/media/image7.png" Id="Rbf7b169896584f6c" /><Relationship Type="http://schemas.openxmlformats.org/officeDocument/2006/relationships/image" Target="/xl/media/image8.png" Id="Rb601836e8d304afa" /><Relationship Type="http://schemas.openxmlformats.org/officeDocument/2006/relationships/image" Target="/xl/media/image9.png" Id="R11553f699d284c1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.png" Id="R50fb153dc452482b" /><Relationship Type="http://schemas.openxmlformats.org/officeDocument/2006/relationships/image" Target="/xl/media/image11.png" Id="R32de51b91f3446c0" /><Relationship Type="http://schemas.openxmlformats.org/officeDocument/2006/relationships/image" Target="/xl/media/image12.png" Id="Re8c979055ec648e3" /><Relationship Type="http://schemas.openxmlformats.org/officeDocument/2006/relationships/image" Target="/xl/media/image13.png" Id="R38d2b05ba1344a91" /><Relationship Type="http://schemas.openxmlformats.org/officeDocument/2006/relationships/image" Target="/xl/media/image14.png" Id="Rf1106b3fa23c44c9" /><Relationship Type="http://schemas.openxmlformats.org/officeDocument/2006/relationships/image" Target="/xl/media/image15.png" Id="R164fbd6c55054b9f" /><Relationship Type="http://schemas.openxmlformats.org/officeDocument/2006/relationships/image" Target="/xl/media/image16.png" Id="Rc18b2cfbea2742eb" /><Relationship Type="http://schemas.openxmlformats.org/officeDocument/2006/relationships/image" Target="/xl/media/image17.png" Id="R0ba489a940044f7d" /><Relationship Type="http://schemas.openxmlformats.org/officeDocument/2006/relationships/image" Target="/xl/media/image18.png" Id="R474b6f75408f44b3" /><Relationship Type="http://schemas.openxmlformats.org/officeDocument/2006/relationships/image" Target="/xl/media/image19.png" Id="Rb77a6f2e1d574035" /><Relationship Type="http://schemas.openxmlformats.org/officeDocument/2006/relationships/image" Target="/xl/media/image20.png" Id="Ree4f9480ec8a4006" /><Relationship Type="http://schemas.openxmlformats.org/officeDocument/2006/relationships/image" Target="/xl/media/image21.png" Id="R2b9b45832644477c" /><Relationship Type="http://schemas.openxmlformats.org/officeDocument/2006/relationships/image" Target="/xl/media/image22.png" Id="R03feb6630749465f" /><Relationship Type="http://schemas.openxmlformats.org/officeDocument/2006/relationships/image" Target="/xl/media/image23.png" Id="R8cf40925edc6420d" /><Relationship Type="http://schemas.openxmlformats.org/officeDocument/2006/relationships/image" Target="/xl/media/image24.png" Id="R71754df1a5c24a72" /><Relationship Type="http://schemas.openxmlformats.org/officeDocument/2006/relationships/image" Target="/xl/media/image25.png" Id="Rb78c556268bd4abf" /><Relationship Type="http://schemas.openxmlformats.org/officeDocument/2006/relationships/image" Target="/xl/media/image26.png" Id="Rd425427b7fe54fd7" /><Relationship Type="http://schemas.openxmlformats.org/officeDocument/2006/relationships/image" Target="/xl/media/image27.png" Id="R4bd4066d568d4506" /><Relationship Type="http://schemas.openxmlformats.org/officeDocument/2006/relationships/image" Target="/xl/media/image28.png" Id="R3d6ac7cd53ac4bb9" /><Relationship Type="http://schemas.openxmlformats.org/officeDocument/2006/relationships/image" Target="/xl/media/image29.png" Id="R372c976c1b304856" /><Relationship Type="http://schemas.openxmlformats.org/officeDocument/2006/relationships/image" Target="/xl/media/image30.png" Id="R0686952d8e754f4b" /><Relationship Type="http://schemas.openxmlformats.org/officeDocument/2006/relationships/image" Target="/xl/media/image31.png" Id="R01e726b37575400e" /><Relationship Type="http://schemas.openxmlformats.org/officeDocument/2006/relationships/image" Target="/xl/media/image32.png" Id="R7976eab1caff487a" /><Relationship Type="http://schemas.openxmlformats.org/officeDocument/2006/relationships/image" Target="/xl/media/image33.png" Id="R01ab94538445484e" /><Relationship Type="http://schemas.openxmlformats.org/officeDocument/2006/relationships/image" Target="/xl/media/image34.png" Id="Rcaedaff22d7a4aa5" /><Relationship Type="http://schemas.openxmlformats.org/officeDocument/2006/relationships/image" Target="/xl/media/image35.png" Id="R1279776db390412a" /><Relationship Type="http://schemas.openxmlformats.org/officeDocument/2006/relationships/image" Target="/xl/media/image36.png" Id="Rba0a7ac218754844" /><Relationship Type="http://schemas.openxmlformats.org/officeDocument/2006/relationships/image" Target="/xl/media/image37.png" Id="R4f401220e7794eb6" /><Relationship Type="http://schemas.openxmlformats.org/officeDocument/2006/relationships/image" Target="/xl/media/image38.png" Id="R4631f974cab34d2a" /><Relationship Type="http://schemas.openxmlformats.org/officeDocument/2006/relationships/image" Target="/xl/media/image39.png" Id="R0c051c48d0ff4272" /><Relationship Type="http://schemas.openxmlformats.org/officeDocument/2006/relationships/image" Target="/xl/media/image40.png" Id="R4ebe5279f9d14a11" /><Relationship Type="http://schemas.openxmlformats.org/officeDocument/2006/relationships/image" Target="/xl/media/image41.png" Id="Rab14177355044b65" /><Relationship Type="http://schemas.openxmlformats.org/officeDocument/2006/relationships/image" Target="/xl/media/image42.png" Id="R51b38f1ec3ed423e" /><Relationship Type="http://schemas.openxmlformats.org/officeDocument/2006/relationships/image" Target="/xl/media/image43.png" Id="Rae17efa3568f4668" /><Relationship Type="http://schemas.openxmlformats.org/officeDocument/2006/relationships/image" Target="/xl/media/image44.png" Id="R967ca7bded6146f9" /><Relationship Type="http://schemas.openxmlformats.org/officeDocument/2006/relationships/image" Target="/xl/media/image45.png" Id="R4f7bd48c46234af8" /><Relationship Type="http://schemas.openxmlformats.org/officeDocument/2006/relationships/image" Target="/xl/media/image46.png" Id="R74f79f3842384aa7" /><Relationship Type="http://schemas.openxmlformats.org/officeDocument/2006/relationships/image" Target="/xl/media/image47.png" Id="R8be23ef71e2a4f80" /><Relationship Type="http://schemas.openxmlformats.org/officeDocument/2006/relationships/image" Target="/xl/media/image48.png" Id="R0bceeec7f6854177" /><Relationship Type="http://schemas.openxmlformats.org/officeDocument/2006/relationships/image" Target="/xl/media/image49.png" Id="R77fe7e2662a141a1" /><Relationship Type="http://schemas.openxmlformats.org/officeDocument/2006/relationships/image" Target="/xl/media/image50.png" Id="R7ac059f4c0b1474d" /><Relationship Type="http://schemas.openxmlformats.org/officeDocument/2006/relationships/image" Target="/xl/media/image51.png" Id="R62e81165a95241d8" /><Relationship Type="http://schemas.openxmlformats.org/officeDocument/2006/relationships/image" Target="/xl/media/image52.png" Id="Rd13c3e68d7a9463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5771678d6b47c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8b71dfcdd4c4c97" /><Relationship Type="http://schemas.openxmlformats.org/officeDocument/2006/relationships/chart" Target="/xl/drawings/charts/chart3.xml" Id="Re3aafac9fccb4bd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4266688aac745a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radarChart>
        <c:radarStyle val="standard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  <c:size val="7"/>
          </c:marker>
          <c:cat>
            <c:strRef>
              <c:f>'전투 시뮬레이터'!$B$11:$B$17</c:f>
              <c:strCache>
                <c:ptCount val="7"/>
                <c:pt idx="0">
                  <c:v>생명력</c:v>
                </c:pt>
                <c:pt idx="1">
                  <c:v>기본 공격력</c:v>
                </c:pt>
                <c:pt idx="2">
                  <c:v>공격 보정</c:v>
                </c:pt>
                <c:pt idx="3">
                  <c:v>최종 공격력</c:v>
                </c:pt>
                <c:pt idx="4">
                  <c:v>기본 방어력</c:v>
                </c:pt>
                <c:pt idx="5">
                  <c:v>방어 보정</c:v>
                </c:pt>
                <c:pt idx="6">
                  <c:v>최종 방어력</c:v>
                </c:pt>
              </c:strCache>
            </c:strRef>
          </c:cat>
          <c:val>
            <c:numRef>
              <c:f>'전투 시뮬레이터'!$C$11:$C$17</c:f>
              <c:numCache>
                <c:formatCode>G/표준</c:formatCode>
                <c:ptCount val="7"/>
                <c:pt idx="0">
                  <c:v>130</c:v>
                </c:pt>
                <c:pt idx="1">
                  <c:v>18</c:v>
                </c:pt>
                <c:pt idx="2">
                  <c:v>3</c:v>
                </c:pt>
                <c:pt idx="3">
                  <c:v>21</c:v>
                </c:pt>
                <c:pt idx="4">
                  <c:v>8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730712480"/>
        <c:axId val="730713312"/>
      </c:radarChart>
      <c:catAx>
        <c:axId val="7307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ickMarkSkip val="1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30713312"/>
        <c:crosses val="autoZero"/>
        <c:lblAlgn val="ctr"/>
        <c:lblOffset val="100"/>
        <c:noMultiLvlLbl val="0"/>
      </c:catAx>
      <c:valAx>
        <c:axId val="73071331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/표준" sourceLinked="1"/>
        <c:majorTickMark val="none"/>
        <c:minorTickMark val="none"/>
        <c:tickLblPos val="nextTo"/>
        <c:spPr>
          <a:ln xmlns:a="http://schemas.openxmlformats.org/drawingml/2006/main" w="9525">
            <a:noFill/>
          </a:ln>
        </c:spPr>
        <c: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3071248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ineChart>
        <c:grouping val="standard"/>
        <c:varyColors val="1"/>
        <c:ser>
          <c:idx val="0"/>
          <c:order val="0"/>
          <c:tx>
            <c:v>콘텐츠 진행 포인트 누적</c:v>
          </c:tx>
          <c:marker>
            <c:symbol val="diamond"/>
            <c:size val="7"/>
          </c:marker>
          <c:cat>
            <c:numRef>
              <c:f>'밸런스 곡선'!$A$5:$A$310</c:f>
              <c:numCache>
                <c:formatCode>G/표준</c:formatCode>
                <c:ptCount val="3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cat>
          <c:val>
            <c:numRef>
              <c:f>'밸런스 곡선'!$B$5:$B$310</c:f>
              <c:numCache>
                <c:formatCode>G/표준</c:formatCode>
                <c:ptCount val="306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34</c:v>
                </c:pt>
                <c:pt idx="12">
                  <c:v>37</c:v>
                </c:pt>
                <c:pt idx="13">
                  <c:v>40</c:v>
                </c:pt>
                <c:pt idx="14">
                  <c:v>44</c:v>
                </c:pt>
                <c:pt idx="15">
                  <c:v>47</c:v>
                </c:pt>
                <c:pt idx="16">
                  <c:v>50</c:v>
                </c:pt>
                <c:pt idx="17">
                  <c:v>53</c:v>
                </c:pt>
                <c:pt idx="18">
                  <c:v>56</c:v>
                </c:pt>
                <c:pt idx="19">
                  <c:v>59</c:v>
                </c:pt>
                <c:pt idx="20">
                  <c:v>63</c:v>
                </c:pt>
                <c:pt idx="21">
                  <c:v>69</c:v>
                </c:pt>
                <c:pt idx="22">
                  <c:v>75</c:v>
                </c:pt>
                <c:pt idx="23">
                  <c:v>81</c:v>
                </c:pt>
                <c:pt idx="24">
                  <c:v>84</c:v>
                </c:pt>
                <c:pt idx="25">
                  <c:v>87</c:v>
                </c:pt>
                <c:pt idx="26">
                  <c:v>91</c:v>
                </c:pt>
                <c:pt idx="27">
                  <c:v>96</c:v>
                </c:pt>
                <c:pt idx="28">
                  <c:v>102</c:v>
                </c:pt>
                <c:pt idx="29">
                  <c:v>107</c:v>
                </c:pt>
                <c:pt idx="30">
                  <c:v>110</c:v>
                </c:pt>
                <c:pt idx="31">
                  <c:v>113</c:v>
                </c:pt>
                <c:pt idx="32">
                  <c:v>116</c:v>
                </c:pt>
                <c:pt idx="33">
                  <c:v>120</c:v>
                </c:pt>
                <c:pt idx="34">
                  <c:v>125</c:v>
                </c:pt>
                <c:pt idx="35">
                  <c:v>128</c:v>
                </c:pt>
                <c:pt idx="36">
                  <c:v>132</c:v>
                </c:pt>
                <c:pt idx="37">
                  <c:v>135</c:v>
                </c:pt>
                <c:pt idx="38">
                  <c:v>138</c:v>
                </c:pt>
                <c:pt idx="39">
                  <c:v>140</c:v>
                </c:pt>
                <c:pt idx="40">
                  <c:v>143</c:v>
                </c:pt>
                <c:pt idx="41">
                  <c:v>148</c:v>
                </c:pt>
                <c:pt idx="42">
                  <c:v>151</c:v>
                </c:pt>
                <c:pt idx="43">
                  <c:v>156</c:v>
                </c:pt>
                <c:pt idx="44">
                  <c:v>160</c:v>
                </c:pt>
                <c:pt idx="45">
                  <c:v>163</c:v>
                </c:pt>
                <c:pt idx="46">
                  <c:v>166</c:v>
                </c:pt>
                <c:pt idx="47">
                  <c:v>169</c:v>
                </c:pt>
                <c:pt idx="48">
                  <c:v>174</c:v>
                </c:pt>
                <c:pt idx="49">
                  <c:v>177</c:v>
                </c:pt>
                <c:pt idx="50">
                  <c:v>181</c:v>
                </c:pt>
                <c:pt idx="51">
                  <c:v>187</c:v>
                </c:pt>
                <c:pt idx="52">
                  <c:v>191</c:v>
                </c:pt>
                <c:pt idx="53">
                  <c:v>196</c:v>
                </c:pt>
                <c:pt idx="54">
                  <c:v>201</c:v>
                </c:pt>
                <c:pt idx="55">
                  <c:v>204</c:v>
                </c:pt>
                <c:pt idx="56">
                  <c:v>208</c:v>
                </c:pt>
                <c:pt idx="57">
                  <c:v>212</c:v>
                </c:pt>
                <c:pt idx="58">
                  <c:v>216</c:v>
                </c:pt>
                <c:pt idx="59">
                  <c:v>221</c:v>
                </c:pt>
                <c:pt idx="60">
                  <c:v>226</c:v>
                </c:pt>
                <c:pt idx="61">
                  <c:v>232</c:v>
                </c:pt>
                <c:pt idx="62">
                  <c:v>237</c:v>
                </c:pt>
                <c:pt idx="63">
                  <c:v>241</c:v>
                </c:pt>
                <c:pt idx="64">
                  <c:v>245</c:v>
                </c:pt>
                <c:pt idx="65">
                  <c:v>249</c:v>
                </c:pt>
                <c:pt idx="66">
                  <c:v>253</c:v>
                </c:pt>
                <c:pt idx="67">
                  <c:v>256</c:v>
                </c:pt>
                <c:pt idx="68">
                  <c:v>260</c:v>
                </c:pt>
                <c:pt idx="69">
                  <c:v>263</c:v>
                </c:pt>
                <c:pt idx="70">
                  <c:v>267</c:v>
                </c:pt>
                <c:pt idx="71">
                  <c:v>272</c:v>
                </c:pt>
                <c:pt idx="72">
                  <c:v>278</c:v>
                </c:pt>
                <c:pt idx="73">
                  <c:v>283</c:v>
                </c:pt>
                <c:pt idx="74">
                  <c:v>289</c:v>
                </c:pt>
                <c:pt idx="75">
                  <c:v>292</c:v>
                </c:pt>
                <c:pt idx="76">
                  <c:v>296</c:v>
                </c:pt>
                <c:pt idx="77">
                  <c:v>301</c:v>
                </c:pt>
                <c:pt idx="78">
                  <c:v>309</c:v>
                </c:pt>
                <c:pt idx="79">
                  <c:v>313</c:v>
                </c:pt>
                <c:pt idx="80">
                  <c:v>316</c:v>
                </c:pt>
                <c:pt idx="81">
                  <c:v>320</c:v>
                </c:pt>
                <c:pt idx="82">
                  <c:v>325</c:v>
                </c:pt>
                <c:pt idx="83">
                  <c:v>335</c:v>
                </c:pt>
                <c:pt idx="84">
                  <c:v>339</c:v>
                </c:pt>
                <c:pt idx="85">
                  <c:v>343</c:v>
                </c:pt>
                <c:pt idx="86">
                  <c:v>347</c:v>
                </c:pt>
                <c:pt idx="87">
                  <c:v>351</c:v>
                </c:pt>
                <c:pt idx="88">
                  <c:v>355</c:v>
                </c:pt>
                <c:pt idx="89">
                  <c:v>359</c:v>
                </c:pt>
                <c:pt idx="90">
                  <c:v>363</c:v>
                </c:pt>
                <c:pt idx="91">
                  <c:v>368</c:v>
                </c:pt>
                <c:pt idx="92">
                  <c:v>372</c:v>
                </c:pt>
                <c:pt idx="93">
                  <c:v>376</c:v>
                </c:pt>
                <c:pt idx="94">
                  <c:v>380</c:v>
                </c:pt>
                <c:pt idx="95">
                  <c:v>384</c:v>
                </c:pt>
                <c:pt idx="96">
                  <c:v>389</c:v>
                </c:pt>
                <c:pt idx="97">
                  <c:v>392</c:v>
                </c:pt>
                <c:pt idx="98">
                  <c:v>396</c:v>
                </c:pt>
                <c:pt idx="99">
                  <c:v>403</c:v>
                </c:pt>
                <c:pt idx="100">
                  <c:v>406</c:v>
                </c:pt>
                <c:pt idx="101">
                  <c:v>409</c:v>
                </c:pt>
                <c:pt idx="102">
                  <c:v>414</c:v>
                </c:pt>
                <c:pt idx="103">
                  <c:v>417</c:v>
                </c:pt>
                <c:pt idx="104">
                  <c:v>421</c:v>
                </c:pt>
                <c:pt idx="105">
                  <c:v>425</c:v>
                </c:pt>
                <c:pt idx="106">
                  <c:v>429</c:v>
                </c:pt>
                <c:pt idx="107">
                  <c:v>434</c:v>
                </c:pt>
                <c:pt idx="108">
                  <c:v>438</c:v>
                </c:pt>
                <c:pt idx="109">
                  <c:v>442</c:v>
                </c:pt>
                <c:pt idx="110">
                  <c:v>450</c:v>
                </c:pt>
                <c:pt idx="111">
                  <c:v>454</c:v>
                </c:pt>
                <c:pt idx="112">
                  <c:v>458</c:v>
                </c:pt>
                <c:pt idx="113">
                  <c:v>462</c:v>
                </c:pt>
                <c:pt idx="114">
                  <c:v>465</c:v>
                </c:pt>
                <c:pt idx="115">
                  <c:v>469</c:v>
                </c:pt>
                <c:pt idx="116">
                  <c:v>474</c:v>
                </c:pt>
                <c:pt idx="117">
                  <c:v>477</c:v>
                </c:pt>
                <c:pt idx="118">
                  <c:v>483</c:v>
                </c:pt>
                <c:pt idx="119">
                  <c:v>488</c:v>
                </c:pt>
                <c:pt idx="120">
                  <c:v>492</c:v>
                </c:pt>
                <c:pt idx="121">
                  <c:v>497</c:v>
                </c:pt>
                <c:pt idx="122">
                  <c:v>503</c:v>
                </c:pt>
                <c:pt idx="123">
                  <c:v>509</c:v>
                </c:pt>
                <c:pt idx="124">
                  <c:v>515</c:v>
                </c:pt>
                <c:pt idx="125">
                  <c:v>522</c:v>
                </c:pt>
                <c:pt idx="126">
                  <c:v>529</c:v>
                </c:pt>
                <c:pt idx="127">
                  <c:v>535</c:v>
                </c:pt>
                <c:pt idx="128">
                  <c:v>541</c:v>
                </c:pt>
                <c:pt idx="129">
                  <c:v>550</c:v>
                </c:pt>
                <c:pt idx="130">
                  <c:v>552</c:v>
                </c:pt>
                <c:pt idx="131">
                  <c:v>556</c:v>
                </c:pt>
                <c:pt idx="132">
                  <c:v>559</c:v>
                </c:pt>
                <c:pt idx="133">
                  <c:v>561</c:v>
                </c:pt>
                <c:pt idx="134">
                  <c:v>564</c:v>
                </c:pt>
                <c:pt idx="135">
                  <c:v>567</c:v>
                </c:pt>
                <c:pt idx="136">
                  <c:v>570</c:v>
                </c:pt>
                <c:pt idx="137">
                  <c:v>573</c:v>
                </c:pt>
                <c:pt idx="138">
                  <c:v>576</c:v>
                </c:pt>
                <c:pt idx="139">
                  <c:v>581</c:v>
                </c:pt>
                <c:pt idx="140">
                  <c:v>590</c:v>
                </c:pt>
                <c:pt idx="141">
                  <c:v>598</c:v>
                </c:pt>
                <c:pt idx="142">
                  <c:v>601</c:v>
                </c:pt>
                <c:pt idx="143">
                  <c:v>605</c:v>
                </c:pt>
                <c:pt idx="144">
                  <c:v>608</c:v>
                </c:pt>
                <c:pt idx="145">
                  <c:v>620</c:v>
                </c:pt>
                <c:pt idx="146">
                  <c:v>631</c:v>
                </c:pt>
                <c:pt idx="147">
                  <c:v>643</c:v>
                </c:pt>
                <c:pt idx="148">
                  <c:v>646</c:v>
                </c:pt>
                <c:pt idx="149">
                  <c:v>651</c:v>
                </c:pt>
                <c:pt idx="150">
                  <c:v>655</c:v>
                </c:pt>
                <c:pt idx="151">
                  <c:v>658</c:v>
                </c:pt>
                <c:pt idx="152">
                  <c:v>662</c:v>
                </c:pt>
                <c:pt idx="153">
                  <c:v>668</c:v>
                </c:pt>
                <c:pt idx="154">
                  <c:v>672</c:v>
                </c:pt>
                <c:pt idx="155">
                  <c:v>678</c:v>
                </c:pt>
                <c:pt idx="156">
                  <c:v>682</c:v>
                </c:pt>
                <c:pt idx="157">
                  <c:v>687</c:v>
                </c:pt>
                <c:pt idx="158">
                  <c:v>693</c:v>
                </c:pt>
                <c:pt idx="159">
                  <c:v>702</c:v>
                </c:pt>
                <c:pt idx="160">
                  <c:v>705</c:v>
                </c:pt>
                <c:pt idx="161">
                  <c:v>709</c:v>
                </c:pt>
                <c:pt idx="162">
                  <c:v>721</c:v>
                </c:pt>
                <c:pt idx="163">
                  <c:v>733</c:v>
                </c:pt>
                <c:pt idx="164">
                  <c:v>745</c:v>
                </c:pt>
                <c:pt idx="165">
                  <c:v>757</c:v>
                </c:pt>
                <c:pt idx="166">
                  <c:v>769</c:v>
                </c:pt>
                <c:pt idx="167">
                  <c:v>781</c:v>
                </c:pt>
                <c:pt idx="168">
                  <c:v>784</c:v>
                </c:pt>
                <c:pt idx="169">
                  <c:v>788</c:v>
                </c:pt>
                <c:pt idx="170">
                  <c:v>793</c:v>
                </c:pt>
                <c:pt idx="171">
                  <c:v>798</c:v>
                </c:pt>
                <c:pt idx="172">
                  <c:v>802</c:v>
                </c:pt>
                <c:pt idx="173">
                  <c:v>805</c:v>
                </c:pt>
                <c:pt idx="174">
                  <c:v>809</c:v>
                </c:pt>
                <c:pt idx="175">
                  <c:v>814</c:v>
                </c:pt>
                <c:pt idx="176">
                  <c:v>819</c:v>
                </c:pt>
                <c:pt idx="177">
                  <c:v>831</c:v>
                </c:pt>
                <c:pt idx="178">
                  <c:v>843</c:v>
                </c:pt>
                <c:pt idx="179">
                  <c:v>855</c:v>
                </c:pt>
                <c:pt idx="180">
                  <c:v>867</c:v>
                </c:pt>
                <c:pt idx="181">
                  <c:v>871</c:v>
                </c:pt>
                <c:pt idx="182">
                  <c:v>875</c:v>
                </c:pt>
                <c:pt idx="183">
                  <c:v>879</c:v>
                </c:pt>
                <c:pt idx="184">
                  <c:v>885</c:v>
                </c:pt>
                <c:pt idx="185">
                  <c:v>893</c:v>
                </c:pt>
                <c:pt idx="186">
                  <c:v>898</c:v>
                </c:pt>
                <c:pt idx="187">
                  <c:v>906</c:v>
                </c:pt>
                <c:pt idx="188">
                  <c:v>911</c:v>
                </c:pt>
                <c:pt idx="189">
                  <c:v>917</c:v>
                </c:pt>
                <c:pt idx="190">
                  <c:v>921</c:v>
                </c:pt>
                <c:pt idx="191">
                  <c:v>925</c:v>
                </c:pt>
                <c:pt idx="192">
                  <c:v>929</c:v>
                </c:pt>
                <c:pt idx="193">
                  <c:v>932</c:v>
                </c:pt>
                <c:pt idx="194">
                  <c:v>935</c:v>
                </c:pt>
                <c:pt idx="195">
                  <c:v>939</c:v>
                </c:pt>
                <c:pt idx="196">
                  <c:v>943</c:v>
                </c:pt>
                <c:pt idx="197">
                  <c:v>947</c:v>
                </c:pt>
                <c:pt idx="198">
                  <c:v>950</c:v>
                </c:pt>
                <c:pt idx="199">
                  <c:v>954</c:v>
                </c:pt>
                <c:pt idx="200">
                  <c:v>958</c:v>
                </c:pt>
                <c:pt idx="201">
                  <c:v>962</c:v>
                </c:pt>
                <c:pt idx="202">
                  <c:v>968</c:v>
                </c:pt>
                <c:pt idx="203">
                  <c:v>972</c:v>
                </c:pt>
                <c:pt idx="204">
                  <c:v>977</c:v>
                </c:pt>
                <c:pt idx="205">
                  <c:v>981</c:v>
                </c:pt>
                <c:pt idx="206">
                  <c:v>985</c:v>
                </c:pt>
                <c:pt idx="207">
                  <c:v>991</c:v>
                </c:pt>
                <c:pt idx="208">
                  <c:v>996</c:v>
                </c:pt>
                <c:pt idx="209">
                  <c:v>999</c:v>
                </c:pt>
                <c:pt idx="210">
                  <c:v>1003</c:v>
                </c:pt>
                <c:pt idx="211">
                  <c:v>1007</c:v>
                </c:pt>
                <c:pt idx="212">
                  <c:v>1013</c:v>
                </c:pt>
                <c:pt idx="213">
                  <c:v>1018</c:v>
                </c:pt>
                <c:pt idx="214">
                  <c:v>1028</c:v>
                </c:pt>
                <c:pt idx="215">
                  <c:v>1033</c:v>
                </c:pt>
                <c:pt idx="216">
                  <c:v>1039</c:v>
                </c:pt>
                <c:pt idx="217">
                  <c:v>1043</c:v>
                </c:pt>
                <c:pt idx="218">
                  <c:v>1049</c:v>
                </c:pt>
                <c:pt idx="219">
                  <c:v>1054</c:v>
                </c:pt>
                <c:pt idx="220">
                  <c:v>1057</c:v>
                </c:pt>
                <c:pt idx="221">
                  <c:v>1063</c:v>
                </c:pt>
                <c:pt idx="222">
                  <c:v>1068</c:v>
                </c:pt>
                <c:pt idx="223">
                  <c:v>1071</c:v>
                </c:pt>
                <c:pt idx="224">
                  <c:v>1076</c:v>
                </c:pt>
                <c:pt idx="225">
                  <c:v>1082</c:v>
                </c:pt>
                <c:pt idx="226">
                  <c:v>1085</c:v>
                </c:pt>
                <c:pt idx="227">
                  <c:v>1090</c:v>
                </c:pt>
                <c:pt idx="228">
                  <c:v>1095</c:v>
                </c:pt>
                <c:pt idx="229">
                  <c:v>1099</c:v>
                </c:pt>
                <c:pt idx="230">
                  <c:v>1105</c:v>
                </c:pt>
                <c:pt idx="231">
                  <c:v>1110</c:v>
                </c:pt>
                <c:pt idx="232">
                  <c:v>1114</c:v>
                </c:pt>
                <c:pt idx="233">
                  <c:v>1119</c:v>
                </c:pt>
                <c:pt idx="234">
                  <c:v>1126</c:v>
                </c:pt>
                <c:pt idx="235">
                  <c:v>1132</c:v>
                </c:pt>
                <c:pt idx="236">
                  <c:v>1137</c:v>
                </c:pt>
                <c:pt idx="237">
                  <c:v>1144</c:v>
                </c:pt>
                <c:pt idx="238">
                  <c:v>1150</c:v>
                </c:pt>
                <c:pt idx="239">
                  <c:v>1155</c:v>
                </c:pt>
                <c:pt idx="240">
                  <c:v>1159</c:v>
                </c:pt>
                <c:pt idx="241">
                  <c:v>1163</c:v>
                </c:pt>
                <c:pt idx="242">
                  <c:v>1169</c:v>
                </c:pt>
                <c:pt idx="243">
                  <c:v>1175</c:v>
                </c:pt>
                <c:pt idx="244">
                  <c:v>1180</c:v>
                </c:pt>
                <c:pt idx="245">
                  <c:v>1192</c:v>
                </c:pt>
                <c:pt idx="246">
                  <c:v>1204</c:v>
                </c:pt>
                <c:pt idx="247">
                  <c:v>1216</c:v>
                </c:pt>
                <c:pt idx="248">
                  <c:v>1222</c:v>
                </c:pt>
                <c:pt idx="249">
                  <c:v>1230</c:v>
                </c:pt>
                <c:pt idx="250">
                  <c:v>1238</c:v>
                </c:pt>
                <c:pt idx="251">
                  <c:v>1242</c:v>
                </c:pt>
                <c:pt idx="252">
                  <c:v>1247</c:v>
                </c:pt>
                <c:pt idx="253">
                  <c:v>1252</c:v>
                </c:pt>
                <c:pt idx="254">
                  <c:v>1264</c:v>
                </c:pt>
                <c:pt idx="255">
                  <c:v>1270</c:v>
                </c:pt>
                <c:pt idx="256">
                  <c:v>1274</c:v>
                </c:pt>
                <c:pt idx="257">
                  <c:v>1279</c:v>
                </c:pt>
                <c:pt idx="258">
                  <c:v>1283</c:v>
                </c:pt>
                <c:pt idx="259">
                  <c:v>1288</c:v>
                </c:pt>
                <c:pt idx="260">
                  <c:v>1292</c:v>
                </c:pt>
                <c:pt idx="261">
                  <c:v>1297</c:v>
                </c:pt>
                <c:pt idx="262">
                  <c:v>1301</c:v>
                </c:pt>
                <c:pt idx="263">
                  <c:v>1305</c:v>
                </c:pt>
                <c:pt idx="264">
                  <c:v>1311</c:v>
                </c:pt>
                <c:pt idx="265">
                  <c:v>1314</c:v>
                </c:pt>
                <c:pt idx="266">
                  <c:v>1321</c:v>
                </c:pt>
                <c:pt idx="267">
                  <c:v>1326</c:v>
                </c:pt>
                <c:pt idx="268">
                  <c:v>1331</c:v>
                </c:pt>
                <c:pt idx="269">
                  <c:v>1335</c:v>
                </c:pt>
                <c:pt idx="270">
                  <c:v>1340</c:v>
                </c:pt>
                <c:pt idx="271">
                  <c:v>1346</c:v>
                </c:pt>
                <c:pt idx="272">
                  <c:v>1353</c:v>
                </c:pt>
                <c:pt idx="273">
                  <c:v>1359</c:v>
                </c:pt>
                <c:pt idx="274">
                  <c:v>1365</c:v>
                </c:pt>
                <c:pt idx="275">
                  <c:v>1371</c:v>
                </c:pt>
                <c:pt idx="276">
                  <c:v>1377</c:v>
                </c:pt>
                <c:pt idx="277">
                  <c:v>1382</c:v>
                </c:pt>
                <c:pt idx="278">
                  <c:v>1387</c:v>
                </c:pt>
                <c:pt idx="279">
                  <c:v>1391</c:v>
                </c:pt>
                <c:pt idx="280">
                  <c:v>1396</c:v>
                </c:pt>
                <c:pt idx="281">
                  <c:v>1399</c:v>
                </c:pt>
                <c:pt idx="282">
                  <c:v>1411</c:v>
                </c:pt>
                <c:pt idx="283">
                  <c:v>1416</c:v>
                </c:pt>
                <c:pt idx="284">
                  <c:v>1428</c:v>
                </c:pt>
                <c:pt idx="285">
                  <c:v>1440</c:v>
                </c:pt>
                <c:pt idx="286">
                  <c:v>1452</c:v>
                </c:pt>
                <c:pt idx="287">
                  <c:v>1464</c:v>
                </c:pt>
                <c:pt idx="288">
                  <c:v>1474</c:v>
                </c:pt>
                <c:pt idx="289">
                  <c:v>1479</c:v>
                </c:pt>
                <c:pt idx="290">
                  <c:v>1483</c:v>
                </c:pt>
                <c:pt idx="291">
                  <c:v>1487</c:v>
                </c:pt>
                <c:pt idx="292">
                  <c:v>1495</c:v>
                </c:pt>
                <c:pt idx="293">
                  <c:v>1500</c:v>
                </c:pt>
                <c:pt idx="294">
                  <c:v>1505</c:v>
                </c:pt>
                <c:pt idx="295">
                  <c:v>1510</c:v>
                </c:pt>
                <c:pt idx="296">
                  <c:v>1520</c:v>
                </c:pt>
                <c:pt idx="297">
                  <c:v>1530</c:v>
                </c:pt>
                <c:pt idx="298">
                  <c:v>1534</c:v>
                </c:pt>
                <c:pt idx="299">
                  <c:v>1539</c:v>
                </c:pt>
                <c:pt idx="300">
                  <c:v>1543</c:v>
                </c:pt>
                <c:pt idx="301">
                  <c:v>1548</c:v>
                </c:pt>
                <c:pt idx="302">
                  <c:v>1552</c:v>
                </c:pt>
                <c:pt idx="303">
                  <c:v>1556</c:v>
                </c:pt>
                <c:pt idx="304">
                  <c:v>1561</c:v>
                </c:pt>
                <c:pt idx="305">
                  <c:v>1566</c:v>
                </c:pt>
              </c:numCache>
            </c:numRef>
          </c:val>
        </c:ser>
        <c:ser>
          <c:idx val="1"/>
          <c:order val="1"/>
          <c:tx>
            <c:v>상위 스테이지 해금 요구 포인트</c:v>
          </c:tx>
          <c:marker>
            <c:symbol val="square"/>
            <c:size val="7"/>
          </c:marker>
          <c:cat>
            <c:numRef>
              <c:f>'밸런스 곡선'!$A$5:$A$310</c:f>
              <c:numCache>
                <c:formatCode>G/표준</c:formatCode>
                <c:ptCount val="3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cat>
          <c:val>
            <c:numRef>
              <c:f>'밸런스 곡선'!$C$5:$C$310</c:f>
              <c:numCache>
                <c:formatCode>G/표준</c:formatCode>
                <c:ptCount val="3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47</c:v>
                </c:pt>
                <c:pt idx="17">
                  <c:v>47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84</c:v>
                </c:pt>
                <c:pt idx="26">
                  <c:v>87</c:v>
                </c:pt>
                <c:pt idx="27">
                  <c:v>87</c:v>
                </c:pt>
                <c:pt idx="28">
                  <c:v>87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  <c:pt idx="32">
                  <c:v>113</c:v>
                </c:pt>
                <c:pt idx="33">
                  <c:v>113</c:v>
                </c:pt>
                <c:pt idx="34">
                  <c:v>113</c:v>
                </c:pt>
                <c:pt idx="35">
                  <c:v>113</c:v>
                </c:pt>
                <c:pt idx="36">
                  <c:v>128</c:v>
                </c:pt>
                <c:pt idx="37">
                  <c:v>132</c:v>
                </c:pt>
                <c:pt idx="38">
                  <c:v>132</c:v>
                </c:pt>
                <c:pt idx="39">
                  <c:v>132</c:v>
                </c:pt>
                <c:pt idx="40">
                  <c:v>132</c:v>
                </c:pt>
                <c:pt idx="41">
                  <c:v>132</c:v>
                </c:pt>
                <c:pt idx="42">
                  <c:v>132</c:v>
                </c:pt>
                <c:pt idx="43">
                  <c:v>132</c:v>
                </c:pt>
                <c:pt idx="44">
                  <c:v>132</c:v>
                </c:pt>
                <c:pt idx="45">
                  <c:v>132</c:v>
                </c:pt>
                <c:pt idx="46">
                  <c:v>132</c:v>
                </c:pt>
                <c:pt idx="47">
                  <c:v>132</c:v>
                </c:pt>
                <c:pt idx="48">
                  <c:v>132</c:v>
                </c:pt>
                <c:pt idx="49">
                  <c:v>132</c:v>
                </c:pt>
                <c:pt idx="50">
                  <c:v>132</c:v>
                </c:pt>
                <c:pt idx="51">
                  <c:v>132</c:v>
                </c:pt>
                <c:pt idx="52">
                  <c:v>132</c:v>
                </c:pt>
                <c:pt idx="53">
                  <c:v>132</c:v>
                </c:pt>
                <c:pt idx="54">
                  <c:v>132</c:v>
                </c:pt>
                <c:pt idx="55">
                  <c:v>132</c:v>
                </c:pt>
                <c:pt idx="56">
                  <c:v>132</c:v>
                </c:pt>
                <c:pt idx="57">
                  <c:v>208</c:v>
                </c:pt>
                <c:pt idx="58">
                  <c:v>208</c:v>
                </c:pt>
                <c:pt idx="59">
                  <c:v>208</c:v>
                </c:pt>
                <c:pt idx="60">
                  <c:v>208</c:v>
                </c:pt>
                <c:pt idx="61">
                  <c:v>208</c:v>
                </c:pt>
                <c:pt idx="62">
                  <c:v>208</c:v>
                </c:pt>
                <c:pt idx="63">
                  <c:v>237</c:v>
                </c:pt>
                <c:pt idx="64">
                  <c:v>241</c:v>
                </c:pt>
                <c:pt idx="65">
                  <c:v>241</c:v>
                </c:pt>
                <c:pt idx="66">
                  <c:v>241</c:v>
                </c:pt>
                <c:pt idx="67">
                  <c:v>253</c:v>
                </c:pt>
                <c:pt idx="68">
                  <c:v>253</c:v>
                </c:pt>
                <c:pt idx="69">
                  <c:v>260</c:v>
                </c:pt>
                <c:pt idx="70">
                  <c:v>260</c:v>
                </c:pt>
                <c:pt idx="71">
                  <c:v>260</c:v>
                </c:pt>
                <c:pt idx="72">
                  <c:v>260</c:v>
                </c:pt>
                <c:pt idx="73">
                  <c:v>278</c:v>
                </c:pt>
                <c:pt idx="74">
                  <c:v>278</c:v>
                </c:pt>
                <c:pt idx="75">
                  <c:v>289</c:v>
                </c:pt>
                <c:pt idx="76">
                  <c:v>289</c:v>
                </c:pt>
                <c:pt idx="77">
                  <c:v>289</c:v>
                </c:pt>
                <c:pt idx="78">
                  <c:v>289</c:v>
                </c:pt>
                <c:pt idx="79">
                  <c:v>289</c:v>
                </c:pt>
                <c:pt idx="80">
                  <c:v>289</c:v>
                </c:pt>
                <c:pt idx="81">
                  <c:v>289</c:v>
                </c:pt>
                <c:pt idx="82">
                  <c:v>320</c:v>
                </c:pt>
                <c:pt idx="83">
                  <c:v>320</c:v>
                </c:pt>
                <c:pt idx="84">
                  <c:v>320</c:v>
                </c:pt>
                <c:pt idx="85">
                  <c:v>339</c:v>
                </c:pt>
                <c:pt idx="86">
                  <c:v>343</c:v>
                </c:pt>
                <c:pt idx="87">
                  <c:v>343</c:v>
                </c:pt>
                <c:pt idx="88">
                  <c:v>343</c:v>
                </c:pt>
                <c:pt idx="89">
                  <c:v>343</c:v>
                </c:pt>
                <c:pt idx="90">
                  <c:v>343</c:v>
                </c:pt>
                <c:pt idx="91">
                  <c:v>343</c:v>
                </c:pt>
                <c:pt idx="92">
                  <c:v>343</c:v>
                </c:pt>
                <c:pt idx="93">
                  <c:v>343</c:v>
                </c:pt>
                <c:pt idx="94">
                  <c:v>343</c:v>
                </c:pt>
                <c:pt idx="95">
                  <c:v>380</c:v>
                </c:pt>
                <c:pt idx="96">
                  <c:v>380</c:v>
                </c:pt>
                <c:pt idx="97">
                  <c:v>380</c:v>
                </c:pt>
                <c:pt idx="98">
                  <c:v>380</c:v>
                </c:pt>
                <c:pt idx="99">
                  <c:v>380</c:v>
                </c:pt>
                <c:pt idx="100">
                  <c:v>380</c:v>
                </c:pt>
                <c:pt idx="101">
                  <c:v>380</c:v>
                </c:pt>
                <c:pt idx="102">
                  <c:v>380</c:v>
                </c:pt>
                <c:pt idx="103">
                  <c:v>380</c:v>
                </c:pt>
                <c:pt idx="104">
                  <c:v>417</c:v>
                </c:pt>
                <c:pt idx="105">
                  <c:v>417</c:v>
                </c:pt>
                <c:pt idx="106">
                  <c:v>417</c:v>
                </c:pt>
                <c:pt idx="107">
                  <c:v>417</c:v>
                </c:pt>
                <c:pt idx="108">
                  <c:v>434</c:v>
                </c:pt>
                <c:pt idx="109">
                  <c:v>434</c:v>
                </c:pt>
                <c:pt idx="110">
                  <c:v>434</c:v>
                </c:pt>
                <c:pt idx="111">
                  <c:v>434</c:v>
                </c:pt>
                <c:pt idx="112">
                  <c:v>434</c:v>
                </c:pt>
                <c:pt idx="113">
                  <c:v>434</c:v>
                </c:pt>
                <c:pt idx="114">
                  <c:v>462</c:v>
                </c:pt>
                <c:pt idx="115">
                  <c:v>462</c:v>
                </c:pt>
                <c:pt idx="116">
                  <c:v>462</c:v>
                </c:pt>
                <c:pt idx="117">
                  <c:v>462</c:v>
                </c:pt>
                <c:pt idx="118">
                  <c:v>462</c:v>
                </c:pt>
                <c:pt idx="119">
                  <c:v>462</c:v>
                </c:pt>
                <c:pt idx="120">
                  <c:v>488</c:v>
                </c:pt>
                <c:pt idx="121">
                  <c:v>488</c:v>
                </c:pt>
                <c:pt idx="122">
                  <c:v>488</c:v>
                </c:pt>
                <c:pt idx="123">
                  <c:v>488</c:v>
                </c:pt>
                <c:pt idx="124">
                  <c:v>488</c:v>
                </c:pt>
                <c:pt idx="125">
                  <c:v>488</c:v>
                </c:pt>
                <c:pt idx="126">
                  <c:v>488</c:v>
                </c:pt>
                <c:pt idx="127">
                  <c:v>488</c:v>
                </c:pt>
                <c:pt idx="128">
                  <c:v>488</c:v>
                </c:pt>
                <c:pt idx="129">
                  <c:v>488</c:v>
                </c:pt>
                <c:pt idx="130">
                  <c:v>488</c:v>
                </c:pt>
                <c:pt idx="131">
                  <c:v>488</c:v>
                </c:pt>
                <c:pt idx="132">
                  <c:v>488</c:v>
                </c:pt>
                <c:pt idx="133">
                  <c:v>488</c:v>
                </c:pt>
                <c:pt idx="134">
                  <c:v>561</c:v>
                </c:pt>
                <c:pt idx="135">
                  <c:v>561</c:v>
                </c:pt>
                <c:pt idx="136">
                  <c:v>561</c:v>
                </c:pt>
                <c:pt idx="137">
                  <c:v>561</c:v>
                </c:pt>
                <c:pt idx="138">
                  <c:v>573</c:v>
                </c:pt>
                <c:pt idx="139">
                  <c:v>573</c:v>
                </c:pt>
                <c:pt idx="140">
                  <c:v>573</c:v>
                </c:pt>
                <c:pt idx="141">
                  <c:v>573</c:v>
                </c:pt>
                <c:pt idx="142">
                  <c:v>573</c:v>
                </c:pt>
                <c:pt idx="143">
                  <c:v>601</c:v>
                </c:pt>
                <c:pt idx="144">
                  <c:v>601</c:v>
                </c:pt>
                <c:pt idx="145">
                  <c:v>601</c:v>
                </c:pt>
                <c:pt idx="146">
                  <c:v>601</c:v>
                </c:pt>
                <c:pt idx="147">
                  <c:v>601</c:v>
                </c:pt>
                <c:pt idx="148">
                  <c:v>601</c:v>
                </c:pt>
                <c:pt idx="149">
                  <c:v>646</c:v>
                </c:pt>
                <c:pt idx="150">
                  <c:v>646</c:v>
                </c:pt>
                <c:pt idx="151">
                  <c:v>646</c:v>
                </c:pt>
                <c:pt idx="152">
                  <c:v>646</c:v>
                </c:pt>
                <c:pt idx="153">
                  <c:v>662</c:v>
                </c:pt>
                <c:pt idx="154">
                  <c:v>662</c:v>
                </c:pt>
                <c:pt idx="155">
                  <c:v>662</c:v>
                </c:pt>
                <c:pt idx="156">
                  <c:v>662</c:v>
                </c:pt>
                <c:pt idx="157">
                  <c:v>662</c:v>
                </c:pt>
                <c:pt idx="158">
                  <c:v>687</c:v>
                </c:pt>
                <c:pt idx="159">
                  <c:v>687</c:v>
                </c:pt>
                <c:pt idx="160">
                  <c:v>687</c:v>
                </c:pt>
                <c:pt idx="161">
                  <c:v>705</c:v>
                </c:pt>
                <c:pt idx="162">
                  <c:v>705</c:v>
                </c:pt>
                <c:pt idx="163">
                  <c:v>705</c:v>
                </c:pt>
                <c:pt idx="164">
                  <c:v>705</c:v>
                </c:pt>
                <c:pt idx="165">
                  <c:v>705</c:v>
                </c:pt>
                <c:pt idx="166">
                  <c:v>705</c:v>
                </c:pt>
                <c:pt idx="167">
                  <c:v>705</c:v>
                </c:pt>
                <c:pt idx="168">
                  <c:v>705</c:v>
                </c:pt>
                <c:pt idx="169">
                  <c:v>784</c:v>
                </c:pt>
                <c:pt idx="170">
                  <c:v>784</c:v>
                </c:pt>
                <c:pt idx="171">
                  <c:v>784</c:v>
                </c:pt>
                <c:pt idx="172">
                  <c:v>784</c:v>
                </c:pt>
                <c:pt idx="173">
                  <c:v>802</c:v>
                </c:pt>
                <c:pt idx="174">
                  <c:v>802</c:v>
                </c:pt>
                <c:pt idx="175">
                  <c:v>802</c:v>
                </c:pt>
                <c:pt idx="176">
                  <c:v>802</c:v>
                </c:pt>
                <c:pt idx="177">
                  <c:v>819</c:v>
                </c:pt>
                <c:pt idx="178">
                  <c:v>819</c:v>
                </c:pt>
                <c:pt idx="179">
                  <c:v>819</c:v>
                </c:pt>
                <c:pt idx="180">
                  <c:v>819</c:v>
                </c:pt>
                <c:pt idx="181">
                  <c:v>867</c:v>
                </c:pt>
                <c:pt idx="182">
                  <c:v>871</c:v>
                </c:pt>
                <c:pt idx="183">
                  <c:v>871</c:v>
                </c:pt>
                <c:pt idx="184">
                  <c:v>871</c:v>
                </c:pt>
                <c:pt idx="185">
                  <c:v>871</c:v>
                </c:pt>
                <c:pt idx="186">
                  <c:v>871</c:v>
                </c:pt>
                <c:pt idx="187">
                  <c:v>871</c:v>
                </c:pt>
                <c:pt idx="188">
                  <c:v>871</c:v>
                </c:pt>
                <c:pt idx="189">
                  <c:v>871</c:v>
                </c:pt>
                <c:pt idx="190">
                  <c:v>871</c:v>
                </c:pt>
                <c:pt idx="191">
                  <c:v>921</c:v>
                </c:pt>
                <c:pt idx="192">
                  <c:v>921</c:v>
                </c:pt>
                <c:pt idx="193">
                  <c:v>921</c:v>
                </c:pt>
                <c:pt idx="194">
                  <c:v>932</c:v>
                </c:pt>
                <c:pt idx="195">
                  <c:v>932</c:v>
                </c:pt>
                <c:pt idx="196">
                  <c:v>932</c:v>
                </c:pt>
                <c:pt idx="197">
                  <c:v>932</c:v>
                </c:pt>
                <c:pt idx="198">
                  <c:v>947</c:v>
                </c:pt>
                <c:pt idx="199">
                  <c:v>947</c:v>
                </c:pt>
                <c:pt idx="200">
                  <c:v>947</c:v>
                </c:pt>
                <c:pt idx="201">
                  <c:v>947</c:v>
                </c:pt>
                <c:pt idx="202">
                  <c:v>947</c:v>
                </c:pt>
                <c:pt idx="203">
                  <c:v>947</c:v>
                </c:pt>
                <c:pt idx="204">
                  <c:v>947</c:v>
                </c:pt>
                <c:pt idx="205">
                  <c:v>947</c:v>
                </c:pt>
                <c:pt idx="206">
                  <c:v>947</c:v>
                </c:pt>
                <c:pt idx="207">
                  <c:v>947</c:v>
                </c:pt>
                <c:pt idx="208">
                  <c:v>947</c:v>
                </c:pt>
                <c:pt idx="209">
                  <c:v>947</c:v>
                </c:pt>
                <c:pt idx="210">
                  <c:v>999</c:v>
                </c:pt>
                <c:pt idx="211">
                  <c:v>999</c:v>
                </c:pt>
                <c:pt idx="212">
                  <c:v>1007</c:v>
                </c:pt>
                <c:pt idx="213">
                  <c:v>1007</c:v>
                </c:pt>
                <c:pt idx="214">
                  <c:v>1007</c:v>
                </c:pt>
                <c:pt idx="215">
                  <c:v>1007</c:v>
                </c:pt>
                <c:pt idx="216">
                  <c:v>1007</c:v>
                </c:pt>
                <c:pt idx="217">
                  <c:v>1039</c:v>
                </c:pt>
                <c:pt idx="218">
                  <c:v>1039</c:v>
                </c:pt>
                <c:pt idx="219">
                  <c:v>1039</c:v>
                </c:pt>
                <c:pt idx="220">
                  <c:v>1039</c:v>
                </c:pt>
                <c:pt idx="221">
                  <c:v>1039</c:v>
                </c:pt>
                <c:pt idx="222">
                  <c:v>1039</c:v>
                </c:pt>
                <c:pt idx="223">
                  <c:v>1039</c:v>
                </c:pt>
                <c:pt idx="224">
                  <c:v>1039</c:v>
                </c:pt>
                <c:pt idx="225">
                  <c:v>1039</c:v>
                </c:pt>
                <c:pt idx="226">
                  <c:v>1039</c:v>
                </c:pt>
                <c:pt idx="227">
                  <c:v>1039</c:v>
                </c:pt>
                <c:pt idx="228">
                  <c:v>1039</c:v>
                </c:pt>
                <c:pt idx="229">
                  <c:v>1095</c:v>
                </c:pt>
                <c:pt idx="230">
                  <c:v>1095</c:v>
                </c:pt>
                <c:pt idx="231">
                  <c:v>1095</c:v>
                </c:pt>
                <c:pt idx="232">
                  <c:v>1095</c:v>
                </c:pt>
                <c:pt idx="233">
                  <c:v>1095</c:v>
                </c:pt>
                <c:pt idx="234">
                  <c:v>1095</c:v>
                </c:pt>
                <c:pt idx="235">
                  <c:v>1095</c:v>
                </c:pt>
                <c:pt idx="236">
                  <c:v>1095</c:v>
                </c:pt>
                <c:pt idx="237">
                  <c:v>1095</c:v>
                </c:pt>
                <c:pt idx="238">
                  <c:v>1095</c:v>
                </c:pt>
                <c:pt idx="239">
                  <c:v>1095</c:v>
                </c:pt>
                <c:pt idx="240">
                  <c:v>1155</c:v>
                </c:pt>
                <c:pt idx="241">
                  <c:v>1155</c:v>
                </c:pt>
                <c:pt idx="242">
                  <c:v>1155</c:v>
                </c:pt>
                <c:pt idx="243">
                  <c:v>1155</c:v>
                </c:pt>
                <c:pt idx="244">
                  <c:v>1155</c:v>
                </c:pt>
                <c:pt idx="245">
                  <c:v>1155</c:v>
                </c:pt>
                <c:pt idx="246">
                  <c:v>1155</c:v>
                </c:pt>
                <c:pt idx="247">
                  <c:v>1155</c:v>
                </c:pt>
                <c:pt idx="248">
                  <c:v>1155</c:v>
                </c:pt>
                <c:pt idx="249">
                  <c:v>1155</c:v>
                </c:pt>
                <c:pt idx="250">
                  <c:v>1155</c:v>
                </c:pt>
                <c:pt idx="251">
                  <c:v>1155</c:v>
                </c:pt>
                <c:pt idx="252">
                  <c:v>1155</c:v>
                </c:pt>
                <c:pt idx="253">
                  <c:v>1155</c:v>
                </c:pt>
                <c:pt idx="254">
                  <c:v>1155</c:v>
                </c:pt>
                <c:pt idx="255">
                  <c:v>1264</c:v>
                </c:pt>
                <c:pt idx="256">
                  <c:v>1264</c:v>
                </c:pt>
                <c:pt idx="257">
                  <c:v>1274</c:v>
                </c:pt>
                <c:pt idx="258">
                  <c:v>1279</c:v>
                </c:pt>
                <c:pt idx="259">
                  <c:v>1279</c:v>
                </c:pt>
                <c:pt idx="260">
                  <c:v>1279</c:v>
                </c:pt>
                <c:pt idx="261">
                  <c:v>1279</c:v>
                </c:pt>
                <c:pt idx="262">
                  <c:v>1297</c:v>
                </c:pt>
                <c:pt idx="263">
                  <c:v>1297</c:v>
                </c:pt>
                <c:pt idx="264">
                  <c:v>1297</c:v>
                </c:pt>
                <c:pt idx="265">
                  <c:v>1297</c:v>
                </c:pt>
                <c:pt idx="266">
                  <c:v>1297</c:v>
                </c:pt>
                <c:pt idx="267">
                  <c:v>1321</c:v>
                </c:pt>
                <c:pt idx="268">
                  <c:v>1321</c:v>
                </c:pt>
                <c:pt idx="269">
                  <c:v>1321</c:v>
                </c:pt>
                <c:pt idx="270">
                  <c:v>1321</c:v>
                </c:pt>
                <c:pt idx="271">
                  <c:v>1340</c:v>
                </c:pt>
                <c:pt idx="272">
                  <c:v>1346</c:v>
                </c:pt>
                <c:pt idx="273">
                  <c:v>1346</c:v>
                </c:pt>
                <c:pt idx="274">
                  <c:v>1359</c:v>
                </c:pt>
                <c:pt idx="275">
                  <c:v>1359</c:v>
                </c:pt>
                <c:pt idx="276">
                  <c:v>1359</c:v>
                </c:pt>
                <c:pt idx="277">
                  <c:v>1377</c:v>
                </c:pt>
                <c:pt idx="278">
                  <c:v>1377</c:v>
                </c:pt>
                <c:pt idx="279">
                  <c:v>1387</c:v>
                </c:pt>
                <c:pt idx="280">
                  <c:v>1391</c:v>
                </c:pt>
                <c:pt idx="281">
                  <c:v>1391</c:v>
                </c:pt>
                <c:pt idx="282">
                  <c:v>1391</c:v>
                </c:pt>
                <c:pt idx="283">
                  <c:v>1411</c:v>
                </c:pt>
                <c:pt idx="284">
                  <c:v>1411</c:v>
                </c:pt>
                <c:pt idx="285">
                  <c:v>1411</c:v>
                </c:pt>
                <c:pt idx="286">
                  <c:v>1411</c:v>
                </c:pt>
                <c:pt idx="287">
                  <c:v>1411</c:v>
                </c:pt>
                <c:pt idx="288">
                  <c:v>1411</c:v>
                </c:pt>
                <c:pt idx="289">
                  <c:v>1474</c:v>
                </c:pt>
                <c:pt idx="290">
                  <c:v>1474</c:v>
                </c:pt>
                <c:pt idx="291">
                  <c:v>1474</c:v>
                </c:pt>
                <c:pt idx="292">
                  <c:v>1487</c:v>
                </c:pt>
                <c:pt idx="293">
                  <c:v>1487</c:v>
                </c:pt>
                <c:pt idx="294">
                  <c:v>1487</c:v>
                </c:pt>
                <c:pt idx="295">
                  <c:v>1487</c:v>
                </c:pt>
                <c:pt idx="296">
                  <c:v>1510</c:v>
                </c:pt>
                <c:pt idx="297">
                  <c:v>1510</c:v>
                </c:pt>
                <c:pt idx="298">
                  <c:v>1510</c:v>
                </c:pt>
                <c:pt idx="299">
                  <c:v>1534</c:v>
                </c:pt>
                <c:pt idx="300">
                  <c:v>1534</c:v>
                </c:pt>
                <c:pt idx="301">
                  <c:v>1534</c:v>
                </c:pt>
                <c:pt idx="302">
                  <c:v>1534</c:v>
                </c:pt>
                <c:pt idx="303">
                  <c:v>1534</c:v>
                </c:pt>
                <c:pt idx="304">
                  <c:v>1534</c:v>
                </c:pt>
                <c:pt idx="305">
                  <c:v>1534</c:v>
                </c:pt>
              </c:numCache>
            </c:numRef>
          </c:val>
        </c:ser>
        <c:ser>
          <c:idx val="2"/>
          <c:order val="2"/>
          <c:tx>
            <c:v>누적 플레이 시간(라이트)</c:v>
          </c:tx>
          <c:marker>
            <c:symbol val="triangle"/>
            <c:size val="7"/>
          </c:marker>
          <c:cat>
            <c:numRef>
              <c:f>'밸런스 곡선'!$A$5:$A$310</c:f>
              <c:numCache>
                <c:formatCode>G/표준</c:formatCode>
                <c:ptCount val="3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cat>
          <c:val>
            <c:numRef>
              <c:f>'밸런스 곡선'!$D$5:$D$310</c:f>
              <c:numCache>
                <c:formatCode>G/표준</c:formatCode>
                <c:ptCount val="306"/>
                <c:pt idx="0">
                  <c:v>0.000520833333333333</c:v>
                </c:pt>
                <c:pt idx="1">
                  <c:v>0.000810185185185185</c:v>
                </c:pt>
                <c:pt idx="2">
                  <c:v>0.00127314814814815</c:v>
                </c:pt>
                <c:pt idx="3">
                  <c:v>0.00185185185185185</c:v>
                </c:pt>
                <c:pt idx="4">
                  <c:v>0.00237268518518519</c:v>
                </c:pt>
                <c:pt idx="5">
                  <c:v>0.00277777777777778</c:v>
                </c:pt>
                <c:pt idx="6">
                  <c:v>0.00318287037037037</c:v>
                </c:pt>
                <c:pt idx="7">
                  <c:v>0.00358796296296296</c:v>
                </c:pt>
                <c:pt idx="8">
                  <c:v>0.00393518518518518</c:v>
                </c:pt>
                <c:pt idx="9">
                  <c:v>0.00474537037037037</c:v>
                </c:pt>
                <c:pt idx="10">
                  <c:v>0.0052662037037037</c:v>
                </c:pt>
                <c:pt idx="11">
                  <c:v>0.00578703703703704</c:v>
                </c:pt>
                <c:pt idx="12">
                  <c:v>0.00630787037037037</c:v>
                </c:pt>
                <c:pt idx="13">
                  <c:v>0.00659722222222222</c:v>
                </c:pt>
                <c:pt idx="14">
                  <c:v>0.00700231481481481</c:v>
                </c:pt>
                <c:pt idx="15">
                  <c:v>0.0072337962962963</c:v>
                </c:pt>
                <c:pt idx="16">
                  <c:v>0.00746527777777778</c:v>
                </c:pt>
                <c:pt idx="17">
                  <c:v>0.0078125</c:v>
                </c:pt>
                <c:pt idx="18">
                  <c:v>0.00862268518518518</c:v>
                </c:pt>
                <c:pt idx="19">
                  <c:v>0.00908564814814815</c:v>
                </c:pt>
                <c:pt idx="20">
                  <c:v>0.00954861111111111</c:v>
                </c:pt>
                <c:pt idx="21">
                  <c:v>0.0099537037037037</c:v>
                </c:pt>
                <c:pt idx="22">
                  <c:v>0.0107638888888889</c:v>
                </c:pt>
                <c:pt idx="23">
                  <c:v>0.0115740740740741</c:v>
                </c:pt>
                <c:pt idx="24">
                  <c:v>0.0122106481481481</c:v>
                </c:pt>
                <c:pt idx="25">
                  <c:v>0.0126736111111111</c:v>
                </c:pt>
                <c:pt idx="26">
                  <c:v>0.012962962962963</c:v>
                </c:pt>
                <c:pt idx="27">
                  <c:v>0.0135416666666667</c:v>
                </c:pt>
                <c:pt idx="28">
                  <c:v>0.0139467592592593</c:v>
                </c:pt>
                <c:pt idx="29">
                  <c:v>0.0142939814814815</c:v>
                </c:pt>
                <c:pt idx="30">
                  <c:v>0.0145833333333333</c:v>
                </c:pt>
                <c:pt idx="31">
                  <c:v>0.0149884259259259</c:v>
                </c:pt>
                <c:pt idx="32">
                  <c:v>0.0153356481481481</c:v>
                </c:pt>
                <c:pt idx="33">
                  <c:v>0.0157986111111111</c:v>
                </c:pt>
                <c:pt idx="34">
                  <c:v>0.016087962962963</c:v>
                </c:pt>
                <c:pt idx="35">
                  <c:v>0.016724537037037</c:v>
                </c:pt>
                <c:pt idx="36">
                  <c:v>0.0170717592592593</c:v>
                </c:pt>
                <c:pt idx="37">
                  <c:v>0.0173032407407407</c:v>
                </c:pt>
                <c:pt idx="38">
                  <c:v>0.0174189814814815</c:v>
                </c:pt>
                <c:pt idx="39">
                  <c:v>0.0175347222222222</c:v>
                </c:pt>
                <c:pt idx="40">
                  <c:v>0.0177662037037037</c:v>
                </c:pt>
                <c:pt idx="41">
                  <c:v>0.0179398148148148</c:v>
                </c:pt>
                <c:pt idx="42">
                  <c:v>0.0181134259259259</c:v>
                </c:pt>
                <c:pt idx="43">
                  <c:v>0.0185763888888889</c:v>
                </c:pt>
                <c:pt idx="44">
                  <c:v>0.0189814814814815</c:v>
                </c:pt>
                <c:pt idx="45">
                  <c:v>0.0193865740740741</c:v>
                </c:pt>
                <c:pt idx="46">
                  <c:v>0.0197916666666667</c:v>
                </c:pt>
                <c:pt idx="47">
                  <c:v>0.0201967592592593</c:v>
                </c:pt>
                <c:pt idx="48">
                  <c:v>0.0206018518518518</c:v>
                </c:pt>
                <c:pt idx="49">
                  <c:v>0.0208912037037037</c:v>
                </c:pt>
                <c:pt idx="50">
                  <c:v>0.0212384259259259</c:v>
                </c:pt>
                <c:pt idx="51">
                  <c:v>0.0217592592592593</c:v>
                </c:pt>
                <c:pt idx="52">
                  <c:v>0.0219907407407407</c:v>
                </c:pt>
                <c:pt idx="53">
                  <c:v>0.0222800925925926</c:v>
                </c:pt>
                <c:pt idx="54">
                  <c:v>0.0226851851851852</c:v>
                </c:pt>
                <c:pt idx="55">
                  <c:v>0.0228587962962963</c:v>
                </c:pt>
                <c:pt idx="56">
                  <c:v>0.0230902777777778</c:v>
                </c:pt>
                <c:pt idx="57">
                  <c:v>0.0232638888888889</c:v>
                </c:pt>
                <c:pt idx="58">
                  <c:v>0.0236689814814815</c:v>
                </c:pt>
                <c:pt idx="59">
                  <c:v>0.0241898148148148</c:v>
                </c:pt>
                <c:pt idx="60">
                  <c:v>0.0245949074074074</c:v>
                </c:pt>
                <c:pt idx="61">
                  <c:v>0.025</c:v>
                </c:pt>
                <c:pt idx="62">
                  <c:v>0.0251736111111111</c:v>
                </c:pt>
                <c:pt idx="63">
                  <c:v>0.0252893518518518</c:v>
                </c:pt>
                <c:pt idx="64">
                  <c:v>0.0255787037037037</c:v>
                </c:pt>
                <c:pt idx="65">
                  <c:v>0.0258680555555556</c:v>
                </c:pt>
                <c:pt idx="66">
                  <c:v>0.0262152777777778</c:v>
                </c:pt>
                <c:pt idx="67">
                  <c:v>0.0265046296296296</c:v>
                </c:pt>
                <c:pt idx="68">
                  <c:v>0.0268518518518519</c:v>
                </c:pt>
                <c:pt idx="69">
                  <c:v>0.0269675925925926</c:v>
                </c:pt>
                <c:pt idx="70">
                  <c:v>0.0271412037037037</c:v>
                </c:pt>
                <c:pt idx="71">
                  <c:v>0.0274884259259259</c:v>
                </c:pt>
                <c:pt idx="72">
                  <c:v>0.0278935185185185</c:v>
                </c:pt>
                <c:pt idx="73">
                  <c:v>0.028125</c:v>
                </c:pt>
                <c:pt idx="74">
                  <c:v>0.0286458333333333</c:v>
                </c:pt>
                <c:pt idx="75">
                  <c:v>0.0289351851851852</c:v>
                </c:pt>
                <c:pt idx="76">
                  <c:v>0.029224537037037</c:v>
                </c:pt>
                <c:pt idx="77">
                  <c:v>0.0298611111111111</c:v>
                </c:pt>
                <c:pt idx="78">
                  <c:v>0.030150462962963</c:v>
                </c:pt>
                <c:pt idx="79">
                  <c:v>0.0304398148148148</c:v>
                </c:pt>
                <c:pt idx="80">
                  <c:v>0.0307291666666667</c:v>
                </c:pt>
                <c:pt idx="81">
                  <c:v>0.0310763888888889</c:v>
                </c:pt>
                <c:pt idx="82">
                  <c:v>0.0313657407407407</c:v>
                </c:pt>
                <c:pt idx="83">
                  <c:v>0.0321759259259259</c:v>
                </c:pt>
                <c:pt idx="84">
                  <c:v>0.0324074074074074</c:v>
                </c:pt>
                <c:pt idx="85">
                  <c:v>0.0326967592592593</c:v>
                </c:pt>
                <c:pt idx="86">
                  <c:v>0.0330439814814815</c:v>
                </c:pt>
                <c:pt idx="87">
                  <c:v>0.0333912037037037</c:v>
                </c:pt>
                <c:pt idx="88">
                  <c:v>0.0337384259259259</c:v>
                </c:pt>
                <c:pt idx="89">
                  <c:v>0.0340277777777778</c:v>
                </c:pt>
                <c:pt idx="90">
                  <c:v>0.034375</c:v>
                </c:pt>
                <c:pt idx="91">
                  <c:v>0.0350115740740741</c:v>
                </c:pt>
                <c:pt idx="92">
                  <c:v>0.0353587962962963</c:v>
                </c:pt>
                <c:pt idx="93">
                  <c:v>0.0357060185185185</c:v>
                </c:pt>
                <c:pt idx="94">
                  <c:v>0.0360532407407407</c:v>
                </c:pt>
                <c:pt idx="95">
                  <c:v>0.036400462962963</c:v>
                </c:pt>
                <c:pt idx="96">
                  <c:v>0.0373263888888889</c:v>
                </c:pt>
                <c:pt idx="97">
                  <c:v>0.0377314814814815</c:v>
                </c:pt>
                <c:pt idx="98">
                  <c:v>0.0380787037037037</c:v>
                </c:pt>
                <c:pt idx="99">
                  <c:v>0.0390046296296296</c:v>
                </c:pt>
                <c:pt idx="100">
                  <c:v>0.0394097222222222</c:v>
                </c:pt>
                <c:pt idx="101">
                  <c:v>0.0398148148148148</c:v>
                </c:pt>
                <c:pt idx="102">
                  <c:v>0.0404513888888889</c:v>
                </c:pt>
                <c:pt idx="103">
                  <c:v>0.0408564814814815</c:v>
                </c:pt>
                <c:pt idx="104">
                  <c:v>0.0412037037037037</c:v>
                </c:pt>
                <c:pt idx="105">
                  <c:v>0.0415509259259259</c:v>
                </c:pt>
                <c:pt idx="106">
                  <c:v>0.0418402777777778</c:v>
                </c:pt>
                <c:pt idx="107">
                  <c:v>0.0424768518518518</c:v>
                </c:pt>
                <c:pt idx="108">
                  <c:v>0.0428240740740741</c:v>
                </c:pt>
                <c:pt idx="109">
                  <c:v>0.0431134259259259</c:v>
                </c:pt>
                <c:pt idx="110">
                  <c:v>0.0435763888888889</c:v>
                </c:pt>
                <c:pt idx="111">
                  <c:v>0.0439236111111111</c:v>
                </c:pt>
                <c:pt idx="112">
                  <c:v>0.0442708333333333</c:v>
                </c:pt>
                <c:pt idx="113">
                  <c:v>0.0446180555555556</c:v>
                </c:pt>
                <c:pt idx="114">
                  <c:v>0.044849537037037</c:v>
                </c:pt>
                <c:pt idx="115">
                  <c:v>0.0451967592592593</c:v>
                </c:pt>
                <c:pt idx="116">
                  <c:v>0.0458333333333333</c:v>
                </c:pt>
                <c:pt idx="117">
                  <c:v>0.0465277777777778</c:v>
                </c:pt>
                <c:pt idx="118">
                  <c:v>0.046875</c:v>
                </c:pt>
                <c:pt idx="119">
                  <c:v>0.0475115740740741</c:v>
                </c:pt>
                <c:pt idx="120">
                  <c:v>0.0478009259259259</c:v>
                </c:pt>
                <c:pt idx="121">
                  <c:v>0.0482060185185185</c:v>
                </c:pt>
                <c:pt idx="122">
                  <c:v>0.0488425925925926</c:v>
                </c:pt>
                <c:pt idx="123">
                  <c:v>0.0494212962962963</c:v>
                </c:pt>
                <c:pt idx="124">
                  <c:v>0.0498263888888889</c:v>
                </c:pt>
                <c:pt idx="125">
                  <c:v>0.0502893518518518</c:v>
                </c:pt>
                <c:pt idx="126">
                  <c:v>0.0505787037037037</c:v>
                </c:pt>
                <c:pt idx="127">
                  <c:v>0.0508680555555556</c:v>
                </c:pt>
                <c:pt idx="128">
                  <c:v>0.051099537037037</c:v>
                </c:pt>
                <c:pt idx="129">
                  <c:v>0.0516782407407407</c:v>
                </c:pt>
                <c:pt idx="130">
                  <c:v>0.0518518518518518</c:v>
                </c:pt>
                <c:pt idx="131">
                  <c:v>0.052025462962963</c:v>
                </c:pt>
                <c:pt idx="132">
                  <c:v>0.0522569444444444</c:v>
                </c:pt>
                <c:pt idx="133">
                  <c:v>0.0525462962962963</c:v>
                </c:pt>
                <c:pt idx="134">
                  <c:v>0.0529513888888889</c:v>
                </c:pt>
                <c:pt idx="135">
                  <c:v>0.0533564814814815</c:v>
                </c:pt>
                <c:pt idx="136">
                  <c:v>0.0537615740740741</c:v>
                </c:pt>
                <c:pt idx="137">
                  <c:v>0.0541666666666667</c:v>
                </c:pt>
                <c:pt idx="138">
                  <c:v>0.0542824074074074</c:v>
                </c:pt>
                <c:pt idx="139">
                  <c:v>0.0545717592592593</c:v>
                </c:pt>
                <c:pt idx="140">
                  <c:v>0.0549768518518518</c:v>
                </c:pt>
                <c:pt idx="141">
                  <c:v>0.055150462962963</c:v>
                </c:pt>
                <c:pt idx="142">
                  <c:v>0.0555555555555556</c:v>
                </c:pt>
                <c:pt idx="143">
                  <c:v>0.055787037037037</c:v>
                </c:pt>
                <c:pt idx="144">
                  <c:v>0.0561342592592593</c:v>
                </c:pt>
                <c:pt idx="145">
                  <c:v>0.0575231481481482</c:v>
                </c:pt>
                <c:pt idx="146">
                  <c:v>0.0587962962962963</c:v>
                </c:pt>
                <c:pt idx="147">
                  <c:v>0.0603009259259259</c:v>
                </c:pt>
                <c:pt idx="148">
                  <c:v>0.060474537037037</c:v>
                </c:pt>
                <c:pt idx="149">
                  <c:v>0.0612847222222222</c:v>
                </c:pt>
                <c:pt idx="150">
                  <c:v>0.0621527777777778</c:v>
                </c:pt>
                <c:pt idx="151">
                  <c:v>0.0625578703703704</c:v>
                </c:pt>
                <c:pt idx="152">
                  <c:v>0.0631365740740741</c:v>
                </c:pt>
                <c:pt idx="153">
                  <c:v>0.0638310185185185</c:v>
                </c:pt>
                <c:pt idx="154">
                  <c:v>0.0641782407407407</c:v>
                </c:pt>
                <c:pt idx="155">
                  <c:v>0.0648726851851852</c:v>
                </c:pt>
                <c:pt idx="156">
                  <c:v>0.0652199074074074</c:v>
                </c:pt>
                <c:pt idx="157">
                  <c:v>0.0658564814814815</c:v>
                </c:pt>
                <c:pt idx="158">
                  <c:v>0.0661458333333333</c:v>
                </c:pt>
                <c:pt idx="159">
                  <c:v>0.0664930555555556</c:v>
                </c:pt>
                <c:pt idx="160">
                  <c:v>0.0668981481481482</c:v>
                </c:pt>
                <c:pt idx="161">
                  <c:v>0.0670717592592593</c:v>
                </c:pt>
                <c:pt idx="162">
                  <c:v>0.067650462962963</c:v>
                </c:pt>
                <c:pt idx="163">
                  <c:v>0.0681712962962963</c:v>
                </c:pt>
                <c:pt idx="164">
                  <c:v>0.0686921296296296</c:v>
                </c:pt>
                <c:pt idx="165">
                  <c:v>0.0694444444444444</c:v>
                </c:pt>
                <c:pt idx="166">
                  <c:v>0.0701967592592593</c:v>
                </c:pt>
                <c:pt idx="167">
                  <c:v>0.0719328703703704</c:v>
                </c:pt>
                <c:pt idx="168">
                  <c:v>0.0722800925925926</c:v>
                </c:pt>
                <c:pt idx="169">
                  <c:v>0.0729166666666667</c:v>
                </c:pt>
                <c:pt idx="170">
                  <c:v>0.073900462962963</c:v>
                </c:pt>
                <c:pt idx="171">
                  <c:v>0.0746527777777778</c:v>
                </c:pt>
                <c:pt idx="172">
                  <c:v>0.075</c:v>
                </c:pt>
                <c:pt idx="173">
                  <c:v>0.0752314814814815</c:v>
                </c:pt>
                <c:pt idx="174">
                  <c:v>0.0755787037037037</c:v>
                </c:pt>
                <c:pt idx="175">
                  <c:v>0.0758101851851852</c:v>
                </c:pt>
                <c:pt idx="176">
                  <c:v>0.076099537037037</c:v>
                </c:pt>
                <c:pt idx="177">
                  <c:v>0.0771990740740741</c:v>
                </c:pt>
                <c:pt idx="178">
                  <c:v>0.0782986111111111</c:v>
                </c:pt>
                <c:pt idx="179">
                  <c:v>0.0795717592592593</c:v>
                </c:pt>
                <c:pt idx="180">
                  <c:v>0.0816550925925926</c:v>
                </c:pt>
                <c:pt idx="181">
                  <c:v>0.0820023148148148</c:v>
                </c:pt>
                <c:pt idx="182">
                  <c:v>0.0826967592592593</c:v>
                </c:pt>
                <c:pt idx="183">
                  <c:v>0.0831018518518519</c:v>
                </c:pt>
                <c:pt idx="184">
                  <c:v>0.0840277777777778</c:v>
                </c:pt>
                <c:pt idx="185">
                  <c:v>0.085474537037037</c:v>
                </c:pt>
                <c:pt idx="186">
                  <c:v>0.0860532407407407</c:v>
                </c:pt>
                <c:pt idx="187">
                  <c:v>0.0873842592592593</c:v>
                </c:pt>
                <c:pt idx="188">
                  <c:v>0.0885416666666667</c:v>
                </c:pt>
                <c:pt idx="189">
                  <c:v>0.0894675925925926</c:v>
                </c:pt>
                <c:pt idx="190">
                  <c:v>0.0901041666666667</c:v>
                </c:pt>
                <c:pt idx="191">
                  <c:v>0.0906828703703704</c:v>
                </c:pt>
                <c:pt idx="192">
                  <c:v>0.0913194444444444</c:v>
                </c:pt>
                <c:pt idx="193">
                  <c:v>0.091724537037037</c:v>
                </c:pt>
                <c:pt idx="194">
                  <c:v>0.0919560185185185</c:v>
                </c:pt>
                <c:pt idx="195">
                  <c:v>0.0925925925925926</c:v>
                </c:pt>
                <c:pt idx="196">
                  <c:v>0.0929398148148148</c:v>
                </c:pt>
                <c:pt idx="197">
                  <c:v>0.0936342592592593</c:v>
                </c:pt>
                <c:pt idx="198">
                  <c:v>0.0939236111111111</c:v>
                </c:pt>
                <c:pt idx="199">
                  <c:v>0.094212962962963</c:v>
                </c:pt>
                <c:pt idx="200">
                  <c:v>0.0945023148148148</c:v>
                </c:pt>
                <c:pt idx="201">
                  <c:v>0.0947916666666667</c:v>
                </c:pt>
                <c:pt idx="202">
                  <c:v>0.0954861111111111</c:v>
                </c:pt>
                <c:pt idx="203">
                  <c:v>0.095775462962963</c:v>
                </c:pt>
                <c:pt idx="204">
                  <c:v>0.096875</c:v>
                </c:pt>
                <c:pt idx="205">
                  <c:v>0.0971643518518518</c:v>
                </c:pt>
                <c:pt idx="206">
                  <c:v>0.0974537037037037</c:v>
                </c:pt>
                <c:pt idx="207">
                  <c:v>0.0981481481481482</c:v>
                </c:pt>
                <c:pt idx="208">
                  <c:v>0.0987847222222222</c:v>
                </c:pt>
                <c:pt idx="209">
                  <c:v>0.0997106481481481</c:v>
                </c:pt>
                <c:pt idx="210">
                  <c:v>0.1</c:v>
                </c:pt>
                <c:pt idx="211">
                  <c:v>0.100347222222222</c:v>
                </c:pt>
                <c:pt idx="212">
                  <c:v>0.100694444444444</c:v>
                </c:pt>
                <c:pt idx="213">
                  <c:v>0.101215277777778</c:v>
                </c:pt>
                <c:pt idx="214">
                  <c:v>0.102025462962963</c:v>
                </c:pt>
                <c:pt idx="215">
                  <c:v>0.102488425925926</c:v>
                </c:pt>
                <c:pt idx="216">
                  <c:v>0.102951388888889</c:v>
                </c:pt>
                <c:pt idx="217">
                  <c:v>0.10318287037037</c:v>
                </c:pt>
                <c:pt idx="218">
                  <c:v>0.103877314814815</c:v>
                </c:pt>
                <c:pt idx="219">
                  <c:v>0.104513888888889</c:v>
                </c:pt>
                <c:pt idx="220">
                  <c:v>0.104803240740741</c:v>
                </c:pt>
                <c:pt idx="221">
                  <c:v>0.105266203703704</c:v>
                </c:pt>
                <c:pt idx="222">
                  <c:v>0.105902777777778</c:v>
                </c:pt>
                <c:pt idx="223">
                  <c:v>0.10619212962963</c:v>
                </c:pt>
                <c:pt idx="224">
                  <c:v>0.106828703703704</c:v>
                </c:pt>
                <c:pt idx="225">
                  <c:v>0.107581018518519</c:v>
                </c:pt>
                <c:pt idx="226">
                  <c:v>0.10787037037037</c:v>
                </c:pt>
                <c:pt idx="227">
                  <c:v>0.108796296296296</c:v>
                </c:pt>
                <c:pt idx="228">
                  <c:v>0.10943287037037</c:v>
                </c:pt>
                <c:pt idx="229">
                  <c:v>0.109722222222222</c:v>
                </c:pt>
                <c:pt idx="230">
                  <c:v>0.110416666666667</c:v>
                </c:pt>
                <c:pt idx="231">
                  <c:v>0.111053240740741</c:v>
                </c:pt>
                <c:pt idx="232">
                  <c:v>0.111400462962963</c:v>
                </c:pt>
                <c:pt idx="233">
                  <c:v>0.112037037037037</c:v>
                </c:pt>
                <c:pt idx="234">
                  <c:v>0.11244212962963</c:v>
                </c:pt>
                <c:pt idx="235">
                  <c:v>0.112789351851852</c:v>
                </c:pt>
                <c:pt idx="236">
                  <c:v>0.113020833333333</c:v>
                </c:pt>
                <c:pt idx="237">
                  <c:v>0.113252314814815</c:v>
                </c:pt>
                <c:pt idx="238">
                  <c:v>0.115509259259259</c:v>
                </c:pt>
                <c:pt idx="239">
                  <c:v>0.119155092592593</c:v>
                </c:pt>
                <c:pt idx="240">
                  <c:v>0.119328703703704</c:v>
                </c:pt>
                <c:pt idx="241">
                  <c:v>0.119675925925926</c:v>
                </c:pt>
                <c:pt idx="242">
                  <c:v>0.119849537037037</c:v>
                </c:pt>
                <c:pt idx="243">
                  <c:v>0.120138888888889</c:v>
                </c:pt>
                <c:pt idx="244">
                  <c:v>0.120775462962963</c:v>
                </c:pt>
                <c:pt idx="245">
                  <c:v>0.122395833333333</c:v>
                </c:pt>
                <c:pt idx="246">
                  <c:v>0.123668981481481</c:v>
                </c:pt>
                <c:pt idx="247">
                  <c:v>0.124421296296296</c:v>
                </c:pt>
                <c:pt idx="248">
                  <c:v>0.125173611111111</c:v>
                </c:pt>
                <c:pt idx="249">
                  <c:v>0.12662037037037</c:v>
                </c:pt>
                <c:pt idx="250">
                  <c:v>0.127719907407407</c:v>
                </c:pt>
                <c:pt idx="251">
                  <c:v>0.127951388888889</c:v>
                </c:pt>
                <c:pt idx="252">
                  <c:v>0.128587962962963</c:v>
                </c:pt>
                <c:pt idx="253">
                  <c:v>0.129224537037037</c:v>
                </c:pt>
                <c:pt idx="254">
                  <c:v>0.130381944444444</c:v>
                </c:pt>
                <c:pt idx="255">
                  <c:v>0.130787037037037</c:v>
                </c:pt>
                <c:pt idx="256">
                  <c:v>0.131134259259259</c:v>
                </c:pt>
                <c:pt idx="257">
                  <c:v>0.131423611111111</c:v>
                </c:pt>
                <c:pt idx="258">
                  <c:v>0.131770833333333</c:v>
                </c:pt>
                <c:pt idx="259">
                  <c:v>0.132407407407407</c:v>
                </c:pt>
                <c:pt idx="260">
                  <c:v>0.132696759259259</c:v>
                </c:pt>
                <c:pt idx="261">
                  <c:v>0.133333333333333</c:v>
                </c:pt>
                <c:pt idx="262">
                  <c:v>0.133680555555556</c:v>
                </c:pt>
                <c:pt idx="263">
                  <c:v>0.134027777777778</c:v>
                </c:pt>
                <c:pt idx="264">
                  <c:v>0.135763888888889</c:v>
                </c:pt>
                <c:pt idx="265">
                  <c:v>0.136458333333333</c:v>
                </c:pt>
                <c:pt idx="266">
                  <c:v>0.137731481481481</c:v>
                </c:pt>
                <c:pt idx="267">
                  <c:v>0.138715277777778</c:v>
                </c:pt>
                <c:pt idx="268">
                  <c:v>0.139467592592593</c:v>
                </c:pt>
                <c:pt idx="269">
                  <c:v>0.140046296296296</c:v>
                </c:pt>
                <c:pt idx="270">
                  <c:v>0.140393518518519</c:v>
                </c:pt>
                <c:pt idx="271">
                  <c:v>0.140798611111111</c:v>
                </c:pt>
                <c:pt idx="272">
                  <c:v>0.141087962962963</c:v>
                </c:pt>
                <c:pt idx="273">
                  <c:v>0.141782407407407</c:v>
                </c:pt>
                <c:pt idx="274">
                  <c:v>0.142476851851852</c:v>
                </c:pt>
                <c:pt idx="275">
                  <c:v>0.144212962962963</c:v>
                </c:pt>
                <c:pt idx="276">
                  <c:v>0.144907407407407</c:v>
                </c:pt>
                <c:pt idx="277">
                  <c:v>0.145543981481481</c:v>
                </c:pt>
                <c:pt idx="278">
                  <c:v>0.146180555555556</c:v>
                </c:pt>
                <c:pt idx="279">
                  <c:v>0.146469907407407</c:v>
                </c:pt>
                <c:pt idx="280">
                  <c:v>0.147222222222222</c:v>
                </c:pt>
                <c:pt idx="281">
                  <c:v>0.147511574074074</c:v>
                </c:pt>
                <c:pt idx="282">
                  <c:v>0.154803240740741</c:v>
                </c:pt>
                <c:pt idx="283">
                  <c:v>0.155439814814815</c:v>
                </c:pt>
                <c:pt idx="284">
                  <c:v>0.157291666666667</c:v>
                </c:pt>
                <c:pt idx="285">
                  <c:v>0.159143518518519</c:v>
                </c:pt>
                <c:pt idx="286">
                  <c:v>0.161342592592593</c:v>
                </c:pt>
                <c:pt idx="287">
                  <c:v>0.16412037037037</c:v>
                </c:pt>
                <c:pt idx="288">
                  <c:v>0.164756944444444</c:v>
                </c:pt>
                <c:pt idx="289">
                  <c:v>0.165393518518519</c:v>
                </c:pt>
                <c:pt idx="290">
                  <c:v>0.165740740740741</c:v>
                </c:pt>
                <c:pt idx="291">
                  <c:v>0.166087962962963</c:v>
                </c:pt>
                <c:pt idx="292">
                  <c:v>0.167476851851852</c:v>
                </c:pt>
                <c:pt idx="293">
                  <c:v>0.168113425925926</c:v>
                </c:pt>
                <c:pt idx="294">
                  <c:v>0.16875</c:v>
                </c:pt>
                <c:pt idx="295">
                  <c:v>0.169386574074074</c:v>
                </c:pt>
                <c:pt idx="296">
                  <c:v>0.170775462962963</c:v>
                </c:pt>
                <c:pt idx="297">
                  <c:v>0.172164351851852</c:v>
                </c:pt>
                <c:pt idx="298">
                  <c:v>0.172511574074074</c:v>
                </c:pt>
                <c:pt idx="299">
                  <c:v>0.172916666666667</c:v>
                </c:pt>
                <c:pt idx="300">
                  <c:v>0.173726851851852</c:v>
                </c:pt>
                <c:pt idx="301">
                  <c:v>0.174710648148148</c:v>
                </c:pt>
                <c:pt idx="302">
                  <c:v>0.175347222222222</c:v>
                </c:pt>
                <c:pt idx="303">
                  <c:v>0.175983796296296</c:v>
                </c:pt>
                <c:pt idx="304">
                  <c:v>0.176793981481481</c:v>
                </c:pt>
                <c:pt idx="305">
                  <c:v>0.177546296296296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 w="9525" cmpd="sng">
          <a:noFill/>
          <a:prstDash val="solid"/>
        </a:ln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초기 수치</c:v>
          </c:tx>
          <c:cat>
            <c:strRef>
              <c:f>'밸런스 곡선'!$F$37:$F$42</c:f>
              <c:strCache>
                <c:ptCount val="6"/>
                <c:pt idx="0">
                  <c:v/>
                </c:pt>
                <c:pt idx="1">
                  <c:v>인연 대상</c:v>
                </c:pt>
                <c:pt idx="2">
                  <c:v>도시</c:v>
                </c:pt>
                <c:pt idx="3">
                  <c:v>예쁜 고양이</c:v>
                </c:pt>
                <c:pt idx="4">
                  <c:v>차우선</c:v>
                </c:pt>
                <c:pt idx="5">
                  <c:v>한도윤</c:v>
                </c:pt>
              </c:strCache>
            </c:strRef>
          </c:cat>
          <c:val>
            <c:numRef>
              <c:f>'밸런스 곡선'!$G$37:$G$42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</c:v>
                </c:pt>
                <c:pt idx="5">
                  <c:v>75</c:v>
                </c:pt>
              </c:numCache>
            </c:numRef>
          </c:val>
        </c:ser>
        <c:ser>
          <c:idx val="1"/>
          <c:order val="1"/>
          <c:tx>
            <c:v>최종 수치</c:v>
          </c:tx>
          <c:cat>
            <c:strRef>
              <c:f>'밸런스 곡선'!$F$37:$F$42</c:f>
              <c:strCache>
                <c:ptCount val="6"/>
                <c:pt idx="0">
                  <c:v/>
                </c:pt>
                <c:pt idx="1">
                  <c:v>인연 대상</c:v>
                </c:pt>
                <c:pt idx="2">
                  <c:v>도시</c:v>
                </c:pt>
                <c:pt idx="3">
                  <c:v>예쁜 고양이</c:v>
                </c:pt>
                <c:pt idx="4">
                  <c:v>차우선</c:v>
                </c:pt>
                <c:pt idx="5">
                  <c:v>한도윤</c:v>
                </c:pt>
              </c:strCache>
            </c:strRef>
          </c:cat>
          <c:val>
            <c:numRef>
              <c:f>'밸런스 곡선'!$H$37:$H$42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 w="9525" cmpd="sng">
          <a:noFill/>
          <a:prstDash val="solid"/>
        </a:ln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 u="none"/>
              <a:t>보스별 예상 전투 시간 비교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 u="none"/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라이트(분)</c:v>
          </c:tx>
          <c:cat>
            <c:strRef>
              <c:f>'보스 설계 요약'!$A$14:$A$19</c:f>
              <c:strCache>
                <c:ptCount val="6"/>
                <c:pt idx="0">
                  <c:v>나만 살아서 다행</c:v>
                </c:pt>
                <c:pt idx="1">
                  <c:v>합치면 강해진댔잖아</c:v>
                </c:pt>
                <c:pt idx="2">
                  <c:v>박수 없인 못 살아</c:v>
                </c:pt>
                <c:pt idx="3">
                  <c:v>그날의 오답노트</c:v>
                </c:pt>
                <c:pt idx="4">
                  <c:v>별을 삼킨 강당</c:v>
                </c:pt>
                <c:pt idx="5">
                  <c:v>너만 무한이잖아</c:v>
                </c:pt>
              </c:strCache>
            </c:strRef>
          </c:cat>
          <c:val>
            <c:numRef>
              <c:f>'보스 설계 요약'!$B$14:$B$19</c:f>
              <c:numCache>
                <c:formatCode>G/표준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8.5</c:v>
                </c:pt>
                <c:pt idx="4">
                  <c:v>10</c:v>
                </c:pt>
                <c:pt idx="5">
                  <c:v>12.5</c:v>
                </c:pt>
              </c:numCache>
            </c:numRef>
          </c:val>
        </c:ser>
        <c:ser>
          <c:idx val="1"/>
          <c:order val="1"/>
          <c:tx>
            <c:v>미들(분)</c:v>
          </c:tx>
          <c:cat>
            <c:strRef>
              <c:f>'보스 설계 요약'!$A$14:$A$19</c:f>
              <c:strCache>
                <c:ptCount val="6"/>
                <c:pt idx="0">
                  <c:v>나만 살아서 다행</c:v>
                </c:pt>
                <c:pt idx="1">
                  <c:v>합치면 강해진댔잖아</c:v>
                </c:pt>
                <c:pt idx="2">
                  <c:v>박수 없인 못 살아</c:v>
                </c:pt>
                <c:pt idx="3">
                  <c:v>그날의 오답노트</c:v>
                </c:pt>
                <c:pt idx="4">
                  <c:v>별을 삼킨 강당</c:v>
                </c:pt>
                <c:pt idx="5">
                  <c:v>너만 무한이잖아</c:v>
                </c:pt>
              </c:strCache>
            </c:strRef>
          </c:cat>
          <c:val>
            <c:numRef>
              <c:f>'보스 설계 요약'!$C$14:$C$19</c:f>
              <c:numCache>
                <c:formatCode>G/표준</c:formatCode>
                <c:ptCount val="6"/>
                <c:pt idx="0">
                  <c:v>5.5</c:v>
                </c:pt>
                <c:pt idx="1">
                  <c:v>6.5</c:v>
                </c:pt>
                <c:pt idx="2">
                  <c:v>7.5</c:v>
                </c:pt>
                <c:pt idx="3">
                  <c:v>8</c:v>
                </c:pt>
                <c:pt idx="4">
                  <c:v>9.5</c:v>
                </c:pt>
                <c:pt idx="5">
                  <c:v>12</c:v>
                </c:pt>
              </c:numCache>
            </c:numRef>
          </c:val>
        </c:ser>
        <c:ser>
          <c:idx val="2"/>
          <c:order val="2"/>
          <c:tx>
            <c:v>헤비(분)</c:v>
          </c:tx>
          <c:cat>
            <c:strRef>
              <c:f>'보스 설계 요약'!$A$14:$A$19</c:f>
              <c:strCache>
                <c:ptCount val="6"/>
                <c:pt idx="0">
                  <c:v>나만 살아서 다행</c:v>
                </c:pt>
                <c:pt idx="1">
                  <c:v>합치면 강해진댔잖아</c:v>
                </c:pt>
                <c:pt idx="2">
                  <c:v>박수 없인 못 살아</c:v>
                </c:pt>
                <c:pt idx="3">
                  <c:v>그날의 오답노트</c:v>
                </c:pt>
                <c:pt idx="4">
                  <c:v>별을 삼킨 강당</c:v>
                </c:pt>
                <c:pt idx="5">
                  <c:v>너만 무한이잖아</c:v>
                </c:pt>
              </c:strCache>
            </c:strRef>
          </c:cat>
          <c:val>
            <c:numRef>
              <c:f>'보스 설계 요약'!$D$14:$D$19</c:f>
              <c:numCache>
                <c:formatCode>G/표준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7.5</c:v>
                </c:pt>
                <c:pt idx="4">
                  <c:v>9</c:v>
                </c:pt>
                <c:pt idx="5">
                  <c:v>11.5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 w="9525" cmpd="sng">
          <a:noFill/>
          <a:prstDash val="solid"/>
        </a:ln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285750</xdr:colOff>
      <xdr:row>1</xdr:row>
      <xdr:rowOff>85724</xdr:rowOff>
    </xdr:from>
    <xdr:to>
      <xdr:col>2</xdr:col>
      <xdr:colOff>466725</xdr:colOff>
      <xdr:row>1</xdr:row>
      <xdr:rowOff>457200</xdr:rowOff>
    </xdr:to>
    <xdr:pic>
      <xdr:nvPicPr>
        <xdr:cNvPr id="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</xdr:row>
      <xdr:rowOff>109600</xdr:rowOff>
    </xdr:from>
    <xdr:to>
      <xdr:col>2</xdr:col>
      <xdr:colOff>466725</xdr:colOff>
      <xdr:row>2</xdr:row>
      <xdr:rowOff>481075</xdr:rowOff>
    </xdr:to>
    <xdr:pic>
      <xdr:nvPicPr>
        <xdr:cNvPr id="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</xdr:row>
      <xdr:rowOff>109600</xdr:rowOff>
    </xdr:from>
    <xdr:to>
      <xdr:col>2</xdr:col>
      <xdr:colOff>466725</xdr:colOff>
      <xdr:row>3</xdr:row>
      <xdr:rowOff>481075</xdr:rowOff>
    </xdr:to>
    <xdr:pic>
      <xdr:nvPicPr>
        <xdr:cNvPr id="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</xdr:row>
      <xdr:rowOff>109600</xdr:rowOff>
    </xdr:from>
    <xdr:to>
      <xdr:col>2</xdr:col>
      <xdr:colOff>466725</xdr:colOff>
      <xdr:row>4</xdr:row>
      <xdr:rowOff>481075</xdr:rowOff>
    </xdr:to>
    <xdr:pic>
      <xdr:nvPicPr>
        <xdr:cNvPr id="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</xdr:row>
      <xdr:rowOff>109600</xdr:rowOff>
    </xdr:from>
    <xdr:to>
      <xdr:col>2</xdr:col>
      <xdr:colOff>466725</xdr:colOff>
      <xdr:row>5</xdr:row>
      <xdr:rowOff>481075</xdr:rowOff>
    </xdr:to>
    <xdr:pic>
      <xdr:nvPicPr>
        <xdr:cNvPr id="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</xdr:row>
      <xdr:rowOff>109600</xdr:rowOff>
    </xdr:from>
    <xdr:to>
      <xdr:col>2</xdr:col>
      <xdr:colOff>466725</xdr:colOff>
      <xdr:row>6</xdr:row>
      <xdr:rowOff>481075</xdr:rowOff>
    </xdr:to>
    <xdr:pic>
      <xdr:nvPicPr>
        <xdr:cNvPr id="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</xdr:row>
      <xdr:rowOff>109600</xdr:rowOff>
    </xdr:from>
    <xdr:to>
      <xdr:col>2</xdr:col>
      <xdr:colOff>466725</xdr:colOff>
      <xdr:row>7</xdr:row>
      <xdr:rowOff>481075</xdr:rowOff>
    </xdr:to>
    <xdr:pic>
      <xdr:nvPicPr>
        <xdr:cNvPr id="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</xdr:row>
      <xdr:rowOff>109600</xdr:rowOff>
    </xdr:from>
    <xdr:to>
      <xdr:col>2</xdr:col>
      <xdr:colOff>466725</xdr:colOff>
      <xdr:row>8</xdr:row>
      <xdr:rowOff>481075</xdr:rowOff>
    </xdr:to>
    <xdr:pic>
      <xdr:nvPicPr>
        <xdr:cNvPr id="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</xdr:row>
      <xdr:rowOff>109600</xdr:rowOff>
    </xdr:from>
    <xdr:to>
      <xdr:col>2</xdr:col>
      <xdr:colOff>466725</xdr:colOff>
      <xdr:row>9</xdr:row>
      <xdr:rowOff>481075</xdr:rowOff>
    </xdr:to>
    <xdr:pic>
      <xdr:nvPicPr>
        <xdr:cNvPr id="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</xdr:row>
      <xdr:rowOff>109600</xdr:rowOff>
    </xdr:from>
    <xdr:to>
      <xdr:col>2</xdr:col>
      <xdr:colOff>466725</xdr:colOff>
      <xdr:row>10</xdr:row>
      <xdr:rowOff>481075</xdr:rowOff>
    </xdr:to>
    <xdr:pic>
      <xdr:nvPicPr>
        <xdr:cNvPr id="1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</xdr:row>
      <xdr:rowOff>109600</xdr:rowOff>
    </xdr:from>
    <xdr:to>
      <xdr:col>2</xdr:col>
      <xdr:colOff>466725</xdr:colOff>
      <xdr:row>11</xdr:row>
      <xdr:rowOff>481075</xdr:rowOff>
    </xdr:to>
    <xdr:pic>
      <xdr:nvPicPr>
        <xdr:cNvPr id="1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</xdr:row>
      <xdr:rowOff>109600</xdr:rowOff>
    </xdr:from>
    <xdr:to>
      <xdr:col>2</xdr:col>
      <xdr:colOff>466725</xdr:colOff>
      <xdr:row>12</xdr:row>
      <xdr:rowOff>481075</xdr:rowOff>
    </xdr:to>
    <xdr:pic>
      <xdr:nvPicPr>
        <xdr:cNvPr id="1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</xdr:row>
      <xdr:rowOff>109600</xdr:rowOff>
    </xdr:from>
    <xdr:to>
      <xdr:col>2</xdr:col>
      <xdr:colOff>466725</xdr:colOff>
      <xdr:row>13</xdr:row>
      <xdr:rowOff>481075</xdr:rowOff>
    </xdr:to>
    <xdr:pic>
      <xdr:nvPicPr>
        <xdr:cNvPr id="1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</xdr:row>
      <xdr:rowOff>109600</xdr:rowOff>
    </xdr:from>
    <xdr:to>
      <xdr:col>2</xdr:col>
      <xdr:colOff>466725</xdr:colOff>
      <xdr:row>14</xdr:row>
      <xdr:rowOff>481075</xdr:rowOff>
    </xdr:to>
    <xdr:pic>
      <xdr:nvPicPr>
        <xdr:cNvPr id="1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</xdr:row>
      <xdr:rowOff>109600</xdr:rowOff>
    </xdr:from>
    <xdr:to>
      <xdr:col>2</xdr:col>
      <xdr:colOff>466725</xdr:colOff>
      <xdr:row>15</xdr:row>
      <xdr:rowOff>481075</xdr:rowOff>
    </xdr:to>
    <xdr:pic>
      <xdr:nvPicPr>
        <xdr:cNvPr id="1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</xdr:row>
      <xdr:rowOff>109600</xdr:rowOff>
    </xdr:from>
    <xdr:to>
      <xdr:col>2</xdr:col>
      <xdr:colOff>466725</xdr:colOff>
      <xdr:row>16</xdr:row>
      <xdr:rowOff>481075</xdr:rowOff>
    </xdr:to>
    <xdr:pic>
      <xdr:nvPicPr>
        <xdr:cNvPr id="1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</xdr:row>
      <xdr:rowOff>109600</xdr:rowOff>
    </xdr:from>
    <xdr:to>
      <xdr:col>2</xdr:col>
      <xdr:colOff>466725</xdr:colOff>
      <xdr:row>17</xdr:row>
      <xdr:rowOff>481075</xdr:rowOff>
    </xdr:to>
    <xdr:pic>
      <xdr:nvPicPr>
        <xdr:cNvPr id="1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</xdr:row>
      <xdr:rowOff>109600</xdr:rowOff>
    </xdr:from>
    <xdr:to>
      <xdr:col>2</xdr:col>
      <xdr:colOff>466725</xdr:colOff>
      <xdr:row>18</xdr:row>
      <xdr:rowOff>481075</xdr:rowOff>
    </xdr:to>
    <xdr:pic>
      <xdr:nvPicPr>
        <xdr:cNvPr id="1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</xdr:row>
      <xdr:rowOff>109600</xdr:rowOff>
    </xdr:from>
    <xdr:to>
      <xdr:col>2</xdr:col>
      <xdr:colOff>466725</xdr:colOff>
      <xdr:row>19</xdr:row>
      <xdr:rowOff>481075</xdr:rowOff>
    </xdr:to>
    <xdr:pic>
      <xdr:nvPicPr>
        <xdr:cNvPr id="1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</xdr:row>
      <xdr:rowOff>109600</xdr:rowOff>
    </xdr:from>
    <xdr:to>
      <xdr:col>2</xdr:col>
      <xdr:colOff>466725</xdr:colOff>
      <xdr:row>20</xdr:row>
      <xdr:rowOff>481075</xdr:rowOff>
    </xdr:to>
    <xdr:pic>
      <xdr:nvPicPr>
        <xdr:cNvPr id="2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</xdr:row>
      <xdr:rowOff>109600</xdr:rowOff>
    </xdr:from>
    <xdr:to>
      <xdr:col>2</xdr:col>
      <xdr:colOff>466725</xdr:colOff>
      <xdr:row>21</xdr:row>
      <xdr:rowOff>481075</xdr:rowOff>
    </xdr:to>
    <xdr:pic>
      <xdr:nvPicPr>
        <xdr:cNvPr id="2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</xdr:row>
      <xdr:rowOff>109600</xdr:rowOff>
    </xdr:from>
    <xdr:to>
      <xdr:col>2</xdr:col>
      <xdr:colOff>466725</xdr:colOff>
      <xdr:row>22</xdr:row>
      <xdr:rowOff>481075</xdr:rowOff>
    </xdr:to>
    <xdr:pic>
      <xdr:nvPicPr>
        <xdr:cNvPr id="2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</xdr:row>
      <xdr:rowOff>109600</xdr:rowOff>
    </xdr:from>
    <xdr:to>
      <xdr:col>2</xdr:col>
      <xdr:colOff>466725</xdr:colOff>
      <xdr:row>23</xdr:row>
      <xdr:rowOff>481075</xdr:rowOff>
    </xdr:to>
    <xdr:pic>
      <xdr:nvPicPr>
        <xdr:cNvPr id="2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</xdr:row>
      <xdr:rowOff>109600</xdr:rowOff>
    </xdr:from>
    <xdr:to>
      <xdr:col>2</xdr:col>
      <xdr:colOff>466725</xdr:colOff>
      <xdr:row>24</xdr:row>
      <xdr:rowOff>481075</xdr:rowOff>
    </xdr:to>
    <xdr:pic>
      <xdr:nvPicPr>
        <xdr:cNvPr id="2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</xdr:row>
      <xdr:rowOff>109600</xdr:rowOff>
    </xdr:from>
    <xdr:to>
      <xdr:col>2</xdr:col>
      <xdr:colOff>466725</xdr:colOff>
      <xdr:row>25</xdr:row>
      <xdr:rowOff>481075</xdr:rowOff>
    </xdr:to>
    <xdr:pic>
      <xdr:nvPicPr>
        <xdr:cNvPr id="2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</xdr:row>
      <xdr:rowOff>109600</xdr:rowOff>
    </xdr:from>
    <xdr:to>
      <xdr:col>2</xdr:col>
      <xdr:colOff>466725</xdr:colOff>
      <xdr:row>26</xdr:row>
      <xdr:rowOff>481075</xdr:rowOff>
    </xdr:to>
    <xdr:pic>
      <xdr:nvPicPr>
        <xdr:cNvPr id="2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</xdr:row>
      <xdr:rowOff>109600</xdr:rowOff>
    </xdr:from>
    <xdr:to>
      <xdr:col>2</xdr:col>
      <xdr:colOff>466725</xdr:colOff>
      <xdr:row>27</xdr:row>
      <xdr:rowOff>481075</xdr:rowOff>
    </xdr:to>
    <xdr:pic>
      <xdr:nvPicPr>
        <xdr:cNvPr id="2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</xdr:row>
      <xdr:rowOff>109600</xdr:rowOff>
    </xdr:from>
    <xdr:to>
      <xdr:col>2</xdr:col>
      <xdr:colOff>466725</xdr:colOff>
      <xdr:row>28</xdr:row>
      <xdr:rowOff>481075</xdr:rowOff>
    </xdr:to>
    <xdr:pic>
      <xdr:nvPicPr>
        <xdr:cNvPr id="2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</xdr:row>
      <xdr:rowOff>109600</xdr:rowOff>
    </xdr:from>
    <xdr:to>
      <xdr:col>2</xdr:col>
      <xdr:colOff>466725</xdr:colOff>
      <xdr:row>29</xdr:row>
      <xdr:rowOff>481075</xdr:rowOff>
    </xdr:to>
    <xdr:pic>
      <xdr:nvPicPr>
        <xdr:cNvPr id="2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</xdr:row>
      <xdr:rowOff>109600</xdr:rowOff>
    </xdr:from>
    <xdr:to>
      <xdr:col>2</xdr:col>
      <xdr:colOff>466725</xdr:colOff>
      <xdr:row>30</xdr:row>
      <xdr:rowOff>481075</xdr:rowOff>
    </xdr:to>
    <xdr:pic>
      <xdr:nvPicPr>
        <xdr:cNvPr id="3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31</xdr:row>
      <xdr:rowOff>109600</xdr:rowOff>
    </xdr:from>
    <xdr:to>
      <xdr:col>2</xdr:col>
      <xdr:colOff>466725</xdr:colOff>
      <xdr:row>31</xdr:row>
      <xdr:rowOff>481075</xdr:rowOff>
    </xdr:to>
    <xdr:pic>
      <xdr:nvPicPr>
        <xdr:cNvPr id="3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32</xdr:row>
      <xdr:rowOff>109600</xdr:rowOff>
    </xdr:from>
    <xdr:to>
      <xdr:col>2</xdr:col>
      <xdr:colOff>466725</xdr:colOff>
      <xdr:row>32</xdr:row>
      <xdr:rowOff>481075</xdr:rowOff>
    </xdr:to>
    <xdr:pic>
      <xdr:nvPicPr>
        <xdr:cNvPr id="3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33</xdr:row>
      <xdr:rowOff>109600</xdr:rowOff>
    </xdr:from>
    <xdr:to>
      <xdr:col>2</xdr:col>
      <xdr:colOff>466725</xdr:colOff>
      <xdr:row>33</xdr:row>
      <xdr:rowOff>481075</xdr:rowOff>
    </xdr:to>
    <xdr:pic>
      <xdr:nvPicPr>
        <xdr:cNvPr id="3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34</xdr:row>
      <xdr:rowOff>109600</xdr:rowOff>
    </xdr:from>
    <xdr:to>
      <xdr:col>2</xdr:col>
      <xdr:colOff>466725</xdr:colOff>
      <xdr:row>34</xdr:row>
      <xdr:rowOff>481075</xdr:rowOff>
    </xdr:to>
    <xdr:pic>
      <xdr:nvPicPr>
        <xdr:cNvPr id="3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35</xdr:row>
      <xdr:rowOff>109600</xdr:rowOff>
    </xdr:from>
    <xdr:to>
      <xdr:col>2</xdr:col>
      <xdr:colOff>466725</xdr:colOff>
      <xdr:row>35</xdr:row>
      <xdr:rowOff>481075</xdr:rowOff>
    </xdr:to>
    <xdr:pic>
      <xdr:nvPicPr>
        <xdr:cNvPr id="3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36</xdr:row>
      <xdr:rowOff>109600</xdr:rowOff>
    </xdr:from>
    <xdr:to>
      <xdr:col>2</xdr:col>
      <xdr:colOff>466725</xdr:colOff>
      <xdr:row>36</xdr:row>
      <xdr:rowOff>481075</xdr:rowOff>
    </xdr:to>
    <xdr:pic>
      <xdr:nvPicPr>
        <xdr:cNvPr id="3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37</xdr:row>
      <xdr:rowOff>109600</xdr:rowOff>
    </xdr:from>
    <xdr:to>
      <xdr:col>2</xdr:col>
      <xdr:colOff>466725</xdr:colOff>
      <xdr:row>37</xdr:row>
      <xdr:rowOff>481075</xdr:rowOff>
    </xdr:to>
    <xdr:pic>
      <xdr:nvPicPr>
        <xdr:cNvPr id="3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38</xdr:row>
      <xdr:rowOff>109600</xdr:rowOff>
    </xdr:from>
    <xdr:to>
      <xdr:col>2</xdr:col>
      <xdr:colOff>466725</xdr:colOff>
      <xdr:row>38</xdr:row>
      <xdr:rowOff>481075</xdr:rowOff>
    </xdr:to>
    <xdr:pic>
      <xdr:nvPicPr>
        <xdr:cNvPr id="3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39</xdr:row>
      <xdr:rowOff>109600</xdr:rowOff>
    </xdr:from>
    <xdr:to>
      <xdr:col>2</xdr:col>
      <xdr:colOff>466725</xdr:colOff>
      <xdr:row>39</xdr:row>
      <xdr:rowOff>481075</xdr:rowOff>
    </xdr:to>
    <xdr:pic>
      <xdr:nvPicPr>
        <xdr:cNvPr id="3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40</xdr:row>
      <xdr:rowOff>109600</xdr:rowOff>
    </xdr:from>
    <xdr:to>
      <xdr:col>2</xdr:col>
      <xdr:colOff>466725</xdr:colOff>
      <xdr:row>40</xdr:row>
      <xdr:rowOff>481075</xdr:rowOff>
    </xdr:to>
    <xdr:pic>
      <xdr:nvPicPr>
        <xdr:cNvPr id="4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41</xdr:row>
      <xdr:rowOff>109600</xdr:rowOff>
    </xdr:from>
    <xdr:to>
      <xdr:col>2</xdr:col>
      <xdr:colOff>466725</xdr:colOff>
      <xdr:row>41</xdr:row>
      <xdr:rowOff>481075</xdr:rowOff>
    </xdr:to>
    <xdr:pic>
      <xdr:nvPicPr>
        <xdr:cNvPr id="4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42</xdr:row>
      <xdr:rowOff>109600</xdr:rowOff>
    </xdr:from>
    <xdr:to>
      <xdr:col>2</xdr:col>
      <xdr:colOff>466725</xdr:colOff>
      <xdr:row>42</xdr:row>
      <xdr:rowOff>481075</xdr:rowOff>
    </xdr:to>
    <xdr:pic>
      <xdr:nvPicPr>
        <xdr:cNvPr id="4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43</xdr:row>
      <xdr:rowOff>109600</xdr:rowOff>
    </xdr:from>
    <xdr:to>
      <xdr:col>2</xdr:col>
      <xdr:colOff>466725</xdr:colOff>
      <xdr:row>43</xdr:row>
      <xdr:rowOff>481075</xdr:rowOff>
    </xdr:to>
    <xdr:pic>
      <xdr:nvPicPr>
        <xdr:cNvPr id="4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44</xdr:row>
      <xdr:rowOff>109600</xdr:rowOff>
    </xdr:from>
    <xdr:to>
      <xdr:col>2</xdr:col>
      <xdr:colOff>466725</xdr:colOff>
      <xdr:row>44</xdr:row>
      <xdr:rowOff>481075</xdr:rowOff>
    </xdr:to>
    <xdr:pic>
      <xdr:nvPicPr>
        <xdr:cNvPr id="4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45</xdr:row>
      <xdr:rowOff>109600</xdr:rowOff>
    </xdr:from>
    <xdr:to>
      <xdr:col>2</xdr:col>
      <xdr:colOff>466725</xdr:colOff>
      <xdr:row>45</xdr:row>
      <xdr:rowOff>481075</xdr:rowOff>
    </xdr:to>
    <xdr:pic>
      <xdr:nvPicPr>
        <xdr:cNvPr id="4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46</xdr:row>
      <xdr:rowOff>109600</xdr:rowOff>
    </xdr:from>
    <xdr:to>
      <xdr:col>2</xdr:col>
      <xdr:colOff>466725</xdr:colOff>
      <xdr:row>46</xdr:row>
      <xdr:rowOff>481075</xdr:rowOff>
    </xdr:to>
    <xdr:pic>
      <xdr:nvPicPr>
        <xdr:cNvPr id="4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47</xdr:row>
      <xdr:rowOff>109600</xdr:rowOff>
    </xdr:from>
    <xdr:to>
      <xdr:col>2</xdr:col>
      <xdr:colOff>466725</xdr:colOff>
      <xdr:row>47</xdr:row>
      <xdr:rowOff>481075</xdr:rowOff>
    </xdr:to>
    <xdr:pic>
      <xdr:nvPicPr>
        <xdr:cNvPr id="4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48</xdr:row>
      <xdr:rowOff>109600</xdr:rowOff>
    </xdr:from>
    <xdr:to>
      <xdr:col>2</xdr:col>
      <xdr:colOff>466725</xdr:colOff>
      <xdr:row>48</xdr:row>
      <xdr:rowOff>481075</xdr:rowOff>
    </xdr:to>
    <xdr:pic>
      <xdr:nvPicPr>
        <xdr:cNvPr id="4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49</xdr:row>
      <xdr:rowOff>109600</xdr:rowOff>
    </xdr:from>
    <xdr:to>
      <xdr:col>2</xdr:col>
      <xdr:colOff>466725</xdr:colOff>
      <xdr:row>49</xdr:row>
      <xdr:rowOff>481075</xdr:rowOff>
    </xdr:to>
    <xdr:pic>
      <xdr:nvPicPr>
        <xdr:cNvPr id="4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50</xdr:row>
      <xdr:rowOff>109600</xdr:rowOff>
    </xdr:from>
    <xdr:to>
      <xdr:col>2</xdr:col>
      <xdr:colOff>466725</xdr:colOff>
      <xdr:row>50</xdr:row>
      <xdr:rowOff>481075</xdr:rowOff>
    </xdr:to>
    <xdr:pic>
      <xdr:nvPicPr>
        <xdr:cNvPr id="5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51</xdr:row>
      <xdr:rowOff>109600</xdr:rowOff>
    </xdr:from>
    <xdr:to>
      <xdr:col>2</xdr:col>
      <xdr:colOff>466725</xdr:colOff>
      <xdr:row>51</xdr:row>
      <xdr:rowOff>481075</xdr:rowOff>
    </xdr:to>
    <xdr:pic>
      <xdr:nvPicPr>
        <xdr:cNvPr id="5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52</xdr:row>
      <xdr:rowOff>109600</xdr:rowOff>
    </xdr:from>
    <xdr:to>
      <xdr:col>2</xdr:col>
      <xdr:colOff>466725</xdr:colOff>
      <xdr:row>52</xdr:row>
      <xdr:rowOff>481075</xdr:rowOff>
    </xdr:to>
    <xdr:pic>
      <xdr:nvPicPr>
        <xdr:cNvPr id="5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53</xdr:row>
      <xdr:rowOff>109600</xdr:rowOff>
    </xdr:from>
    <xdr:to>
      <xdr:col>2</xdr:col>
      <xdr:colOff>466725</xdr:colOff>
      <xdr:row>53</xdr:row>
      <xdr:rowOff>481075</xdr:rowOff>
    </xdr:to>
    <xdr:pic>
      <xdr:nvPicPr>
        <xdr:cNvPr id="5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54</xdr:row>
      <xdr:rowOff>109600</xdr:rowOff>
    </xdr:from>
    <xdr:to>
      <xdr:col>2</xdr:col>
      <xdr:colOff>466725</xdr:colOff>
      <xdr:row>54</xdr:row>
      <xdr:rowOff>481075</xdr:rowOff>
    </xdr:to>
    <xdr:pic>
      <xdr:nvPicPr>
        <xdr:cNvPr id="5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55</xdr:row>
      <xdr:rowOff>109600</xdr:rowOff>
    </xdr:from>
    <xdr:to>
      <xdr:col>2</xdr:col>
      <xdr:colOff>466725</xdr:colOff>
      <xdr:row>55</xdr:row>
      <xdr:rowOff>481075</xdr:rowOff>
    </xdr:to>
    <xdr:pic>
      <xdr:nvPicPr>
        <xdr:cNvPr id="5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56</xdr:row>
      <xdr:rowOff>109600</xdr:rowOff>
    </xdr:from>
    <xdr:to>
      <xdr:col>2</xdr:col>
      <xdr:colOff>466725</xdr:colOff>
      <xdr:row>56</xdr:row>
      <xdr:rowOff>481075</xdr:rowOff>
    </xdr:to>
    <xdr:pic>
      <xdr:nvPicPr>
        <xdr:cNvPr id="5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57</xdr:row>
      <xdr:rowOff>109600</xdr:rowOff>
    </xdr:from>
    <xdr:to>
      <xdr:col>2</xdr:col>
      <xdr:colOff>466725</xdr:colOff>
      <xdr:row>57</xdr:row>
      <xdr:rowOff>481075</xdr:rowOff>
    </xdr:to>
    <xdr:pic>
      <xdr:nvPicPr>
        <xdr:cNvPr id="5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58</xdr:row>
      <xdr:rowOff>109600</xdr:rowOff>
    </xdr:from>
    <xdr:to>
      <xdr:col>2</xdr:col>
      <xdr:colOff>466725</xdr:colOff>
      <xdr:row>58</xdr:row>
      <xdr:rowOff>481075</xdr:rowOff>
    </xdr:to>
    <xdr:pic>
      <xdr:nvPicPr>
        <xdr:cNvPr id="5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59</xdr:row>
      <xdr:rowOff>109600</xdr:rowOff>
    </xdr:from>
    <xdr:to>
      <xdr:col>2</xdr:col>
      <xdr:colOff>466725</xdr:colOff>
      <xdr:row>59</xdr:row>
      <xdr:rowOff>481075</xdr:rowOff>
    </xdr:to>
    <xdr:pic>
      <xdr:nvPicPr>
        <xdr:cNvPr id="5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60</xdr:row>
      <xdr:rowOff>109600</xdr:rowOff>
    </xdr:from>
    <xdr:to>
      <xdr:col>2</xdr:col>
      <xdr:colOff>466725</xdr:colOff>
      <xdr:row>60</xdr:row>
      <xdr:rowOff>481075</xdr:rowOff>
    </xdr:to>
    <xdr:pic>
      <xdr:nvPicPr>
        <xdr:cNvPr id="6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61</xdr:row>
      <xdr:rowOff>109600</xdr:rowOff>
    </xdr:from>
    <xdr:to>
      <xdr:col>2</xdr:col>
      <xdr:colOff>466725</xdr:colOff>
      <xdr:row>61</xdr:row>
      <xdr:rowOff>481075</xdr:rowOff>
    </xdr:to>
    <xdr:pic>
      <xdr:nvPicPr>
        <xdr:cNvPr id="6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62</xdr:row>
      <xdr:rowOff>109600</xdr:rowOff>
    </xdr:from>
    <xdr:to>
      <xdr:col>2</xdr:col>
      <xdr:colOff>466725</xdr:colOff>
      <xdr:row>62</xdr:row>
      <xdr:rowOff>481075</xdr:rowOff>
    </xdr:to>
    <xdr:pic>
      <xdr:nvPicPr>
        <xdr:cNvPr id="6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63</xdr:row>
      <xdr:rowOff>109600</xdr:rowOff>
    </xdr:from>
    <xdr:to>
      <xdr:col>2</xdr:col>
      <xdr:colOff>466725</xdr:colOff>
      <xdr:row>63</xdr:row>
      <xdr:rowOff>481075</xdr:rowOff>
    </xdr:to>
    <xdr:pic>
      <xdr:nvPicPr>
        <xdr:cNvPr id="6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64</xdr:row>
      <xdr:rowOff>109600</xdr:rowOff>
    </xdr:from>
    <xdr:to>
      <xdr:col>2</xdr:col>
      <xdr:colOff>466725</xdr:colOff>
      <xdr:row>64</xdr:row>
      <xdr:rowOff>481075</xdr:rowOff>
    </xdr:to>
    <xdr:pic>
      <xdr:nvPicPr>
        <xdr:cNvPr id="6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65</xdr:row>
      <xdr:rowOff>109600</xdr:rowOff>
    </xdr:from>
    <xdr:to>
      <xdr:col>2</xdr:col>
      <xdr:colOff>466725</xdr:colOff>
      <xdr:row>65</xdr:row>
      <xdr:rowOff>481075</xdr:rowOff>
    </xdr:to>
    <xdr:pic>
      <xdr:nvPicPr>
        <xdr:cNvPr id="6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66</xdr:row>
      <xdr:rowOff>109600</xdr:rowOff>
    </xdr:from>
    <xdr:to>
      <xdr:col>2</xdr:col>
      <xdr:colOff>466725</xdr:colOff>
      <xdr:row>66</xdr:row>
      <xdr:rowOff>481075</xdr:rowOff>
    </xdr:to>
    <xdr:pic>
      <xdr:nvPicPr>
        <xdr:cNvPr id="6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67</xdr:row>
      <xdr:rowOff>109600</xdr:rowOff>
    </xdr:from>
    <xdr:to>
      <xdr:col>2</xdr:col>
      <xdr:colOff>466725</xdr:colOff>
      <xdr:row>67</xdr:row>
      <xdr:rowOff>481075</xdr:rowOff>
    </xdr:to>
    <xdr:pic>
      <xdr:nvPicPr>
        <xdr:cNvPr id="6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68</xdr:row>
      <xdr:rowOff>109600</xdr:rowOff>
    </xdr:from>
    <xdr:to>
      <xdr:col>2</xdr:col>
      <xdr:colOff>466725</xdr:colOff>
      <xdr:row>68</xdr:row>
      <xdr:rowOff>481075</xdr:rowOff>
    </xdr:to>
    <xdr:pic>
      <xdr:nvPicPr>
        <xdr:cNvPr id="6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69</xdr:row>
      <xdr:rowOff>109600</xdr:rowOff>
    </xdr:from>
    <xdr:to>
      <xdr:col>2</xdr:col>
      <xdr:colOff>466725</xdr:colOff>
      <xdr:row>69</xdr:row>
      <xdr:rowOff>481075</xdr:rowOff>
    </xdr:to>
    <xdr:pic>
      <xdr:nvPicPr>
        <xdr:cNvPr id="6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70</xdr:row>
      <xdr:rowOff>109600</xdr:rowOff>
    </xdr:from>
    <xdr:to>
      <xdr:col>2</xdr:col>
      <xdr:colOff>466725</xdr:colOff>
      <xdr:row>70</xdr:row>
      <xdr:rowOff>481075</xdr:rowOff>
    </xdr:to>
    <xdr:pic>
      <xdr:nvPicPr>
        <xdr:cNvPr id="7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71</xdr:row>
      <xdr:rowOff>109600</xdr:rowOff>
    </xdr:from>
    <xdr:to>
      <xdr:col>2</xdr:col>
      <xdr:colOff>466725</xdr:colOff>
      <xdr:row>71</xdr:row>
      <xdr:rowOff>481075</xdr:rowOff>
    </xdr:to>
    <xdr:pic>
      <xdr:nvPicPr>
        <xdr:cNvPr id="7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72</xdr:row>
      <xdr:rowOff>109600</xdr:rowOff>
    </xdr:from>
    <xdr:to>
      <xdr:col>2</xdr:col>
      <xdr:colOff>466725</xdr:colOff>
      <xdr:row>72</xdr:row>
      <xdr:rowOff>481075</xdr:rowOff>
    </xdr:to>
    <xdr:pic>
      <xdr:nvPicPr>
        <xdr:cNvPr id="7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73</xdr:row>
      <xdr:rowOff>109600</xdr:rowOff>
    </xdr:from>
    <xdr:to>
      <xdr:col>2</xdr:col>
      <xdr:colOff>466725</xdr:colOff>
      <xdr:row>73</xdr:row>
      <xdr:rowOff>481075</xdr:rowOff>
    </xdr:to>
    <xdr:pic>
      <xdr:nvPicPr>
        <xdr:cNvPr id="7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74</xdr:row>
      <xdr:rowOff>109600</xdr:rowOff>
    </xdr:from>
    <xdr:to>
      <xdr:col>2</xdr:col>
      <xdr:colOff>466725</xdr:colOff>
      <xdr:row>74</xdr:row>
      <xdr:rowOff>481075</xdr:rowOff>
    </xdr:to>
    <xdr:pic>
      <xdr:nvPicPr>
        <xdr:cNvPr id="7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75</xdr:row>
      <xdr:rowOff>109600</xdr:rowOff>
    </xdr:from>
    <xdr:to>
      <xdr:col>2</xdr:col>
      <xdr:colOff>466725</xdr:colOff>
      <xdr:row>75</xdr:row>
      <xdr:rowOff>481075</xdr:rowOff>
    </xdr:to>
    <xdr:pic>
      <xdr:nvPicPr>
        <xdr:cNvPr id="7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76</xdr:row>
      <xdr:rowOff>109600</xdr:rowOff>
    </xdr:from>
    <xdr:to>
      <xdr:col>2</xdr:col>
      <xdr:colOff>466725</xdr:colOff>
      <xdr:row>76</xdr:row>
      <xdr:rowOff>481075</xdr:rowOff>
    </xdr:to>
    <xdr:pic>
      <xdr:nvPicPr>
        <xdr:cNvPr id="7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77</xdr:row>
      <xdr:rowOff>109600</xdr:rowOff>
    </xdr:from>
    <xdr:to>
      <xdr:col>2</xdr:col>
      <xdr:colOff>466725</xdr:colOff>
      <xdr:row>77</xdr:row>
      <xdr:rowOff>481075</xdr:rowOff>
    </xdr:to>
    <xdr:pic>
      <xdr:nvPicPr>
        <xdr:cNvPr id="7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78</xdr:row>
      <xdr:rowOff>109600</xdr:rowOff>
    </xdr:from>
    <xdr:to>
      <xdr:col>2</xdr:col>
      <xdr:colOff>466725</xdr:colOff>
      <xdr:row>78</xdr:row>
      <xdr:rowOff>481075</xdr:rowOff>
    </xdr:to>
    <xdr:pic>
      <xdr:nvPicPr>
        <xdr:cNvPr id="7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79</xdr:row>
      <xdr:rowOff>123824</xdr:rowOff>
    </xdr:from>
    <xdr:to>
      <xdr:col>2</xdr:col>
      <xdr:colOff>466725</xdr:colOff>
      <xdr:row>79</xdr:row>
      <xdr:rowOff>485775</xdr:rowOff>
    </xdr:to>
    <xdr:pic>
      <xdr:nvPicPr>
        <xdr:cNvPr id="7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80</xdr:row>
      <xdr:rowOff>109600</xdr:rowOff>
    </xdr:from>
    <xdr:to>
      <xdr:col>2</xdr:col>
      <xdr:colOff>466725</xdr:colOff>
      <xdr:row>80</xdr:row>
      <xdr:rowOff>481075</xdr:rowOff>
    </xdr:to>
    <xdr:pic>
      <xdr:nvPicPr>
        <xdr:cNvPr id="8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81</xdr:row>
      <xdr:rowOff>109600</xdr:rowOff>
    </xdr:from>
    <xdr:to>
      <xdr:col>2</xdr:col>
      <xdr:colOff>466725</xdr:colOff>
      <xdr:row>81</xdr:row>
      <xdr:rowOff>481075</xdr:rowOff>
    </xdr:to>
    <xdr:pic>
      <xdr:nvPicPr>
        <xdr:cNvPr id="8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82</xdr:row>
      <xdr:rowOff>109600</xdr:rowOff>
    </xdr:from>
    <xdr:to>
      <xdr:col>2</xdr:col>
      <xdr:colOff>466725</xdr:colOff>
      <xdr:row>82</xdr:row>
      <xdr:rowOff>481075</xdr:rowOff>
    </xdr:to>
    <xdr:pic>
      <xdr:nvPicPr>
        <xdr:cNvPr id="8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83</xdr:row>
      <xdr:rowOff>109600</xdr:rowOff>
    </xdr:from>
    <xdr:to>
      <xdr:col>2</xdr:col>
      <xdr:colOff>466725</xdr:colOff>
      <xdr:row>83</xdr:row>
      <xdr:rowOff>481075</xdr:rowOff>
    </xdr:to>
    <xdr:pic>
      <xdr:nvPicPr>
        <xdr:cNvPr id="8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84</xdr:row>
      <xdr:rowOff>109600</xdr:rowOff>
    </xdr:from>
    <xdr:to>
      <xdr:col>2</xdr:col>
      <xdr:colOff>466725</xdr:colOff>
      <xdr:row>84</xdr:row>
      <xdr:rowOff>481075</xdr:rowOff>
    </xdr:to>
    <xdr:pic>
      <xdr:nvPicPr>
        <xdr:cNvPr id="8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85</xdr:row>
      <xdr:rowOff>109600</xdr:rowOff>
    </xdr:from>
    <xdr:to>
      <xdr:col>2</xdr:col>
      <xdr:colOff>466725</xdr:colOff>
      <xdr:row>85</xdr:row>
      <xdr:rowOff>481075</xdr:rowOff>
    </xdr:to>
    <xdr:pic>
      <xdr:nvPicPr>
        <xdr:cNvPr id="8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86</xdr:row>
      <xdr:rowOff>109600</xdr:rowOff>
    </xdr:from>
    <xdr:to>
      <xdr:col>2</xdr:col>
      <xdr:colOff>466725</xdr:colOff>
      <xdr:row>86</xdr:row>
      <xdr:rowOff>481075</xdr:rowOff>
    </xdr:to>
    <xdr:pic>
      <xdr:nvPicPr>
        <xdr:cNvPr id="8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87</xdr:row>
      <xdr:rowOff>109600</xdr:rowOff>
    </xdr:from>
    <xdr:to>
      <xdr:col>2</xdr:col>
      <xdr:colOff>466725</xdr:colOff>
      <xdr:row>87</xdr:row>
      <xdr:rowOff>481075</xdr:rowOff>
    </xdr:to>
    <xdr:pic>
      <xdr:nvPicPr>
        <xdr:cNvPr id="8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88</xdr:row>
      <xdr:rowOff>109600</xdr:rowOff>
    </xdr:from>
    <xdr:to>
      <xdr:col>2</xdr:col>
      <xdr:colOff>466725</xdr:colOff>
      <xdr:row>88</xdr:row>
      <xdr:rowOff>481075</xdr:rowOff>
    </xdr:to>
    <xdr:pic>
      <xdr:nvPicPr>
        <xdr:cNvPr id="8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89</xdr:row>
      <xdr:rowOff>109600</xdr:rowOff>
    </xdr:from>
    <xdr:to>
      <xdr:col>2</xdr:col>
      <xdr:colOff>466725</xdr:colOff>
      <xdr:row>89</xdr:row>
      <xdr:rowOff>481075</xdr:rowOff>
    </xdr:to>
    <xdr:pic>
      <xdr:nvPicPr>
        <xdr:cNvPr id="8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90</xdr:row>
      <xdr:rowOff>109600</xdr:rowOff>
    </xdr:from>
    <xdr:to>
      <xdr:col>2</xdr:col>
      <xdr:colOff>466725</xdr:colOff>
      <xdr:row>90</xdr:row>
      <xdr:rowOff>481075</xdr:rowOff>
    </xdr:to>
    <xdr:pic>
      <xdr:nvPicPr>
        <xdr:cNvPr id="9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91</xdr:row>
      <xdr:rowOff>109600</xdr:rowOff>
    </xdr:from>
    <xdr:to>
      <xdr:col>2</xdr:col>
      <xdr:colOff>466725</xdr:colOff>
      <xdr:row>91</xdr:row>
      <xdr:rowOff>481075</xdr:rowOff>
    </xdr:to>
    <xdr:pic>
      <xdr:nvPicPr>
        <xdr:cNvPr id="9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92</xdr:row>
      <xdr:rowOff>109600</xdr:rowOff>
    </xdr:from>
    <xdr:to>
      <xdr:col>2</xdr:col>
      <xdr:colOff>466725</xdr:colOff>
      <xdr:row>92</xdr:row>
      <xdr:rowOff>481075</xdr:rowOff>
    </xdr:to>
    <xdr:pic>
      <xdr:nvPicPr>
        <xdr:cNvPr id="9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93</xdr:row>
      <xdr:rowOff>109600</xdr:rowOff>
    </xdr:from>
    <xdr:to>
      <xdr:col>2</xdr:col>
      <xdr:colOff>466725</xdr:colOff>
      <xdr:row>93</xdr:row>
      <xdr:rowOff>481075</xdr:rowOff>
    </xdr:to>
    <xdr:pic>
      <xdr:nvPicPr>
        <xdr:cNvPr id="9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94</xdr:row>
      <xdr:rowOff>109600</xdr:rowOff>
    </xdr:from>
    <xdr:to>
      <xdr:col>2</xdr:col>
      <xdr:colOff>466725</xdr:colOff>
      <xdr:row>94</xdr:row>
      <xdr:rowOff>481075</xdr:rowOff>
    </xdr:to>
    <xdr:pic>
      <xdr:nvPicPr>
        <xdr:cNvPr id="9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95</xdr:row>
      <xdr:rowOff>109600</xdr:rowOff>
    </xdr:from>
    <xdr:to>
      <xdr:col>2</xdr:col>
      <xdr:colOff>466725</xdr:colOff>
      <xdr:row>95</xdr:row>
      <xdr:rowOff>481075</xdr:rowOff>
    </xdr:to>
    <xdr:pic>
      <xdr:nvPicPr>
        <xdr:cNvPr id="9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96</xdr:row>
      <xdr:rowOff>109600</xdr:rowOff>
    </xdr:from>
    <xdr:to>
      <xdr:col>2</xdr:col>
      <xdr:colOff>466725</xdr:colOff>
      <xdr:row>96</xdr:row>
      <xdr:rowOff>481075</xdr:rowOff>
    </xdr:to>
    <xdr:pic>
      <xdr:nvPicPr>
        <xdr:cNvPr id="9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97</xdr:row>
      <xdr:rowOff>109600</xdr:rowOff>
    </xdr:from>
    <xdr:to>
      <xdr:col>2</xdr:col>
      <xdr:colOff>466725</xdr:colOff>
      <xdr:row>97</xdr:row>
      <xdr:rowOff>481075</xdr:rowOff>
    </xdr:to>
    <xdr:pic>
      <xdr:nvPicPr>
        <xdr:cNvPr id="9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98</xdr:row>
      <xdr:rowOff>109600</xdr:rowOff>
    </xdr:from>
    <xdr:to>
      <xdr:col>2</xdr:col>
      <xdr:colOff>466725</xdr:colOff>
      <xdr:row>98</xdr:row>
      <xdr:rowOff>481075</xdr:rowOff>
    </xdr:to>
    <xdr:pic>
      <xdr:nvPicPr>
        <xdr:cNvPr id="9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99</xdr:row>
      <xdr:rowOff>109600</xdr:rowOff>
    </xdr:from>
    <xdr:to>
      <xdr:col>2</xdr:col>
      <xdr:colOff>466725</xdr:colOff>
      <xdr:row>99</xdr:row>
      <xdr:rowOff>481075</xdr:rowOff>
    </xdr:to>
    <xdr:pic>
      <xdr:nvPicPr>
        <xdr:cNvPr id="9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100</xdr:row>
      <xdr:rowOff>109600</xdr:rowOff>
    </xdr:from>
    <xdr:to>
      <xdr:col>2</xdr:col>
      <xdr:colOff>466725</xdr:colOff>
      <xdr:row>100</xdr:row>
      <xdr:rowOff>481075</xdr:rowOff>
    </xdr:to>
    <xdr:pic>
      <xdr:nvPicPr>
        <xdr:cNvPr id="10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101</xdr:row>
      <xdr:rowOff>109600</xdr:rowOff>
    </xdr:from>
    <xdr:to>
      <xdr:col>2</xdr:col>
      <xdr:colOff>466725</xdr:colOff>
      <xdr:row>101</xdr:row>
      <xdr:rowOff>481075</xdr:rowOff>
    </xdr:to>
    <xdr:pic>
      <xdr:nvPicPr>
        <xdr:cNvPr id="10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102</xdr:row>
      <xdr:rowOff>109600</xdr:rowOff>
    </xdr:from>
    <xdr:to>
      <xdr:col>2</xdr:col>
      <xdr:colOff>466725</xdr:colOff>
      <xdr:row>102</xdr:row>
      <xdr:rowOff>481075</xdr:rowOff>
    </xdr:to>
    <xdr:pic>
      <xdr:nvPicPr>
        <xdr:cNvPr id="10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103</xdr:row>
      <xdr:rowOff>109600</xdr:rowOff>
    </xdr:from>
    <xdr:to>
      <xdr:col>2</xdr:col>
      <xdr:colOff>466725</xdr:colOff>
      <xdr:row>103</xdr:row>
      <xdr:rowOff>481075</xdr:rowOff>
    </xdr:to>
    <xdr:pic>
      <xdr:nvPicPr>
        <xdr:cNvPr id="10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104</xdr:row>
      <xdr:rowOff>109600</xdr:rowOff>
    </xdr:from>
    <xdr:to>
      <xdr:col>2</xdr:col>
      <xdr:colOff>466725</xdr:colOff>
      <xdr:row>104</xdr:row>
      <xdr:rowOff>481075</xdr:rowOff>
    </xdr:to>
    <xdr:pic>
      <xdr:nvPicPr>
        <xdr:cNvPr id="10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105</xdr:row>
      <xdr:rowOff>109600</xdr:rowOff>
    </xdr:from>
    <xdr:to>
      <xdr:col>2</xdr:col>
      <xdr:colOff>466725</xdr:colOff>
      <xdr:row>105</xdr:row>
      <xdr:rowOff>481075</xdr:rowOff>
    </xdr:to>
    <xdr:pic>
      <xdr:nvPicPr>
        <xdr:cNvPr id="10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106</xdr:row>
      <xdr:rowOff>109600</xdr:rowOff>
    </xdr:from>
    <xdr:to>
      <xdr:col>2</xdr:col>
      <xdr:colOff>466725</xdr:colOff>
      <xdr:row>106</xdr:row>
      <xdr:rowOff>481075</xdr:rowOff>
    </xdr:to>
    <xdr:pic>
      <xdr:nvPicPr>
        <xdr:cNvPr id="10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107</xdr:row>
      <xdr:rowOff>109600</xdr:rowOff>
    </xdr:from>
    <xdr:to>
      <xdr:col>2</xdr:col>
      <xdr:colOff>466725</xdr:colOff>
      <xdr:row>107</xdr:row>
      <xdr:rowOff>481075</xdr:rowOff>
    </xdr:to>
    <xdr:pic>
      <xdr:nvPicPr>
        <xdr:cNvPr id="10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108</xdr:row>
      <xdr:rowOff>109600</xdr:rowOff>
    </xdr:from>
    <xdr:to>
      <xdr:col>2</xdr:col>
      <xdr:colOff>466725</xdr:colOff>
      <xdr:row>108</xdr:row>
      <xdr:rowOff>481075</xdr:rowOff>
    </xdr:to>
    <xdr:pic>
      <xdr:nvPicPr>
        <xdr:cNvPr id="10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109</xdr:row>
      <xdr:rowOff>109600</xdr:rowOff>
    </xdr:from>
    <xdr:to>
      <xdr:col>2</xdr:col>
      <xdr:colOff>466725</xdr:colOff>
      <xdr:row>109</xdr:row>
      <xdr:rowOff>481075</xdr:rowOff>
    </xdr:to>
    <xdr:pic>
      <xdr:nvPicPr>
        <xdr:cNvPr id="10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110</xdr:row>
      <xdr:rowOff>109600</xdr:rowOff>
    </xdr:from>
    <xdr:to>
      <xdr:col>2</xdr:col>
      <xdr:colOff>466725</xdr:colOff>
      <xdr:row>110</xdr:row>
      <xdr:rowOff>481075</xdr:rowOff>
    </xdr:to>
    <xdr:pic>
      <xdr:nvPicPr>
        <xdr:cNvPr id="11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111</xdr:row>
      <xdr:rowOff>109600</xdr:rowOff>
    </xdr:from>
    <xdr:to>
      <xdr:col>2</xdr:col>
      <xdr:colOff>466725</xdr:colOff>
      <xdr:row>111</xdr:row>
      <xdr:rowOff>481075</xdr:rowOff>
    </xdr:to>
    <xdr:pic>
      <xdr:nvPicPr>
        <xdr:cNvPr id="11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112</xdr:row>
      <xdr:rowOff>109600</xdr:rowOff>
    </xdr:from>
    <xdr:to>
      <xdr:col>2</xdr:col>
      <xdr:colOff>466725</xdr:colOff>
      <xdr:row>112</xdr:row>
      <xdr:rowOff>481075</xdr:rowOff>
    </xdr:to>
    <xdr:pic>
      <xdr:nvPicPr>
        <xdr:cNvPr id="11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113</xdr:row>
      <xdr:rowOff>109600</xdr:rowOff>
    </xdr:from>
    <xdr:to>
      <xdr:col>2</xdr:col>
      <xdr:colOff>466725</xdr:colOff>
      <xdr:row>113</xdr:row>
      <xdr:rowOff>481075</xdr:rowOff>
    </xdr:to>
    <xdr:pic>
      <xdr:nvPicPr>
        <xdr:cNvPr id="11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114</xdr:row>
      <xdr:rowOff>109600</xdr:rowOff>
    </xdr:from>
    <xdr:to>
      <xdr:col>2</xdr:col>
      <xdr:colOff>466725</xdr:colOff>
      <xdr:row>114</xdr:row>
      <xdr:rowOff>481075</xdr:rowOff>
    </xdr:to>
    <xdr:pic>
      <xdr:nvPicPr>
        <xdr:cNvPr id="11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115</xdr:row>
      <xdr:rowOff>109600</xdr:rowOff>
    </xdr:from>
    <xdr:to>
      <xdr:col>2</xdr:col>
      <xdr:colOff>466725</xdr:colOff>
      <xdr:row>115</xdr:row>
      <xdr:rowOff>481075</xdr:rowOff>
    </xdr:to>
    <xdr:pic>
      <xdr:nvPicPr>
        <xdr:cNvPr id="11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116</xdr:row>
      <xdr:rowOff>109600</xdr:rowOff>
    </xdr:from>
    <xdr:to>
      <xdr:col>2</xdr:col>
      <xdr:colOff>466725</xdr:colOff>
      <xdr:row>116</xdr:row>
      <xdr:rowOff>481075</xdr:rowOff>
    </xdr:to>
    <xdr:pic>
      <xdr:nvPicPr>
        <xdr:cNvPr id="11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117</xdr:row>
      <xdr:rowOff>109600</xdr:rowOff>
    </xdr:from>
    <xdr:to>
      <xdr:col>2</xdr:col>
      <xdr:colOff>466725</xdr:colOff>
      <xdr:row>117</xdr:row>
      <xdr:rowOff>481075</xdr:rowOff>
    </xdr:to>
    <xdr:pic>
      <xdr:nvPicPr>
        <xdr:cNvPr id="11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118</xdr:row>
      <xdr:rowOff>109600</xdr:rowOff>
    </xdr:from>
    <xdr:to>
      <xdr:col>2</xdr:col>
      <xdr:colOff>466725</xdr:colOff>
      <xdr:row>118</xdr:row>
      <xdr:rowOff>481075</xdr:rowOff>
    </xdr:to>
    <xdr:pic>
      <xdr:nvPicPr>
        <xdr:cNvPr id="11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119</xdr:row>
      <xdr:rowOff>109600</xdr:rowOff>
    </xdr:from>
    <xdr:to>
      <xdr:col>2</xdr:col>
      <xdr:colOff>466725</xdr:colOff>
      <xdr:row>119</xdr:row>
      <xdr:rowOff>481075</xdr:rowOff>
    </xdr:to>
    <xdr:pic>
      <xdr:nvPicPr>
        <xdr:cNvPr id="11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120</xdr:row>
      <xdr:rowOff>109600</xdr:rowOff>
    </xdr:from>
    <xdr:to>
      <xdr:col>2</xdr:col>
      <xdr:colOff>466725</xdr:colOff>
      <xdr:row>120</xdr:row>
      <xdr:rowOff>481075</xdr:rowOff>
    </xdr:to>
    <xdr:pic>
      <xdr:nvPicPr>
        <xdr:cNvPr id="12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121</xdr:row>
      <xdr:rowOff>109600</xdr:rowOff>
    </xdr:from>
    <xdr:to>
      <xdr:col>2</xdr:col>
      <xdr:colOff>466725</xdr:colOff>
      <xdr:row>121</xdr:row>
      <xdr:rowOff>481075</xdr:rowOff>
    </xdr:to>
    <xdr:pic>
      <xdr:nvPicPr>
        <xdr:cNvPr id="12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122</xdr:row>
      <xdr:rowOff>109600</xdr:rowOff>
    </xdr:from>
    <xdr:to>
      <xdr:col>2</xdr:col>
      <xdr:colOff>466725</xdr:colOff>
      <xdr:row>122</xdr:row>
      <xdr:rowOff>481075</xdr:rowOff>
    </xdr:to>
    <xdr:pic>
      <xdr:nvPicPr>
        <xdr:cNvPr id="12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123</xdr:row>
      <xdr:rowOff>109600</xdr:rowOff>
    </xdr:from>
    <xdr:to>
      <xdr:col>2</xdr:col>
      <xdr:colOff>466725</xdr:colOff>
      <xdr:row>123</xdr:row>
      <xdr:rowOff>481075</xdr:rowOff>
    </xdr:to>
    <xdr:pic>
      <xdr:nvPicPr>
        <xdr:cNvPr id="12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124</xdr:row>
      <xdr:rowOff>109600</xdr:rowOff>
    </xdr:from>
    <xdr:to>
      <xdr:col>2</xdr:col>
      <xdr:colOff>466725</xdr:colOff>
      <xdr:row>124</xdr:row>
      <xdr:rowOff>481075</xdr:rowOff>
    </xdr:to>
    <xdr:pic>
      <xdr:nvPicPr>
        <xdr:cNvPr id="12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125</xdr:row>
      <xdr:rowOff>109600</xdr:rowOff>
    </xdr:from>
    <xdr:to>
      <xdr:col>2</xdr:col>
      <xdr:colOff>466725</xdr:colOff>
      <xdr:row>125</xdr:row>
      <xdr:rowOff>481075</xdr:rowOff>
    </xdr:to>
    <xdr:pic>
      <xdr:nvPicPr>
        <xdr:cNvPr id="12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126</xdr:row>
      <xdr:rowOff>109600</xdr:rowOff>
    </xdr:from>
    <xdr:to>
      <xdr:col>2</xdr:col>
      <xdr:colOff>466725</xdr:colOff>
      <xdr:row>126</xdr:row>
      <xdr:rowOff>481075</xdr:rowOff>
    </xdr:to>
    <xdr:pic>
      <xdr:nvPicPr>
        <xdr:cNvPr id="12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127</xdr:row>
      <xdr:rowOff>109600</xdr:rowOff>
    </xdr:from>
    <xdr:to>
      <xdr:col>2</xdr:col>
      <xdr:colOff>466725</xdr:colOff>
      <xdr:row>127</xdr:row>
      <xdr:rowOff>481075</xdr:rowOff>
    </xdr:to>
    <xdr:pic>
      <xdr:nvPicPr>
        <xdr:cNvPr id="12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128</xdr:row>
      <xdr:rowOff>109600</xdr:rowOff>
    </xdr:from>
    <xdr:to>
      <xdr:col>2</xdr:col>
      <xdr:colOff>466725</xdr:colOff>
      <xdr:row>128</xdr:row>
      <xdr:rowOff>481075</xdr:rowOff>
    </xdr:to>
    <xdr:pic>
      <xdr:nvPicPr>
        <xdr:cNvPr id="12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129</xdr:row>
      <xdr:rowOff>109600</xdr:rowOff>
    </xdr:from>
    <xdr:to>
      <xdr:col>2</xdr:col>
      <xdr:colOff>466725</xdr:colOff>
      <xdr:row>129</xdr:row>
      <xdr:rowOff>481075</xdr:rowOff>
    </xdr:to>
    <xdr:pic>
      <xdr:nvPicPr>
        <xdr:cNvPr id="12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130</xdr:row>
      <xdr:rowOff>109600</xdr:rowOff>
    </xdr:from>
    <xdr:to>
      <xdr:col>2</xdr:col>
      <xdr:colOff>466725</xdr:colOff>
      <xdr:row>130</xdr:row>
      <xdr:rowOff>481075</xdr:rowOff>
    </xdr:to>
    <xdr:pic>
      <xdr:nvPicPr>
        <xdr:cNvPr id="13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131</xdr:row>
      <xdr:rowOff>109600</xdr:rowOff>
    </xdr:from>
    <xdr:to>
      <xdr:col>2</xdr:col>
      <xdr:colOff>466725</xdr:colOff>
      <xdr:row>131</xdr:row>
      <xdr:rowOff>481075</xdr:rowOff>
    </xdr:to>
    <xdr:pic>
      <xdr:nvPicPr>
        <xdr:cNvPr id="13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132</xdr:row>
      <xdr:rowOff>109600</xdr:rowOff>
    </xdr:from>
    <xdr:to>
      <xdr:col>2</xdr:col>
      <xdr:colOff>466725</xdr:colOff>
      <xdr:row>132</xdr:row>
      <xdr:rowOff>481075</xdr:rowOff>
    </xdr:to>
    <xdr:pic>
      <xdr:nvPicPr>
        <xdr:cNvPr id="13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133</xdr:row>
      <xdr:rowOff>109600</xdr:rowOff>
    </xdr:from>
    <xdr:to>
      <xdr:col>2</xdr:col>
      <xdr:colOff>466725</xdr:colOff>
      <xdr:row>133</xdr:row>
      <xdr:rowOff>481075</xdr:rowOff>
    </xdr:to>
    <xdr:pic>
      <xdr:nvPicPr>
        <xdr:cNvPr id="13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134</xdr:row>
      <xdr:rowOff>109600</xdr:rowOff>
    </xdr:from>
    <xdr:to>
      <xdr:col>2</xdr:col>
      <xdr:colOff>466725</xdr:colOff>
      <xdr:row>134</xdr:row>
      <xdr:rowOff>481075</xdr:rowOff>
    </xdr:to>
    <xdr:pic>
      <xdr:nvPicPr>
        <xdr:cNvPr id="13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135</xdr:row>
      <xdr:rowOff>109600</xdr:rowOff>
    </xdr:from>
    <xdr:to>
      <xdr:col>2</xdr:col>
      <xdr:colOff>466725</xdr:colOff>
      <xdr:row>135</xdr:row>
      <xdr:rowOff>481075</xdr:rowOff>
    </xdr:to>
    <xdr:pic>
      <xdr:nvPicPr>
        <xdr:cNvPr id="13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136</xdr:row>
      <xdr:rowOff>109600</xdr:rowOff>
    </xdr:from>
    <xdr:to>
      <xdr:col>2</xdr:col>
      <xdr:colOff>466725</xdr:colOff>
      <xdr:row>136</xdr:row>
      <xdr:rowOff>481075</xdr:rowOff>
    </xdr:to>
    <xdr:pic>
      <xdr:nvPicPr>
        <xdr:cNvPr id="13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137</xdr:row>
      <xdr:rowOff>109600</xdr:rowOff>
    </xdr:from>
    <xdr:to>
      <xdr:col>2</xdr:col>
      <xdr:colOff>466725</xdr:colOff>
      <xdr:row>137</xdr:row>
      <xdr:rowOff>481075</xdr:rowOff>
    </xdr:to>
    <xdr:pic>
      <xdr:nvPicPr>
        <xdr:cNvPr id="13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138</xdr:row>
      <xdr:rowOff>109600</xdr:rowOff>
    </xdr:from>
    <xdr:to>
      <xdr:col>2</xdr:col>
      <xdr:colOff>466725</xdr:colOff>
      <xdr:row>138</xdr:row>
      <xdr:rowOff>481075</xdr:rowOff>
    </xdr:to>
    <xdr:pic>
      <xdr:nvPicPr>
        <xdr:cNvPr id="13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139</xdr:row>
      <xdr:rowOff>109600</xdr:rowOff>
    </xdr:from>
    <xdr:to>
      <xdr:col>2</xdr:col>
      <xdr:colOff>466725</xdr:colOff>
      <xdr:row>139</xdr:row>
      <xdr:rowOff>481075</xdr:rowOff>
    </xdr:to>
    <xdr:pic>
      <xdr:nvPicPr>
        <xdr:cNvPr id="13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140</xdr:row>
      <xdr:rowOff>109600</xdr:rowOff>
    </xdr:from>
    <xdr:to>
      <xdr:col>2</xdr:col>
      <xdr:colOff>466725</xdr:colOff>
      <xdr:row>140</xdr:row>
      <xdr:rowOff>481075</xdr:rowOff>
    </xdr:to>
    <xdr:pic>
      <xdr:nvPicPr>
        <xdr:cNvPr id="14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141</xdr:row>
      <xdr:rowOff>109600</xdr:rowOff>
    </xdr:from>
    <xdr:to>
      <xdr:col>2</xdr:col>
      <xdr:colOff>466725</xdr:colOff>
      <xdr:row>141</xdr:row>
      <xdr:rowOff>481075</xdr:rowOff>
    </xdr:to>
    <xdr:pic>
      <xdr:nvPicPr>
        <xdr:cNvPr id="14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142</xdr:row>
      <xdr:rowOff>109600</xdr:rowOff>
    </xdr:from>
    <xdr:to>
      <xdr:col>2</xdr:col>
      <xdr:colOff>466725</xdr:colOff>
      <xdr:row>142</xdr:row>
      <xdr:rowOff>481075</xdr:rowOff>
    </xdr:to>
    <xdr:pic>
      <xdr:nvPicPr>
        <xdr:cNvPr id="14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143</xdr:row>
      <xdr:rowOff>109600</xdr:rowOff>
    </xdr:from>
    <xdr:to>
      <xdr:col>2</xdr:col>
      <xdr:colOff>466725</xdr:colOff>
      <xdr:row>143</xdr:row>
      <xdr:rowOff>481075</xdr:rowOff>
    </xdr:to>
    <xdr:pic>
      <xdr:nvPicPr>
        <xdr:cNvPr id="14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144</xdr:row>
      <xdr:rowOff>109600</xdr:rowOff>
    </xdr:from>
    <xdr:to>
      <xdr:col>2</xdr:col>
      <xdr:colOff>466725</xdr:colOff>
      <xdr:row>144</xdr:row>
      <xdr:rowOff>481075</xdr:rowOff>
    </xdr:to>
    <xdr:pic>
      <xdr:nvPicPr>
        <xdr:cNvPr id="14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145</xdr:row>
      <xdr:rowOff>109600</xdr:rowOff>
    </xdr:from>
    <xdr:to>
      <xdr:col>2</xdr:col>
      <xdr:colOff>466725</xdr:colOff>
      <xdr:row>145</xdr:row>
      <xdr:rowOff>481075</xdr:rowOff>
    </xdr:to>
    <xdr:pic>
      <xdr:nvPicPr>
        <xdr:cNvPr id="14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146</xdr:row>
      <xdr:rowOff>109600</xdr:rowOff>
    </xdr:from>
    <xdr:to>
      <xdr:col>2</xdr:col>
      <xdr:colOff>466725</xdr:colOff>
      <xdr:row>146</xdr:row>
      <xdr:rowOff>481075</xdr:rowOff>
    </xdr:to>
    <xdr:pic>
      <xdr:nvPicPr>
        <xdr:cNvPr id="14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147</xdr:row>
      <xdr:rowOff>109600</xdr:rowOff>
    </xdr:from>
    <xdr:to>
      <xdr:col>2</xdr:col>
      <xdr:colOff>466725</xdr:colOff>
      <xdr:row>147</xdr:row>
      <xdr:rowOff>481075</xdr:rowOff>
    </xdr:to>
    <xdr:pic>
      <xdr:nvPicPr>
        <xdr:cNvPr id="14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148</xdr:row>
      <xdr:rowOff>109600</xdr:rowOff>
    </xdr:from>
    <xdr:to>
      <xdr:col>2</xdr:col>
      <xdr:colOff>466725</xdr:colOff>
      <xdr:row>148</xdr:row>
      <xdr:rowOff>481075</xdr:rowOff>
    </xdr:to>
    <xdr:pic>
      <xdr:nvPicPr>
        <xdr:cNvPr id="14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149</xdr:row>
      <xdr:rowOff>109600</xdr:rowOff>
    </xdr:from>
    <xdr:to>
      <xdr:col>2</xdr:col>
      <xdr:colOff>466725</xdr:colOff>
      <xdr:row>149</xdr:row>
      <xdr:rowOff>481075</xdr:rowOff>
    </xdr:to>
    <xdr:pic>
      <xdr:nvPicPr>
        <xdr:cNvPr id="14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150</xdr:row>
      <xdr:rowOff>109600</xdr:rowOff>
    </xdr:from>
    <xdr:to>
      <xdr:col>2</xdr:col>
      <xdr:colOff>466725</xdr:colOff>
      <xdr:row>150</xdr:row>
      <xdr:rowOff>481075</xdr:rowOff>
    </xdr:to>
    <xdr:pic>
      <xdr:nvPicPr>
        <xdr:cNvPr id="15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151</xdr:row>
      <xdr:rowOff>109600</xdr:rowOff>
    </xdr:from>
    <xdr:to>
      <xdr:col>2</xdr:col>
      <xdr:colOff>466725</xdr:colOff>
      <xdr:row>151</xdr:row>
      <xdr:rowOff>481075</xdr:rowOff>
    </xdr:to>
    <xdr:pic>
      <xdr:nvPicPr>
        <xdr:cNvPr id="15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152</xdr:row>
      <xdr:rowOff>109600</xdr:rowOff>
    </xdr:from>
    <xdr:to>
      <xdr:col>2</xdr:col>
      <xdr:colOff>466725</xdr:colOff>
      <xdr:row>152</xdr:row>
      <xdr:rowOff>481075</xdr:rowOff>
    </xdr:to>
    <xdr:pic>
      <xdr:nvPicPr>
        <xdr:cNvPr id="15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153</xdr:row>
      <xdr:rowOff>123824</xdr:rowOff>
    </xdr:from>
    <xdr:to>
      <xdr:col>2</xdr:col>
      <xdr:colOff>466725</xdr:colOff>
      <xdr:row>153</xdr:row>
      <xdr:rowOff>485775</xdr:rowOff>
    </xdr:to>
    <xdr:pic>
      <xdr:nvPicPr>
        <xdr:cNvPr id="15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154</xdr:row>
      <xdr:rowOff>109600</xdr:rowOff>
    </xdr:from>
    <xdr:to>
      <xdr:col>2</xdr:col>
      <xdr:colOff>466725</xdr:colOff>
      <xdr:row>154</xdr:row>
      <xdr:rowOff>481075</xdr:rowOff>
    </xdr:to>
    <xdr:pic>
      <xdr:nvPicPr>
        <xdr:cNvPr id="15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155</xdr:row>
      <xdr:rowOff>109600</xdr:rowOff>
    </xdr:from>
    <xdr:to>
      <xdr:col>2</xdr:col>
      <xdr:colOff>466725</xdr:colOff>
      <xdr:row>155</xdr:row>
      <xdr:rowOff>481075</xdr:rowOff>
    </xdr:to>
    <xdr:pic>
      <xdr:nvPicPr>
        <xdr:cNvPr id="15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156</xdr:row>
      <xdr:rowOff>109600</xdr:rowOff>
    </xdr:from>
    <xdr:to>
      <xdr:col>2</xdr:col>
      <xdr:colOff>466725</xdr:colOff>
      <xdr:row>156</xdr:row>
      <xdr:rowOff>481075</xdr:rowOff>
    </xdr:to>
    <xdr:pic>
      <xdr:nvPicPr>
        <xdr:cNvPr id="15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157</xdr:row>
      <xdr:rowOff>109600</xdr:rowOff>
    </xdr:from>
    <xdr:to>
      <xdr:col>2</xdr:col>
      <xdr:colOff>466725</xdr:colOff>
      <xdr:row>157</xdr:row>
      <xdr:rowOff>481075</xdr:rowOff>
    </xdr:to>
    <xdr:pic>
      <xdr:nvPicPr>
        <xdr:cNvPr id="15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158</xdr:row>
      <xdr:rowOff>109600</xdr:rowOff>
    </xdr:from>
    <xdr:to>
      <xdr:col>2</xdr:col>
      <xdr:colOff>466725</xdr:colOff>
      <xdr:row>158</xdr:row>
      <xdr:rowOff>481075</xdr:rowOff>
    </xdr:to>
    <xdr:pic>
      <xdr:nvPicPr>
        <xdr:cNvPr id="15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159</xdr:row>
      <xdr:rowOff>109600</xdr:rowOff>
    </xdr:from>
    <xdr:to>
      <xdr:col>2</xdr:col>
      <xdr:colOff>466725</xdr:colOff>
      <xdr:row>159</xdr:row>
      <xdr:rowOff>481075</xdr:rowOff>
    </xdr:to>
    <xdr:pic>
      <xdr:nvPicPr>
        <xdr:cNvPr id="15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160</xdr:row>
      <xdr:rowOff>109600</xdr:rowOff>
    </xdr:from>
    <xdr:to>
      <xdr:col>2</xdr:col>
      <xdr:colOff>466725</xdr:colOff>
      <xdr:row>160</xdr:row>
      <xdr:rowOff>481075</xdr:rowOff>
    </xdr:to>
    <xdr:pic>
      <xdr:nvPicPr>
        <xdr:cNvPr id="16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161</xdr:row>
      <xdr:rowOff>109600</xdr:rowOff>
    </xdr:from>
    <xdr:to>
      <xdr:col>2</xdr:col>
      <xdr:colOff>466725</xdr:colOff>
      <xdr:row>161</xdr:row>
      <xdr:rowOff>481075</xdr:rowOff>
    </xdr:to>
    <xdr:pic>
      <xdr:nvPicPr>
        <xdr:cNvPr id="16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162</xdr:row>
      <xdr:rowOff>109600</xdr:rowOff>
    </xdr:from>
    <xdr:to>
      <xdr:col>2</xdr:col>
      <xdr:colOff>466725</xdr:colOff>
      <xdr:row>162</xdr:row>
      <xdr:rowOff>481075</xdr:rowOff>
    </xdr:to>
    <xdr:pic>
      <xdr:nvPicPr>
        <xdr:cNvPr id="16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163</xdr:row>
      <xdr:rowOff>109600</xdr:rowOff>
    </xdr:from>
    <xdr:to>
      <xdr:col>2</xdr:col>
      <xdr:colOff>466725</xdr:colOff>
      <xdr:row>163</xdr:row>
      <xdr:rowOff>481075</xdr:rowOff>
    </xdr:to>
    <xdr:pic>
      <xdr:nvPicPr>
        <xdr:cNvPr id="16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164</xdr:row>
      <xdr:rowOff>109600</xdr:rowOff>
    </xdr:from>
    <xdr:to>
      <xdr:col>2</xdr:col>
      <xdr:colOff>466725</xdr:colOff>
      <xdr:row>164</xdr:row>
      <xdr:rowOff>481075</xdr:rowOff>
    </xdr:to>
    <xdr:pic>
      <xdr:nvPicPr>
        <xdr:cNvPr id="16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165</xdr:row>
      <xdr:rowOff>109600</xdr:rowOff>
    </xdr:from>
    <xdr:to>
      <xdr:col>2</xdr:col>
      <xdr:colOff>466725</xdr:colOff>
      <xdr:row>165</xdr:row>
      <xdr:rowOff>481075</xdr:rowOff>
    </xdr:to>
    <xdr:pic>
      <xdr:nvPicPr>
        <xdr:cNvPr id="16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166</xdr:row>
      <xdr:rowOff>109600</xdr:rowOff>
    </xdr:from>
    <xdr:to>
      <xdr:col>2</xdr:col>
      <xdr:colOff>466725</xdr:colOff>
      <xdr:row>166</xdr:row>
      <xdr:rowOff>481075</xdr:rowOff>
    </xdr:to>
    <xdr:pic>
      <xdr:nvPicPr>
        <xdr:cNvPr id="16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167</xdr:row>
      <xdr:rowOff>109600</xdr:rowOff>
    </xdr:from>
    <xdr:to>
      <xdr:col>2</xdr:col>
      <xdr:colOff>466725</xdr:colOff>
      <xdr:row>167</xdr:row>
      <xdr:rowOff>481075</xdr:rowOff>
    </xdr:to>
    <xdr:pic>
      <xdr:nvPicPr>
        <xdr:cNvPr id="16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168</xdr:row>
      <xdr:rowOff>109600</xdr:rowOff>
    </xdr:from>
    <xdr:to>
      <xdr:col>2</xdr:col>
      <xdr:colOff>466725</xdr:colOff>
      <xdr:row>168</xdr:row>
      <xdr:rowOff>481075</xdr:rowOff>
    </xdr:to>
    <xdr:pic>
      <xdr:nvPicPr>
        <xdr:cNvPr id="16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169</xdr:row>
      <xdr:rowOff>109600</xdr:rowOff>
    </xdr:from>
    <xdr:to>
      <xdr:col>2</xdr:col>
      <xdr:colOff>466725</xdr:colOff>
      <xdr:row>169</xdr:row>
      <xdr:rowOff>481075</xdr:rowOff>
    </xdr:to>
    <xdr:pic>
      <xdr:nvPicPr>
        <xdr:cNvPr id="16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170</xdr:row>
      <xdr:rowOff>109600</xdr:rowOff>
    </xdr:from>
    <xdr:to>
      <xdr:col>2</xdr:col>
      <xdr:colOff>466725</xdr:colOff>
      <xdr:row>170</xdr:row>
      <xdr:rowOff>481075</xdr:rowOff>
    </xdr:to>
    <xdr:pic>
      <xdr:nvPicPr>
        <xdr:cNvPr id="17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171</xdr:row>
      <xdr:rowOff>109600</xdr:rowOff>
    </xdr:from>
    <xdr:to>
      <xdr:col>2</xdr:col>
      <xdr:colOff>466725</xdr:colOff>
      <xdr:row>171</xdr:row>
      <xdr:rowOff>481075</xdr:rowOff>
    </xdr:to>
    <xdr:pic>
      <xdr:nvPicPr>
        <xdr:cNvPr id="17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172</xdr:row>
      <xdr:rowOff>109600</xdr:rowOff>
    </xdr:from>
    <xdr:to>
      <xdr:col>2</xdr:col>
      <xdr:colOff>466725</xdr:colOff>
      <xdr:row>172</xdr:row>
      <xdr:rowOff>481075</xdr:rowOff>
    </xdr:to>
    <xdr:pic>
      <xdr:nvPicPr>
        <xdr:cNvPr id="17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173</xdr:row>
      <xdr:rowOff>109600</xdr:rowOff>
    </xdr:from>
    <xdr:to>
      <xdr:col>2</xdr:col>
      <xdr:colOff>466725</xdr:colOff>
      <xdr:row>173</xdr:row>
      <xdr:rowOff>481075</xdr:rowOff>
    </xdr:to>
    <xdr:pic>
      <xdr:nvPicPr>
        <xdr:cNvPr id="17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174</xdr:row>
      <xdr:rowOff>109600</xdr:rowOff>
    </xdr:from>
    <xdr:to>
      <xdr:col>2</xdr:col>
      <xdr:colOff>466725</xdr:colOff>
      <xdr:row>174</xdr:row>
      <xdr:rowOff>481075</xdr:rowOff>
    </xdr:to>
    <xdr:pic>
      <xdr:nvPicPr>
        <xdr:cNvPr id="17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175</xdr:row>
      <xdr:rowOff>109600</xdr:rowOff>
    </xdr:from>
    <xdr:to>
      <xdr:col>2</xdr:col>
      <xdr:colOff>466725</xdr:colOff>
      <xdr:row>175</xdr:row>
      <xdr:rowOff>481075</xdr:rowOff>
    </xdr:to>
    <xdr:pic>
      <xdr:nvPicPr>
        <xdr:cNvPr id="17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176</xdr:row>
      <xdr:rowOff>109600</xdr:rowOff>
    </xdr:from>
    <xdr:to>
      <xdr:col>2</xdr:col>
      <xdr:colOff>466725</xdr:colOff>
      <xdr:row>176</xdr:row>
      <xdr:rowOff>481075</xdr:rowOff>
    </xdr:to>
    <xdr:pic>
      <xdr:nvPicPr>
        <xdr:cNvPr id="17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177</xdr:row>
      <xdr:rowOff>109600</xdr:rowOff>
    </xdr:from>
    <xdr:to>
      <xdr:col>2</xdr:col>
      <xdr:colOff>466725</xdr:colOff>
      <xdr:row>177</xdr:row>
      <xdr:rowOff>481075</xdr:rowOff>
    </xdr:to>
    <xdr:pic>
      <xdr:nvPicPr>
        <xdr:cNvPr id="17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178</xdr:row>
      <xdr:rowOff>109600</xdr:rowOff>
    </xdr:from>
    <xdr:to>
      <xdr:col>2</xdr:col>
      <xdr:colOff>466725</xdr:colOff>
      <xdr:row>178</xdr:row>
      <xdr:rowOff>481075</xdr:rowOff>
    </xdr:to>
    <xdr:pic>
      <xdr:nvPicPr>
        <xdr:cNvPr id="17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179</xdr:row>
      <xdr:rowOff>109600</xdr:rowOff>
    </xdr:from>
    <xdr:to>
      <xdr:col>2</xdr:col>
      <xdr:colOff>466725</xdr:colOff>
      <xdr:row>179</xdr:row>
      <xdr:rowOff>481075</xdr:rowOff>
    </xdr:to>
    <xdr:pic>
      <xdr:nvPicPr>
        <xdr:cNvPr id="17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180</xdr:row>
      <xdr:rowOff>109600</xdr:rowOff>
    </xdr:from>
    <xdr:to>
      <xdr:col>2</xdr:col>
      <xdr:colOff>466725</xdr:colOff>
      <xdr:row>180</xdr:row>
      <xdr:rowOff>481075</xdr:rowOff>
    </xdr:to>
    <xdr:pic>
      <xdr:nvPicPr>
        <xdr:cNvPr id="18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181</xdr:row>
      <xdr:rowOff>109600</xdr:rowOff>
    </xdr:from>
    <xdr:to>
      <xdr:col>2</xdr:col>
      <xdr:colOff>466725</xdr:colOff>
      <xdr:row>181</xdr:row>
      <xdr:rowOff>481075</xdr:rowOff>
    </xdr:to>
    <xdr:pic>
      <xdr:nvPicPr>
        <xdr:cNvPr id="18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182</xdr:row>
      <xdr:rowOff>109600</xdr:rowOff>
    </xdr:from>
    <xdr:to>
      <xdr:col>2</xdr:col>
      <xdr:colOff>466725</xdr:colOff>
      <xdr:row>182</xdr:row>
      <xdr:rowOff>481075</xdr:rowOff>
    </xdr:to>
    <xdr:pic>
      <xdr:nvPicPr>
        <xdr:cNvPr id="18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183</xdr:row>
      <xdr:rowOff>109600</xdr:rowOff>
    </xdr:from>
    <xdr:to>
      <xdr:col>2</xdr:col>
      <xdr:colOff>466725</xdr:colOff>
      <xdr:row>183</xdr:row>
      <xdr:rowOff>481075</xdr:rowOff>
    </xdr:to>
    <xdr:pic>
      <xdr:nvPicPr>
        <xdr:cNvPr id="18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184</xdr:row>
      <xdr:rowOff>109600</xdr:rowOff>
    </xdr:from>
    <xdr:to>
      <xdr:col>2</xdr:col>
      <xdr:colOff>466725</xdr:colOff>
      <xdr:row>184</xdr:row>
      <xdr:rowOff>481075</xdr:rowOff>
    </xdr:to>
    <xdr:pic>
      <xdr:nvPicPr>
        <xdr:cNvPr id="18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185</xdr:row>
      <xdr:rowOff>109600</xdr:rowOff>
    </xdr:from>
    <xdr:to>
      <xdr:col>2</xdr:col>
      <xdr:colOff>466725</xdr:colOff>
      <xdr:row>185</xdr:row>
      <xdr:rowOff>481075</xdr:rowOff>
    </xdr:to>
    <xdr:pic>
      <xdr:nvPicPr>
        <xdr:cNvPr id="18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186</xdr:row>
      <xdr:rowOff>109600</xdr:rowOff>
    </xdr:from>
    <xdr:to>
      <xdr:col>2</xdr:col>
      <xdr:colOff>466725</xdr:colOff>
      <xdr:row>186</xdr:row>
      <xdr:rowOff>481075</xdr:rowOff>
    </xdr:to>
    <xdr:pic>
      <xdr:nvPicPr>
        <xdr:cNvPr id="18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187</xdr:row>
      <xdr:rowOff>109600</xdr:rowOff>
    </xdr:from>
    <xdr:to>
      <xdr:col>2</xdr:col>
      <xdr:colOff>466725</xdr:colOff>
      <xdr:row>187</xdr:row>
      <xdr:rowOff>481075</xdr:rowOff>
    </xdr:to>
    <xdr:pic>
      <xdr:nvPicPr>
        <xdr:cNvPr id="18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188</xdr:row>
      <xdr:rowOff>109600</xdr:rowOff>
    </xdr:from>
    <xdr:to>
      <xdr:col>2</xdr:col>
      <xdr:colOff>466725</xdr:colOff>
      <xdr:row>188</xdr:row>
      <xdr:rowOff>481075</xdr:rowOff>
    </xdr:to>
    <xdr:pic>
      <xdr:nvPicPr>
        <xdr:cNvPr id="18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189</xdr:row>
      <xdr:rowOff>109600</xdr:rowOff>
    </xdr:from>
    <xdr:to>
      <xdr:col>2</xdr:col>
      <xdr:colOff>466725</xdr:colOff>
      <xdr:row>189</xdr:row>
      <xdr:rowOff>481075</xdr:rowOff>
    </xdr:to>
    <xdr:pic>
      <xdr:nvPicPr>
        <xdr:cNvPr id="18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190</xdr:row>
      <xdr:rowOff>109600</xdr:rowOff>
    </xdr:from>
    <xdr:to>
      <xdr:col>2</xdr:col>
      <xdr:colOff>466725</xdr:colOff>
      <xdr:row>190</xdr:row>
      <xdr:rowOff>481075</xdr:rowOff>
    </xdr:to>
    <xdr:pic>
      <xdr:nvPicPr>
        <xdr:cNvPr id="19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191</xdr:row>
      <xdr:rowOff>109600</xdr:rowOff>
    </xdr:from>
    <xdr:to>
      <xdr:col>2</xdr:col>
      <xdr:colOff>466725</xdr:colOff>
      <xdr:row>191</xdr:row>
      <xdr:rowOff>481075</xdr:rowOff>
    </xdr:to>
    <xdr:pic>
      <xdr:nvPicPr>
        <xdr:cNvPr id="19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192</xdr:row>
      <xdr:rowOff>109600</xdr:rowOff>
    </xdr:from>
    <xdr:to>
      <xdr:col>2</xdr:col>
      <xdr:colOff>466725</xdr:colOff>
      <xdr:row>192</xdr:row>
      <xdr:rowOff>481075</xdr:rowOff>
    </xdr:to>
    <xdr:pic>
      <xdr:nvPicPr>
        <xdr:cNvPr id="19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193</xdr:row>
      <xdr:rowOff>109600</xdr:rowOff>
    </xdr:from>
    <xdr:to>
      <xdr:col>2</xdr:col>
      <xdr:colOff>466725</xdr:colOff>
      <xdr:row>193</xdr:row>
      <xdr:rowOff>481075</xdr:rowOff>
    </xdr:to>
    <xdr:pic>
      <xdr:nvPicPr>
        <xdr:cNvPr id="19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194</xdr:row>
      <xdr:rowOff>109600</xdr:rowOff>
    </xdr:from>
    <xdr:to>
      <xdr:col>2</xdr:col>
      <xdr:colOff>466725</xdr:colOff>
      <xdr:row>194</xdr:row>
      <xdr:rowOff>481075</xdr:rowOff>
    </xdr:to>
    <xdr:pic>
      <xdr:nvPicPr>
        <xdr:cNvPr id="19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195</xdr:row>
      <xdr:rowOff>109600</xdr:rowOff>
    </xdr:from>
    <xdr:to>
      <xdr:col>2</xdr:col>
      <xdr:colOff>466725</xdr:colOff>
      <xdr:row>195</xdr:row>
      <xdr:rowOff>481075</xdr:rowOff>
    </xdr:to>
    <xdr:pic>
      <xdr:nvPicPr>
        <xdr:cNvPr id="19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196</xdr:row>
      <xdr:rowOff>109600</xdr:rowOff>
    </xdr:from>
    <xdr:to>
      <xdr:col>2</xdr:col>
      <xdr:colOff>466725</xdr:colOff>
      <xdr:row>196</xdr:row>
      <xdr:rowOff>481075</xdr:rowOff>
    </xdr:to>
    <xdr:pic>
      <xdr:nvPicPr>
        <xdr:cNvPr id="19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197</xdr:row>
      <xdr:rowOff>109600</xdr:rowOff>
    </xdr:from>
    <xdr:to>
      <xdr:col>2</xdr:col>
      <xdr:colOff>466725</xdr:colOff>
      <xdr:row>197</xdr:row>
      <xdr:rowOff>481075</xdr:rowOff>
    </xdr:to>
    <xdr:pic>
      <xdr:nvPicPr>
        <xdr:cNvPr id="19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198</xdr:row>
      <xdr:rowOff>109600</xdr:rowOff>
    </xdr:from>
    <xdr:to>
      <xdr:col>2</xdr:col>
      <xdr:colOff>466725</xdr:colOff>
      <xdr:row>198</xdr:row>
      <xdr:rowOff>481075</xdr:rowOff>
    </xdr:to>
    <xdr:pic>
      <xdr:nvPicPr>
        <xdr:cNvPr id="19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199</xdr:row>
      <xdr:rowOff>109600</xdr:rowOff>
    </xdr:from>
    <xdr:to>
      <xdr:col>2</xdr:col>
      <xdr:colOff>466725</xdr:colOff>
      <xdr:row>199</xdr:row>
      <xdr:rowOff>481075</xdr:rowOff>
    </xdr:to>
    <xdr:pic>
      <xdr:nvPicPr>
        <xdr:cNvPr id="19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200</xdr:row>
      <xdr:rowOff>109600</xdr:rowOff>
    </xdr:from>
    <xdr:to>
      <xdr:col>2</xdr:col>
      <xdr:colOff>466725</xdr:colOff>
      <xdr:row>200</xdr:row>
      <xdr:rowOff>481075</xdr:rowOff>
    </xdr:to>
    <xdr:pic>
      <xdr:nvPicPr>
        <xdr:cNvPr id="20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201</xdr:row>
      <xdr:rowOff>109600</xdr:rowOff>
    </xdr:from>
    <xdr:to>
      <xdr:col>2</xdr:col>
      <xdr:colOff>466725</xdr:colOff>
      <xdr:row>201</xdr:row>
      <xdr:rowOff>481075</xdr:rowOff>
    </xdr:to>
    <xdr:pic>
      <xdr:nvPicPr>
        <xdr:cNvPr id="20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202</xdr:row>
      <xdr:rowOff>109600</xdr:rowOff>
    </xdr:from>
    <xdr:to>
      <xdr:col>2</xdr:col>
      <xdr:colOff>466725</xdr:colOff>
      <xdr:row>202</xdr:row>
      <xdr:rowOff>481075</xdr:rowOff>
    </xdr:to>
    <xdr:pic>
      <xdr:nvPicPr>
        <xdr:cNvPr id="20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203</xdr:row>
      <xdr:rowOff>109600</xdr:rowOff>
    </xdr:from>
    <xdr:to>
      <xdr:col>2</xdr:col>
      <xdr:colOff>466725</xdr:colOff>
      <xdr:row>203</xdr:row>
      <xdr:rowOff>481075</xdr:rowOff>
    </xdr:to>
    <xdr:pic>
      <xdr:nvPicPr>
        <xdr:cNvPr id="20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204</xdr:row>
      <xdr:rowOff>109600</xdr:rowOff>
    </xdr:from>
    <xdr:to>
      <xdr:col>2</xdr:col>
      <xdr:colOff>466725</xdr:colOff>
      <xdr:row>204</xdr:row>
      <xdr:rowOff>481075</xdr:rowOff>
    </xdr:to>
    <xdr:pic>
      <xdr:nvPicPr>
        <xdr:cNvPr id="20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205</xdr:row>
      <xdr:rowOff>109600</xdr:rowOff>
    </xdr:from>
    <xdr:to>
      <xdr:col>2</xdr:col>
      <xdr:colOff>466725</xdr:colOff>
      <xdr:row>205</xdr:row>
      <xdr:rowOff>481075</xdr:rowOff>
    </xdr:to>
    <xdr:pic>
      <xdr:nvPicPr>
        <xdr:cNvPr id="20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206</xdr:row>
      <xdr:rowOff>109600</xdr:rowOff>
    </xdr:from>
    <xdr:to>
      <xdr:col>2</xdr:col>
      <xdr:colOff>466725</xdr:colOff>
      <xdr:row>206</xdr:row>
      <xdr:rowOff>481075</xdr:rowOff>
    </xdr:to>
    <xdr:pic>
      <xdr:nvPicPr>
        <xdr:cNvPr id="20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207</xdr:row>
      <xdr:rowOff>109600</xdr:rowOff>
    </xdr:from>
    <xdr:to>
      <xdr:col>2</xdr:col>
      <xdr:colOff>466725</xdr:colOff>
      <xdr:row>207</xdr:row>
      <xdr:rowOff>481075</xdr:rowOff>
    </xdr:to>
    <xdr:pic>
      <xdr:nvPicPr>
        <xdr:cNvPr id="20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208</xdr:row>
      <xdr:rowOff>109600</xdr:rowOff>
    </xdr:from>
    <xdr:to>
      <xdr:col>2</xdr:col>
      <xdr:colOff>466725</xdr:colOff>
      <xdr:row>208</xdr:row>
      <xdr:rowOff>481075</xdr:rowOff>
    </xdr:to>
    <xdr:pic>
      <xdr:nvPicPr>
        <xdr:cNvPr id="20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209</xdr:row>
      <xdr:rowOff>109600</xdr:rowOff>
    </xdr:from>
    <xdr:to>
      <xdr:col>2</xdr:col>
      <xdr:colOff>466725</xdr:colOff>
      <xdr:row>209</xdr:row>
      <xdr:rowOff>481075</xdr:rowOff>
    </xdr:to>
    <xdr:pic>
      <xdr:nvPicPr>
        <xdr:cNvPr id="20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210</xdr:row>
      <xdr:rowOff>109600</xdr:rowOff>
    </xdr:from>
    <xdr:to>
      <xdr:col>2</xdr:col>
      <xdr:colOff>466725</xdr:colOff>
      <xdr:row>210</xdr:row>
      <xdr:rowOff>481075</xdr:rowOff>
    </xdr:to>
    <xdr:pic>
      <xdr:nvPicPr>
        <xdr:cNvPr id="21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211</xdr:row>
      <xdr:rowOff>109600</xdr:rowOff>
    </xdr:from>
    <xdr:to>
      <xdr:col>2</xdr:col>
      <xdr:colOff>466725</xdr:colOff>
      <xdr:row>211</xdr:row>
      <xdr:rowOff>481075</xdr:rowOff>
    </xdr:to>
    <xdr:pic>
      <xdr:nvPicPr>
        <xdr:cNvPr id="21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212</xdr:row>
      <xdr:rowOff>109600</xdr:rowOff>
    </xdr:from>
    <xdr:to>
      <xdr:col>2</xdr:col>
      <xdr:colOff>466725</xdr:colOff>
      <xdr:row>212</xdr:row>
      <xdr:rowOff>481075</xdr:rowOff>
    </xdr:to>
    <xdr:pic>
      <xdr:nvPicPr>
        <xdr:cNvPr id="21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213</xdr:row>
      <xdr:rowOff>109600</xdr:rowOff>
    </xdr:from>
    <xdr:to>
      <xdr:col>2</xdr:col>
      <xdr:colOff>466725</xdr:colOff>
      <xdr:row>213</xdr:row>
      <xdr:rowOff>481075</xdr:rowOff>
    </xdr:to>
    <xdr:pic>
      <xdr:nvPicPr>
        <xdr:cNvPr id="21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214</xdr:row>
      <xdr:rowOff>109600</xdr:rowOff>
    </xdr:from>
    <xdr:to>
      <xdr:col>2</xdr:col>
      <xdr:colOff>466725</xdr:colOff>
      <xdr:row>214</xdr:row>
      <xdr:rowOff>481075</xdr:rowOff>
    </xdr:to>
    <xdr:pic>
      <xdr:nvPicPr>
        <xdr:cNvPr id="21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215</xdr:row>
      <xdr:rowOff>109600</xdr:rowOff>
    </xdr:from>
    <xdr:to>
      <xdr:col>2</xdr:col>
      <xdr:colOff>466725</xdr:colOff>
      <xdr:row>215</xdr:row>
      <xdr:rowOff>481075</xdr:rowOff>
    </xdr:to>
    <xdr:pic>
      <xdr:nvPicPr>
        <xdr:cNvPr id="21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216</xdr:row>
      <xdr:rowOff>109600</xdr:rowOff>
    </xdr:from>
    <xdr:to>
      <xdr:col>2</xdr:col>
      <xdr:colOff>466725</xdr:colOff>
      <xdr:row>216</xdr:row>
      <xdr:rowOff>481075</xdr:rowOff>
    </xdr:to>
    <xdr:pic>
      <xdr:nvPicPr>
        <xdr:cNvPr id="21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217</xdr:row>
      <xdr:rowOff>109600</xdr:rowOff>
    </xdr:from>
    <xdr:to>
      <xdr:col>2</xdr:col>
      <xdr:colOff>466725</xdr:colOff>
      <xdr:row>217</xdr:row>
      <xdr:rowOff>481075</xdr:rowOff>
    </xdr:to>
    <xdr:pic>
      <xdr:nvPicPr>
        <xdr:cNvPr id="21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218</xdr:row>
      <xdr:rowOff>109600</xdr:rowOff>
    </xdr:from>
    <xdr:to>
      <xdr:col>2</xdr:col>
      <xdr:colOff>466725</xdr:colOff>
      <xdr:row>218</xdr:row>
      <xdr:rowOff>481075</xdr:rowOff>
    </xdr:to>
    <xdr:pic>
      <xdr:nvPicPr>
        <xdr:cNvPr id="21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219</xdr:row>
      <xdr:rowOff>109600</xdr:rowOff>
    </xdr:from>
    <xdr:to>
      <xdr:col>2</xdr:col>
      <xdr:colOff>466725</xdr:colOff>
      <xdr:row>219</xdr:row>
      <xdr:rowOff>481075</xdr:rowOff>
    </xdr:to>
    <xdr:pic>
      <xdr:nvPicPr>
        <xdr:cNvPr id="21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220</xdr:row>
      <xdr:rowOff>109600</xdr:rowOff>
    </xdr:from>
    <xdr:to>
      <xdr:col>2</xdr:col>
      <xdr:colOff>466725</xdr:colOff>
      <xdr:row>220</xdr:row>
      <xdr:rowOff>481075</xdr:rowOff>
    </xdr:to>
    <xdr:pic>
      <xdr:nvPicPr>
        <xdr:cNvPr id="22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221</xdr:row>
      <xdr:rowOff>109600</xdr:rowOff>
    </xdr:from>
    <xdr:to>
      <xdr:col>2</xdr:col>
      <xdr:colOff>466725</xdr:colOff>
      <xdr:row>221</xdr:row>
      <xdr:rowOff>481075</xdr:rowOff>
    </xdr:to>
    <xdr:pic>
      <xdr:nvPicPr>
        <xdr:cNvPr id="22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222</xdr:row>
      <xdr:rowOff>109600</xdr:rowOff>
    </xdr:from>
    <xdr:to>
      <xdr:col>2</xdr:col>
      <xdr:colOff>466725</xdr:colOff>
      <xdr:row>222</xdr:row>
      <xdr:rowOff>481075</xdr:rowOff>
    </xdr:to>
    <xdr:pic>
      <xdr:nvPicPr>
        <xdr:cNvPr id="22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223</xdr:row>
      <xdr:rowOff>109600</xdr:rowOff>
    </xdr:from>
    <xdr:to>
      <xdr:col>2</xdr:col>
      <xdr:colOff>466725</xdr:colOff>
      <xdr:row>223</xdr:row>
      <xdr:rowOff>481075</xdr:rowOff>
    </xdr:to>
    <xdr:pic>
      <xdr:nvPicPr>
        <xdr:cNvPr id="22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224</xdr:row>
      <xdr:rowOff>109600</xdr:rowOff>
    </xdr:from>
    <xdr:to>
      <xdr:col>2</xdr:col>
      <xdr:colOff>466725</xdr:colOff>
      <xdr:row>224</xdr:row>
      <xdr:rowOff>481075</xdr:rowOff>
    </xdr:to>
    <xdr:pic>
      <xdr:nvPicPr>
        <xdr:cNvPr id="22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225</xdr:row>
      <xdr:rowOff>109600</xdr:rowOff>
    </xdr:from>
    <xdr:to>
      <xdr:col>2</xdr:col>
      <xdr:colOff>466725</xdr:colOff>
      <xdr:row>225</xdr:row>
      <xdr:rowOff>481075</xdr:rowOff>
    </xdr:to>
    <xdr:pic>
      <xdr:nvPicPr>
        <xdr:cNvPr id="22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226</xdr:row>
      <xdr:rowOff>109600</xdr:rowOff>
    </xdr:from>
    <xdr:to>
      <xdr:col>2</xdr:col>
      <xdr:colOff>466725</xdr:colOff>
      <xdr:row>226</xdr:row>
      <xdr:rowOff>481075</xdr:rowOff>
    </xdr:to>
    <xdr:pic>
      <xdr:nvPicPr>
        <xdr:cNvPr id="22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227</xdr:row>
      <xdr:rowOff>109600</xdr:rowOff>
    </xdr:from>
    <xdr:to>
      <xdr:col>2</xdr:col>
      <xdr:colOff>466725</xdr:colOff>
      <xdr:row>227</xdr:row>
      <xdr:rowOff>481075</xdr:rowOff>
    </xdr:to>
    <xdr:pic>
      <xdr:nvPicPr>
        <xdr:cNvPr id="22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228</xdr:row>
      <xdr:rowOff>109600</xdr:rowOff>
    </xdr:from>
    <xdr:to>
      <xdr:col>2</xdr:col>
      <xdr:colOff>466725</xdr:colOff>
      <xdr:row>228</xdr:row>
      <xdr:rowOff>481075</xdr:rowOff>
    </xdr:to>
    <xdr:pic>
      <xdr:nvPicPr>
        <xdr:cNvPr id="22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229</xdr:row>
      <xdr:rowOff>109600</xdr:rowOff>
    </xdr:from>
    <xdr:to>
      <xdr:col>2</xdr:col>
      <xdr:colOff>466725</xdr:colOff>
      <xdr:row>229</xdr:row>
      <xdr:rowOff>481075</xdr:rowOff>
    </xdr:to>
    <xdr:pic>
      <xdr:nvPicPr>
        <xdr:cNvPr id="22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230</xdr:row>
      <xdr:rowOff>109600</xdr:rowOff>
    </xdr:from>
    <xdr:to>
      <xdr:col>2</xdr:col>
      <xdr:colOff>466725</xdr:colOff>
      <xdr:row>230</xdr:row>
      <xdr:rowOff>481075</xdr:rowOff>
    </xdr:to>
    <xdr:pic>
      <xdr:nvPicPr>
        <xdr:cNvPr id="23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231</xdr:row>
      <xdr:rowOff>109600</xdr:rowOff>
    </xdr:from>
    <xdr:to>
      <xdr:col>2</xdr:col>
      <xdr:colOff>466725</xdr:colOff>
      <xdr:row>231</xdr:row>
      <xdr:rowOff>481075</xdr:rowOff>
    </xdr:to>
    <xdr:pic>
      <xdr:nvPicPr>
        <xdr:cNvPr id="23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232</xdr:row>
      <xdr:rowOff>109600</xdr:rowOff>
    </xdr:from>
    <xdr:to>
      <xdr:col>2</xdr:col>
      <xdr:colOff>466725</xdr:colOff>
      <xdr:row>232</xdr:row>
      <xdr:rowOff>481075</xdr:rowOff>
    </xdr:to>
    <xdr:pic>
      <xdr:nvPicPr>
        <xdr:cNvPr id="23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233</xdr:row>
      <xdr:rowOff>109600</xdr:rowOff>
    </xdr:from>
    <xdr:to>
      <xdr:col>2</xdr:col>
      <xdr:colOff>466725</xdr:colOff>
      <xdr:row>233</xdr:row>
      <xdr:rowOff>481075</xdr:rowOff>
    </xdr:to>
    <xdr:pic>
      <xdr:nvPicPr>
        <xdr:cNvPr id="23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234</xdr:row>
      <xdr:rowOff>109600</xdr:rowOff>
    </xdr:from>
    <xdr:to>
      <xdr:col>2</xdr:col>
      <xdr:colOff>466725</xdr:colOff>
      <xdr:row>234</xdr:row>
      <xdr:rowOff>481075</xdr:rowOff>
    </xdr:to>
    <xdr:pic>
      <xdr:nvPicPr>
        <xdr:cNvPr id="23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235</xdr:row>
      <xdr:rowOff>109600</xdr:rowOff>
    </xdr:from>
    <xdr:to>
      <xdr:col>2</xdr:col>
      <xdr:colOff>466725</xdr:colOff>
      <xdr:row>235</xdr:row>
      <xdr:rowOff>481075</xdr:rowOff>
    </xdr:to>
    <xdr:pic>
      <xdr:nvPicPr>
        <xdr:cNvPr id="23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236</xdr:row>
      <xdr:rowOff>109600</xdr:rowOff>
    </xdr:from>
    <xdr:to>
      <xdr:col>2</xdr:col>
      <xdr:colOff>466725</xdr:colOff>
      <xdr:row>236</xdr:row>
      <xdr:rowOff>481075</xdr:rowOff>
    </xdr:to>
    <xdr:pic>
      <xdr:nvPicPr>
        <xdr:cNvPr id="23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237</xdr:row>
      <xdr:rowOff>109600</xdr:rowOff>
    </xdr:from>
    <xdr:to>
      <xdr:col>2</xdr:col>
      <xdr:colOff>466725</xdr:colOff>
      <xdr:row>237</xdr:row>
      <xdr:rowOff>481075</xdr:rowOff>
    </xdr:to>
    <xdr:pic>
      <xdr:nvPicPr>
        <xdr:cNvPr id="23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238</xdr:row>
      <xdr:rowOff>109600</xdr:rowOff>
    </xdr:from>
    <xdr:to>
      <xdr:col>2</xdr:col>
      <xdr:colOff>466725</xdr:colOff>
      <xdr:row>238</xdr:row>
      <xdr:rowOff>481075</xdr:rowOff>
    </xdr:to>
    <xdr:pic>
      <xdr:nvPicPr>
        <xdr:cNvPr id="23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239</xdr:row>
      <xdr:rowOff>109600</xdr:rowOff>
    </xdr:from>
    <xdr:to>
      <xdr:col>2</xdr:col>
      <xdr:colOff>466725</xdr:colOff>
      <xdr:row>239</xdr:row>
      <xdr:rowOff>481075</xdr:rowOff>
    </xdr:to>
    <xdr:pic>
      <xdr:nvPicPr>
        <xdr:cNvPr id="23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240</xdr:row>
      <xdr:rowOff>109600</xdr:rowOff>
    </xdr:from>
    <xdr:to>
      <xdr:col>2</xdr:col>
      <xdr:colOff>466725</xdr:colOff>
      <xdr:row>240</xdr:row>
      <xdr:rowOff>481075</xdr:rowOff>
    </xdr:to>
    <xdr:pic>
      <xdr:nvPicPr>
        <xdr:cNvPr id="24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241</xdr:row>
      <xdr:rowOff>109600</xdr:rowOff>
    </xdr:from>
    <xdr:to>
      <xdr:col>2</xdr:col>
      <xdr:colOff>466725</xdr:colOff>
      <xdr:row>241</xdr:row>
      <xdr:rowOff>481075</xdr:rowOff>
    </xdr:to>
    <xdr:pic>
      <xdr:nvPicPr>
        <xdr:cNvPr id="24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242</xdr:row>
      <xdr:rowOff>109600</xdr:rowOff>
    </xdr:from>
    <xdr:to>
      <xdr:col>2</xdr:col>
      <xdr:colOff>466725</xdr:colOff>
      <xdr:row>242</xdr:row>
      <xdr:rowOff>481075</xdr:rowOff>
    </xdr:to>
    <xdr:pic>
      <xdr:nvPicPr>
        <xdr:cNvPr id="24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243</xdr:row>
      <xdr:rowOff>109600</xdr:rowOff>
    </xdr:from>
    <xdr:to>
      <xdr:col>2</xdr:col>
      <xdr:colOff>466725</xdr:colOff>
      <xdr:row>243</xdr:row>
      <xdr:rowOff>481075</xdr:rowOff>
    </xdr:to>
    <xdr:pic>
      <xdr:nvPicPr>
        <xdr:cNvPr id="24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244</xdr:row>
      <xdr:rowOff>109600</xdr:rowOff>
    </xdr:from>
    <xdr:to>
      <xdr:col>2</xdr:col>
      <xdr:colOff>466725</xdr:colOff>
      <xdr:row>244</xdr:row>
      <xdr:rowOff>481075</xdr:rowOff>
    </xdr:to>
    <xdr:pic>
      <xdr:nvPicPr>
        <xdr:cNvPr id="24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245</xdr:row>
      <xdr:rowOff>109600</xdr:rowOff>
    </xdr:from>
    <xdr:to>
      <xdr:col>2</xdr:col>
      <xdr:colOff>466725</xdr:colOff>
      <xdr:row>245</xdr:row>
      <xdr:rowOff>481075</xdr:rowOff>
    </xdr:to>
    <xdr:pic>
      <xdr:nvPicPr>
        <xdr:cNvPr id="24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246</xdr:row>
      <xdr:rowOff>109600</xdr:rowOff>
    </xdr:from>
    <xdr:to>
      <xdr:col>2</xdr:col>
      <xdr:colOff>466725</xdr:colOff>
      <xdr:row>246</xdr:row>
      <xdr:rowOff>481075</xdr:rowOff>
    </xdr:to>
    <xdr:pic>
      <xdr:nvPicPr>
        <xdr:cNvPr id="24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247</xdr:row>
      <xdr:rowOff>109600</xdr:rowOff>
    </xdr:from>
    <xdr:to>
      <xdr:col>2</xdr:col>
      <xdr:colOff>466725</xdr:colOff>
      <xdr:row>247</xdr:row>
      <xdr:rowOff>481075</xdr:rowOff>
    </xdr:to>
    <xdr:pic>
      <xdr:nvPicPr>
        <xdr:cNvPr id="24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248</xdr:row>
      <xdr:rowOff>109600</xdr:rowOff>
    </xdr:from>
    <xdr:to>
      <xdr:col>2</xdr:col>
      <xdr:colOff>466725</xdr:colOff>
      <xdr:row>248</xdr:row>
      <xdr:rowOff>481075</xdr:rowOff>
    </xdr:to>
    <xdr:pic>
      <xdr:nvPicPr>
        <xdr:cNvPr id="24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249</xdr:row>
      <xdr:rowOff>109600</xdr:rowOff>
    </xdr:from>
    <xdr:to>
      <xdr:col>2</xdr:col>
      <xdr:colOff>466725</xdr:colOff>
      <xdr:row>249</xdr:row>
      <xdr:rowOff>481075</xdr:rowOff>
    </xdr:to>
    <xdr:pic>
      <xdr:nvPicPr>
        <xdr:cNvPr id="24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250</xdr:row>
      <xdr:rowOff>109600</xdr:rowOff>
    </xdr:from>
    <xdr:to>
      <xdr:col>2</xdr:col>
      <xdr:colOff>466725</xdr:colOff>
      <xdr:row>250</xdr:row>
      <xdr:rowOff>481075</xdr:rowOff>
    </xdr:to>
    <xdr:pic>
      <xdr:nvPicPr>
        <xdr:cNvPr id="25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251</xdr:row>
      <xdr:rowOff>109600</xdr:rowOff>
    </xdr:from>
    <xdr:to>
      <xdr:col>2</xdr:col>
      <xdr:colOff>466725</xdr:colOff>
      <xdr:row>251</xdr:row>
      <xdr:rowOff>481075</xdr:rowOff>
    </xdr:to>
    <xdr:pic>
      <xdr:nvPicPr>
        <xdr:cNvPr id="25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252</xdr:row>
      <xdr:rowOff>109600</xdr:rowOff>
    </xdr:from>
    <xdr:to>
      <xdr:col>2</xdr:col>
      <xdr:colOff>466725</xdr:colOff>
      <xdr:row>252</xdr:row>
      <xdr:rowOff>481075</xdr:rowOff>
    </xdr:to>
    <xdr:pic>
      <xdr:nvPicPr>
        <xdr:cNvPr id="25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253</xdr:row>
      <xdr:rowOff>109600</xdr:rowOff>
    </xdr:from>
    <xdr:to>
      <xdr:col>2</xdr:col>
      <xdr:colOff>466725</xdr:colOff>
      <xdr:row>253</xdr:row>
      <xdr:rowOff>481075</xdr:rowOff>
    </xdr:to>
    <xdr:pic>
      <xdr:nvPicPr>
        <xdr:cNvPr id="25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254</xdr:row>
      <xdr:rowOff>109600</xdr:rowOff>
    </xdr:from>
    <xdr:to>
      <xdr:col>2</xdr:col>
      <xdr:colOff>466725</xdr:colOff>
      <xdr:row>254</xdr:row>
      <xdr:rowOff>481075</xdr:rowOff>
    </xdr:to>
    <xdr:pic>
      <xdr:nvPicPr>
        <xdr:cNvPr id="25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255</xdr:row>
      <xdr:rowOff>109600</xdr:rowOff>
    </xdr:from>
    <xdr:to>
      <xdr:col>2</xdr:col>
      <xdr:colOff>466725</xdr:colOff>
      <xdr:row>255</xdr:row>
      <xdr:rowOff>481075</xdr:rowOff>
    </xdr:to>
    <xdr:pic>
      <xdr:nvPicPr>
        <xdr:cNvPr id="25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256</xdr:row>
      <xdr:rowOff>109600</xdr:rowOff>
    </xdr:from>
    <xdr:to>
      <xdr:col>2</xdr:col>
      <xdr:colOff>466725</xdr:colOff>
      <xdr:row>256</xdr:row>
      <xdr:rowOff>481075</xdr:rowOff>
    </xdr:to>
    <xdr:pic>
      <xdr:nvPicPr>
        <xdr:cNvPr id="25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257</xdr:row>
      <xdr:rowOff>109600</xdr:rowOff>
    </xdr:from>
    <xdr:to>
      <xdr:col>2</xdr:col>
      <xdr:colOff>466725</xdr:colOff>
      <xdr:row>257</xdr:row>
      <xdr:rowOff>481075</xdr:rowOff>
    </xdr:to>
    <xdr:pic>
      <xdr:nvPicPr>
        <xdr:cNvPr id="25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258</xdr:row>
      <xdr:rowOff>109600</xdr:rowOff>
    </xdr:from>
    <xdr:to>
      <xdr:col>2</xdr:col>
      <xdr:colOff>466725</xdr:colOff>
      <xdr:row>258</xdr:row>
      <xdr:rowOff>481075</xdr:rowOff>
    </xdr:to>
    <xdr:pic>
      <xdr:nvPicPr>
        <xdr:cNvPr id="25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259</xdr:row>
      <xdr:rowOff>109600</xdr:rowOff>
    </xdr:from>
    <xdr:to>
      <xdr:col>2</xdr:col>
      <xdr:colOff>466725</xdr:colOff>
      <xdr:row>259</xdr:row>
      <xdr:rowOff>481075</xdr:rowOff>
    </xdr:to>
    <xdr:pic>
      <xdr:nvPicPr>
        <xdr:cNvPr id="25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260</xdr:row>
      <xdr:rowOff>109600</xdr:rowOff>
    </xdr:from>
    <xdr:to>
      <xdr:col>2</xdr:col>
      <xdr:colOff>466725</xdr:colOff>
      <xdr:row>260</xdr:row>
      <xdr:rowOff>481075</xdr:rowOff>
    </xdr:to>
    <xdr:pic>
      <xdr:nvPicPr>
        <xdr:cNvPr id="26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261</xdr:row>
      <xdr:rowOff>109600</xdr:rowOff>
    </xdr:from>
    <xdr:to>
      <xdr:col>2</xdr:col>
      <xdr:colOff>466725</xdr:colOff>
      <xdr:row>261</xdr:row>
      <xdr:rowOff>481075</xdr:rowOff>
    </xdr:to>
    <xdr:pic>
      <xdr:nvPicPr>
        <xdr:cNvPr id="26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262</xdr:row>
      <xdr:rowOff>109600</xdr:rowOff>
    </xdr:from>
    <xdr:to>
      <xdr:col>2</xdr:col>
      <xdr:colOff>466725</xdr:colOff>
      <xdr:row>262</xdr:row>
      <xdr:rowOff>481075</xdr:rowOff>
    </xdr:to>
    <xdr:pic>
      <xdr:nvPicPr>
        <xdr:cNvPr id="26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263</xdr:row>
      <xdr:rowOff>109600</xdr:rowOff>
    </xdr:from>
    <xdr:to>
      <xdr:col>2</xdr:col>
      <xdr:colOff>466725</xdr:colOff>
      <xdr:row>263</xdr:row>
      <xdr:rowOff>481075</xdr:rowOff>
    </xdr:to>
    <xdr:pic>
      <xdr:nvPicPr>
        <xdr:cNvPr id="26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264</xdr:row>
      <xdr:rowOff>109600</xdr:rowOff>
    </xdr:from>
    <xdr:to>
      <xdr:col>2</xdr:col>
      <xdr:colOff>466725</xdr:colOff>
      <xdr:row>264</xdr:row>
      <xdr:rowOff>481075</xdr:rowOff>
    </xdr:to>
    <xdr:pic>
      <xdr:nvPicPr>
        <xdr:cNvPr id="26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265</xdr:row>
      <xdr:rowOff>109600</xdr:rowOff>
    </xdr:from>
    <xdr:to>
      <xdr:col>2</xdr:col>
      <xdr:colOff>466725</xdr:colOff>
      <xdr:row>265</xdr:row>
      <xdr:rowOff>481075</xdr:rowOff>
    </xdr:to>
    <xdr:pic>
      <xdr:nvPicPr>
        <xdr:cNvPr id="26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266</xdr:row>
      <xdr:rowOff>109600</xdr:rowOff>
    </xdr:from>
    <xdr:to>
      <xdr:col>2</xdr:col>
      <xdr:colOff>466725</xdr:colOff>
      <xdr:row>266</xdr:row>
      <xdr:rowOff>481075</xdr:rowOff>
    </xdr:to>
    <xdr:pic>
      <xdr:nvPicPr>
        <xdr:cNvPr id="26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267</xdr:row>
      <xdr:rowOff>109600</xdr:rowOff>
    </xdr:from>
    <xdr:to>
      <xdr:col>2</xdr:col>
      <xdr:colOff>466725</xdr:colOff>
      <xdr:row>267</xdr:row>
      <xdr:rowOff>481075</xdr:rowOff>
    </xdr:to>
    <xdr:pic>
      <xdr:nvPicPr>
        <xdr:cNvPr id="26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268</xdr:row>
      <xdr:rowOff>109600</xdr:rowOff>
    </xdr:from>
    <xdr:to>
      <xdr:col>2</xdr:col>
      <xdr:colOff>466725</xdr:colOff>
      <xdr:row>268</xdr:row>
      <xdr:rowOff>481075</xdr:rowOff>
    </xdr:to>
    <xdr:pic>
      <xdr:nvPicPr>
        <xdr:cNvPr id="26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269</xdr:row>
      <xdr:rowOff>109600</xdr:rowOff>
    </xdr:from>
    <xdr:to>
      <xdr:col>2</xdr:col>
      <xdr:colOff>466725</xdr:colOff>
      <xdr:row>269</xdr:row>
      <xdr:rowOff>481075</xdr:rowOff>
    </xdr:to>
    <xdr:pic>
      <xdr:nvPicPr>
        <xdr:cNvPr id="26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270</xdr:row>
      <xdr:rowOff>109600</xdr:rowOff>
    </xdr:from>
    <xdr:to>
      <xdr:col>2</xdr:col>
      <xdr:colOff>466725</xdr:colOff>
      <xdr:row>270</xdr:row>
      <xdr:rowOff>481075</xdr:rowOff>
    </xdr:to>
    <xdr:pic>
      <xdr:nvPicPr>
        <xdr:cNvPr id="27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271</xdr:row>
      <xdr:rowOff>109600</xdr:rowOff>
    </xdr:from>
    <xdr:to>
      <xdr:col>2</xdr:col>
      <xdr:colOff>466725</xdr:colOff>
      <xdr:row>271</xdr:row>
      <xdr:rowOff>481075</xdr:rowOff>
    </xdr:to>
    <xdr:pic>
      <xdr:nvPicPr>
        <xdr:cNvPr id="27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272</xdr:row>
      <xdr:rowOff>109600</xdr:rowOff>
    </xdr:from>
    <xdr:to>
      <xdr:col>2</xdr:col>
      <xdr:colOff>466725</xdr:colOff>
      <xdr:row>272</xdr:row>
      <xdr:rowOff>481075</xdr:rowOff>
    </xdr:to>
    <xdr:pic>
      <xdr:nvPicPr>
        <xdr:cNvPr id="27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273</xdr:row>
      <xdr:rowOff>109600</xdr:rowOff>
    </xdr:from>
    <xdr:to>
      <xdr:col>2</xdr:col>
      <xdr:colOff>466725</xdr:colOff>
      <xdr:row>273</xdr:row>
      <xdr:rowOff>481075</xdr:rowOff>
    </xdr:to>
    <xdr:pic>
      <xdr:nvPicPr>
        <xdr:cNvPr id="27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274</xdr:row>
      <xdr:rowOff>109600</xdr:rowOff>
    </xdr:from>
    <xdr:to>
      <xdr:col>2</xdr:col>
      <xdr:colOff>466725</xdr:colOff>
      <xdr:row>274</xdr:row>
      <xdr:rowOff>481075</xdr:rowOff>
    </xdr:to>
    <xdr:pic>
      <xdr:nvPicPr>
        <xdr:cNvPr id="27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275</xdr:row>
      <xdr:rowOff>109600</xdr:rowOff>
    </xdr:from>
    <xdr:to>
      <xdr:col>2</xdr:col>
      <xdr:colOff>466725</xdr:colOff>
      <xdr:row>275</xdr:row>
      <xdr:rowOff>481075</xdr:rowOff>
    </xdr:to>
    <xdr:pic>
      <xdr:nvPicPr>
        <xdr:cNvPr id="27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276</xdr:row>
      <xdr:rowOff>109600</xdr:rowOff>
    </xdr:from>
    <xdr:to>
      <xdr:col>2</xdr:col>
      <xdr:colOff>466725</xdr:colOff>
      <xdr:row>276</xdr:row>
      <xdr:rowOff>481075</xdr:rowOff>
    </xdr:to>
    <xdr:pic>
      <xdr:nvPicPr>
        <xdr:cNvPr id="27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277</xdr:row>
      <xdr:rowOff>109600</xdr:rowOff>
    </xdr:from>
    <xdr:to>
      <xdr:col>2</xdr:col>
      <xdr:colOff>466725</xdr:colOff>
      <xdr:row>277</xdr:row>
      <xdr:rowOff>481075</xdr:rowOff>
    </xdr:to>
    <xdr:pic>
      <xdr:nvPicPr>
        <xdr:cNvPr id="27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278</xdr:row>
      <xdr:rowOff>109600</xdr:rowOff>
    </xdr:from>
    <xdr:to>
      <xdr:col>2</xdr:col>
      <xdr:colOff>466725</xdr:colOff>
      <xdr:row>278</xdr:row>
      <xdr:rowOff>481075</xdr:rowOff>
    </xdr:to>
    <xdr:pic>
      <xdr:nvPicPr>
        <xdr:cNvPr id="27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279</xdr:row>
      <xdr:rowOff>109600</xdr:rowOff>
    </xdr:from>
    <xdr:to>
      <xdr:col>2</xdr:col>
      <xdr:colOff>466725</xdr:colOff>
      <xdr:row>279</xdr:row>
      <xdr:rowOff>481075</xdr:rowOff>
    </xdr:to>
    <xdr:pic>
      <xdr:nvPicPr>
        <xdr:cNvPr id="27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280</xdr:row>
      <xdr:rowOff>109600</xdr:rowOff>
    </xdr:from>
    <xdr:to>
      <xdr:col>2</xdr:col>
      <xdr:colOff>466725</xdr:colOff>
      <xdr:row>280</xdr:row>
      <xdr:rowOff>481075</xdr:rowOff>
    </xdr:to>
    <xdr:pic>
      <xdr:nvPicPr>
        <xdr:cNvPr id="28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281</xdr:row>
      <xdr:rowOff>109600</xdr:rowOff>
    </xdr:from>
    <xdr:to>
      <xdr:col>2</xdr:col>
      <xdr:colOff>466725</xdr:colOff>
      <xdr:row>281</xdr:row>
      <xdr:rowOff>481075</xdr:rowOff>
    </xdr:to>
    <xdr:pic>
      <xdr:nvPicPr>
        <xdr:cNvPr id="28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282</xdr:row>
      <xdr:rowOff>109600</xdr:rowOff>
    </xdr:from>
    <xdr:to>
      <xdr:col>2</xdr:col>
      <xdr:colOff>466725</xdr:colOff>
      <xdr:row>282</xdr:row>
      <xdr:rowOff>481075</xdr:rowOff>
    </xdr:to>
    <xdr:pic>
      <xdr:nvPicPr>
        <xdr:cNvPr id="28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283</xdr:row>
      <xdr:rowOff>109600</xdr:rowOff>
    </xdr:from>
    <xdr:to>
      <xdr:col>2</xdr:col>
      <xdr:colOff>466725</xdr:colOff>
      <xdr:row>283</xdr:row>
      <xdr:rowOff>481075</xdr:rowOff>
    </xdr:to>
    <xdr:pic>
      <xdr:nvPicPr>
        <xdr:cNvPr id="28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284</xdr:row>
      <xdr:rowOff>109600</xdr:rowOff>
    </xdr:from>
    <xdr:to>
      <xdr:col>2</xdr:col>
      <xdr:colOff>466725</xdr:colOff>
      <xdr:row>284</xdr:row>
      <xdr:rowOff>481075</xdr:rowOff>
    </xdr:to>
    <xdr:pic>
      <xdr:nvPicPr>
        <xdr:cNvPr id="28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285</xdr:row>
      <xdr:rowOff>109600</xdr:rowOff>
    </xdr:from>
    <xdr:to>
      <xdr:col>2</xdr:col>
      <xdr:colOff>466725</xdr:colOff>
      <xdr:row>285</xdr:row>
      <xdr:rowOff>481075</xdr:rowOff>
    </xdr:to>
    <xdr:pic>
      <xdr:nvPicPr>
        <xdr:cNvPr id="28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286</xdr:row>
      <xdr:rowOff>109600</xdr:rowOff>
    </xdr:from>
    <xdr:to>
      <xdr:col>2</xdr:col>
      <xdr:colOff>466725</xdr:colOff>
      <xdr:row>286</xdr:row>
      <xdr:rowOff>481075</xdr:rowOff>
    </xdr:to>
    <xdr:pic>
      <xdr:nvPicPr>
        <xdr:cNvPr id="28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287</xdr:row>
      <xdr:rowOff>109600</xdr:rowOff>
    </xdr:from>
    <xdr:to>
      <xdr:col>2</xdr:col>
      <xdr:colOff>466725</xdr:colOff>
      <xdr:row>287</xdr:row>
      <xdr:rowOff>481075</xdr:rowOff>
    </xdr:to>
    <xdr:pic>
      <xdr:nvPicPr>
        <xdr:cNvPr id="28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288</xdr:row>
      <xdr:rowOff>109600</xdr:rowOff>
    </xdr:from>
    <xdr:to>
      <xdr:col>2</xdr:col>
      <xdr:colOff>466725</xdr:colOff>
      <xdr:row>288</xdr:row>
      <xdr:rowOff>481075</xdr:rowOff>
    </xdr:to>
    <xdr:pic>
      <xdr:nvPicPr>
        <xdr:cNvPr id="28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289</xdr:row>
      <xdr:rowOff>109600</xdr:rowOff>
    </xdr:from>
    <xdr:to>
      <xdr:col>2</xdr:col>
      <xdr:colOff>466725</xdr:colOff>
      <xdr:row>289</xdr:row>
      <xdr:rowOff>481075</xdr:rowOff>
    </xdr:to>
    <xdr:pic>
      <xdr:nvPicPr>
        <xdr:cNvPr id="28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290</xdr:row>
      <xdr:rowOff>109600</xdr:rowOff>
    </xdr:from>
    <xdr:to>
      <xdr:col>2</xdr:col>
      <xdr:colOff>466725</xdr:colOff>
      <xdr:row>290</xdr:row>
      <xdr:rowOff>481075</xdr:rowOff>
    </xdr:to>
    <xdr:pic>
      <xdr:nvPicPr>
        <xdr:cNvPr id="29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291</xdr:row>
      <xdr:rowOff>109600</xdr:rowOff>
    </xdr:from>
    <xdr:to>
      <xdr:col>2</xdr:col>
      <xdr:colOff>466725</xdr:colOff>
      <xdr:row>291</xdr:row>
      <xdr:rowOff>481075</xdr:rowOff>
    </xdr:to>
    <xdr:pic>
      <xdr:nvPicPr>
        <xdr:cNvPr id="29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292</xdr:row>
      <xdr:rowOff>109600</xdr:rowOff>
    </xdr:from>
    <xdr:to>
      <xdr:col>2</xdr:col>
      <xdr:colOff>466725</xdr:colOff>
      <xdr:row>292</xdr:row>
      <xdr:rowOff>481075</xdr:rowOff>
    </xdr:to>
    <xdr:pic>
      <xdr:nvPicPr>
        <xdr:cNvPr id="29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293</xdr:row>
      <xdr:rowOff>109600</xdr:rowOff>
    </xdr:from>
    <xdr:to>
      <xdr:col>2</xdr:col>
      <xdr:colOff>466725</xdr:colOff>
      <xdr:row>293</xdr:row>
      <xdr:rowOff>481075</xdr:rowOff>
    </xdr:to>
    <xdr:pic>
      <xdr:nvPicPr>
        <xdr:cNvPr id="29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294</xdr:row>
      <xdr:rowOff>109600</xdr:rowOff>
    </xdr:from>
    <xdr:to>
      <xdr:col>2</xdr:col>
      <xdr:colOff>466725</xdr:colOff>
      <xdr:row>294</xdr:row>
      <xdr:rowOff>481075</xdr:rowOff>
    </xdr:to>
    <xdr:pic>
      <xdr:nvPicPr>
        <xdr:cNvPr id="29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295</xdr:row>
      <xdr:rowOff>109600</xdr:rowOff>
    </xdr:from>
    <xdr:to>
      <xdr:col>2</xdr:col>
      <xdr:colOff>466725</xdr:colOff>
      <xdr:row>295</xdr:row>
      <xdr:rowOff>481075</xdr:rowOff>
    </xdr:to>
    <xdr:pic>
      <xdr:nvPicPr>
        <xdr:cNvPr id="29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296</xdr:row>
      <xdr:rowOff>109600</xdr:rowOff>
    </xdr:from>
    <xdr:to>
      <xdr:col>2</xdr:col>
      <xdr:colOff>466725</xdr:colOff>
      <xdr:row>296</xdr:row>
      <xdr:rowOff>481075</xdr:rowOff>
    </xdr:to>
    <xdr:pic>
      <xdr:nvPicPr>
        <xdr:cNvPr id="29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297</xdr:row>
      <xdr:rowOff>109600</xdr:rowOff>
    </xdr:from>
    <xdr:to>
      <xdr:col>2</xdr:col>
      <xdr:colOff>466725</xdr:colOff>
      <xdr:row>297</xdr:row>
      <xdr:rowOff>481075</xdr:rowOff>
    </xdr:to>
    <xdr:pic>
      <xdr:nvPicPr>
        <xdr:cNvPr id="297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298</xdr:row>
      <xdr:rowOff>109600</xdr:rowOff>
    </xdr:from>
    <xdr:to>
      <xdr:col>2</xdr:col>
      <xdr:colOff>466725</xdr:colOff>
      <xdr:row>298</xdr:row>
      <xdr:rowOff>481075</xdr:rowOff>
    </xdr:to>
    <xdr:pic>
      <xdr:nvPicPr>
        <xdr:cNvPr id="298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299</xdr:row>
      <xdr:rowOff>109600</xdr:rowOff>
    </xdr:from>
    <xdr:to>
      <xdr:col>2</xdr:col>
      <xdr:colOff>466725</xdr:colOff>
      <xdr:row>299</xdr:row>
      <xdr:rowOff>481075</xdr:rowOff>
    </xdr:to>
    <xdr:pic>
      <xdr:nvPicPr>
        <xdr:cNvPr id="299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300</xdr:row>
      <xdr:rowOff>109600</xdr:rowOff>
    </xdr:from>
    <xdr:to>
      <xdr:col>2</xdr:col>
      <xdr:colOff>466725</xdr:colOff>
      <xdr:row>300</xdr:row>
      <xdr:rowOff>481075</xdr:rowOff>
    </xdr:to>
    <xdr:pic>
      <xdr:nvPicPr>
        <xdr:cNvPr id="300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301</xdr:row>
      <xdr:rowOff>109600</xdr:rowOff>
    </xdr:from>
    <xdr:to>
      <xdr:col>2</xdr:col>
      <xdr:colOff>466725</xdr:colOff>
      <xdr:row>301</xdr:row>
      <xdr:rowOff>481075</xdr:rowOff>
    </xdr:to>
    <xdr:pic>
      <xdr:nvPicPr>
        <xdr:cNvPr id="301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302</xdr:row>
      <xdr:rowOff>109600</xdr:rowOff>
    </xdr:from>
    <xdr:to>
      <xdr:col>2</xdr:col>
      <xdr:colOff>466725</xdr:colOff>
      <xdr:row>302</xdr:row>
      <xdr:rowOff>481075</xdr:rowOff>
    </xdr:to>
    <xdr:pic>
      <xdr:nvPicPr>
        <xdr:cNvPr id="302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303</xdr:row>
      <xdr:rowOff>109600</xdr:rowOff>
    </xdr:from>
    <xdr:to>
      <xdr:col>2</xdr:col>
      <xdr:colOff>466725</xdr:colOff>
      <xdr:row>303</xdr:row>
      <xdr:rowOff>481075</xdr:rowOff>
    </xdr:to>
    <xdr:pic>
      <xdr:nvPicPr>
        <xdr:cNvPr id="303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304</xdr:row>
      <xdr:rowOff>109600</xdr:rowOff>
    </xdr:from>
    <xdr:to>
      <xdr:col>2</xdr:col>
      <xdr:colOff>466725</xdr:colOff>
      <xdr:row>304</xdr:row>
      <xdr:rowOff>481075</xdr:rowOff>
    </xdr:to>
    <xdr:pic>
      <xdr:nvPicPr>
        <xdr:cNvPr id="304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305</xdr:row>
      <xdr:rowOff>109600</xdr:rowOff>
    </xdr:from>
    <xdr:to>
      <xdr:col>2</xdr:col>
      <xdr:colOff>466725</xdr:colOff>
      <xdr:row>305</xdr:row>
      <xdr:rowOff>481075</xdr:rowOff>
    </xdr:to>
    <xdr:pic>
      <xdr:nvPicPr>
        <xdr:cNvPr id="305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306</xdr:row>
      <xdr:rowOff>109600</xdr:rowOff>
    </xdr:from>
    <xdr:to>
      <xdr:col>2</xdr:col>
      <xdr:colOff>466725</xdr:colOff>
      <xdr:row>306</xdr:row>
      <xdr:rowOff>481075</xdr:rowOff>
    </xdr:to>
    <xdr:pic>
      <xdr:nvPicPr>
        <xdr:cNvPr id="306" name="/xl/media/image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f8cbf9086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2</xdr:col>
      <xdr:colOff>200025</xdr:colOff>
      <xdr:row>3</xdr:row>
      <xdr:rowOff>28575</xdr:rowOff>
    </xdr:from>
    <xdr:to>
      <xdr:col>2</xdr:col>
      <xdr:colOff>809625</xdr:colOff>
      <xdr:row>3</xdr:row>
      <xdr:rowOff>542925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1</xdr:row>
      <xdr:rowOff>152400</xdr:rowOff>
    </xdr:from>
    <xdr:to>
      <xdr:col>2</xdr:col>
      <xdr:colOff>762000</xdr:colOff>
      <xdr:row>1</xdr:row>
      <xdr:rowOff>571500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e62ba797934e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2</xdr:row>
      <xdr:rowOff>104775</xdr:rowOff>
    </xdr:from>
    <xdr:to>
      <xdr:col>2</xdr:col>
      <xdr:colOff>790575</xdr:colOff>
      <xdr:row>2</xdr:row>
      <xdr:rowOff>600075</xdr:rowOff>
    </xdr:to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7b136cd44c42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85724</xdr:colOff>
      <xdr:row>13</xdr:row>
      <xdr:rowOff>152400</xdr:rowOff>
    </xdr:from>
    <xdr:to>
      <xdr:col>2</xdr:col>
      <xdr:colOff>800100</xdr:colOff>
      <xdr:row>13</xdr:row>
      <xdr:rowOff>476250</xdr:rowOff>
    </xdr:to>
    <xdr:pic>
      <xdr:nvPicPr>
        <xdr:cNvPr id="4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14</xdr:row>
      <xdr:rowOff>57150</xdr:rowOff>
    </xdr:from>
    <xdr:to>
      <xdr:col>2</xdr:col>
      <xdr:colOff>657225</xdr:colOff>
      <xdr:row>14</xdr:row>
      <xdr:rowOff>638175</xdr:rowOff>
    </xdr:to>
    <xdr:pic>
      <xdr:nvPicPr>
        <xdr:cNvPr id="5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15</xdr:row>
      <xdr:rowOff>95250</xdr:rowOff>
    </xdr:from>
    <xdr:to>
      <xdr:col>2</xdr:col>
      <xdr:colOff>657225</xdr:colOff>
      <xdr:row>15</xdr:row>
      <xdr:rowOff>600075</xdr:rowOff>
    </xdr:to>
    <xdr:pic>
      <xdr:nvPicPr>
        <xdr:cNvPr id="6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16</xdr:row>
      <xdr:rowOff>142875</xdr:rowOff>
    </xdr:from>
    <xdr:to>
      <xdr:col>2</xdr:col>
      <xdr:colOff>809625</xdr:colOff>
      <xdr:row>16</xdr:row>
      <xdr:rowOff>552450</xdr:rowOff>
    </xdr:to>
    <xdr:pic>
      <xdr:nvPicPr>
        <xdr:cNvPr id="7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247649</xdr:colOff>
      <xdr:row>17</xdr:row>
      <xdr:rowOff>85724</xdr:rowOff>
    </xdr:from>
    <xdr:to>
      <xdr:col>2</xdr:col>
      <xdr:colOff>628650</xdr:colOff>
      <xdr:row>17</xdr:row>
      <xdr:rowOff>590550</xdr:rowOff>
    </xdr:to>
    <xdr:pic>
      <xdr:nvPicPr>
        <xdr:cNvPr id="8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171449</xdr:colOff>
      <xdr:row>18</xdr:row>
      <xdr:rowOff>104775</xdr:rowOff>
    </xdr:from>
    <xdr:to>
      <xdr:col>2</xdr:col>
      <xdr:colOff>742950</xdr:colOff>
      <xdr:row>18</xdr:row>
      <xdr:rowOff>600075</xdr:rowOff>
    </xdr:to>
    <xdr:pic>
      <xdr:nvPicPr>
        <xdr:cNvPr id="9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123824</xdr:colOff>
      <xdr:row>20</xdr:row>
      <xdr:rowOff>66675</xdr:rowOff>
    </xdr:from>
    <xdr:to>
      <xdr:col>2</xdr:col>
      <xdr:colOff>819150</xdr:colOff>
      <xdr:row>20</xdr:row>
      <xdr:rowOff>638175</xdr:rowOff>
    </xdr:to>
    <xdr:pic>
      <xdr:nvPicPr>
        <xdr:cNvPr id="10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152400</xdr:colOff>
      <xdr:row>21</xdr:row>
      <xdr:rowOff>123824</xdr:rowOff>
    </xdr:from>
    <xdr:to>
      <xdr:col>2</xdr:col>
      <xdr:colOff>742950</xdr:colOff>
      <xdr:row>21</xdr:row>
      <xdr:rowOff>571500</xdr:rowOff>
    </xdr:to>
    <xdr:pic>
      <xdr:nvPicPr>
        <xdr:cNvPr id="1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142875</xdr:colOff>
      <xdr:row>19</xdr:row>
      <xdr:rowOff>85724</xdr:rowOff>
    </xdr:from>
    <xdr:to>
      <xdr:col>2</xdr:col>
      <xdr:colOff>733425</xdr:colOff>
      <xdr:row>19</xdr:row>
      <xdr:rowOff>590550</xdr:rowOff>
    </xdr:to>
    <xdr:pic>
      <xdr:nvPicPr>
        <xdr:cNvPr id="12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22</xdr:row>
      <xdr:rowOff>95250</xdr:rowOff>
    </xdr:from>
    <xdr:to>
      <xdr:col>2</xdr:col>
      <xdr:colOff>704850</xdr:colOff>
      <xdr:row>22</xdr:row>
      <xdr:rowOff>581025</xdr:rowOff>
    </xdr:to>
    <xdr:pic>
      <xdr:nvPicPr>
        <xdr:cNvPr id="13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390525</xdr:colOff>
      <xdr:row>23</xdr:row>
      <xdr:rowOff>76200</xdr:rowOff>
    </xdr:from>
    <xdr:to>
      <xdr:col>2</xdr:col>
      <xdr:colOff>571500</xdr:colOff>
      <xdr:row>23</xdr:row>
      <xdr:rowOff>609600</xdr:rowOff>
    </xdr:to>
    <xdr:pic>
      <xdr:nvPicPr>
        <xdr:cNvPr id="14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190500</xdr:colOff>
      <xdr:row>24</xdr:row>
      <xdr:rowOff>142875</xdr:rowOff>
    </xdr:from>
    <xdr:to>
      <xdr:col>2</xdr:col>
      <xdr:colOff>685799</xdr:colOff>
      <xdr:row>24</xdr:row>
      <xdr:rowOff>552450</xdr:rowOff>
    </xdr:to>
    <xdr:pic>
      <xdr:nvPicPr>
        <xdr:cNvPr id="15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314325</xdr:colOff>
      <xdr:row>25</xdr:row>
      <xdr:rowOff>47625</xdr:rowOff>
    </xdr:from>
    <xdr:to>
      <xdr:col>2</xdr:col>
      <xdr:colOff>590550</xdr:colOff>
      <xdr:row>25</xdr:row>
      <xdr:rowOff>657225</xdr:rowOff>
    </xdr:to>
    <xdr:pic>
      <xdr:nvPicPr>
        <xdr:cNvPr id="16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314325</xdr:colOff>
      <xdr:row>26</xdr:row>
      <xdr:rowOff>57150</xdr:rowOff>
    </xdr:from>
    <xdr:to>
      <xdr:col>2</xdr:col>
      <xdr:colOff>590550</xdr:colOff>
      <xdr:row>26</xdr:row>
      <xdr:rowOff>666750</xdr:rowOff>
    </xdr:to>
    <xdr:pic>
      <xdr:nvPicPr>
        <xdr:cNvPr id="17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266700</xdr:colOff>
      <xdr:row>27</xdr:row>
      <xdr:rowOff>57150</xdr:rowOff>
    </xdr:from>
    <xdr:to>
      <xdr:col>2</xdr:col>
      <xdr:colOff>628650</xdr:colOff>
      <xdr:row>27</xdr:row>
      <xdr:rowOff>638175</xdr:rowOff>
    </xdr:to>
    <xdr:pic>
      <xdr:nvPicPr>
        <xdr:cNvPr id="18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28</xdr:row>
      <xdr:rowOff>161925</xdr:rowOff>
    </xdr:from>
    <xdr:to>
      <xdr:col>2</xdr:col>
      <xdr:colOff>685799</xdr:colOff>
      <xdr:row>28</xdr:row>
      <xdr:rowOff>504825</xdr:rowOff>
    </xdr:to>
    <xdr:pic>
      <xdr:nvPicPr>
        <xdr:cNvPr id="19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29</xdr:row>
      <xdr:rowOff>104775</xdr:rowOff>
    </xdr:from>
    <xdr:to>
      <xdr:col>2</xdr:col>
      <xdr:colOff>657225</xdr:colOff>
      <xdr:row>29</xdr:row>
      <xdr:rowOff>571500</xdr:rowOff>
    </xdr:to>
    <xdr:pic>
      <xdr:nvPicPr>
        <xdr:cNvPr id="20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30</xdr:row>
      <xdr:rowOff>76200</xdr:rowOff>
    </xdr:from>
    <xdr:to>
      <xdr:col>2</xdr:col>
      <xdr:colOff>695325</xdr:colOff>
      <xdr:row>30</xdr:row>
      <xdr:rowOff>571500</xdr:rowOff>
    </xdr:to>
    <xdr:pic>
      <xdr:nvPicPr>
        <xdr:cNvPr id="2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5b90f757c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257175</xdr:colOff>
      <xdr:row>31</xdr:row>
      <xdr:rowOff>76200</xdr:rowOff>
    </xdr:from>
    <xdr:to>
      <xdr:col>2</xdr:col>
      <xdr:colOff>676275</xdr:colOff>
      <xdr:row>31</xdr:row>
      <xdr:rowOff>600075</xdr:rowOff>
    </xdr:to>
    <xdr:pic>
      <xdr:nvPicPr>
        <xdr:cNvPr id="2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5b90f757c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200025</xdr:colOff>
      <xdr:row>32</xdr:row>
      <xdr:rowOff>85724</xdr:rowOff>
    </xdr:from>
    <xdr:to>
      <xdr:col>2</xdr:col>
      <xdr:colOff>704850</xdr:colOff>
      <xdr:row>32</xdr:row>
      <xdr:rowOff>609600</xdr:rowOff>
    </xdr:to>
    <xdr:pic>
      <xdr:nvPicPr>
        <xdr:cNvPr id="23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923f5f34bd45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33</xdr:row>
      <xdr:rowOff>85724</xdr:rowOff>
    </xdr:from>
    <xdr:to>
      <xdr:col>2</xdr:col>
      <xdr:colOff>657225</xdr:colOff>
      <xdr:row>33</xdr:row>
      <xdr:rowOff>600075</xdr:rowOff>
    </xdr:to>
    <xdr:pic>
      <xdr:nvPicPr>
        <xdr:cNvPr id="24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1ee9906ceb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34</xdr:row>
      <xdr:rowOff>66675</xdr:rowOff>
    </xdr:from>
    <xdr:to>
      <xdr:col>2</xdr:col>
      <xdr:colOff>695325</xdr:colOff>
      <xdr:row>34</xdr:row>
      <xdr:rowOff>619125</xdr:rowOff>
    </xdr:to>
    <xdr:pic>
      <xdr:nvPicPr>
        <xdr:cNvPr id="2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f1ec52e5c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161925</xdr:colOff>
      <xdr:row>35</xdr:row>
      <xdr:rowOff>133350</xdr:rowOff>
    </xdr:from>
    <xdr:to>
      <xdr:col>2</xdr:col>
      <xdr:colOff>771525</xdr:colOff>
      <xdr:row>35</xdr:row>
      <xdr:rowOff>523875</xdr:rowOff>
    </xdr:to>
    <xdr:pic>
      <xdr:nvPicPr>
        <xdr:cNvPr id="2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8b091f4e8740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152400</xdr:colOff>
      <xdr:row>36</xdr:row>
      <xdr:rowOff>85724</xdr:rowOff>
    </xdr:from>
    <xdr:to>
      <xdr:col>2</xdr:col>
      <xdr:colOff>762000</xdr:colOff>
      <xdr:row>36</xdr:row>
      <xdr:rowOff>609600</xdr:rowOff>
    </xdr:to>
    <xdr:pic>
      <xdr:nvPicPr>
        <xdr:cNvPr id="2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7b16989658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200025</xdr:colOff>
      <xdr:row>37</xdr:row>
      <xdr:rowOff>76200</xdr:rowOff>
    </xdr:from>
    <xdr:to>
      <xdr:col>2</xdr:col>
      <xdr:colOff>704850</xdr:colOff>
      <xdr:row>37</xdr:row>
      <xdr:rowOff>600075</xdr:rowOff>
    </xdr:to>
    <xdr:pic>
      <xdr:nvPicPr>
        <xdr:cNvPr id="28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1836e8d30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219075</xdr:colOff>
      <xdr:row>38</xdr:row>
      <xdr:rowOff>76200</xdr:rowOff>
    </xdr:from>
    <xdr:to>
      <xdr:col>2</xdr:col>
      <xdr:colOff>723900</xdr:colOff>
      <xdr:row>38</xdr:row>
      <xdr:rowOff>600075</xdr:rowOff>
    </xdr:to>
    <xdr:pic>
      <xdr:nvPicPr>
        <xdr:cNvPr id="2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1836e8d30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142875</xdr:colOff>
      <xdr:row>39</xdr:row>
      <xdr:rowOff>123824</xdr:rowOff>
    </xdr:from>
    <xdr:to>
      <xdr:col>2</xdr:col>
      <xdr:colOff>781050</xdr:colOff>
      <xdr:row>39</xdr:row>
      <xdr:rowOff>571500</xdr:rowOff>
    </xdr:to>
    <xdr:pic>
      <xdr:nvPicPr>
        <xdr:cNvPr id="30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7b16989658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200025</xdr:colOff>
      <xdr:row>40</xdr:row>
      <xdr:rowOff>114300</xdr:rowOff>
    </xdr:from>
    <xdr:to>
      <xdr:col>2</xdr:col>
      <xdr:colOff>685799</xdr:colOff>
      <xdr:row>40</xdr:row>
      <xdr:rowOff>581025</xdr:rowOff>
    </xdr:to>
    <xdr:pic>
      <xdr:nvPicPr>
        <xdr:cNvPr id="3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553f699d284c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41</xdr:row>
      <xdr:rowOff>57150</xdr:rowOff>
    </xdr:from>
    <xdr:to>
      <xdr:col>2</xdr:col>
      <xdr:colOff>695325</xdr:colOff>
      <xdr:row>41</xdr:row>
      <xdr:rowOff>638175</xdr:rowOff>
    </xdr:to>
    <xdr:pic>
      <xdr:nvPicPr>
        <xdr:cNvPr id="3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1836e8d30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123824</xdr:colOff>
      <xdr:row>42</xdr:row>
      <xdr:rowOff>85724</xdr:rowOff>
    </xdr:from>
    <xdr:to>
      <xdr:col>2</xdr:col>
      <xdr:colOff>723900</xdr:colOff>
      <xdr:row>42</xdr:row>
      <xdr:rowOff>609600</xdr:rowOff>
    </xdr:to>
    <xdr:pic>
      <xdr:nvPicPr>
        <xdr:cNvPr id="33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1836e8d30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247649</xdr:colOff>
      <xdr:row>4</xdr:row>
      <xdr:rowOff>109600</xdr:rowOff>
    </xdr:from>
    <xdr:to>
      <xdr:col>2</xdr:col>
      <xdr:colOff>733425</xdr:colOff>
      <xdr:row>4</xdr:row>
      <xdr:rowOff>600075</xdr:rowOff>
    </xdr:to>
    <xdr:pic>
      <xdr:nvPicPr>
        <xdr:cNvPr id="34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209550</xdr:colOff>
      <xdr:row>5</xdr:row>
      <xdr:rowOff>85724</xdr:rowOff>
    </xdr:from>
    <xdr:to>
      <xdr:col>2</xdr:col>
      <xdr:colOff>838200</xdr:colOff>
      <xdr:row>5</xdr:row>
      <xdr:rowOff>619125</xdr:rowOff>
    </xdr:to>
    <xdr:pic>
      <xdr:nvPicPr>
        <xdr:cNvPr id="35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295275</xdr:colOff>
      <xdr:row>6</xdr:row>
      <xdr:rowOff>47625</xdr:rowOff>
    </xdr:from>
    <xdr:to>
      <xdr:col>2</xdr:col>
      <xdr:colOff>695325</xdr:colOff>
      <xdr:row>6</xdr:row>
      <xdr:rowOff>638175</xdr:rowOff>
    </xdr:to>
    <xdr:pic>
      <xdr:nvPicPr>
        <xdr:cNvPr id="36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314325</xdr:colOff>
      <xdr:row>7</xdr:row>
      <xdr:rowOff>85724</xdr:rowOff>
    </xdr:from>
    <xdr:to>
      <xdr:col>2</xdr:col>
      <xdr:colOff>676275</xdr:colOff>
      <xdr:row>7</xdr:row>
      <xdr:rowOff>619125</xdr:rowOff>
    </xdr:to>
    <xdr:pic>
      <xdr:nvPicPr>
        <xdr:cNvPr id="37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352425</xdr:colOff>
      <xdr:row>8</xdr:row>
      <xdr:rowOff>95250</xdr:rowOff>
    </xdr:from>
    <xdr:to>
      <xdr:col>2</xdr:col>
      <xdr:colOff>657225</xdr:colOff>
      <xdr:row>8</xdr:row>
      <xdr:rowOff>628650</xdr:rowOff>
    </xdr:to>
    <xdr:pic>
      <xdr:nvPicPr>
        <xdr:cNvPr id="38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</xdr:row>
      <xdr:rowOff>200025</xdr:rowOff>
    </xdr:from>
    <xdr:to>
      <xdr:col>2</xdr:col>
      <xdr:colOff>742950</xdr:colOff>
      <xdr:row>9</xdr:row>
      <xdr:rowOff>504825</xdr:rowOff>
    </xdr:to>
    <xdr:pic>
      <xdr:nvPicPr>
        <xdr:cNvPr id="39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323850</xdr:colOff>
      <xdr:row>10</xdr:row>
      <xdr:rowOff>66675</xdr:rowOff>
    </xdr:from>
    <xdr:to>
      <xdr:col>2</xdr:col>
      <xdr:colOff>657225</xdr:colOff>
      <xdr:row>10</xdr:row>
      <xdr:rowOff>657225</xdr:rowOff>
    </xdr:to>
    <xdr:pic>
      <xdr:nvPicPr>
        <xdr:cNvPr id="40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157225</xdr:colOff>
      <xdr:row>11</xdr:row>
      <xdr:rowOff>171449</xdr:rowOff>
    </xdr:from>
    <xdr:to>
      <xdr:col>2</xdr:col>
      <xdr:colOff>828675</xdr:colOff>
      <xdr:row>11</xdr:row>
      <xdr:rowOff>533400</xdr:rowOff>
    </xdr:to>
    <xdr:pic>
      <xdr:nvPicPr>
        <xdr:cNvPr id="4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219075</xdr:colOff>
      <xdr:row>12</xdr:row>
      <xdr:rowOff>200025</xdr:rowOff>
    </xdr:from>
    <xdr:to>
      <xdr:col>2</xdr:col>
      <xdr:colOff>781050</xdr:colOff>
      <xdr:row>12</xdr:row>
      <xdr:rowOff>457200</xdr:rowOff>
    </xdr:to>
    <xdr:pic>
      <xdr:nvPicPr>
        <xdr:cNvPr id="42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2b83c7f2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7</xdr:col>
      <xdr:colOff>866775</xdr:colOff>
      <xdr:row>9</xdr:row>
      <xdr:rowOff>133350</xdr:rowOff>
    </xdr:from>
    <xdr:to>
      <xdr:col>8</xdr:col>
      <xdr:colOff>857250</xdr:colOff>
      <xdr:row>11</xdr:row>
      <xdr:rowOff>76200</xdr:rowOff>
    </xdr:to>
    <xdr:sp>
      <xdr:nvSpPr>
        <xdr:cNvPr id="1" name="사각형: 둥근 모서리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963651" y="7419974"/>
          <a:ext cx="1924050" cy="10858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4F81BD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안정</a:t>
          </a:r>
          <a:endParaRPr/>
        </a:p>
      </xdr:txBody>
    </xdr:sp>
    <xdr:clientData/>
  </xdr:twoCellAnchor>
  <xdr:twoCellAnchor editAs="oneCell">
    <xdr:from>
      <xdr:col>6</xdr:col>
      <xdr:colOff>390525</xdr:colOff>
      <xdr:row>10</xdr:row>
      <xdr:rowOff>295275</xdr:rowOff>
    </xdr:from>
    <xdr:to>
      <xdr:col>7</xdr:col>
      <xdr:colOff>381000</xdr:colOff>
      <xdr:row>12</xdr:row>
      <xdr:rowOff>161925</xdr:rowOff>
    </xdr:to>
    <xdr:sp>
      <xdr:nvSpPr>
        <xdr:cNvPr id="2" name="사각형: 둥근 모서리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068050" y="8334374"/>
          <a:ext cx="1924050" cy="9525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8064A2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공명</a:t>
          </a:r>
          <a:endParaRPr/>
        </a:p>
      </xdr:txBody>
    </xdr:sp>
    <xdr:clientData/>
  </xdr:twoCellAnchor>
  <xdr:twoCellAnchor editAs="oneCell">
    <xdr:from>
      <xdr:col>7</xdr:col>
      <xdr:colOff>866775</xdr:colOff>
      <xdr:row>12</xdr:row>
      <xdr:rowOff>114300</xdr:rowOff>
    </xdr:from>
    <xdr:to>
      <xdr:col>8</xdr:col>
      <xdr:colOff>857250</xdr:colOff>
      <xdr:row>13</xdr:row>
      <xdr:rowOff>171449</xdr:rowOff>
    </xdr:to>
    <xdr:sp>
      <xdr:nvSpPr>
        <xdr:cNvPr id="3" name="사각형: 둥근 모서리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963651" y="9191625"/>
          <a:ext cx="1924050" cy="7239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5B6573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차단</a:t>
          </a:r>
          <a:endParaRPr/>
        </a:p>
      </xdr:txBody>
    </xdr:sp>
    <xdr:clientData/>
  </xdr:twoCellAnchor>
  <xdr:twoCellAnchor editAs="oneCell">
    <xdr:from>
      <xdr:col>9</xdr:col>
      <xdr:colOff>409575</xdr:colOff>
      <xdr:row>10</xdr:row>
      <xdr:rowOff>295275</xdr:rowOff>
    </xdr:from>
    <xdr:to>
      <xdr:col>10</xdr:col>
      <xdr:colOff>476250</xdr:colOff>
      <xdr:row>12</xdr:row>
      <xdr:rowOff>161925</xdr:rowOff>
    </xdr:to>
    <xdr:sp>
      <xdr:nvSpPr>
        <xdr:cNvPr id="4" name="사각형: 둥근 모서리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935450" y="8334374"/>
          <a:ext cx="1914525" cy="9525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A64D79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00" b="1">
              <a:solidFill>
                <a:srgbClr val="000000"/>
              </a:solidFill>
              <a:latin typeface="맑은 고딕"/>
              <a:ea typeface="맑은 고딕"/>
              <a:cs typeface="맑은 고딕"/>
            </a:rPr>
            <a:t>침식</a:t>
          </a:r>
          <a:endParaRPr/>
        </a:p>
      </xdr:txBody>
    </xdr:sp>
    <xdr:clientData/>
  </xdr:twoCellAnchor>
  <xdr:twoCellAnchor editAs="oneCell">
    <xdr:from>
      <xdr:col>6</xdr:col>
      <xdr:colOff>847725</xdr:colOff>
      <xdr:row>10</xdr:row>
      <xdr:rowOff>109600</xdr:rowOff>
    </xdr:from>
    <xdr:to>
      <xdr:col>7</xdr:col>
      <xdr:colOff>866775</xdr:colOff>
      <xdr:row>10</xdr:row>
      <xdr:rowOff>295275</xdr:rowOff>
    </xdr:to>
    <xdr:sp>
      <xdr:nvSpPr>
        <xdr:cNvPr id="5" name="연결선: 구부러짐 33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11982451" y="7962900"/>
          <a:ext cx="1981200" cy="371475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  <xdr:twoCellAnchor editAs="oneCell">
    <xdr:from>
      <xdr:col>6</xdr:col>
      <xdr:colOff>847725</xdr:colOff>
      <xdr:row>12</xdr:row>
      <xdr:rowOff>161925</xdr:rowOff>
    </xdr:from>
    <xdr:to>
      <xdr:col>7</xdr:col>
      <xdr:colOff>866775</xdr:colOff>
      <xdr:row>13</xdr:row>
      <xdr:rowOff>66675</xdr:rowOff>
    </xdr:to>
    <xdr:sp>
      <xdr:nvSpPr>
        <xdr:cNvPr id="6" name="연결선: 구부러짐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982451" y="9286875"/>
          <a:ext cx="1981200" cy="419100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  <xdr:twoCellAnchor editAs="oneCell">
    <xdr:from>
      <xdr:col>8</xdr:col>
      <xdr:colOff>857250</xdr:colOff>
      <xdr:row>12</xdr:row>
      <xdr:rowOff>161925</xdr:rowOff>
    </xdr:from>
    <xdr:to>
      <xdr:col>10</xdr:col>
      <xdr:colOff>28575</xdr:colOff>
      <xdr:row>12</xdr:row>
      <xdr:rowOff>295275</xdr:rowOff>
    </xdr:to>
    <xdr:sp>
      <xdr:nvSpPr>
        <xdr:cNvPr id="7" name="연결선: 구부러짐 3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15887700" y="9286875"/>
          <a:ext cx="2066925" cy="266700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  <xdr:twoCellAnchor editAs="oneCell">
    <xdr:from>
      <xdr:col>8</xdr:col>
      <xdr:colOff>866775</xdr:colOff>
      <xdr:row>10</xdr:row>
      <xdr:rowOff>109600</xdr:rowOff>
    </xdr:from>
    <xdr:to>
      <xdr:col>10</xdr:col>
      <xdr:colOff>0</xdr:colOff>
      <xdr:row>10</xdr:row>
      <xdr:rowOff>295275</xdr:rowOff>
    </xdr:to>
    <xdr:sp>
      <xdr:nvSpPr>
        <xdr:cNvPr id="8" name="연결선: 구부러짐 36"/>
        <xdr:cNvSpPr>
          <a:spLocks xmlns:a="http://schemas.openxmlformats.org/drawingml/2006/main" noGrp="1"/>
        </xdr:cNvSpPr>
      </xdr:nvSpPr>
      <xdr:spPr>
        <a:xfrm xmlns:a="http://schemas.openxmlformats.org/drawingml/2006/main" flipH="1" flipV="1">
          <a:off x="15906749" y="7962900"/>
          <a:ext cx="1990725" cy="371475"/>
        </a:xfrm>
        <a:prstGeom xmlns:a="http://schemas.openxmlformats.org/drawingml/2006/main" prst="curvedConnector2">
          <a:avLst/>
        </a:prstGeom>
        <a:ln xmlns:a="http://schemas.openxmlformats.org/drawingml/2006/main">
          <a:solidFill>
            <a:schemeClr val="tx1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lIns="0" tIns="0" rIns="0" bIns="0"/>
        <a:lstStyle xmlns:a="http://schemas.openxmlformats.org/drawingml/2006/main"/>
        <a:p xmlns:a="http://schemas.openxmlformats.org/drawingml/2006/main">
          <a:pPr algn="l">
            <a:lnSpc>
              <a:spcPct val="100000"/>
            </a:lnSpc>
            <a:buNone/>
          </a:pP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3</xdr:col>
      <xdr:colOff>304800</xdr:colOff>
      <xdr:row>79</xdr:row>
      <xdr:rowOff>85724</xdr:rowOff>
    </xdr:from>
    <xdr:to>
      <xdr:col>3</xdr:col>
      <xdr:colOff>923925</xdr:colOff>
      <xdr:row>79</xdr:row>
      <xdr:rowOff>704850</xdr:rowOff>
    </xdr:to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fb153dc45248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83</xdr:row>
      <xdr:rowOff>85724</xdr:rowOff>
    </xdr:from>
    <xdr:to>
      <xdr:col>3</xdr:col>
      <xdr:colOff>923925</xdr:colOff>
      <xdr:row>83</xdr:row>
      <xdr:rowOff>704850</xdr:rowOff>
    </xdr:to>
    <xdr:pic>
      <xdr:nvPicPr>
        <xdr:cNvPr id="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de51b91f3446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88</xdr:row>
      <xdr:rowOff>85724</xdr:rowOff>
    </xdr:from>
    <xdr:to>
      <xdr:col>3</xdr:col>
      <xdr:colOff>923925</xdr:colOff>
      <xdr:row>88</xdr:row>
      <xdr:rowOff>704850</xdr:rowOff>
    </xdr:to>
    <xdr:pic>
      <xdr:nvPicPr>
        <xdr:cNvPr id="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c979055ec6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89</xdr:row>
      <xdr:rowOff>85724</xdr:rowOff>
    </xdr:from>
    <xdr:to>
      <xdr:col>3</xdr:col>
      <xdr:colOff>923925</xdr:colOff>
      <xdr:row>89</xdr:row>
      <xdr:rowOff>704850</xdr:rowOff>
    </xdr:to>
    <xdr:pic>
      <xdr:nvPicPr>
        <xdr:cNvPr id="4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2b05ba1344a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90</xdr:row>
      <xdr:rowOff>85724</xdr:rowOff>
    </xdr:from>
    <xdr:to>
      <xdr:col>3</xdr:col>
      <xdr:colOff>923925</xdr:colOff>
      <xdr:row>90</xdr:row>
      <xdr:rowOff>704850</xdr:rowOff>
    </xdr:to>
    <xdr:pic>
      <xdr:nvPicPr>
        <xdr:cNvPr id="5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106b3fa23c44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102</xdr:row>
      <xdr:rowOff>85724</xdr:rowOff>
    </xdr:from>
    <xdr:to>
      <xdr:col>3</xdr:col>
      <xdr:colOff>923925</xdr:colOff>
      <xdr:row>102</xdr:row>
      <xdr:rowOff>704850</xdr:rowOff>
    </xdr:to>
    <xdr:pic>
      <xdr:nvPicPr>
        <xdr:cNvPr id="6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fbd6c55054b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103</xdr:row>
      <xdr:rowOff>85724</xdr:rowOff>
    </xdr:from>
    <xdr:to>
      <xdr:col>3</xdr:col>
      <xdr:colOff>923925</xdr:colOff>
      <xdr:row>103</xdr:row>
      <xdr:rowOff>704850</xdr:rowOff>
    </xdr:to>
    <xdr:pic>
      <xdr:nvPicPr>
        <xdr:cNvPr id="7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8b2cfbea2742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105</xdr:row>
      <xdr:rowOff>85724</xdr:rowOff>
    </xdr:from>
    <xdr:to>
      <xdr:col>3</xdr:col>
      <xdr:colOff>923925</xdr:colOff>
      <xdr:row>105</xdr:row>
      <xdr:rowOff>704850</xdr:rowOff>
    </xdr:to>
    <xdr:pic>
      <xdr:nvPicPr>
        <xdr:cNvPr id="8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a489a94004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108</xdr:row>
      <xdr:rowOff>85724</xdr:rowOff>
    </xdr:from>
    <xdr:to>
      <xdr:col>3</xdr:col>
      <xdr:colOff>923925</xdr:colOff>
      <xdr:row>108</xdr:row>
      <xdr:rowOff>704850</xdr:rowOff>
    </xdr:to>
    <xdr:pic>
      <xdr:nvPicPr>
        <xdr:cNvPr id="9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4b6f75408f44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130</xdr:row>
      <xdr:rowOff>85724</xdr:rowOff>
    </xdr:from>
    <xdr:to>
      <xdr:col>3</xdr:col>
      <xdr:colOff>923925</xdr:colOff>
      <xdr:row>130</xdr:row>
      <xdr:rowOff>704850</xdr:rowOff>
    </xdr:to>
    <xdr:pic>
      <xdr:nvPicPr>
        <xdr:cNvPr id="10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a6f2e1d5740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131</xdr:row>
      <xdr:rowOff>85724</xdr:rowOff>
    </xdr:from>
    <xdr:to>
      <xdr:col>3</xdr:col>
      <xdr:colOff>923925</xdr:colOff>
      <xdr:row>131</xdr:row>
      <xdr:rowOff>704850</xdr:rowOff>
    </xdr:to>
    <xdr:pic>
      <xdr:nvPicPr>
        <xdr:cNvPr id="1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4f9480ec8a40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135</xdr:row>
      <xdr:rowOff>85724</xdr:rowOff>
    </xdr:from>
    <xdr:to>
      <xdr:col>3</xdr:col>
      <xdr:colOff>923925</xdr:colOff>
      <xdr:row>135</xdr:row>
      <xdr:rowOff>704850</xdr:rowOff>
    </xdr:to>
    <xdr:pic>
      <xdr:nvPicPr>
        <xdr:cNvPr id="12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9b4583264447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146</xdr:row>
      <xdr:rowOff>85724</xdr:rowOff>
    </xdr:from>
    <xdr:to>
      <xdr:col>3</xdr:col>
      <xdr:colOff>923925</xdr:colOff>
      <xdr:row>146</xdr:row>
      <xdr:rowOff>704850</xdr:rowOff>
    </xdr:to>
    <xdr:pic>
      <xdr:nvPicPr>
        <xdr:cNvPr id="13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feb663074946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147</xdr:row>
      <xdr:rowOff>85724</xdr:rowOff>
    </xdr:from>
    <xdr:to>
      <xdr:col>3</xdr:col>
      <xdr:colOff>923925</xdr:colOff>
      <xdr:row>147</xdr:row>
      <xdr:rowOff>704850</xdr:rowOff>
    </xdr:to>
    <xdr:pic>
      <xdr:nvPicPr>
        <xdr:cNvPr id="14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f40925edc642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151</xdr:row>
      <xdr:rowOff>85724</xdr:rowOff>
    </xdr:from>
    <xdr:to>
      <xdr:col>3</xdr:col>
      <xdr:colOff>923925</xdr:colOff>
      <xdr:row>151</xdr:row>
      <xdr:rowOff>704850</xdr:rowOff>
    </xdr:to>
    <xdr:pic>
      <xdr:nvPicPr>
        <xdr:cNvPr id="15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754df1a5c24a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165</xdr:row>
      <xdr:rowOff>85724</xdr:rowOff>
    </xdr:from>
    <xdr:to>
      <xdr:col>3</xdr:col>
      <xdr:colOff>923925</xdr:colOff>
      <xdr:row>165</xdr:row>
      <xdr:rowOff>704850</xdr:rowOff>
    </xdr:to>
    <xdr:pic>
      <xdr:nvPicPr>
        <xdr:cNvPr id="16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8c556268bd4a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166</xdr:row>
      <xdr:rowOff>85724</xdr:rowOff>
    </xdr:from>
    <xdr:to>
      <xdr:col>3</xdr:col>
      <xdr:colOff>923925</xdr:colOff>
      <xdr:row>166</xdr:row>
      <xdr:rowOff>704850</xdr:rowOff>
    </xdr:to>
    <xdr:pic>
      <xdr:nvPicPr>
        <xdr:cNvPr id="17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25427b7fe54f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168</xdr:row>
      <xdr:rowOff>85724</xdr:rowOff>
    </xdr:from>
    <xdr:to>
      <xdr:col>3</xdr:col>
      <xdr:colOff>923925</xdr:colOff>
      <xdr:row>168</xdr:row>
      <xdr:rowOff>704850</xdr:rowOff>
    </xdr:to>
    <xdr:pic>
      <xdr:nvPicPr>
        <xdr:cNvPr id="18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4066d568d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169</xdr:row>
      <xdr:rowOff>85724</xdr:rowOff>
    </xdr:from>
    <xdr:to>
      <xdr:col>3</xdr:col>
      <xdr:colOff>923925</xdr:colOff>
      <xdr:row>169</xdr:row>
      <xdr:rowOff>704850</xdr:rowOff>
    </xdr:to>
    <xdr:pic>
      <xdr:nvPicPr>
        <xdr:cNvPr id="19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ac7cd53ac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170</xdr:row>
      <xdr:rowOff>85724</xdr:rowOff>
    </xdr:from>
    <xdr:to>
      <xdr:col>3</xdr:col>
      <xdr:colOff>923925</xdr:colOff>
      <xdr:row>170</xdr:row>
      <xdr:rowOff>704850</xdr:rowOff>
    </xdr:to>
    <xdr:pic>
      <xdr:nvPicPr>
        <xdr:cNvPr id="20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c976c1b3048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180</xdr:row>
      <xdr:rowOff>85724</xdr:rowOff>
    </xdr:from>
    <xdr:to>
      <xdr:col>3</xdr:col>
      <xdr:colOff>923925</xdr:colOff>
      <xdr:row>180</xdr:row>
      <xdr:rowOff>704850</xdr:rowOff>
    </xdr:to>
    <xdr:pic>
      <xdr:nvPicPr>
        <xdr:cNvPr id="2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86952d8e754f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182</xdr:row>
      <xdr:rowOff>85724</xdr:rowOff>
    </xdr:from>
    <xdr:to>
      <xdr:col>3</xdr:col>
      <xdr:colOff>923925</xdr:colOff>
      <xdr:row>182</xdr:row>
      <xdr:rowOff>704850</xdr:rowOff>
    </xdr:to>
    <xdr:pic>
      <xdr:nvPicPr>
        <xdr:cNvPr id="22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e726b3757540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183</xdr:row>
      <xdr:rowOff>85724</xdr:rowOff>
    </xdr:from>
    <xdr:to>
      <xdr:col>3</xdr:col>
      <xdr:colOff>923925</xdr:colOff>
      <xdr:row>183</xdr:row>
      <xdr:rowOff>704850</xdr:rowOff>
    </xdr:to>
    <xdr:pic>
      <xdr:nvPicPr>
        <xdr:cNvPr id="23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6eab1caff48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184</xdr:row>
      <xdr:rowOff>85724</xdr:rowOff>
    </xdr:from>
    <xdr:to>
      <xdr:col>3</xdr:col>
      <xdr:colOff>923925</xdr:colOff>
      <xdr:row>184</xdr:row>
      <xdr:rowOff>704850</xdr:rowOff>
    </xdr:to>
    <xdr:pic>
      <xdr:nvPicPr>
        <xdr:cNvPr id="24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b9453844548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185</xdr:row>
      <xdr:rowOff>85724</xdr:rowOff>
    </xdr:from>
    <xdr:to>
      <xdr:col>3</xdr:col>
      <xdr:colOff>923925</xdr:colOff>
      <xdr:row>185</xdr:row>
      <xdr:rowOff>704850</xdr:rowOff>
    </xdr:to>
    <xdr:pic>
      <xdr:nvPicPr>
        <xdr:cNvPr id="25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edaff22d7a4a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186</xdr:row>
      <xdr:rowOff>85724</xdr:rowOff>
    </xdr:from>
    <xdr:to>
      <xdr:col>3</xdr:col>
      <xdr:colOff>923925</xdr:colOff>
      <xdr:row>186</xdr:row>
      <xdr:rowOff>704850</xdr:rowOff>
    </xdr:to>
    <xdr:pic>
      <xdr:nvPicPr>
        <xdr:cNvPr id="26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9776db39041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219</xdr:row>
      <xdr:rowOff>85724</xdr:rowOff>
    </xdr:from>
    <xdr:to>
      <xdr:col>3</xdr:col>
      <xdr:colOff>923925</xdr:colOff>
      <xdr:row>219</xdr:row>
      <xdr:rowOff>704850</xdr:rowOff>
    </xdr:to>
    <xdr:pic>
      <xdr:nvPicPr>
        <xdr:cNvPr id="27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a7ac2187548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220</xdr:row>
      <xdr:rowOff>85724</xdr:rowOff>
    </xdr:from>
    <xdr:to>
      <xdr:col>3</xdr:col>
      <xdr:colOff>923925</xdr:colOff>
      <xdr:row>220</xdr:row>
      <xdr:rowOff>704850</xdr:rowOff>
    </xdr:to>
    <xdr:pic>
      <xdr:nvPicPr>
        <xdr:cNvPr id="28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401220e7794e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227</xdr:row>
      <xdr:rowOff>85724</xdr:rowOff>
    </xdr:from>
    <xdr:to>
      <xdr:col>3</xdr:col>
      <xdr:colOff>923925</xdr:colOff>
      <xdr:row>227</xdr:row>
      <xdr:rowOff>704850</xdr:rowOff>
    </xdr:to>
    <xdr:pic>
      <xdr:nvPicPr>
        <xdr:cNvPr id="29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31f974cab34d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235</xdr:row>
      <xdr:rowOff>85724</xdr:rowOff>
    </xdr:from>
    <xdr:to>
      <xdr:col>3</xdr:col>
      <xdr:colOff>923925</xdr:colOff>
      <xdr:row>235</xdr:row>
      <xdr:rowOff>704850</xdr:rowOff>
    </xdr:to>
    <xdr:pic>
      <xdr:nvPicPr>
        <xdr:cNvPr id="30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51c48d0ff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241</xdr:row>
      <xdr:rowOff>85724</xdr:rowOff>
    </xdr:from>
    <xdr:to>
      <xdr:col>3</xdr:col>
      <xdr:colOff>923925</xdr:colOff>
      <xdr:row>241</xdr:row>
      <xdr:rowOff>704850</xdr:rowOff>
    </xdr:to>
    <xdr:pic>
      <xdr:nvPicPr>
        <xdr:cNvPr id="3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e5279f9d14a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244</xdr:row>
      <xdr:rowOff>85724</xdr:rowOff>
    </xdr:from>
    <xdr:to>
      <xdr:col>3</xdr:col>
      <xdr:colOff>923925</xdr:colOff>
      <xdr:row>244</xdr:row>
      <xdr:rowOff>704850</xdr:rowOff>
    </xdr:to>
    <xdr:pic>
      <xdr:nvPicPr>
        <xdr:cNvPr id="3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14177355044b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245</xdr:row>
      <xdr:rowOff>85724</xdr:rowOff>
    </xdr:from>
    <xdr:to>
      <xdr:col>3</xdr:col>
      <xdr:colOff>923925</xdr:colOff>
      <xdr:row>245</xdr:row>
      <xdr:rowOff>704850</xdr:rowOff>
    </xdr:to>
    <xdr:pic>
      <xdr:nvPicPr>
        <xdr:cNvPr id="33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b38f1ec3ed42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250</xdr:row>
      <xdr:rowOff>85724</xdr:rowOff>
    </xdr:from>
    <xdr:to>
      <xdr:col>3</xdr:col>
      <xdr:colOff>923925</xdr:colOff>
      <xdr:row>250</xdr:row>
      <xdr:rowOff>704850</xdr:rowOff>
    </xdr:to>
    <xdr:pic>
      <xdr:nvPicPr>
        <xdr:cNvPr id="34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17efa3568f46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270</xdr:row>
      <xdr:rowOff>85724</xdr:rowOff>
    </xdr:from>
    <xdr:to>
      <xdr:col>3</xdr:col>
      <xdr:colOff>923925</xdr:colOff>
      <xdr:row>270</xdr:row>
      <xdr:rowOff>704850</xdr:rowOff>
    </xdr:to>
    <xdr:pic>
      <xdr:nvPicPr>
        <xdr:cNvPr id="35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ca7bded61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279</xdr:row>
      <xdr:rowOff>85724</xdr:rowOff>
    </xdr:from>
    <xdr:to>
      <xdr:col>3</xdr:col>
      <xdr:colOff>923925</xdr:colOff>
      <xdr:row>279</xdr:row>
      <xdr:rowOff>704850</xdr:rowOff>
    </xdr:to>
    <xdr:pic>
      <xdr:nvPicPr>
        <xdr:cNvPr id="36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7bd48c46234a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280</xdr:row>
      <xdr:rowOff>85724</xdr:rowOff>
    </xdr:from>
    <xdr:to>
      <xdr:col>3</xdr:col>
      <xdr:colOff>923925</xdr:colOff>
      <xdr:row>280</xdr:row>
      <xdr:rowOff>704850</xdr:rowOff>
    </xdr:to>
    <xdr:pic>
      <xdr:nvPicPr>
        <xdr:cNvPr id="37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f79f3842384a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281</xdr:row>
      <xdr:rowOff>85724</xdr:rowOff>
    </xdr:from>
    <xdr:to>
      <xdr:col>3</xdr:col>
      <xdr:colOff>923925</xdr:colOff>
      <xdr:row>281</xdr:row>
      <xdr:rowOff>704850</xdr:rowOff>
    </xdr:to>
    <xdr:pic>
      <xdr:nvPicPr>
        <xdr:cNvPr id="3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e23ef71e2a4f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282</xdr:row>
      <xdr:rowOff>85724</xdr:rowOff>
    </xdr:from>
    <xdr:to>
      <xdr:col>3</xdr:col>
      <xdr:colOff>923925</xdr:colOff>
      <xdr:row>282</xdr:row>
      <xdr:rowOff>704850</xdr:rowOff>
    </xdr:to>
    <xdr:pic>
      <xdr:nvPicPr>
        <xdr:cNvPr id="39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ceeec7f685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284</xdr:row>
      <xdr:rowOff>85724</xdr:rowOff>
    </xdr:from>
    <xdr:to>
      <xdr:col>3</xdr:col>
      <xdr:colOff>923925</xdr:colOff>
      <xdr:row>284</xdr:row>
      <xdr:rowOff>704850</xdr:rowOff>
    </xdr:to>
    <xdr:pic>
      <xdr:nvPicPr>
        <xdr:cNvPr id="40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e7e2662a1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285</xdr:row>
      <xdr:rowOff>85724</xdr:rowOff>
    </xdr:from>
    <xdr:to>
      <xdr:col>3</xdr:col>
      <xdr:colOff>923925</xdr:colOff>
      <xdr:row>285</xdr:row>
      <xdr:rowOff>704850</xdr:rowOff>
    </xdr:to>
    <xdr:pic>
      <xdr:nvPicPr>
        <xdr:cNvPr id="41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059f4c0b147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288</xdr:row>
      <xdr:rowOff>85724</xdr:rowOff>
    </xdr:from>
    <xdr:to>
      <xdr:col>3</xdr:col>
      <xdr:colOff>923925</xdr:colOff>
      <xdr:row>288</xdr:row>
      <xdr:rowOff>704850</xdr:rowOff>
    </xdr:to>
    <xdr:pic>
      <xdr:nvPicPr>
        <xdr:cNvPr id="42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81165a952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304800</xdr:colOff>
      <xdr:row>289</xdr:row>
      <xdr:rowOff>85724</xdr:rowOff>
    </xdr:from>
    <xdr:to>
      <xdr:col>3</xdr:col>
      <xdr:colOff>923925</xdr:colOff>
      <xdr:row>289</xdr:row>
      <xdr:rowOff>704850</xdr:rowOff>
    </xdr:to>
    <xdr:pic>
      <xdr:nvPicPr>
        <xdr:cNvPr id="43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c3e68d7a946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9525</xdr:colOff>
      <xdr:row>50</xdr:row>
      <xdr:rowOff>9525</xdr:rowOff>
    </xdr:from>
    <xdr:to>
      <xdr:col>5</xdr:col>
      <xdr:colOff>19050</xdr:colOff>
      <xdr:row>60</xdr:row>
      <xdr:rowOff>76200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5771678d6b47c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19</xdr:col>
      <xdr:colOff>0</xdr:colOff>
      <xdr:row>17</xdr:row>
      <xdr:rowOff>0</xdr:rowOff>
    </xdr:from>
    <xdr:to>
      <xdr:col>28</xdr:col>
      <xdr:colOff>133350</xdr:colOff>
      <xdr:row>29</xdr:row>
      <xdr:rowOff>57150</xdr:rowOff>
    </xdr:to>
    <xdr:sp>
      <xdr:nvSpPr>
        <xdr:cNvPr id="1" name="밸런스팩터_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025563" y="10191750"/>
          <a:ext cx="6905625" cy="697706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콘텐츠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진행 관문</a:t>
          </a:r>
          <a:endParaRPr/>
        </a:p>
      </xdr:txBody>
    </xdr:sp>
    <xdr:clientData/>
  </xdr:twoCellAnchor>
  <xdr:twoCellAnchor editAs="oneCell">
    <xdr:from>
      <xdr:col>21</xdr:col>
      <xdr:colOff>0</xdr:colOff>
      <xdr:row>31</xdr:row>
      <xdr:rowOff>0</xdr:rowOff>
    </xdr:from>
    <xdr:to>
      <xdr:col>29</xdr:col>
      <xdr:colOff>304800</xdr:colOff>
      <xdr:row>42</xdr:row>
      <xdr:rowOff>152400</xdr:rowOff>
    </xdr:to>
    <xdr:sp>
      <xdr:nvSpPr>
        <xdr:cNvPr id="2" name="밸런스팩터_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501937" y="18192750"/>
          <a:ext cx="6500812" cy="659606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콘텐츠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밀도</a:t>
          </a:r>
          <a:endParaRPr/>
        </a:p>
      </xdr:txBody>
    </xdr:sp>
    <xdr:clientData/>
  </xdr:twoCellAnchor>
  <xdr:twoCellAnchor editAs="oneCell">
    <xdr:from>
      <xdr:col>32</xdr:col>
      <xdr:colOff>0</xdr:colOff>
      <xdr:row>18</xdr:row>
      <xdr:rowOff>0</xdr:rowOff>
    </xdr:from>
    <xdr:to>
      <xdr:col>40</xdr:col>
      <xdr:colOff>19050</xdr:colOff>
      <xdr:row>28</xdr:row>
      <xdr:rowOff>142875</xdr:rowOff>
    </xdr:to>
    <xdr:sp>
      <xdr:nvSpPr>
        <xdr:cNvPr id="3" name="밸런스팩터_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622000" y="10763250"/>
          <a:ext cx="5953125" cy="6000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전투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숙련도</a:t>
          </a:r>
          <a:endParaRPr/>
        </a:p>
      </xdr:txBody>
    </xdr:sp>
    <xdr:clientData/>
  </xdr:twoCellAnchor>
  <xdr:twoCellAnchor editAs="oneCell">
    <xdr:from>
      <xdr:col>33</xdr:col>
      <xdr:colOff>0</xdr:colOff>
      <xdr:row>32</xdr:row>
      <xdr:rowOff>0</xdr:rowOff>
    </xdr:from>
    <xdr:to>
      <xdr:col>41</xdr:col>
      <xdr:colOff>19050</xdr:colOff>
      <xdr:row>42</xdr:row>
      <xdr:rowOff>142875</xdr:rowOff>
    </xdr:to>
    <xdr:sp>
      <xdr:nvSpPr>
        <xdr:cNvPr id="4" name="밸런스팩터_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360186" y="18764250"/>
          <a:ext cx="5953125" cy="6000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자아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마모도</a:t>
          </a:r>
          <a:endParaRPr/>
        </a:p>
      </xdr:txBody>
    </xdr:sp>
    <xdr:clientData/>
  </xdr:twoCellAnchor>
  <xdr:twoCellAnchor editAs="oneCell">
    <xdr:from>
      <xdr:col>11</xdr:col>
      <xdr:colOff>0</xdr:colOff>
      <xdr:row>32</xdr:row>
      <xdr:rowOff>0</xdr:rowOff>
    </xdr:from>
    <xdr:to>
      <xdr:col>18</xdr:col>
      <xdr:colOff>295275</xdr:colOff>
      <xdr:row>42</xdr:row>
      <xdr:rowOff>47625</xdr:rowOff>
    </xdr:to>
    <xdr:sp>
      <xdr:nvSpPr>
        <xdr:cNvPr id="5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120062" y="18764250"/>
          <a:ext cx="5738812" cy="5810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인연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시스템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295275</xdr:colOff>
      <xdr:row>28</xdr:row>
      <xdr:rowOff>47625</xdr:rowOff>
    </xdr:to>
    <xdr:sp>
      <xdr:nvSpPr>
        <xdr:cNvPr id="6" name="밸런스팩터_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43687" y="10763250"/>
          <a:ext cx="5738812" cy="5810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보스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0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패턴</a:t>
          </a:r>
          <a:endParaRPr/>
        </a:p>
      </xdr:txBody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9525</xdr:colOff>
      <xdr:row>16</xdr:row>
      <xdr:rowOff>47625</xdr:rowOff>
    </xdr:to>
    <xdr:sp>
      <xdr:nvSpPr>
        <xdr:cNvPr id="7" name="밸런스팩터_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763749" y="4476750"/>
          <a:ext cx="5191125" cy="5238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예상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소요 시간</a:t>
          </a:r>
          <a:endParaRPr/>
        </a:p>
      </xdr:txBody>
    </xdr:sp>
    <xdr:clientData/>
  </xdr:twoCellAnchor>
  <xdr:twoCellAnchor editAs="oneCell">
    <xdr:from>
      <xdr:col>9</xdr:col>
      <xdr:colOff>0</xdr:colOff>
      <xdr:row>8</xdr:row>
      <xdr:rowOff>0</xdr:rowOff>
    </xdr:from>
    <xdr:to>
      <xdr:col>15</xdr:col>
      <xdr:colOff>228600</xdr:colOff>
      <xdr:row>16</xdr:row>
      <xdr:rowOff>180975</xdr:rowOff>
    </xdr:to>
    <xdr:sp>
      <xdr:nvSpPr>
        <xdr:cNvPr id="8" name="밸런스팩터_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43687" y="5048250"/>
          <a:ext cx="4881562" cy="4929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플레이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난이도</a:t>
          </a:r>
          <a:endParaRPr/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7</xdr:col>
      <xdr:colOff>133350</xdr:colOff>
      <xdr:row>16</xdr:row>
      <xdr:rowOff>85724</xdr:rowOff>
    </xdr:to>
    <xdr:sp>
      <xdr:nvSpPr>
        <xdr:cNvPr id="9" name="밸런스팩터_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50482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플레이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흥미도</a:t>
          </a:r>
          <a:endParaRPr/>
        </a:p>
      </xdr:txBody>
    </xdr:sp>
    <xdr:clientData/>
  </xdr:twoCellAnchor>
  <xdr:twoCellAnchor editAs="oneCell">
    <xdr:from>
      <xdr:col>31</xdr:col>
      <xdr:colOff>0</xdr:colOff>
      <xdr:row>8</xdr:row>
      <xdr:rowOff>0</xdr:rowOff>
    </xdr:from>
    <xdr:to>
      <xdr:col>37</xdr:col>
      <xdr:colOff>133350</xdr:colOff>
      <xdr:row>16</xdr:row>
      <xdr:rowOff>85724</xdr:rowOff>
    </xdr:to>
    <xdr:sp>
      <xdr:nvSpPr>
        <xdr:cNvPr id="10" name="밸런스팩터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883814" y="50482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체크포인트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간격</a:t>
          </a:r>
          <a:endParaRPr/>
        </a:p>
      </xdr:txBody>
    </xdr:sp>
    <xdr:clientData/>
  </xdr:twoCellAnchor>
  <xdr:twoCellAnchor editAs="oneCell">
    <xdr:from>
      <xdr:col>43</xdr:col>
      <xdr:colOff>0</xdr:colOff>
      <xdr:row>18</xdr:row>
      <xdr:rowOff>0</xdr:rowOff>
    </xdr:from>
    <xdr:to>
      <xdr:col>49</xdr:col>
      <xdr:colOff>133350</xdr:colOff>
      <xdr:row>26</xdr:row>
      <xdr:rowOff>85724</xdr:rowOff>
    </xdr:to>
    <xdr:sp>
      <xdr:nvSpPr>
        <xdr:cNvPr id="11" name="밸런스팩터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742062" y="107632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배치</a:t>
          </a:r>
          <a:endParaRPr/>
        </a:p>
      </xdr:txBody>
    </xdr:sp>
    <xdr:clientData/>
  </xdr:twoCellAnchor>
  <xdr:twoCellAnchor editAs="oneCell">
    <xdr:from>
      <xdr:col>43</xdr:col>
      <xdr:colOff>0</xdr:colOff>
      <xdr:row>28</xdr:row>
      <xdr:rowOff>0</xdr:rowOff>
    </xdr:from>
    <xdr:to>
      <xdr:col>49</xdr:col>
      <xdr:colOff>38100</xdr:colOff>
      <xdr:row>35</xdr:row>
      <xdr:rowOff>276225</xdr:rowOff>
    </xdr:to>
    <xdr:sp>
      <xdr:nvSpPr>
        <xdr:cNvPr id="12" name="밸런스팩터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742062" y="16478251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공격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예고</a:t>
          </a:r>
          <a:endParaRPr/>
        </a:p>
      </xdr:txBody>
    </xdr:sp>
    <xdr:clientData/>
  </xdr:twoCellAnchor>
  <xdr:twoCellAnchor editAs="oneCell">
    <xdr:from>
      <xdr:col>39</xdr:col>
      <xdr:colOff>0</xdr:colOff>
      <xdr:row>41</xdr:row>
      <xdr:rowOff>0</xdr:rowOff>
    </xdr:from>
    <xdr:to>
      <xdr:col>45</xdr:col>
      <xdr:colOff>133350</xdr:colOff>
      <xdr:row>49</xdr:row>
      <xdr:rowOff>85724</xdr:rowOff>
    </xdr:to>
    <xdr:sp>
      <xdr:nvSpPr>
        <xdr:cNvPr id="13" name="밸런스팩터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789312" y="23907750"/>
          <a:ext cx="4691062" cy="47386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무기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피해</a:t>
          </a:r>
          <a:endParaRPr/>
        </a:p>
      </xdr:txBody>
    </xdr:sp>
    <xdr:clientData/>
  </xdr:twoCellAnchor>
  <xdr:twoCellAnchor editAs="oneCell">
    <xdr:from>
      <xdr:col>31</xdr:col>
      <xdr:colOff>0</xdr:colOff>
      <xdr:row>49</xdr:row>
      <xdr:rowOff>0</xdr:rowOff>
    </xdr:from>
    <xdr:to>
      <xdr:col>37</xdr:col>
      <xdr:colOff>38100</xdr:colOff>
      <xdr:row>56</xdr:row>
      <xdr:rowOff>276225</xdr:rowOff>
    </xdr:to>
    <xdr:sp>
      <xdr:nvSpPr>
        <xdr:cNvPr id="14" name="밸런스팩터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2883814" y="28479750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D7D31"/>
        </a:solidFill>
        <a:ln xmlns:a="http://schemas.openxmlformats.org/drawingml/2006/main" w="14288">
          <a:solidFill>
            <a:srgbClr val="C65911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방어구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방어</a:t>
          </a:r>
          <a:endParaRPr/>
        </a:p>
      </xdr:txBody>
    </xdr:sp>
    <xdr:clientData/>
  </xdr:twoCellAnchor>
  <xdr:twoCellAnchor editAs="oneCell">
    <xdr:from>
      <xdr:col>21</xdr:col>
      <xdr:colOff>0</xdr:colOff>
      <xdr:row>49</xdr:row>
      <xdr:rowOff>0</xdr:rowOff>
    </xdr:from>
    <xdr:to>
      <xdr:col>27</xdr:col>
      <xdr:colOff>38100</xdr:colOff>
      <xdr:row>56</xdr:row>
      <xdr:rowOff>276225</xdr:rowOff>
    </xdr:to>
    <xdr:sp>
      <xdr:nvSpPr>
        <xdr:cNvPr id="15" name="밸런스팩터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501937" y="28479750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스킬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해금</a:t>
          </a:r>
          <a:endParaRPr/>
        </a:p>
      </xdr:txBody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14</xdr:col>
      <xdr:colOff>180975</xdr:colOff>
      <xdr:row>53</xdr:row>
      <xdr:rowOff>133350</xdr:rowOff>
    </xdr:to>
    <xdr:sp>
      <xdr:nvSpPr>
        <xdr:cNvPr id="16" name="밸런스팩터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905500" y="26193750"/>
          <a:ext cx="4786312" cy="4833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선택지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영향도</a:t>
          </a:r>
          <a:endParaRPr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38100</xdr:colOff>
      <xdr:row>39</xdr:row>
      <xdr:rowOff>276225</xdr:rowOff>
    </xdr:to>
    <xdr:sp>
      <xdr:nvSpPr>
        <xdr:cNvPr id="17" name="밸런스팩터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18764250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퍼즐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단계</a:t>
          </a:r>
          <a:endParaRPr/>
        </a:p>
      </xdr:txBody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38100</xdr:colOff>
      <xdr:row>27</xdr:row>
      <xdr:rowOff>276225</xdr:rowOff>
    </xdr:to>
    <xdr:sp>
      <xdr:nvSpPr>
        <xdr:cNvPr id="18" name="밸런스팩터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11906251"/>
          <a:ext cx="4500562" cy="4548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힌트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825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강도</a:t>
          </a:r>
          <a:endParaRPr/>
        </a:p>
      </xdr:txBody>
    </xdr:sp>
    <xdr:clientData/>
  </xdr:twoCellAnchor>
  <xdr:twoCellAnchor editAs="oneCell">
    <xdr:from>
      <xdr:col>41</xdr:col>
      <xdr:colOff>0</xdr:colOff>
      <xdr:row>7</xdr:row>
      <xdr:rowOff>0</xdr:rowOff>
    </xdr:from>
    <xdr:to>
      <xdr:col>46</xdr:col>
      <xdr:colOff>123824</xdr:colOff>
      <xdr:row>13</xdr:row>
      <xdr:rowOff>266700</xdr:rowOff>
    </xdr:to>
    <xdr:sp>
      <xdr:nvSpPr>
        <xdr:cNvPr id="19" name="밸런스팩터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0265688" y="4476750"/>
          <a:ext cx="3929062" cy="3952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이동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속도</a:t>
          </a:r>
          <a:endParaRPr/>
        </a:p>
      </xdr:txBody>
    </xdr:sp>
    <xdr:clientData/>
  </xdr:twoCellAnchor>
  <xdr:twoCellAnchor editAs="oneCell">
    <xdr:from>
      <xdr:col>48</xdr:col>
      <xdr:colOff>0</xdr:colOff>
      <xdr:row>7</xdr:row>
      <xdr:rowOff>0</xdr:rowOff>
    </xdr:from>
    <xdr:to>
      <xdr:col>53</xdr:col>
      <xdr:colOff>123824</xdr:colOff>
      <xdr:row>13</xdr:row>
      <xdr:rowOff>266700</xdr:rowOff>
    </xdr:to>
    <xdr:sp>
      <xdr:nvSpPr>
        <xdr:cNvPr id="20" name="밸런스팩터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5433000" y="4476750"/>
          <a:ext cx="3929062" cy="3952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맵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크기</a:t>
          </a:r>
          <a:endParaRPr/>
        </a:p>
      </xdr:txBody>
    </xdr:sp>
    <xdr:clientData/>
  </xdr:twoCellAnchor>
  <xdr:twoCellAnchor editAs="oneCell">
    <xdr:from>
      <xdr:col>49</xdr:col>
      <xdr:colOff>0</xdr:colOff>
      <xdr:row>14</xdr:row>
      <xdr:rowOff>0</xdr:rowOff>
    </xdr:from>
    <xdr:to>
      <xdr:col>54</xdr:col>
      <xdr:colOff>171449</xdr:colOff>
      <xdr:row>21</xdr:row>
      <xdr:rowOff>38100</xdr:rowOff>
    </xdr:to>
    <xdr:sp>
      <xdr:nvSpPr>
        <xdr:cNvPr id="21" name="밸런스팩터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171188" y="8477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카메라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시야</a:t>
          </a:r>
          <a:endParaRPr/>
        </a:p>
      </xdr:txBody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219075</xdr:colOff>
      <xdr:row>46</xdr:row>
      <xdr:rowOff>85724</xdr:rowOff>
    </xdr:to>
    <xdr:sp>
      <xdr:nvSpPr>
        <xdr:cNvPr id="22" name="밸런스팩터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22764750"/>
          <a:ext cx="4119562" cy="4167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상호작용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범위</a:t>
          </a:r>
          <a:endParaRPr/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123824</xdr:colOff>
      <xdr:row>56</xdr:row>
      <xdr:rowOff>266700</xdr:rowOff>
    </xdr:to>
    <xdr:sp>
      <xdr:nvSpPr>
        <xdr:cNvPr id="23" name="밸런스팩터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38187" y="29051250"/>
          <a:ext cx="3929062" cy="3952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밀도</a:t>
          </a:r>
          <a:endParaRPr/>
        </a:p>
      </xdr:txBody>
    </xdr:sp>
    <xdr:clientData/>
  </xdr:twoCellAnchor>
  <xdr:twoCellAnchor editAs="oneCell">
    <xdr:from>
      <xdr:col>39</xdr:col>
      <xdr:colOff>0</xdr:colOff>
      <xdr:row>12</xdr:row>
      <xdr:rowOff>0</xdr:rowOff>
    </xdr:from>
    <xdr:to>
      <xdr:col>44</xdr:col>
      <xdr:colOff>171449</xdr:colOff>
      <xdr:row>19</xdr:row>
      <xdr:rowOff>38100</xdr:rowOff>
    </xdr:to>
    <xdr:sp>
      <xdr:nvSpPr>
        <xdr:cNvPr id="24" name="밸런스팩터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789312" y="7334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목표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표시</a:t>
          </a:r>
          <a:endParaRPr/>
        </a:p>
      </xdr:txBody>
    </xdr:sp>
    <xdr:clientData/>
  </xdr:twoCellAnchor>
  <xdr:twoCellAnchor editAs="oneCell">
    <xdr:from>
      <xdr:col>42</xdr:col>
      <xdr:colOff>0</xdr:colOff>
      <xdr:row>52</xdr:row>
      <xdr:rowOff>0</xdr:rowOff>
    </xdr:from>
    <xdr:to>
      <xdr:col>47</xdr:col>
      <xdr:colOff>171449</xdr:colOff>
      <xdr:row>59</xdr:row>
      <xdr:rowOff>38100</xdr:rowOff>
    </xdr:to>
    <xdr:sp>
      <xdr:nvSpPr>
        <xdr:cNvPr id="25" name="밸런스팩터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1003874" y="30194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2F5597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제한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시간</a:t>
          </a:r>
          <a:endParaRPr/>
        </a:p>
      </xdr:txBody>
    </xdr:sp>
    <xdr:clientData/>
  </xdr:twoCellAnchor>
  <xdr:twoCellAnchor editAs="oneCell">
    <xdr:from>
      <xdr:col>35</xdr:col>
      <xdr:colOff>0</xdr:colOff>
      <xdr:row>52</xdr:row>
      <xdr:rowOff>0</xdr:rowOff>
    </xdr:from>
    <xdr:to>
      <xdr:col>40</xdr:col>
      <xdr:colOff>171449</xdr:colOff>
      <xdr:row>59</xdr:row>
      <xdr:rowOff>38100</xdr:rowOff>
    </xdr:to>
    <xdr:sp>
      <xdr:nvSpPr>
        <xdr:cNvPr id="26" name="밸런스팩터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836562" y="30194250"/>
          <a:ext cx="4024312" cy="407193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실패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패널티</a:t>
          </a:r>
          <a:endParaRPr/>
        </a:p>
      </xdr:txBody>
    </xdr:sp>
    <xdr:clientData/>
  </xdr:twoCellAnchor>
  <xdr:twoCellAnchor editAs="oneCell">
    <xdr:from>
      <xdr:col>11</xdr:col>
      <xdr:colOff>0</xdr:colOff>
      <xdr:row>53</xdr:row>
      <xdr:rowOff>0</xdr:rowOff>
    </xdr:from>
    <xdr:to>
      <xdr:col>16</xdr:col>
      <xdr:colOff>266700</xdr:colOff>
      <xdr:row>60</xdr:row>
      <xdr:rowOff>133350</xdr:rowOff>
    </xdr:to>
    <xdr:sp>
      <xdr:nvSpPr>
        <xdr:cNvPr id="27" name="밸런스팩터_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120062" y="30765750"/>
          <a:ext cx="4214812" cy="426243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대화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길이</a:t>
          </a:r>
          <a:endParaRPr/>
        </a:p>
      </xdr:txBody>
    </xdr:sp>
    <xdr:clientData/>
  </xdr:twoCellAnchor>
  <xdr:twoCellAnchor editAs="oneCell">
    <xdr:from>
      <xdr:col>46</xdr:col>
      <xdr:colOff>0</xdr:colOff>
      <xdr:row>45</xdr:row>
      <xdr:rowOff>0</xdr:rowOff>
    </xdr:from>
    <xdr:to>
      <xdr:col>51</xdr:col>
      <xdr:colOff>266700</xdr:colOff>
      <xdr:row>52</xdr:row>
      <xdr:rowOff>133350</xdr:rowOff>
    </xdr:to>
    <xdr:sp>
      <xdr:nvSpPr>
        <xdr:cNvPr id="28" name="밸런스팩터_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3956624" y="26193750"/>
          <a:ext cx="4214812" cy="4262437"/>
        </a:xfrm>
        <a:prstGeom xmlns:a="http://schemas.openxmlformats.org/drawingml/2006/main" prst="ellipse">
          <a:avLst/>
        </a:prstGeom>
        <a:solidFill xmlns:a="http://schemas.openxmlformats.org/drawingml/2006/main">
          <a:srgbClr val="8064A2"/>
        </a:solidFill>
        <a:ln xmlns:a="http://schemas.openxmlformats.org/drawingml/2006/main" w="14288">
          <a:solidFill>
            <a:srgbClr val="5F497A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연출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길이</a:t>
          </a:r>
          <a:endParaRPr/>
        </a:p>
      </xdr:txBody>
    </xdr:sp>
    <xdr:clientData/>
  </xdr:twoCellAnchor>
  <xdr:twoCellAnchor editAs="oneCell">
    <xdr:from>
      <xdr:col>55</xdr:col>
      <xdr:colOff>0</xdr:colOff>
      <xdr:row>13</xdr:row>
      <xdr:rowOff>0</xdr:rowOff>
    </xdr:from>
    <xdr:to>
      <xdr:col>60</xdr:col>
      <xdr:colOff>219075</xdr:colOff>
      <xdr:row>20</xdr:row>
      <xdr:rowOff>85724</xdr:rowOff>
    </xdr:to>
    <xdr:sp>
      <xdr:nvSpPr>
        <xdr:cNvPr id="29" name="밸런스팩터_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0600312" y="7905750"/>
          <a:ext cx="4119562" cy="4167187"/>
        </a:xfrm>
        <a:prstGeom xmlns:a="http://schemas.openxmlformats.org/drawingml/2006/main" prst="ellipse">
          <a:avLst/>
        </a:prstGeom>
        <a:solidFill xmlns:a="http://schemas.openxmlformats.org/drawingml/2006/main">
          <a:srgbClr val="70AD47"/>
        </a:solidFill>
        <a:ln xmlns:a="http://schemas.openxmlformats.org/drawingml/2006/main" w="14288">
          <a:solidFill>
            <a:srgbClr val="548235"/>
          </a:solidFill>
          <a:prstDash val="solid"/>
        </a:ln>
      </xdr:spPr>
      <xdr:txBody>
        <a:bodyPr xmlns:a="http://schemas.openxmlformats.org/drawingml/2006/main" wrap="square" lIns="90170" tIns="46990" rIns="90170" bIns="4699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사운드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750" b="1">
              <a:solidFill>
                <a:srgbClr val="FFFFFF"/>
              </a:solidFill>
              <a:latin typeface="맑은 고딕"/>
              <a:ea typeface="맑은 고딕"/>
              <a:cs typeface="맑은 고딕"/>
            </a:rPr>
            <a:t>경고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4</xdr:col>
      <xdr:colOff>161925</xdr:colOff>
      <xdr:row>3</xdr:row>
      <xdr:rowOff>104775</xdr:rowOff>
    </xdr:from>
    <xdr:to>
      <xdr:col>9</xdr:col>
      <xdr:colOff>1085850</xdr:colOff>
      <xdr:row>18</xdr:row>
      <xdr:rowOff>123824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b71dfcdd4c4c97"/>
        </a:graphicData>
      </a:graphic>
    </xdr:graphicFrame>
    <xdr:clientData/>
  </xdr:twoCellAnchor>
  <xdr:twoCellAnchor>
    <xdr:from>
      <xdr:col>4</xdr:col>
      <xdr:colOff>1495425</xdr:colOff>
      <xdr:row>42</xdr:row>
      <xdr:rowOff>228600</xdr:rowOff>
    </xdr:from>
    <xdr:to>
      <xdr:col>8</xdr:col>
      <xdr:colOff>1447800</xdr:colOff>
      <xdr:row>61</xdr:row>
      <xdr:rowOff>228600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aafac9fccb4b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266688aac745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d6b1b845774c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435138b0e7e42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adb50f0c1eb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cb6b03012caf4b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b08ee89b3e684b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3ab8c2c3941947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50fb0dd9069e4e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16908bfc614f47ac" /></Relationships>
</file>

<file path=xl/worksheets/sheet1.xml><?xml version="1.0" encoding="utf-8"?>
<x:worksheet xmlns:x="http://schemas.openxmlformats.org/spreadsheetml/2006/main">
  <x:sheetFormatPr defaultColWidth="9" defaultRowHeight="13.199999809265137"/>
  <x:cols>
    <x:col min="1" max="1" width="13.875" style="83" customWidth="1"/>
    <x:col min="2" max="2" width="14.125" style="84" customWidth="1"/>
    <x:col min="3" max="3" width="13.125" style="84" customWidth="1"/>
    <x:col min="4" max="4" width="13.375" style="84" customWidth="1"/>
    <x:col min="5" max="5" width="42.625" style="83" customWidth="1"/>
    <x:col min="6" max="6" width="56.75" style="83" customWidth="1"/>
    <x:col min="7" max="7" width="47.5" style="83" customWidth="1"/>
    <x:col min="8" max="8" width="36.875" style="83" customWidth="1"/>
    <x:col min="9" max="9" width="11.875" style="84" customWidth="1"/>
    <x:col min="10" max="10" width="31.75" style="83" customWidth="1"/>
    <x:col min="11" max="11" width="39.625" style="83" customWidth="1"/>
    <x:col min="12" max="12" width="18.625" style="84" customWidth="1"/>
    <x:col min="13" max="13" width="47" style="83" customWidth="1"/>
    <x:col min="14" max="14" width="18.75" style="84" customWidth="1"/>
    <x:col min="15" max="15" width="24.75" style="83" customWidth="1"/>
    <x:col min="16" max="16" width="24.75" style="84" customWidth="1"/>
    <x:col min="17" max="17" width="19.75" style="84" customWidth="1"/>
    <x:col min="18" max="18" width="52.375" style="85" customWidth="1"/>
    <x:col min="19" max="19" width="15" style="86" customWidth="1"/>
    <x:col min="20" max="21" width="15" style="67" customWidth="1"/>
    <x:col min="22" max="22" width="22.375" style="83" customWidth="1"/>
    <x:col min="23" max="23" width="29.875" style="83" customWidth="1"/>
    <x:col min="24" max="24" width="38.375" style="85" customWidth="1"/>
    <x:col min="25" max="25" width="44.625" style="83" customWidth="1"/>
    <x:col min="26" max="16384" width="9" style="83" customWidth="0"/>
  </x:cols>
  <x:sheetData>
    <x:row r="1" s="84" customFormat="1" ht="56.04999923706055" customHeight="1">
      <x:c r="A1" s="83" t="s">
        <x:v>0</x:v>
      </x:c>
      <x:c r="B1" s="83" t="s">
        <x:v>1</x:v>
      </x:c>
      <x:c r="C1" s="83" t="s">
        <x:v>2</x:v>
      </x:c>
      <x:c r="D1" s="83" t="s">
        <x:v>3</x:v>
      </x:c>
      <x:c r="E1" s="83" t="s">
        <x:v>4</x:v>
      </x:c>
      <x:c r="F1" s="83" t="s">
        <x:v>5</x:v>
      </x:c>
      <x:c r="G1" s="83" t="s">
        <x:v>6</x:v>
      </x:c>
      <x:c r="H1" s="83" t="s">
        <x:v>7</x:v>
      </x:c>
      <x:c r="I1" s="83" t="s">
        <x:v>8</x:v>
      </x:c>
      <x:c r="J1" s="83" t="s">
        <x:v>9</x:v>
      </x:c>
      <x:c r="K1" s="83" t="s">
        <x:v>10</x:v>
      </x:c>
      <x:c r="L1" s="83" t="s">
        <x:v>11</x:v>
      </x:c>
      <x:c r="M1" s="83" t="s">
        <x:v>12</x:v>
      </x:c>
      <x:c r="N1" s="83" t="s">
        <x:v>13</x:v>
      </x:c>
      <x:c r="O1" s="83" t="s">
        <x:v>14</x:v>
      </x:c>
      <x:c r="P1" s="83" t="s">
        <x:v>15</x:v>
      </x:c>
      <x:c r="Q1" s="83" t="s">
        <x:v>16</x:v>
      </x:c>
      <x:c r="R1" s="83" t="s">
        <x:v>17</x:v>
      </x:c>
      <x:c r="S1" s="83" t="s">
        <x:v>18</x:v>
      </x:c>
      <x:c r="T1" s="83" t="s">
        <x:v>19</x:v>
      </x:c>
      <x:c r="U1" s="83" t="s">
        <x:v>20</x:v>
      </x:c>
      <x:c r="V1" s="83" t="s">
        <x:v>21</x:v>
      </x:c>
      <x:c r="W1" s="83" t="s">
        <x:v>22</x:v>
      </x:c>
      <x:c r="X1" s="83" t="s">
        <x:v>23</x:v>
      </x:c>
      <x:c r="Y1" s="83" t="s">
        <x:v>24</x:v>
      </x:c>
    </x:row>
    <x:row r="2" ht="39.95000076293945" customHeight="1">
      <x:c r="A2" s="67" t="s">
        <x:v>25</x:v>
      </x:c>
      <x:c r="B2" s="83">
        <x:v>1</x:v>
      </x:c>
      <x:c r="C2" s="83">
        <x:v>1</x:v>
      </x:c>
      <x:c r="D2" s="83">
        <x:v>8</x:v>
      </x:c>
      <x:c r="E2" s="67" t="s">
        <x:v>26</x:v>
      </x:c>
      <x:c r="F2" s="67" t="s">
        <x:v>27</x:v>
      </x:c>
      <x:c r="G2" s="67" t="s">
        <x:v>28</x:v>
      </x:c>
      <x:c r="H2" s="67" t="s">
        <x:v>29</x:v>
      </x:c>
      <x:c r="I2" s="83">
        <x:v>1</x:v>
      </x:c>
      <x:c r="J2" s="67" t="s">
        <x:v>30</x:v>
      </x:c>
      <x:c r="K2" s="67" t="s">
        <x:v>31</x:v>
      </x:c>
      <x:c r="L2" s="83" t="s">
        <x:v>32</x:v>
      </x:c>
      <x:c r="M2" s="67" t="s">
        <x:v>33</x:v>
      </x:c>
      <x:c r="N2" s="83">
        <x:v>0.00052083333333333333</x:v>
      </x:c>
      <x:c r="O2" s="67" t="s">
        <x:v>34</x:v>
      </x:c>
      <x:c r="P2" s="83">
        <x:v>3</x:v>
      </x:c>
      <x:c r="Q2" s="83" t="n">
        <x:f>P2</x:f>
        <x:v>3</x:v>
      </x:c>
      <x:c r="R2" s="67"/>
      <x:c r="S2" s="67" t="s">
        <x:v>32</x:v>
      </x:c>
      <x:c r="T2" s="67" t="s">
        <x:v>35</x:v>
      </x:c>
      <x:c r="U2" s="67" t="s">
        <x:v>36</x:v>
      </x:c>
      <x:c r="V2" s="67"/>
      <x:c r="W2" s="67"/>
      <x:c r="X2" s="67"/>
      <x:c r="Y2" s="67"/>
    </x:row>
    <x:row r="3" ht="39.95000076293945" customHeight="1">
      <x:c r="A3" s="67" t="s">
        <x:v>25</x:v>
      </x:c>
      <x:c r="B3" s="83">
        <x:v>2</x:v>
      </x:c>
      <x:c r="C3" s="83">
        <x:v>1</x:v>
      </x:c>
      <x:c r="D3" s="83">
        <x:v>6</x:v>
      </x:c>
      <x:c r="E3" s="67" t="s">
        <x:v>37</x:v>
      </x:c>
      <x:c r="F3" s="67" t="s">
        <x:v>38</x:v>
      </x:c>
      <x:c r="G3" s="67" t="s">
        <x:v>39</x:v>
      </x:c>
      <x:c r="H3" s="67" t="s">
        <x:v>29</x:v>
      </x:c>
      <x:c r="I3" s="83">
        <x:v>4</x:v>
      </x:c>
      <x:c r="J3" s="67" t="s">
        <x:v>40</x:v>
      </x:c>
      <x:c r="K3" s="67" t="s">
        <x:v>31</x:v>
      </x:c>
      <x:c r="L3" s="83" t="s">
        <x:v>41</x:v>
      </x:c>
      <x:c r="M3" s="67" t="s">
        <x:v>33</x:v>
      </x:c>
      <x:c r="N3" s="83">
        <x:v>0.00081018518518518516</x:v>
      </x:c>
      <x:c r="O3" s="67" t="s">
        <x:v>34</x:v>
      </x:c>
      <x:c r="P3" s="83">
        <x:v>2</x:v>
      </x:c>
      <x:c r="Q3" s="83" t="n">
        <x:f>Q2+P3</x:f>
        <x:v>5</x:v>
      </x:c>
      <x:c r="R3" s="67"/>
      <x:c r="S3" s="67" t="s">
        <x:v>41</x:v>
      </x:c>
      <x:c r="T3" s="67" t="s">
        <x:v>42</x:v>
      </x:c>
      <x:c r="U3" s="67" t="s">
        <x:v>43</x:v>
      </x:c>
      <x:c r="V3" s="67"/>
      <x:c r="W3" s="67"/>
      <x:c r="X3" s="67"/>
      <x:c r="Y3" s="67"/>
    </x:row>
    <x:row r="4" ht="39.95000076293945" customHeight="1">
      <x:c r="A4" s="67" t="s">
        <x:v>25</x:v>
      </x:c>
      <x:c r="B4" s="83">
        <x:v>3</x:v>
      </x:c>
      <x:c r="C4" s="83">
        <x:v>1</x:v>
      </x:c>
      <x:c r="D4" s="83">
        <x:v>6</x:v>
      </x:c>
      <x:c r="E4" s="67" t="s">
        <x:v>44</x:v>
      </x:c>
      <x:c r="F4" s="67" t="s">
        <x:v>45</x:v>
      </x:c>
      <x:c r="G4" s="67" t="s">
        <x:v>46</x:v>
      </x:c>
      <x:c r="H4" s="67" t="s">
        <x:v>29</x:v>
      </x:c>
      <x:c r="I4" s="83">
        <x:v>3</x:v>
      </x:c>
      <x:c r="J4" s="67" t="s">
        <x:v>47</x:v>
      </x:c>
      <x:c r="K4" s="67" t="s">
        <x:v>48</x:v>
      </x:c>
      <x:c r="L4" s="83" t="s">
        <x:v>35</x:v>
      </x:c>
      <x:c r="M4" s="67" t="s">
        <x:v>33</x:v>
      </x:c>
      <x:c r="N4" s="83">
        <x:v>0.0012731481481481483</x:v>
      </x:c>
      <x:c r="O4" s="67" t="s">
        <x:v>34</x:v>
      </x:c>
      <x:c r="P4" s="83">
        <x:v>3</x:v>
      </x:c>
      <x:c r="Q4" s="83">
        <x:v>8</x:v>
      </x:c>
      <x:c r="R4" s="67"/>
      <x:c r="S4" s="67" t="s">
        <x:v>35</x:v>
      </x:c>
      <x:c r="T4" s="67" t="s">
        <x:v>36</x:v>
      </x:c>
      <x:c r="U4" s="67" t="s">
        <x:v>49</x:v>
      </x:c>
      <x:c r="V4" s="67"/>
      <x:c r="W4" s="67"/>
      <x:c r="X4" s="67"/>
      <x:c r="Y4" s="67"/>
    </x:row>
    <x:row r="5" ht="39.95000076293945" customHeight="1">
      <x:c r="A5" s="67" t="s">
        <x:v>25</x:v>
      </x:c>
      <x:c r="B5" s="83">
        <x:v>4</x:v>
      </x:c>
      <x:c r="C5" s="83">
        <x:v>2</x:v>
      </x:c>
      <x:c r="D5" s="83">
        <x:v>7</x:v>
      </x:c>
      <x:c r="E5" s="67" t="s">
        <x:v>50</x:v>
      </x:c>
      <x:c r="F5" s="67" t="s">
        <x:v>51</x:v>
      </x:c>
      <x:c r="G5" s="67" t="s">
        <x:v>52</x:v>
      </x:c>
      <x:c r="H5" s="67" t="s">
        <x:v>53</x:v>
      </x:c>
      <x:c r="I5" s="83">
        <x:v>4</x:v>
      </x:c>
      <x:c r="J5" s="67" t="s">
        <x:v>54</x:v>
      </x:c>
      <x:c r="K5" s="67" t="s">
        <x:v>55</x:v>
      </x:c>
      <x:c r="L5" s="83" t="s">
        <x:v>56</x:v>
      </x:c>
      <x:c r="M5" s="67" t="s">
        <x:v>33</x:v>
      </x:c>
      <x:c r="N5" s="83">
        <x:v>0.0018518518518518519</x:v>
      </x:c>
      <x:c r="O5" s="67" t="s">
        <x:v>34</x:v>
      </x:c>
      <x:c r="P5" s="83">
        <x:v>3</x:v>
      </x:c>
      <x:c r="Q5" s="83">
        <x:v>11</x:v>
      </x:c>
      <x:c r="R5" s="67"/>
      <x:c r="S5" s="67" t="s">
        <x:v>56</x:v>
      </x:c>
      <x:c r="T5" s="67" t="s">
        <x:v>32</x:v>
      </x:c>
      <x:c r="U5" s="67" t="s">
        <x:v>35</x:v>
      </x:c>
      <x:c r="V5" s="67"/>
      <x:c r="W5" s="67"/>
      <x:c r="X5" s="67"/>
      <x:c r="Y5" s="67"/>
    </x:row>
    <x:row r="6" ht="39.95000076293945" customHeight="1">
      <x:c r="A6" s="67" t="s">
        <x:v>25</x:v>
      </x:c>
      <x:c r="B6" s="83">
        <x:v>5</x:v>
      </x:c>
      <x:c r="C6" s="83">
        <x:v>1</x:v>
      </x:c>
      <x:c r="D6" s="83">
        <x:v>6</x:v>
      </x:c>
      <x:c r="E6" s="67" t="s">
        <x:v>57</x:v>
      </x:c>
      <x:c r="F6" s="67" t="s">
        <x:v>58</x:v>
      </x:c>
      <x:c r="G6" s="67" t="s">
        <x:v>59</x:v>
      </x:c>
      <x:c r="H6" s="67" t="s">
        <x:v>29</x:v>
      </x:c>
      <x:c r="I6" s="83">
        <x:v>8</x:v>
      </x:c>
      <x:c r="J6" s="67" t="s">
        <x:v>60</x:v>
      </x:c>
      <x:c r="K6" s="67" t="s">
        <x:v>31</x:v>
      </x:c>
      <x:c r="L6" s="83" t="s">
        <x:v>32</x:v>
      </x:c>
      <x:c r="M6" s="67" t="s">
        <x:v>33</x:v>
      </x:c>
      <x:c r="N6" s="83">
        <x:v>0.0023726851851851851</x:v>
      </x:c>
      <x:c r="O6" s="67" t="s">
        <x:v>34</x:v>
      </x:c>
      <x:c r="P6" s="83">
        <x:v>2</x:v>
      </x:c>
      <x:c r="Q6" s="83">
        <x:v>13</x:v>
      </x:c>
      <x:c r="R6" s="67"/>
      <x:c r="S6" s="67" t="s">
        <x:v>32</x:v>
      </x:c>
      <x:c r="T6" s="67" t="s">
        <x:v>35</x:v>
      </x:c>
      <x:c r="U6" s="67" t="s">
        <x:v>36</x:v>
      </x:c>
      <x:c r="V6" s="67"/>
      <x:c r="W6" s="67"/>
      <x:c r="X6" s="67"/>
      <x:c r="Y6" s="67"/>
    </x:row>
    <x:row r="7" ht="39.95000076293945" customHeight="1">
      <x:c r="A7" s="67" t="s">
        <x:v>25</x:v>
      </x:c>
      <x:c r="B7" s="83">
        <x:v>6</x:v>
      </x:c>
      <x:c r="C7" s="83">
        <x:v>1</x:v>
      </x:c>
      <x:c r="D7" s="83">
        <x:v>7</x:v>
      </x:c>
      <x:c r="E7" s="67" t="s">
        <x:v>61</x:v>
      </x:c>
      <x:c r="F7" s="67" t="s">
        <x:v>62</x:v>
      </x:c>
      <x:c r="G7" s="67" t="s">
        <x:v>63</x:v>
      </x:c>
      <x:c r="H7" s="67" t="s">
        <x:v>29</x:v>
      </x:c>
      <x:c r="I7" s="83">
        <x:v>3</x:v>
      </x:c>
      <x:c r="J7" s="67" t="s">
        <x:v>64</x:v>
      </x:c>
      <x:c r="K7" s="67" t="s">
        <x:v>31</x:v>
      </x:c>
      <x:c r="L7" s="83" t="s">
        <x:v>36</x:v>
      </x:c>
      <x:c r="M7" s="67" t="s">
        <x:v>33</x:v>
      </x:c>
      <x:c r="N7" s="83">
        <x:v>0.0027777777777777779</x:v>
      </x:c>
      <x:c r="O7" s="67" t="s">
        <x:v>34</x:v>
      </x:c>
      <x:c r="P7" s="83">
        <x:v>2</x:v>
      </x:c>
      <x:c r="Q7" s="83">
        <x:v>15</x:v>
      </x:c>
      <x:c r="R7" s="67"/>
      <x:c r="S7" s="67" t="s">
        <x:v>36</x:v>
      </x:c>
      <x:c r="T7" s="67" t="s">
        <x:v>49</x:v>
      </x:c>
      <x:c r="U7" s="67" t="s">
        <x:v>41</x:v>
      </x:c>
      <x:c r="V7" s="67"/>
      <x:c r="W7" s="67" t="s">
        <x:v>65</x:v>
      </x:c>
      <x:c r="X7" s="67"/>
      <x:c r="Y7" s="67"/>
    </x:row>
    <x:row r="8" ht="39.95000076293945" customHeight="1">
      <x:c r="A8" s="67" t="s">
        <x:v>25</x:v>
      </x:c>
      <x:c r="B8" s="83">
        <x:v>7</x:v>
      </x:c>
      <x:c r="C8" s="83">
        <x:v>1</x:v>
      </x:c>
      <x:c r="D8" s="83">
        <x:v>7</x:v>
      </x:c>
      <x:c r="E8" s="67" t="s">
        <x:v>66</x:v>
      </x:c>
      <x:c r="F8" s="67" t="s">
        <x:v>67</x:v>
      </x:c>
      <x:c r="G8" s="67" t="s">
        <x:v>68</x:v>
      </x:c>
      <x:c r="H8" s="67" t="s">
        <x:v>29</x:v>
      </x:c>
      <x:c r="I8" s="83">
        <x:v>5</x:v>
      </x:c>
      <x:c r="J8" s="67" t="s">
        <x:v>69</x:v>
      </x:c>
      <x:c r="K8" s="67" t="s">
        <x:v>31</x:v>
      </x:c>
      <x:c r="L8" s="83" t="s">
        <x:v>36</x:v>
      </x:c>
      <x:c r="M8" s="67" t="s">
        <x:v>33</x:v>
      </x:c>
      <x:c r="N8" s="83">
        <x:v>0.0031828703703703702</x:v>
      </x:c>
      <x:c r="O8" s="67" t="s">
        <x:v>70</x:v>
      </x:c>
      <x:c r="P8" s="83">
        <x:v>3</x:v>
      </x:c>
      <x:c r="Q8" s="83">
        <x:v>18</x:v>
      </x:c>
      <x:c r="R8" s="67"/>
      <x:c r="S8" s="67" t="s">
        <x:v>36</x:v>
      </x:c>
      <x:c r="T8" s="67" t="s">
        <x:v>49</x:v>
      </x:c>
      <x:c r="U8" s="67" t="s">
        <x:v>41</x:v>
      </x:c>
      <x:c r="V8" s="67"/>
      <x:c r="W8" s="67"/>
      <x:c r="X8" s="67"/>
      <x:c r="Y8" s="67" t="s">
        <x:v>71</x:v>
      </x:c>
    </x:row>
    <x:row r="9" ht="39.95000076293945" customHeight="1">
      <x:c r="A9" s="67" t="s">
        <x:v>25</x:v>
      </x:c>
      <x:c r="B9" s="83">
        <x:v>8</x:v>
      </x:c>
      <x:c r="C9" s="83">
        <x:v>2</x:v>
      </x:c>
      <x:c r="D9" s="83">
        <x:v>7</x:v>
      </x:c>
      <x:c r="E9" s="67" t="s">
        <x:v>72</x:v>
      </x:c>
      <x:c r="F9" s="67" t="s">
        <x:v>73</x:v>
      </x:c>
      <x:c r="G9" s="67" t="s">
        <x:v>74</x:v>
      </x:c>
      <x:c r="H9" s="67" t="s">
        <x:v>53</x:v>
      </x:c>
      <x:c r="I9" s="83">
        <x:v>2</x:v>
      </x:c>
      <x:c r="J9" s="67" t="s">
        <x:v>75</x:v>
      </x:c>
      <x:c r="K9" s="67" t="s">
        <x:v>31</x:v>
      </x:c>
      <x:c r="L9" s="83" t="s">
        <x:v>36</x:v>
      </x:c>
      <x:c r="M9" s="67" t="s">
        <x:v>33</x:v>
      </x:c>
      <x:c r="N9" s="83">
        <x:v>0.0035879629629629629</x:v>
      </x:c>
      <x:c r="O9" s="67" t="s">
        <x:v>76</x:v>
      </x:c>
      <x:c r="P9" s="83">
        <x:v>4</x:v>
      </x:c>
      <x:c r="Q9" s="83">
        <x:v>22</x:v>
      </x:c>
      <x:c r="R9" s="67"/>
      <x:c r="S9" s="67" t="s">
        <x:v>36</x:v>
      </x:c>
      <x:c r="T9" s="67" t="s">
        <x:v>49</x:v>
      </x:c>
      <x:c r="U9" s="67" t="s">
        <x:v>41</x:v>
      </x:c>
      <x:c r="V9" s="67"/>
      <x:c r="W9" s="67"/>
      <x:c r="X9" s="67"/>
      <x:c r="Y9" s="67"/>
    </x:row>
    <x:row r="10" ht="39.95000076293945" customHeight="1">
      <x:c r="A10" s="67" t="s">
        <x:v>25</x:v>
      </x:c>
      <x:c r="B10" s="83">
        <x:v>9</x:v>
      </x:c>
      <x:c r="C10" s="83">
        <x:v>2</x:v>
      </x:c>
      <x:c r="D10" s="83">
        <x:v>8</x:v>
      </x:c>
      <x:c r="E10" s="67" t="s">
        <x:v>77</x:v>
      </x:c>
      <x:c r="F10" s="67" t="s">
        <x:v>78</x:v>
      </x:c>
      <x:c r="G10" s="67" t="s">
        <x:v>79</x:v>
      </x:c>
      <x:c r="H10" s="67" t="s">
        <x:v>53</x:v>
      </x:c>
      <x:c r="I10" s="83">
        <x:v>1</x:v>
      </x:c>
      <x:c r="J10" s="67" t="s">
        <x:v>80</x:v>
      </x:c>
      <x:c r="K10" s="67" t="s">
        <x:v>31</x:v>
      </x:c>
      <x:c r="L10" s="83" t="s">
        <x:v>49</x:v>
      </x:c>
      <x:c r="M10" s="67" t="s">
        <x:v>33</x:v>
      </x:c>
      <x:c r="N10" s="83">
        <x:v>0.0039351851851851848</x:v>
      </x:c>
      <x:c r="O10" s="67" t="s">
        <x:v>81</x:v>
      </x:c>
      <x:c r="P10" s="83">
        <x:v>3</x:v>
      </x:c>
      <x:c r="Q10" s="83">
        <x:v>25</x:v>
      </x:c>
      <x:c r="R10" s="67"/>
      <x:c r="S10" s="67" t="s">
        <x:v>49</x:v>
      </x:c>
      <x:c r="T10" s="67" t="s">
        <x:v>41</x:v>
      </x:c>
      <x:c r="U10" s="67" t="s">
        <x:v>42</x:v>
      </x:c>
      <x:c r="V10" s="67"/>
      <x:c r="W10" s="67"/>
      <x:c r="X10" s="67"/>
      <x:c r="Y10" s="67" t="s">
        <x:v>82</x:v>
      </x:c>
    </x:row>
    <x:row r="11" ht="39.95000076293945" customHeight="1">
      <x:c r="A11" s="67" t="s">
        <x:v>25</x:v>
      </x:c>
      <x:c r="B11" s="83">
        <x:v>10</x:v>
      </x:c>
      <x:c r="C11" s="83">
        <x:v>3</x:v>
      </x:c>
      <x:c r="D11" s="83">
        <x:v>8</x:v>
      </x:c>
      <x:c r="E11" s="67" t="s">
        <x:v>83</x:v>
      </x:c>
      <x:c r="F11" s="67" t="s">
        <x:v>84</x:v>
      </x:c>
      <x:c r="G11" s="67" t="s">
        <x:v>85</x:v>
      </x:c>
      <x:c r="H11" s="67" t="s">
        <x:v>86</x:v>
      </x:c>
      <x:c r="I11" s="83">
        <x:v>6</x:v>
      </x:c>
      <x:c r="J11" s="67" t="s">
        <x:v>87</x:v>
      </x:c>
      <x:c r="K11" s="67" t="s">
        <x:v>88</x:v>
      </x:c>
      <x:c r="L11" s="83" t="s">
        <x:v>89</x:v>
      </x:c>
      <x:c r="M11" s="67" t="s">
        <x:v>33</x:v>
      </x:c>
      <x:c r="N11" s="83">
        <x:v>0.0047453703703703703</x:v>
      </x:c>
      <x:c r="O11" s="67" t="s">
        <x:v>81</x:v>
      </x:c>
      <x:c r="P11" s="83">
        <x:v>3</x:v>
      </x:c>
      <x:c r="Q11" s="83">
        <x:v>28</x:v>
      </x:c>
      <x:c r="R11" s="67"/>
      <x:c r="S11" s="67" t="s">
        <x:v>89</x:v>
      </x:c>
      <x:c r="T11" s="67" t="s">
        <x:v>90</x:v>
      </x:c>
      <x:c r="U11" s="67" t="s">
        <x:v>56</x:v>
      </x:c>
      <x:c r="V11" s="67"/>
      <x:c r="W11" s="67"/>
      <x:c r="X11" s="67"/>
      <x:c r="Y11" s="67" t="s">
        <x:v>91</x:v>
      </x:c>
    </x:row>
    <x:row r="12" ht="39.95000076293945" customHeight="1">
      <x:c r="A12" s="67" t="s">
        <x:v>25</x:v>
      </x:c>
      <x:c r="B12" s="83">
        <x:v>11</x:v>
      </x:c>
      <x:c r="C12" s="83">
        <x:v>2</x:v>
      </x:c>
      <x:c r="D12" s="83">
        <x:v>8</x:v>
      </x:c>
      <x:c r="E12" s="67" t="s">
        <x:v>92</x:v>
      </x:c>
      <x:c r="F12" s="67" t="s">
        <x:v>93</x:v>
      </x:c>
      <x:c r="G12" s="67" t="s">
        <x:v>94</x:v>
      </x:c>
      <x:c r="H12" s="67" t="s">
        <x:v>95</x:v>
      </x:c>
      <x:c r="I12" s="83">
        <x:v>2</x:v>
      </x:c>
      <x:c r="J12" s="67" t="s">
        <x:v>96</x:v>
      </x:c>
      <x:c r="K12" s="67" t="s">
        <x:v>31</x:v>
      </x:c>
      <x:c r="L12" s="83" t="s">
        <x:v>32</x:v>
      </x:c>
      <x:c r="M12" s="67" t="s">
        <x:v>97</x:v>
      </x:c>
      <x:c r="N12" s="83">
        <x:v>0.0052662037037037035</x:v>
      </x:c>
      <x:c r="O12" s="67" t="s">
        <x:v>98</x:v>
      </x:c>
      <x:c r="P12" s="83">
        <x:v>3</x:v>
      </x:c>
      <x:c r="Q12" s="83">
        <x:v>31</x:v>
      </x:c>
      <x:c r="R12" s="67"/>
      <x:c r="S12" s="67" t="s">
        <x:v>32</x:v>
      </x:c>
      <x:c r="T12" s="67" t="s">
        <x:v>35</x:v>
      </x:c>
      <x:c r="U12" s="67" t="s">
        <x:v>36</x:v>
      </x:c>
      <x:c r="V12" s="67"/>
      <x:c r="W12" s="67"/>
      <x:c r="X12" s="67"/>
      <x:c r="Y12" s="67" t="s">
        <x:v>99</x:v>
      </x:c>
    </x:row>
    <x:row r="13" ht="39.95000076293945" customHeight="1">
      <x:c r="A13" s="67" t="s">
        <x:v>25</x:v>
      </x:c>
      <x:c r="B13" s="83">
        <x:v>12</x:v>
      </x:c>
      <x:c r="C13" s="83">
        <x:v>2</x:v>
      </x:c>
      <x:c r="D13" s="83">
        <x:v>8</x:v>
      </x:c>
      <x:c r="E13" s="67" t="s">
        <x:v>100</x:v>
      </x:c>
      <x:c r="F13" s="67" t="s">
        <x:v>101</x:v>
      </x:c>
      <x:c r="G13" s="67" t="s">
        <x:v>102</x:v>
      </x:c>
      <x:c r="H13" s="67" t="s">
        <x:v>95</x:v>
      </x:c>
      <x:c r="I13" s="83">
        <x:v>2</x:v>
      </x:c>
      <x:c r="J13" s="67" t="s">
        <x:v>103</x:v>
      </x:c>
      <x:c r="K13" s="67" t="s">
        <x:v>31</x:v>
      </x:c>
      <x:c r="L13" s="83" t="s">
        <x:v>32</x:v>
      </x:c>
      <x:c r="M13" s="67" t="s">
        <x:v>97</x:v>
      </x:c>
      <x:c r="N13" s="83">
        <x:v>0.0057870370370370367</x:v>
      </x:c>
      <x:c r="O13" s="67" t="s">
        <x:v>98</x:v>
      </x:c>
      <x:c r="P13" s="83">
        <x:v>3</x:v>
      </x:c>
      <x:c r="Q13" s="83">
        <x:v>34</x:v>
      </x:c>
      <x:c r="R13" s="67"/>
      <x:c r="S13" s="67" t="s">
        <x:v>32</x:v>
      </x:c>
      <x:c r="T13" s="67" t="s">
        <x:v>35</x:v>
      </x:c>
      <x:c r="U13" s="67" t="s">
        <x:v>36</x:v>
      </x:c>
      <x:c r="V13" s="67"/>
      <x:c r="W13" s="67"/>
      <x:c r="X13" s="67"/>
      <x:c r="Y13" s="67" t="s">
        <x:v>104</x:v>
      </x:c>
    </x:row>
    <x:row r="14" ht="39.95000076293945" customHeight="1">
      <x:c r="A14" s="67" t="s">
        <x:v>25</x:v>
      </x:c>
      <x:c r="B14" s="83">
        <x:v>13</x:v>
      </x:c>
      <x:c r="C14" s="83">
        <x:v>2</x:v>
      </x:c>
      <x:c r="D14" s="83">
        <x:v>8</x:v>
      </x:c>
      <x:c r="E14" s="67" t="s">
        <x:v>105</x:v>
      </x:c>
      <x:c r="F14" s="67" t="s">
        <x:v>106</x:v>
      </x:c>
      <x:c r="G14" s="67" t="s">
        <x:v>107</x:v>
      </x:c>
      <x:c r="H14" s="67" t="s">
        <x:v>95</x:v>
      </x:c>
      <x:c r="I14" s="83">
        <x:v>2</x:v>
      </x:c>
      <x:c r="J14" s="67" t="s">
        <x:v>108</x:v>
      </x:c>
      <x:c r="K14" s="67" t="s">
        <x:v>31</x:v>
      </x:c>
      <x:c r="L14" s="83" t="s">
        <x:v>32</x:v>
      </x:c>
      <x:c r="M14" s="67" t="s">
        <x:v>97</x:v>
      </x:c>
      <x:c r="N14" s="83">
        <x:v>0.0063078703703703708</x:v>
      </x:c>
      <x:c r="O14" s="67" t="s">
        <x:v>98</x:v>
      </x:c>
      <x:c r="P14" s="83">
        <x:v>3</x:v>
      </x:c>
      <x:c r="Q14" s="83">
        <x:v>37</x:v>
      </x:c>
      <x:c r="R14" s="67"/>
      <x:c r="S14" s="67" t="s">
        <x:v>32</x:v>
      </x:c>
      <x:c r="T14" s="67" t="s">
        <x:v>35</x:v>
      </x:c>
      <x:c r="U14" s="67" t="s">
        <x:v>36</x:v>
      </x:c>
      <x:c r="V14" s="67"/>
      <x:c r="W14" s="67" t="s">
        <x:v>109</x:v>
      </x:c>
      <x:c r="X14" s="67"/>
      <x:c r="Y14" s="67" t="s">
        <x:v>110</x:v>
      </x:c>
    </x:row>
    <x:row r="15" ht="39.95000076293945" customHeight="1">
      <x:c r="A15" s="67" t="s">
        <x:v>25</x:v>
      </x:c>
      <x:c r="B15" s="83">
        <x:v>14</x:v>
      </x:c>
      <x:c r="C15" s="83">
        <x:v>2</x:v>
      </x:c>
      <x:c r="D15" s="83">
        <x:v>5</x:v>
      </x:c>
      <x:c r="E15" s="67" t="s">
        <x:v>111</x:v>
      </x:c>
      <x:c r="F15" s="67" t="s">
        <x:v>112</x:v>
      </x:c>
      <x:c r="G15" s="67" t="s">
        <x:v>113</x:v>
      </x:c>
      <x:c r="H15" s="67" t="s">
        <x:v>114</x:v>
      </x:c>
      <x:c r="I15" s="83">
        <x:v>1</x:v>
      </x:c>
      <x:c r="J15" s="67" t="s">
        <x:v>115</x:v>
      </x:c>
      <x:c r="K15" s="67" t="s">
        <x:v>31</x:v>
      </x:c>
      <x:c r="L15" s="83" t="s">
        <x:v>41</x:v>
      </x:c>
      <x:c r="M15" s="67" t="s">
        <x:v>116</x:v>
      </x:c>
      <x:c r="N15" s="83">
        <x:v>0.0065972222222222222</x:v>
      </x:c>
      <x:c r="O15" s="67" t="s">
        <x:v>117</x:v>
      </x:c>
      <x:c r="P15" s="83">
        <x:v>3</x:v>
      </x:c>
      <x:c r="Q15" s="83">
        <x:v>40</x:v>
      </x:c>
      <x:c r="R15" s="67"/>
      <x:c r="S15" s="67" t="s">
        <x:v>41</x:v>
      </x:c>
      <x:c r="T15" s="67" t="s">
        <x:v>42</x:v>
      </x:c>
      <x:c r="U15" s="67" t="s">
        <x:v>42</x:v>
      </x:c>
      <x:c r="V15" s="67"/>
      <x:c r="W15" s="67"/>
      <x:c r="X15" s="67"/>
      <x:c r="Y15" s="67"/>
    </x:row>
    <x:row r="16" ht="39.95000076293945" customHeight="1">
      <x:c r="A16" s="67" t="s">
        <x:v>25</x:v>
      </x:c>
      <x:c r="B16" s="83">
        <x:v>15</x:v>
      </x:c>
      <x:c r="C16" s="83">
        <x:v>2</x:v>
      </x:c>
      <x:c r="D16" s="83">
        <x:v>6</x:v>
      </x:c>
      <x:c r="E16" s="67" t="s">
        <x:v>118</x:v>
      </x:c>
      <x:c r="F16" s="67" t="s">
        <x:v>119</x:v>
      </x:c>
      <x:c r="G16" s="67" t="s">
        <x:v>120</x:v>
      </x:c>
      <x:c r="H16" s="67" t="s">
        <x:v>121</x:v>
      </x:c>
      <x:c r="I16" s="83">
        <x:v>5</x:v>
      </x:c>
      <x:c r="J16" s="67" t="s">
        <x:v>122</x:v>
      </x:c>
      <x:c r="K16" s="67" t="s">
        <x:v>31</x:v>
      </x:c>
      <x:c r="L16" s="83" t="s">
        <x:v>36</x:v>
      </x:c>
      <x:c r="M16" s="67" t="s">
        <x:v>123</x:v>
      </x:c>
      <x:c r="N16" s="83">
        <x:v>0.0070023148148148145</x:v>
      </x:c>
      <x:c r="O16" s="67" t="s">
        <x:v>117</x:v>
      </x:c>
      <x:c r="P16" s="83">
        <x:v>4</x:v>
      </x:c>
      <x:c r="Q16" s="83">
        <x:v>44</x:v>
      </x:c>
      <x:c r="R16" s="67"/>
      <x:c r="S16" s="67" t="s">
        <x:v>36</x:v>
      </x:c>
      <x:c r="T16" s="67" t="s">
        <x:v>49</x:v>
      </x:c>
      <x:c r="U16" s="67" t="s">
        <x:v>41</x:v>
      </x:c>
      <x:c r="V16" s="67"/>
      <x:c r="W16" s="67"/>
      <x:c r="X16" s="67"/>
      <x:c r="Y16" s="67"/>
    </x:row>
    <x:row r="17" ht="39.95000076293945" customHeight="1">
      <x:c r="A17" s="67" t="s">
        <x:v>25</x:v>
      </x:c>
      <x:c r="B17" s="83">
        <x:v>16</x:v>
      </x:c>
      <x:c r="C17" s="83">
        <x:v>1</x:v>
      </x:c>
      <x:c r="D17" s="83">
        <x:v>5</x:v>
      </x:c>
      <x:c r="E17" s="67" t="s">
        <x:v>124</x:v>
      </x:c>
      <x:c r="F17" s="67" t="s">
        <x:v>125</x:v>
      </x:c>
      <x:c r="G17" s="67" t="s">
        <x:v>126</x:v>
      </x:c>
      <x:c r="H17" s="67" t="s">
        <x:v>127</x:v>
      </x:c>
      <x:c r="I17" s="83">
        <x:v>3</x:v>
      </x:c>
      <x:c r="J17" s="67" t="s">
        <x:v>128</x:v>
      </x:c>
      <x:c r="K17" s="67" t="s">
        <x:v>129</x:v>
      </x:c>
      <x:c r="L17" s="83" t="s">
        <x:v>42</x:v>
      </x:c>
      <x:c r="M17" s="67" t="s">
        <x:v>130</x:v>
      </x:c>
      <x:c r="N17" s="83">
        <x:v>0.0072337962962962963</x:v>
      </x:c>
      <x:c r="O17" s="67" t="s">
        <x:v>117</x:v>
      </x:c>
      <x:c r="P17" s="83">
        <x:v>3</x:v>
      </x:c>
      <x:c r="Q17" s="83">
        <x:v>47</x:v>
      </x:c>
      <x:c r="R17" s="67"/>
      <x:c r="S17" s="67" t="s">
        <x:v>42</x:v>
      </x:c>
      <x:c r="T17" s="67" t="s">
        <x:v>43</x:v>
      </x:c>
      <x:c r="U17" s="67" t="s">
        <x:v>43</x:v>
      </x:c>
      <x:c r="V17" s="67"/>
      <x:c r="W17" s="67"/>
      <x:c r="X17" s="67"/>
      <x:c r="Y17" s="67"/>
    </x:row>
    <x:row r="18" ht="39.95000076293945" customHeight="1">
      <x:c r="A18" s="67" t="s">
        <x:v>25</x:v>
      </x:c>
      <x:c r="B18" s="83">
        <x:v>17</x:v>
      </x:c>
      <x:c r="C18" s="83">
        <x:v>1</x:v>
      </x:c>
      <x:c r="D18" s="83">
        <x:v>8</x:v>
      </x:c>
      <x:c r="E18" s="67" t="s">
        <x:v>131</x:v>
      </x:c>
      <x:c r="F18" s="67" t="s">
        <x:v>132</x:v>
      </x:c>
      <x:c r="G18" s="67" t="s">
        <x:v>133</x:v>
      </x:c>
      <x:c r="H18" s="67" t="s">
        <x:v>29</x:v>
      </x:c>
      <x:c r="I18" s="83">
        <x:v>1</x:v>
      </x:c>
      <x:c r="J18" s="67" t="s">
        <x:v>134</x:v>
      </x:c>
      <x:c r="K18" s="67" t="s">
        <x:v>31</x:v>
      </x:c>
      <x:c r="L18" s="83" t="s">
        <x:v>42</x:v>
      </x:c>
      <x:c r="M18" s="67" t="s">
        <x:v>33</x:v>
      </x:c>
      <x:c r="N18" s="83">
        <x:v>0.0074652777777777781</x:v>
      </x:c>
      <x:c r="O18" s="67" t="s">
        <x:v>135</x:v>
      </x:c>
      <x:c r="P18" s="83">
        <x:v>3</x:v>
      </x:c>
      <x:c r="Q18" s="83">
        <x:v>50</x:v>
      </x:c>
      <x:c r="R18" s="67"/>
      <x:c r="S18" s="67" t="s">
        <x:v>42</x:v>
      </x:c>
      <x:c r="T18" s="67" t="s">
        <x:v>43</x:v>
      </x:c>
      <x:c r="U18" s="67" t="s">
        <x:v>43</x:v>
      </x:c>
      <x:c r="V18" s="67"/>
      <x:c r="W18" s="67"/>
      <x:c r="X18" s="67"/>
      <x:c r="Y18" s="67"/>
    </x:row>
    <x:row r="19" ht="39.95000076293945" customHeight="1">
      <x:c r="A19" s="67" t="s">
        <x:v>25</x:v>
      </x:c>
      <x:c r="B19" s="83">
        <x:v>18</x:v>
      </x:c>
      <x:c r="C19" s="83">
        <x:v>2</x:v>
      </x:c>
      <x:c r="D19" s="83">
        <x:v>10</x:v>
      </x:c>
      <x:c r="E19" s="67" t="s">
        <x:v>136</x:v>
      </x:c>
      <x:c r="F19" s="67" t="s">
        <x:v>137</x:v>
      </x:c>
      <x:c r="G19" s="67" t="s">
        <x:v>138</x:v>
      </x:c>
      <x:c r="H19" s="67" t="s">
        <x:v>53</x:v>
      </x:c>
      <x:c r="I19" s="83">
        <x:v>1</x:v>
      </x:c>
      <x:c r="J19" s="67" t="s">
        <x:v>139</x:v>
      </x:c>
      <x:c r="K19" s="67" t="s">
        <x:v>31</x:v>
      </x:c>
      <x:c r="L19" s="83" t="s">
        <x:v>49</x:v>
      </x:c>
      <x:c r="M19" s="67" t="s">
        <x:v>33</x:v>
      </x:c>
      <x:c r="N19" s="83">
        <x:v>0.0078125</x:v>
      </x:c>
      <x:c r="O19" s="67" t="s">
        <x:v>135</x:v>
      </x:c>
      <x:c r="P19" s="83">
        <x:v>3</x:v>
      </x:c>
      <x:c r="Q19" s="83">
        <x:v>53</x:v>
      </x:c>
      <x:c r="R19" s="67"/>
      <x:c r="S19" s="67" t="s">
        <x:v>49</x:v>
      </x:c>
      <x:c r="T19" s="67" t="s">
        <x:v>41</x:v>
      </x:c>
      <x:c r="U19" s="67" t="s">
        <x:v>41</x:v>
      </x:c>
      <x:c r="V19" s="67"/>
      <x:c r="W19" s="67"/>
      <x:c r="X19" s="67"/>
      <x:c r="Y19" s="67" t="s">
        <x:v>140</x:v>
      </x:c>
    </x:row>
    <x:row r="20" ht="39.95000076293945" customHeight="1">
      <x:c r="A20" s="67" t="s">
        <x:v>25</x:v>
      </x:c>
      <x:c r="B20" s="83">
        <x:v>19</x:v>
      </x:c>
      <x:c r="C20" s="83">
        <x:v>2</x:v>
      </x:c>
      <x:c r="D20" s="83">
        <x:v>10</x:v>
      </x:c>
      <x:c r="E20" s="67" t="s">
        <x:v>141</x:v>
      </x:c>
      <x:c r="F20" s="67" t="s">
        <x:v>142</x:v>
      </x:c>
      <x:c r="G20" s="67" t="s">
        <x:v>143</x:v>
      </x:c>
      <x:c r="H20" s="67" t="s">
        <x:v>53</x:v>
      </x:c>
      <x:c r="I20" s="83">
        <x:v>4</x:v>
      </x:c>
      <x:c r="J20" s="67" t="s">
        <x:v>144</x:v>
      </x:c>
      <x:c r="K20" s="67" t="s">
        <x:v>31</x:v>
      </x:c>
      <x:c r="L20" s="83" t="s">
        <x:v>89</x:v>
      </x:c>
      <x:c r="M20" s="67" t="s">
        <x:v>33</x:v>
      </x:c>
      <x:c r="N20" s="83">
        <x:v>0.0086226851851851846</x:v>
      </x:c>
      <x:c r="O20" s="67" t="s">
        <x:v>135</x:v>
      </x:c>
      <x:c r="P20" s="83">
        <x:v>3</x:v>
      </x:c>
      <x:c r="Q20" s="83">
        <x:v>56</x:v>
      </x:c>
      <x:c r="R20" s="67"/>
      <x:c r="S20" s="67" t="s">
        <x:v>89</x:v>
      </x:c>
      <x:c r="T20" s="67" t="s">
        <x:v>90</x:v>
      </x:c>
      <x:c r="U20" s="67" t="s">
        <x:v>56</x:v>
      </x:c>
      <x:c r="V20" s="67"/>
      <x:c r="W20" s="67" t="s">
        <x:v>145</x:v>
      </x:c>
      <x:c r="X20" s="67"/>
      <x:c r="Y20" s="67" t="s">
        <x:v>146</x:v>
      </x:c>
    </x:row>
    <x:row r="21" ht="39.95000076293945" customHeight="1">
      <x:c r="A21" s="67" t="s">
        <x:v>25</x:v>
      </x:c>
      <x:c r="B21" s="83">
        <x:v>20</x:v>
      </x:c>
      <x:c r="C21" s="83">
        <x:v>2</x:v>
      </x:c>
      <x:c r="D21" s="83">
        <x:v>8</x:v>
      </x:c>
      <x:c r="E21" s="67" t="s">
        <x:v>147</x:v>
      </x:c>
      <x:c r="F21" s="67" t="s">
        <x:v>148</x:v>
      </x:c>
      <x:c r="G21" s="67" t="s">
        <x:v>149</x:v>
      </x:c>
      <x:c r="H21" s="67" t="s">
        <x:v>53</x:v>
      </x:c>
      <x:c r="I21" s="83">
        <x:v>4</x:v>
      </x:c>
      <x:c r="J21" s="67" t="s">
        <x:v>150</x:v>
      </x:c>
      <x:c r="K21" s="67" t="s">
        <x:v>31</x:v>
      </x:c>
      <x:c r="L21" s="83" t="s">
        <x:v>35</x:v>
      </x:c>
      <x:c r="M21" s="67" t="s">
        <x:v>33</x:v>
      </x:c>
      <x:c r="N21" s="83">
        <x:v>0.0090856481481481483</x:v>
      </x:c>
      <x:c r="O21" s="67" t="s">
        <x:v>151</x:v>
      </x:c>
      <x:c r="P21" s="83">
        <x:v>3</x:v>
      </x:c>
      <x:c r="Q21" s="83">
        <x:v>59</x:v>
      </x:c>
      <x:c r="R21" s="67"/>
      <x:c r="S21" s="67" t="s">
        <x:v>35</x:v>
      </x:c>
      <x:c r="T21" s="67" t="s">
        <x:v>36</x:v>
      </x:c>
      <x:c r="U21" s="67" t="s">
        <x:v>49</x:v>
      </x:c>
      <x:c r="V21" s="67"/>
      <x:c r="W21" s="67"/>
      <x:c r="X21" s="67"/>
      <x:c r="Y21" s="67" t="s">
        <x:v>152</x:v>
      </x:c>
    </x:row>
    <x:row r="22" ht="39.95000076293945" customHeight="1">
      <x:c r="A22" s="67" t="s">
        <x:v>25</x:v>
      </x:c>
      <x:c r="B22" s="83">
        <x:v>21</x:v>
      </x:c>
      <x:c r="C22" s="83">
        <x:v>2</x:v>
      </x:c>
      <x:c r="D22" s="83">
        <x:v>8</x:v>
      </x:c>
      <x:c r="E22" s="67" t="s">
        <x:v>153</x:v>
      </x:c>
      <x:c r="F22" s="67" t="s">
        <x:v>154</x:v>
      </x:c>
      <x:c r="G22" s="67" t="s">
        <x:v>155</x:v>
      </x:c>
      <x:c r="H22" s="67" t="s">
        <x:v>53</x:v>
      </x:c>
      <x:c r="I22" s="83">
        <x:v>1</x:v>
      </x:c>
      <x:c r="J22" s="67" t="s">
        <x:v>156</x:v>
      </x:c>
      <x:c r="K22" s="67" t="s">
        <x:v>31</x:v>
      </x:c>
      <x:c r="L22" s="83" t="s">
        <x:v>35</x:v>
      </x:c>
      <x:c r="M22" s="67" t="s">
        <x:v>33</x:v>
      </x:c>
      <x:c r="N22" s="83">
        <x:v>0.0095486111111111119</x:v>
      </x:c>
      <x:c r="O22" s="67" t="s">
        <x:v>151</x:v>
      </x:c>
      <x:c r="P22" s="83">
        <x:v>4</x:v>
      </x:c>
      <x:c r="Q22" s="83">
        <x:v>63</x:v>
      </x:c>
      <x:c r="R22" s="67"/>
      <x:c r="S22" s="67" t="s">
        <x:v>35</x:v>
      </x:c>
      <x:c r="T22" s="67" t="s">
        <x:v>36</x:v>
      </x:c>
      <x:c r="U22" s="67" t="s">
        <x:v>49</x:v>
      </x:c>
      <x:c r="V22" s="67"/>
      <x:c r="W22" s="67"/>
      <x:c r="X22" s="67"/>
      <x:c r="Y22" s="67" t="s">
        <x:v>157</x:v>
      </x:c>
    </x:row>
    <x:row r="23" ht="39.95000076293945" customHeight="1">
      <x:c r="A23" s="67" t="s">
        <x:v>25</x:v>
      </x:c>
      <x:c r="B23" s="83">
        <x:v>22</x:v>
      </x:c>
      <x:c r="C23" s="83">
        <x:v>2</x:v>
      </x:c>
      <x:c r="D23" s="83">
        <x:v>8</x:v>
      </x:c>
      <x:c r="E23" s="67" t="s">
        <x:v>158</x:v>
      </x:c>
      <x:c r="F23" s="67" t="s">
        <x:v>159</x:v>
      </x:c>
      <x:c r="G23" s="67" t="s">
        <x:v>160</x:v>
      </x:c>
      <x:c r="H23" s="67" t="s">
        <x:v>53</x:v>
      </x:c>
      <x:c r="I23" s="83">
        <x:v>1</x:v>
      </x:c>
      <x:c r="J23" s="67" t="s">
        <x:v>161</x:v>
      </x:c>
      <x:c r="K23" s="67" t="s">
        <x:v>31</x:v>
      </x:c>
      <x:c r="L23" s="83" t="s">
        <x:v>36</x:v>
      </x:c>
      <x:c r="M23" s="67" t="s">
        <x:v>33</x:v>
      </x:c>
      <x:c r="N23" s="83">
        <x:v>0.0099537037037037042</x:v>
      </x:c>
      <x:c r="O23" s="67" t="s">
        <x:v>151</x:v>
      </x:c>
      <x:c r="P23" s="83">
        <x:v>6</x:v>
      </x:c>
      <x:c r="Q23" s="83">
        <x:v>69</x:v>
      </x:c>
      <x:c r="R23" s="67"/>
      <x:c r="S23" s="67" t="s">
        <x:v>36</x:v>
      </x:c>
      <x:c r="T23" s="67" t="s">
        <x:v>49</x:v>
      </x:c>
      <x:c r="U23" s="67" t="s">
        <x:v>41</x:v>
      </x:c>
      <x:c r="V23" s="67"/>
      <x:c r="W23" s="67"/>
      <x:c r="X23" s="67"/>
      <x:c r="Y23" s="67" t="s">
        <x:v>162</x:v>
      </x:c>
    </x:row>
    <x:row r="24" ht="39.95000076293945" customHeight="1">
      <x:c r="A24" s="67" t="s">
        <x:v>25</x:v>
      </x:c>
      <x:c r="B24" s="83">
        <x:v>23</x:v>
      </x:c>
      <x:c r="C24" s="83">
        <x:v>4</x:v>
      </x:c>
      <x:c r="D24" s="83">
        <x:v>8</x:v>
      </x:c>
      <x:c r="E24" s="67" t="s">
        <x:v>163</x:v>
      </x:c>
      <x:c r="F24" s="67" t="s">
        <x:v>164</x:v>
      </x:c>
      <x:c r="G24" s="67" t="s">
        <x:v>165</x:v>
      </x:c>
      <x:c r="H24" s="67" t="s">
        <x:v>166</x:v>
      </x:c>
      <x:c r="I24" s="83">
        <x:v>5</x:v>
      </x:c>
      <x:c r="J24" s="67" t="s">
        <x:v>167</x:v>
      </x:c>
      <x:c r="K24" s="67" t="s">
        <x:v>168</x:v>
      </x:c>
      <x:c r="L24" s="83" t="s">
        <x:v>89</x:v>
      </x:c>
      <x:c r="M24" s="67" t="s">
        <x:v>33</x:v>
      </x:c>
      <x:c r="N24" s="83">
        <x:v>0.010763888888888889</x:v>
      </x:c>
      <x:c r="O24" s="67" t="s">
        <x:v>151</x:v>
      </x:c>
      <x:c r="P24" s="83">
        <x:v>6</x:v>
      </x:c>
      <x:c r="Q24" s="83">
        <x:v>75</x:v>
      </x:c>
      <x:c r="R24" s="67"/>
      <x:c r="S24" s="67" t="s">
        <x:v>89</x:v>
      </x:c>
      <x:c r="T24" s="67" t="s">
        <x:v>90</x:v>
      </x:c>
      <x:c r="U24" s="67" t="s">
        <x:v>56</x:v>
      </x:c>
      <x:c r="V24" s="67"/>
      <x:c r="W24" s="67"/>
      <x:c r="X24" s="67"/>
      <x:c r="Y24" s="67"/>
    </x:row>
    <x:row r="25" ht="39.95000076293945" customHeight="1">
      <x:c r="A25" s="67" t="s">
        <x:v>25</x:v>
      </x:c>
      <x:c r="B25" s="83">
        <x:v>24</x:v>
      </x:c>
      <x:c r="C25" s="83">
        <x:v>4</x:v>
      </x:c>
      <x:c r="D25" s="83">
        <x:v>8</x:v>
      </x:c>
      <x:c r="E25" s="67" t="s">
        <x:v>169</x:v>
      </x:c>
      <x:c r="F25" s="67" t="s">
        <x:v>170</x:v>
      </x:c>
      <x:c r="G25" s="67" t="s">
        <x:v>171</x:v>
      </x:c>
      <x:c r="H25" s="67" t="s">
        <x:v>166</x:v>
      </x:c>
      <x:c r="I25" s="83">
        <x:v>5</x:v>
      </x:c>
      <x:c r="J25" s="67" t="s">
        <x:v>172</x:v>
      </x:c>
      <x:c r="K25" s="67" t="s">
        <x:v>168</x:v>
      </x:c>
      <x:c r="L25" s="83" t="s">
        <x:v>89</x:v>
      </x:c>
      <x:c r="M25" s="67" t="s">
        <x:v>33</x:v>
      </x:c>
      <x:c r="N25" s="83">
        <x:v>0.011574074074074073</x:v>
      </x:c>
      <x:c r="O25" s="67" t="s">
        <x:v>151</x:v>
      </x:c>
      <x:c r="P25" s="83">
        <x:v>6</x:v>
      </x:c>
      <x:c r="Q25" s="83">
        <x:v>81</x:v>
      </x:c>
      <x:c r="R25" s="67"/>
      <x:c r="S25" s="67" t="s">
        <x:v>89</x:v>
      </x:c>
      <x:c r="T25" s="67" t="s">
        <x:v>90</x:v>
      </x:c>
      <x:c r="U25" s="67" t="s">
        <x:v>56</x:v>
      </x:c>
      <x:c r="V25" s="67"/>
      <x:c r="W25" s="67"/>
      <x:c r="X25" s="67"/>
      <x:c r="Y25" s="67"/>
    </x:row>
    <x:row r="26" ht="39.95000076293945" customHeight="1">
      <x:c r="A26" s="67" t="s">
        <x:v>25</x:v>
      </x:c>
      <x:c r="B26" s="83">
        <x:v>25</x:v>
      </x:c>
      <x:c r="C26" s="83">
        <x:v>4</x:v>
      </x:c>
      <x:c r="D26" s="83">
        <x:v>8</x:v>
      </x:c>
      <x:c r="E26" s="67" t="s">
        <x:v>173</x:v>
      </x:c>
      <x:c r="F26" s="67" t="s">
        <x:v>174</x:v>
      </x:c>
      <x:c r="G26" s="67" t="s">
        <x:v>175</x:v>
      </x:c>
      <x:c r="H26" s="67" t="s">
        <x:v>166</x:v>
      </x:c>
      <x:c r="I26" s="83">
        <x:v>4</x:v>
      </x:c>
      <x:c r="J26" s="67" t="s">
        <x:v>176</x:v>
      </x:c>
      <x:c r="K26" s="67" t="s">
        <x:v>168</x:v>
      </x:c>
      <x:c r="L26" s="83" t="s">
        <x:v>177</x:v>
      </x:c>
      <x:c r="M26" s="67" t="s">
        <x:v>33</x:v>
      </x:c>
      <x:c r="N26" s="83">
        <x:v>0.012210648148148148</x:v>
      </x:c>
      <x:c r="O26" s="67" t="s">
        <x:v>151</x:v>
      </x:c>
      <x:c r="P26" s="83">
        <x:v>3</x:v>
      </x:c>
      <x:c r="Q26" s="83">
        <x:v>84</x:v>
      </x:c>
      <x:c r="R26" s="67"/>
      <x:c r="S26" s="67" t="s">
        <x:v>177</x:v>
      </x:c>
      <x:c r="T26" s="67" t="s">
        <x:v>32</x:v>
      </x:c>
      <x:c r="U26" s="67" t="s">
        <x:v>35</x:v>
      </x:c>
      <x:c r="V26" s="67"/>
      <x:c r="W26" s="67"/>
      <x:c r="X26" s="67"/>
      <x:c r="Y26" s="67"/>
    </x:row>
    <x:row r="27" ht="39.95000076293945" customHeight="1">
      <x:c r="A27" s="67" t="s">
        <x:v>25</x:v>
      </x:c>
      <x:c r="B27" s="83">
        <x:v>26</x:v>
      </x:c>
      <x:c r="C27" s="83">
        <x:v>2</x:v>
      </x:c>
      <x:c r="D27" s="83">
        <x:v>8</x:v>
      </x:c>
      <x:c r="E27" s="67" t="s">
        <x:v>178</x:v>
      </x:c>
      <x:c r="F27" s="67" t="s">
        <x:v>179</x:v>
      </x:c>
      <x:c r="G27" s="67" t="s">
        <x:v>180</x:v>
      </x:c>
      <x:c r="H27" s="67" t="s">
        <x:v>53</x:v>
      </x:c>
      <x:c r="I27" s="83">
        <x:v>2</x:v>
      </x:c>
      <x:c r="J27" s="67" t="s">
        <x:v>181</x:v>
      </x:c>
      <x:c r="K27" s="67" t="s">
        <x:v>31</x:v>
      </x:c>
      <x:c r="L27" s="83" t="s">
        <x:v>35</x:v>
      </x:c>
      <x:c r="M27" s="67" t="s">
        <x:v>33</x:v>
      </x:c>
      <x:c r="N27" s="83">
        <x:v>0.012673611111111111</x:v>
      </x:c>
      <x:c r="O27" s="67" t="s">
        <x:v>151</x:v>
      </x:c>
      <x:c r="P27" s="83">
        <x:v>3</x:v>
      </x:c>
      <x:c r="Q27" s="83">
        <x:v>87</x:v>
      </x:c>
      <x:c r="R27" s="67"/>
      <x:c r="S27" s="67" t="s">
        <x:v>35</x:v>
      </x:c>
      <x:c r="T27" s="67" t="s">
        <x:v>36</x:v>
      </x:c>
      <x:c r="U27" s="67" t="s">
        <x:v>49</x:v>
      </x:c>
      <x:c r="V27" s="67"/>
      <x:c r="W27" s="67"/>
      <x:c r="X27" s="67"/>
      <x:c r="Y27" s="67" t="s">
        <x:v>182</x:v>
      </x:c>
    </x:row>
    <x:row r="28" ht="39.95000076293945" customHeight="1">
      <x:c r="A28" s="67" t="s">
        <x:v>25</x:v>
      </x:c>
      <x:c r="B28" s="83">
        <x:v>27</x:v>
      </x:c>
      <x:c r="C28" s="83">
        <x:v>2</x:v>
      </x:c>
      <x:c r="D28" s="83">
        <x:v>8</x:v>
      </x:c>
      <x:c r="E28" s="67" t="s">
        <x:v>183</x:v>
      </x:c>
      <x:c r="F28" s="67" t="s">
        <x:v>184</x:v>
      </x:c>
      <x:c r="G28" s="67" t="s">
        <x:v>185</x:v>
      </x:c>
      <x:c r="H28" s="67" t="s">
        <x:v>53</x:v>
      </x:c>
      <x:c r="I28" s="83">
        <x:v>2</x:v>
      </x:c>
      <x:c r="J28" s="67" t="s">
        <x:v>186</x:v>
      </x:c>
      <x:c r="K28" s="67" t="s">
        <x:v>31</x:v>
      </x:c>
      <x:c r="L28" s="83" t="s">
        <x:v>41</x:v>
      </x:c>
      <x:c r="M28" s="67" t="s">
        <x:v>33</x:v>
      </x:c>
      <x:c r="N28" s="83">
        <x:v>0.012962962962962962</x:v>
      </x:c>
      <x:c r="O28" s="67" t="s">
        <x:v>187</x:v>
      </x:c>
      <x:c r="P28" s="83">
        <x:v>4</x:v>
      </x:c>
      <x:c r="Q28" s="83">
        <x:v>91</x:v>
      </x:c>
      <x:c r="R28" s="67"/>
      <x:c r="S28" s="67" t="s">
        <x:v>41</x:v>
      </x:c>
      <x:c r="T28" s="67" t="s">
        <x:v>42</x:v>
      </x:c>
      <x:c r="U28" s="67" t="s">
        <x:v>42</x:v>
      </x:c>
      <x:c r="V28" s="67"/>
      <x:c r="W28" s="67"/>
      <x:c r="X28" s="67"/>
      <x:c r="Y28" s="67"/>
    </x:row>
    <x:row r="29" ht="39.95000076293945" customHeight="1">
      <x:c r="A29" s="67" t="s">
        <x:v>25</x:v>
      </x:c>
      <x:c r="B29" s="83">
        <x:v>28</x:v>
      </x:c>
      <x:c r="C29" s="83">
        <x:v>2</x:v>
      </x:c>
      <x:c r="D29" s="83">
        <x:v>10</x:v>
      </x:c>
      <x:c r="E29" s="67" t="s">
        <x:v>188</x:v>
      </x:c>
      <x:c r="F29" s="67" t="s">
        <x:v>189</x:v>
      </x:c>
      <x:c r="G29" s="67" t="s">
        <x:v>190</x:v>
      </x:c>
      <x:c r="H29" s="67" t="s">
        <x:v>53</x:v>
      </x:c>
      <x:c r="I29" s="83">
        <x:v>3</x:v>
      </x:c>
      <x:c r="J29" s="67" t="s">
        <x:v>191</x:v>
      </x:c>
      <x:c r="K29" s="67" t="s">
        <x:v>31</x:v>
      </x:c>
      <x:c r="L29" s="83" t="s">
        <x:v>56</x:v>
      </x:c>
      <x:c r="M29" s="67" t="s">
        <x:v>33</x:v>
      </x:c>
      <x:c r="N29" s="83">
        <x:v>0.013541666666666667</x:v>
      </x:c>
      <x:c r="O29" s="67" t="s">
        <x:v>187</x:v>
      </x:c>
      <x:c r="P29" s="83">
        <x:v>5</x:v>
      </x:c>
      <x:c r="Q29" s="83">
        <x:v>96</x:v>
      </x:c>
      <x:c r="R29" s="67"/>
      <x:c r="S29" s="67" t="s">
        <x:v>56</x:v>
      </x:c>
      <x:c r="T29" s="67" t="s">
        <x:v>35</x:v>
      </x:c>
      <x:c r="U29" s="67" t="s">
        <x:v>36</x:v>
      </x:c>
      <x:c r="V29" s="67"/>
      <x:c r="W29" s="67"/>
      <x:c r="X29" s="67"/>
      <x:c r="Y29" s="67" t="s">
        <x:v>192</x:v>
      </x:c>
    </x:row>
    <x:row r="30" ht="39.95000076293945" customHeight="1">
      <x:c r="A30" s="67" t="s">
        <x:v>25</x:v>
      </x:c>
      <x:c r="B30" s="83">
        <x:v>29</x:v>
      </x:c>
      <x:c r="C30" s="83">
        <x:v>1</x:v>
      </x:c>
      <x:c r="D30" s="83">
        <x:v>9</x:v>
      </x:c>
      <x:c r="E30" s="67" t="s">
        <x:v>193</x:v>
      </x:c>
      <x:c r="F30" s="67" t="s">
        <x:v>194</x:v>
      </x:c>
      <x:c r="G30" s="67" t="s">
        <x:v>195</x:v>
      </x:c>
      <x:c r="H30" s="67" t="s">
        <x:v>29</x:v>
      </x:c>
      <x:c r="I30" s="83">
        <x:v>2</x:v>
      </x:c>
      <x:c r="J30" s="67" t="s">
        <x:v>196</x:v>
      </x:c>
      <x:c r="K30" s="67" t="s">
        <x:v>31</x:v>
      </x:c>
      <x:c r="L30" s="83" t="s">
        <x:v>36</x:v>
      </x:c>
      <x:c r="M30" s="67" t="s">
        <x:v>33</x:v>
      </x:c>
      <x:c r="N30" s="83">
        <x:v>0.013946759259259259</x:v>
      </x:c>
      <x:c r="O30" s="67" t="s">
        <x:v>197</x:v>
      </x:c>
      <x:c r="P30" s="83">
        <x:v>6</x:v>
      </x:c>
      <x:c r="Q30" s="83">
        <x:v>102</x:v>
      </x:c>
      <x:c r="R30" s="67"/>
      <x:c r="S30" s="67" t="s">
        <x:v>36</x:v>
      </x:c>
      <x:c r="T30" s="67" t="s">
        <x:v>49</x:v>
      </x:c>
      <x:c r="U30" s="67" t="s">
        <x:v>41</x:v>
      </x:c>
      <x:c r="V30" s="67"/>
      <x:c r="W30" s="67" t="s">
        <x:v>198</x:v>
      </x:c>
      <x:c r="X30" s="67"/>
      <x:c r="Y30" s="67"/>
    </x:row>
    <x:row r="31" ht="39.95000076293945" customHeight="1">
      <x:c r="A31" s="67" t="s">
        <x:v>25</x:v>
      </x:c>
      <x:c r="B31" s="83">
        <x:v>30</x:v>
      </x:c>
      <x:c r="C31" s="83">
        <x:v>1</x:v>
      </x:c>
      <x:c r="D31" s="83">
        <x:v>6</x:v>
      </x:c>
      <x:c r="E31" s="67" t="s">
        <x:v>199</x:v>
      </x:c>
      <x:c r="F31" s="67" t="s">
        <x:v>200</x:v>
      </x:c>
      <x:c r="G31" s="67" t="s">
        <x:v>201</x:v>
      </x:c>
      <x:c r="H31" s="67" t="s">
        <x:v>29</x:v>
      </x:c>
      <x:c r="I31" s="83">
        <x:v>1</x:v>
      </x:c>
      <x:c r="J31" s="67" t="s">
        <x:v>202</x:v>
      </x:c>
      <x:c r="K31" s="67" t="s">
        <x:v>31</x:v>
      </x:c>
      <x:c r="L31" s="83" t="s">
        <x:v>49</x:v>
      </x:c>
      <x:c r="M31" s="67" t="s">
        <x:v>33</x:v>
      </x:c>
      <x:c r="N31" s="83">
        <x:v>0.014293981481481482</x:v>
      </x:c>
      <x:c r="O31" s="67" t="s">
        <x:v>203</x:v>
      </x:c>
      <x:c r="P31" s="83">
        <x:v>5</x:v>
      </x:c>
      <x:c r="Q31" s="83">
        <x:v>107</x:v>
      </x:c>
      <x:c r="R31" s="67"/>
      <x:c r="S31" s="67" t="s">
        <x:v>49</x:v>
      </x:c>
      <x:c r="T31" s="67" t="s">
        <x:v>41</x:v>
      </x:c>
      <x:c r="U31" s="67" t="s">
        <x:v>41</x:v>
      </x:c>
      <x:c r="V31" s="67"/>
      <x:c r="W31" s="67"/>
      <x:c r="X31" s="67"/>
      <x:c r="Y31" s="67"/>
    </x:row>
    <x:row r="32" ht="39.95000076293945" customHeight="1">
      <x:c r="A32" s="67" t="s">
        <x:v>25</x:v>
      </x:c>
      <x:c r="B32" s="83">
        <x:v>31</x:v>
      </x:c>
      <x:c r="C32" s="83">
        <x:v>1</x:v>
      </x:c>
      <x:c r="D32" s="83">
        <x:v>6</x:v>
      </x:c>
      <x:c r="E32" s="67" t="s">
        <x:v>204</x:v>
      </x:c>
      <x:c r="F32" s="67" t="s">
        <x:v>205</x:v>
      </x:c>
      <x:c r="G32" s="67" t="s">
        <x:v>206</x:v>
      </x:c>
      <x:c r="H32" s="67" t="s">
        <x:v>29</x:v>
      </x:c>
      <x:c r="I32" s="83">
        <x:v>3</x:v>
      </x:c>
      <x:c r="J32" s="67" t="s">
        <x:v>207</x:v>
      </x:c>
      <x:c r="K32" s="67" t="s">
        <x:v>31</x:v>
      </x:c>
      <x:c r="L32" s="83" t="s">
        <x:v>41</x:v>
      </x:c>
      <x:c r="M32" s="67" t="s">
        <x:v>33</x:v>
      </x:c>
      <x:c r="N32" s="83">
        <x:v>0.014583333333333334</x:v>
      </x:c>
      <x:c r="O32" s="67" t="s">
        <x:v>203</x:v>
      </x:c>
      <x:c r="P32" s="83">
        <x:v>3</x:v>
      </x:c>
      <x:c r="Q32" s="83">
        <x:v>110</x:v>
      </x:c>
      <x:c r="R32" s="67"/>
      <x:c r="S32" s="67" t="s">
        <x:v>41</x:v>
      </x:c>
      <x:c r="T32" s="67" t="s">
        <x:v>42</x:v>
      </x:c>
      <x:c r="U32" s="67" t="s">
        <x:v>42</x:v>
      </x:c>
      <x:c r="V32" s="67"/>
      <x:c r="W32" s="67"/>
      <x:c r="X32" s="67"/>
      <x:c r="Y32" s="67"/>
    </x:row>
    <x:row r="33" ht="39.95000076293945" customHeight="1">
      <x:c r="A33" s="67" t="s">
        <x:v>25</x:v>
      </x:c>
      <x:c r="B33" s="83">
        <x:v>32</x:v>
      </x:c>
      <x:c r="C33" s="83">
        <x:v>2</x:v>
      </x:c>
      <x:c r="D33" s="83">
        <x:v>6</x:v>
      </x:c>
      <x:c r="E33" s="67" t="s">
        <x:v>208</x:v>
      </x:c>
      <x:c r="F33" s="67" t="s">
        <x:v>209</x:v>
      </x:c>
      <x:c r="G33" s="67" t="s">
        <x:v>210</x:v>
      </x:c>
      <x:c r="H33" s="67" t="s">
        <x:v>53</x:v>
      </x:c>
      <x:c r="I33" s="83">
        <x:v>2</x:v>
      </x:c>
      <x:c r="J33" s="67" t="s">
        <x:v>211</x:v>
      </x:c>
      <x:c r="K33" s="67" t="s">
        <x:v>31</x:v>
      </x:c>
      <x:c r="L33" s="83" t="s">
        <x:v>36</x:v>
      </x:c>
      <x:c r="M33" s="67" t="s">
        <x:v>33</x:v>
      </x:c>
      <x:c r="N33" s="83">
        <x:v>0.014988425925925926</x:v>
      </x:c>
      <x:c r="O33" s="67" t="s">
        <x:v>203</x:v>
      </x:c>
      <x:c r="P33" s="83">
        <x:v>3</x:v>
      </x:c>
      <x:c r="Q33" s="83">
        <x:v>113</x:v>
      </x:c>
      <x:c r="R33" s="67"/>
      <x:c r="S33" s="67" t="s">
        <x:v>36</x:v>
      </x:c>
      <x:c r="T33" s="67" t="s">
        <x:v>49</x:v>
      </x:c>
      <x:c r="U33" s="67" t="s">
        <x:v>41</x:v>
      </x:c>
      <x:c r="V33" s="67"/>
      <x:c r="W33" s="67"/>
      <x:c r="X33" s="67"/>
      <x:c r="Y33" s="67"/>
    </x:row>
    <x:row r="34" ht="39.95000076293945" customHeight="1">
      <x:c r="A34" s="67" t="s">
        <x:v>25</x:v>
      </x:c>
      <x:c r="B34" s="83">
        <x:v>33</x:v>
      </x:c>
      <x:c r="C34" s="83">
        <x:v>2</x:v>
      </x:c>
      <x:c r="D34" s="83">
        <x:v>7</x:v>
      </x:c>
      <x:c r="E34" s="67" t="s">
        <x:v>212</x:v>
      </x:c>
      <x:c r="F34" s="67" t="s">
        <x:v>213</x:v>
      </x:c>
      <x:c r="G34" s="67" t="s">
        <x:v>214</x:v>
      </x:c>
      <x:c r="H34" s="67" t="s">
        <x:v>53</x:v>
      </x:c>
      <x:c r="I34" s="83">
        <x:v>3</x:v>
      </x:c>
      <x:c r="J34" s="67" t="s">
        <x:v>215</x:v>
      </x:c>
      <x:c r="K34" s="67" t="s">
        <x:v>31</x:v>
      </x:c>
      <x:c r="L34" s="83" t="s">
        <x:v>49</x:v>
      </x:c>
      <x:c r="M34" s="67" t="s">
        <x:v>33</x:v>
      </x:c>
      <x:c r="N34" s="83">
        <x:v>0.015335648148148149</x:v>
      </x:c>
      <x:c r="O34" s="67" t="s">
        <x:v>203</x:v>
      </x:c>
      <x:c r="P34" s="83">
        <x:v>3</x:v>
      </x:c>
      <x:c r="Q34" s="83">
        <x:v>116</x:v>
      </x:c>
      <x:c r="R34" s="67"/>
      <x:c r="S34" s="67" t="s">
        <x:v>49</x:v>
      </x:c>
      <x:c r="T34" s="67" t="s">
        <x:v>41</x:v>
      </x:c>
      <x:c r="U34" s="67" t="s">
        <x:v>42</x:v>
      </x:c>
      <x:c r="V34" s="67"/>
      <x:c r="W34" s="67"/>
      <x:c r="X34" s="67"/>
      <x:c r="Y34" s="67"/>
    </x:row>
    <x:row r="35" ht="39.95000076293945" customHeight="1">
      <x:c r="A35" s="67" t="s">
        <x:v>25</x:v>
      </x:c>
      <x:c r="B35" s="83">
        <x:v>34</x:v>
      </x:c>
      <x:c r="C35" s="83">
        <x:v>3</x:v>
      </x:c>
      <x:c r="D35" s="83">
        <x:v>7</x:v>
      </x:c>
      <x:c r="E35" s="67" t="s">
        <x:v>216</x:v>
      </x:c>
      <x:c r="F35" s="67" t="s">
        <x:v>217</x:v>
      </x:c>
      <x:c r="G35" s="67" t="s">
        <x:v>218</x:v>
      </x:c>
      <x:c r="H35" s="67" t="s">
        <x:v>86</x:v>
      </x:c>
      <x:c r="I35" s="83">
        <x:v>3</x:v>
      </x:c>
      <x:c r="J35" s="67" t="s">
        <x:v>219</x:v>
      </x:c>
      <x:c r="K35" s="67" t="s">
        <x:v>220</x:v>
      </x:c>
      <x:c r="L35" s="83" t="s">
        <x:v>35</x:v>
      </x:c>
      <x:c r="M35" s="67" t="s">
        <x:v>33</x:v>
      </x:c>
      <x:c r="N35" s="83">
        <x:v>0.01579861111111111</x:v>
      </x:c>
      <x:c r="O35" s="67" t="s">
        <x:v>203</x:v>
      </x:c>
      <x:c r="P35" s="83">
        <x:v>4</x:v>
      </x:c>
      <x:c r="Q35" s="83">
        <x:v>120</x:v>
      </x:c>
      <x:c r="R35" s="67"/>
      <x:c r="S35" s="67" t="s">
        <x:v>35</x:v>
      </x:c>
      <x:c r="T35" s="67" t="s">
        <x:v>36</x:v>
      </x:c>
      <x:c r="U35" s="67" t="s">
        <x:v>49</x:v>
      </x:c>
      <x:c r="V35" s="67"/>
      <x:c r="W35" s="67"/>
      <x:c r="X35" s="67"/>
      <x:c r="Y35" s="67"/>
    </x:row>
    <x:row r="36" ht="39.95000076293945" customHeight="1">
      <x:c r="A36" s="67" t="s">
        <x:v>25</x:v>
      </x:c>
      <x:c r="B36" s="83">
        <x:v>35</x:v>
      </x:c>
      <x:c r="C36" s="83">
        <x:v>1</x:v>
      </x:c>
      <x:c r="D36" s="83">
        <x:v>8</x:v>
      </x:c>
      <x:c r="E36" s="67" t="s">
        <x:v>221</x:v>
      </x:c>
      <x:c r="F36" s="67" t="s">
        <x:v>222</x:v>
      </x:c>
      <x:c r="G36" s="67" t="s">
        <x:v>223</x:v>
      </x:c>
      <x:c r="H36" s="67" t="s">
        <x:v>29</x:v>
      </x:c>
      <x:c r="I36" s="83">
        <x:v>3</x:v>
      </x:c>
      <x:c r="J36" s="67" t="s">
        <x:v>224</x:v>
      </x:c>
      <x:c r="K36" s="67" t="s">
        <x:v>31</x:v>
      </x:c>
      <x:c r="L36" s="83" t="s">
        <x:v>41</x:v>
      </x:c>
      <x:c r="M36" s="67" t="s">
        <x:v>33</x:v>
      </x:c>
      <x:c r="N36" s="83">
        <x:v>0.016087962962962965</x:v>
      </x:c>
      <x:c r="O36" s="67" t="s">
        <x:v>203</x:v>
      </x:c>
      <x:c r="P36" s="83">
        <x:v>5</x:v>
      </x:c>
      <x:c r="Q36" s="83">
        <x:v>125</x:v>
      </x:c>
      <x:c r="R36" s="67"/>
      <x:c r="S36" s="67" t="s">
        <x:v>41</x:v>
      </x:c>
      <x:c r="T36" s="67" t="s">
        <x:v>42</x:v>
      </x:c>
      <x:c r="U36" s="67" t="s">
        <x:v>42</x:v>
      </x:c>
      <x:c r="V36" s="67"/>
      <x:c r="W36" s="67" t="s">
        <x:v>225</x:v>
      </x:c>
      <x:c r="X36" s="67"/>
      <x:c r="Y36" s="67"/>
    </x:row>
    <x:row r="37" ht="39.95000076293945" customHeight="1">
      <x:c r="A37" s="67" t="s">
        <x:v>25</x:v>
      </x:c>
      <x:c r="B37" s="83">
        <x:v>36</x:v>
      </x:c>
      <x:c r="C37" s="83">
        <x:v>2</x:v>
      </x:c>
      <x:c r="D37" s="83">
        <x:v>8</x:v>
      </x:c>
      <x:c r="E37" s="67" t="s">
        <x:v>226</x:v>
      </x:c>
      <x:c r="F37" s="67" t="s">
        <x:v>227</x:v>
      </x:c>
      <x:c r="G37" s="67" t="s">
        <x:v>228</x:v>
      </x:c>
      <x:c r="H37" s="67" t="s">
        <x:v>53</x:v>
      </x:c>
      <x:c r="I37" s="83">
        <x:v>5</x:v>
      </x:c>
      <x:c r="J37" s="67" t="s">
        <x:v>229</x:v>
      </x:c>
      <x:c r="K37" s="67" t="s">
        <x:v>230</x:v>
      </x:c>
      <x:c r="L37" s="83" t="s">
        <x:v>177</x:v>
      </x:c>
      <x:c r="M37" s="67" t="s">
        <x:v>33</x:v>
      </x:c>
      <x:c r="N37" s="83">
        <x:v>0.016724537037037038</x:v>
      </x:c>
      <x:c r="O37" s="67" t="s">
        <x:v>231</x:v>
      </x:c>
      <x:c r="P37" s="83">
        <x:v>3</x:v>
      </x:c>
      <x:c r="Q37" s="83">
        <x:v>128</x:v>
      </x:c>
      <x:c r="R37" s="67"/>
      <x:c r="S37" s="67" t="s">
        <x:v>177</x:v>
      </x:c>
      <x:c r="T37" s="67" t="s">
        <x:v>32</x:v>
      </x:c>
      <x:c r="U37" s="67" t="s">
        <x:v>35</x:v>
      </x:c>
      <x:c r="V37" s="67"/>
      <x:c r="W37" s="67"/>
      <x:c r="X37" s="67"/>
      <x:c r="Y37" s="67" t="s">
        <x:v>232</x:v>
      </x:c>
    </x:row>
    <x:row r="38" ht="39.95000076293945" customHeight="1">
      <x:c r="A38" s="67" t="s">
        <x:v>25</x:v>
      </x:c>
      <x:c r="B38" s="83">
        <x:v>37</x:v>
      </x:c>
      <x:c r="C38" s="83">
        <x:v>1</x:v>
      </x:c>
      <x:c r="D38" s="83">
        <x:v>9</x:v>
      </x:c>
      <x:c r="E38" s="67" t="s">
        <x:v>233</x:v>
      </x:c>
      <x:c r="F38" s="67" t="s">
        <x:v>234</x:v>
      </x:c>
      <x:c r="G38" s="67" t="s">
        <x:v>235</x:v>
      </x:c>
      <x:c r="H38" s="67" t="s">
        <x:v>29</x:v>
      </x:c>
      <x:c r="I38" s="83">
        <x:v>4</x:v>
      </x:c>
      <x:c r="J38" s="67" t="s">
        <x:v>236</x:v>
      </x:c>
      <x:c r="K38" s="67" t="s">
        <x:v>31</x:v>
      </x:c>
      <x:c r="L38" s="83" t="s">
        <x:v>49</x:v>
      </x:c>
      <x:c r="M38" s="67" t="s">
        <x:v>33</x:v>
      </x:c>
      <x:c r="N38" s="83">
        <x:v>0.017071759259259259</x:v>
      </x:c>
      <x:c r="O38" s="67" t="s">
        <x:v>237</x:v>
      </x:c>
      <x:c r="P38" s="83">
        <x:v>4</x:v>
      </x:c>
      <x:c r="Q38" s="83">
        <x:v>132</x:v>
      </x:c>
      <x:c r="R38" s="67"/>
      <x:c r="S38" s="67" t="s">
        <x:v>49</x:v>
      </x:c>
      <x:c r="T38" s="67" t="s">
        <x:v>41</x:v>
      </x:c>
      <x:c r="U38" s="67" t="s">
        <x:v>41</x:v>
      </x:c>
      <x:c r="V38" s="67"/>
      <x:c r="W38" s="67"/>
      <x:c r="X38" s="67" t="s">
        <x:v>238</x:v>
      </x:c>
      <x:c r="Y38" s="67"/>
    </x:row>
    <x:row r="39" ht="39.95000076293945" customHeight="1">
      <x:c r="A39" s="67" t="s">
        <x:v>239</x:v>
      </x:c>
      <x:c r="B39" s="83">
        <x:v>38</x:v>
      </x:c>
      <x:c r="C39" s="83">
        <x:v>1</x:v>
      </x:c>
      <x:c r="D39" s="83">
        <x:v>7</x:v>
      </x:c>
      <x:c r="E39" s="67" t="s">
        <x:v>240</x:v>
      </x:c>
      <x:c r="F39" s="67" t="s">
        <x:v>241</x:v>
      </x:c>
      <x:c r="G39" s="67" t="s">
        <x:v>242</x:v>
      </x:c>
      <x:c r="H39" s="67" t="s">
        <x:v>243</x:v>
      </x:c>
      <x:c r="I39" s="83">
        <x:v>5</x:v>
      </x:c>
      <x:c r="J39" s="67" t="s">
        <x:v>244</x:v>
      </x:c>
      <x:c r="K39" s="67" t="s">
        <x:v>31</x:v>
      </x:c>
      <x:c r="L39" s="83" t="s">
        <x:v>42</x:v>
      </x:c>
      <x:c r="M39" s="67" t="s">
        <x:v>245</x:v>
      </x:c>
      <x:c r="N39" s="83">
        <x:v>0.017303240740740741</x:v>
      </x:c>
      <x:c r="O39" s="67" t="s">
        <x:v>246</x:v>
      </x:c>
      <x:c r="P39" s="83">
        <x:v>3</x:v>
      </x:c>
      <x:c r="Q39" s="83">
        <x:v>135</x:v>
      </x:c>
      <x:c r="R39" s="67"/>
      <x:c r="S39" s="67" t="s">
        <x:v>42</x:v>
      </x:c>
      <x:c r="T39" s="67" t="s">
        <x:v>42</x:v>
      </x:c>
      <x:c r="U39" s="67" t="s">
        <x:v>42</x:v>
      </x:c>
      <x:c r="V39" s="67"/>
      <x:c r="W39" s="67"/>
      <x:c r="X39" s="67"/>
      <x:c r="Y39" s="67"/>
    </x:row>
    <x:row r="40" ht="39.95000076293945" customHeight="1">
      <x:c r="A40" s="67" t="s">
        <x:v>239</x:v>
      </x:c>
      <x:c r="B40" s="83">
        <x:v>39</x:v>
      </x:c>
      <x:c r="C40" s="83">
        <x:v>1</x:v>
      </x:c>
      <x:c r="D40" s="83">
        <x:v>6</x:v>
      </x:c>
      <x:c r="E40" s="67" t="s">
        <x:v>247</x:v>
      </x:c>
      <x:c r="F40" s="67" t="s">
        <x:v>248</x:v>
      </x:c>
      <x:c r="G40" s="67" t="s">
        <x:v>249</x:v>
      </x:c>
      <x:c r="H40" s="67" t="s">
        <x:v>250</x:v>
      </x:c>
      <x:c r="I40" s="83">
        <x:v>1</x:v>
      </x:c>
      <x:c r="J40" s="67" t="s">
        <x:v>251</x:v>
      </x:c>
      <x:c r="K40" s="67" t="s">
        <x:v>31</x:v>
      </x:c>
      <x:c r="L40" s="83" t="s">
        <x:v>252</x:v>
      </x:c>
      <x:c r="M40" s="67" t="s">
        <x:v>253</x:v>
      </x:c>
      <x:c r="N40" s="83">
        <x:v>0.017418981481481483</x:v>
      </x:c>
      <x:c r="O40" s="67" t="s">
        <x:v>246</x:v>
      </x:c>
      <x:c r="P40" s="83">
        <x:v>3</x:v>
      </x:c>
      <x:c r="Q40" s="83">
        <x:v>138</x:v>
      </x:c>
      <x:c r="R40" s="67"/>
      <x:c r="S40" s="67" t="s">
        <x:v>252</x:v>
      </x:c>
      <x:c r="T40" s="67" t="s">
        <x:v>252</x:v>
      </x:c>
      <x:c r="U40" s="67" t="s">
        <x:v>252</x:v>
      </x:c>
      <x:c r="V40" s="67"/>
      <x:c r="W40" s="67"/>
      <x:c r="X40" s="67"/>
      <x:c r="Y40" s="67"/>
    </x:row>
    <x:row r="41" ht="39.95000076293945" customHeight="1">
      <x:c r="A41" s="67" t="s">
        <x:v>239</x:v>
      </x:c>
      <x:c r="B41" s="83">
        <x:v>40</x:v>
      </x:c>
      <x:c r="C41" s="83">
        <x:v>1</x:v>
      </x:c>
      <x:c r="D41" s="83">
        <x:v>5</x:v>
      </x:c>
      <x:c r="E41" s="67" t="s">
        <x:v>254</x:v>
      </x:c>
      <x:c r="F41" s="67" t="s">
        <x:v>255</x:v>
      </x:c>
      <x:c r="G41" s="67" t="s">
        <x:v>256</x:v>
      </x:c>
      <x:c r="H41" s="67" t="s">
        <x:v>257</x:v>
      </x:c>
      <x:c r="I41" s="83">
        <x:v>1</x:v>
      </x:c>
      <x:c r="J41" s="67" t="s">
        <x:v>258</x:v>
      </x:c>
      <x:c r="K41" s="67" t="s">
        <x:v>31</x:v>
      </x:c>
      <x:c r="L41" s="83" t="s">
        <x:v>252</x:v>
      </x:c>
      <x:c r="M41" s="67" t="s">
        <x:v>259</x:v>
      </x:c>
      <x:c r="N41" s="83">
        <x:v>0.017534722222222222</x:v>
      </x:c>
      <x:c r="O41" s="67" t="s">
        <x:v>246</x:v>
      </x:c>
      <x:c r="P41" s="83">
        <x:v>2</x:v>
      </x:c>
      <x:c r="Q41" s="83" t="n">
        <x:f>Q40+P41</x:f>
        <x:v>140</x:v>
      </x:c>
      <x:c r="R41" s="67"/>
      <x:c r="S41" s="67" t="s">
        <x:v>252</x:v>
      </x:c>
      <x:c r="T41" s="67" t="s">
        <x:v>252</x:v>
      </x:c>
      <x:c r="U41" s="67" t="s">
        <x:v>252</x:v>
      </x:c>
      <x:c r="V41" s="67"/>
      <x:c r="W41" s="67"/>
      <x:c r="X41" s="67"/>
      <x:c r="Y41" s="67"/>
    </x:row>
    <x:row r="42" ht="39.95000076293945" customHeight="1">
      <x:c r="A42" s="67" t="s">
        <x:v>239</x:v>
      </x:c>
      <x:c r="B42" s="83">
        <x:v>41</x:v>
      </x:c>
      <x:c r="C42" s="83">
        <x:v>2</x:v>
      </x:c>
      <x:c r="D42" s="83">
        <x:v>5</x:v>
      </x:c>
      <x:c r="E42" s="67" t="s">
        <x:v>260</x:v>
      </x:c>
      <x:c r="F42" s="67" t="s">
        <x:v>119</x:v>
      </x:c>
      <x:c r="G42" s="67" t="s">
        <x:v>261</x:v>
      </x:c>
      <x:c r="H42" s="67" t="s">
        <x:v>121</x:v>
      </x:c>
      <x:c r="I42" s="83">
        <x:v>4</x:v>
      </x:c>
      <x:c r="J42" s="67" t="s">
        <x:v>262</x:v>
      </x:c>
      <x:c r="K42" s="67" t="s">
        <x:v>31</x:v>
      </x:c>
      <x:c r="L42" s="83" t="s">
        <x:v>42</x:v>
      </x:c>
      <x:c r="M42" s="67" t="s">
        <x:v>123</x:v>
      </x:c>
      <x:c r="N42" s="83">
        <x:v>0.017766203703703704</x:v>
      </x:c>
      <x:c r="O42" s="67" t="s">
        <x:v>246</x:v>
      </x:c>
      <x:c r="P42" s="83">
        <x:v>3</x:v>
      </x:c>
      <x:c r="Q42" s="83">
        <x:v>143</x:v>
      </x:c>
      <x:c r="R42" s="67"/>
      <x:c r="S42" s="67" t="s">
        <x:v>42</x:v>
      </x:c>
      <x:c r="T42" s="67" t="s">
        <x:v>42</x:v>
      </x:c>
      <x:c r="U42" s="67" t="s">
        <x:v>42</x:v>
      </x:c>
      <x:c r="V42" s="67"/>
      <x:c r="W42" s="67"/>
      <x:c r="X42" s="67"/>
      <x:c r="Y42" s="67"/>
    </x:row>
    <x:row r="43" ht="39.95000076293945" customHeight="1">
      <x:c r="A43" s="67" t="s">
        <x:v>239</x:v>
      </x:c>
      <x:c r="B43" s="83">
        <x:v>42</x:v>
      </x:c>
      <x:c r="C43" s="83">
        <x:v>4</x:v>
      </x:c>
      <x:c r="D43" s="83">
        <x:v>8</x:v>
      </x:c>
      <x:c r="E43" s="67" t="s">
        <x:v>263</x:v>
      </x:c>
      <x:c r="F43" s="67" t="s">
        <x:v>264</x:v>
      </x:c>
      <x:c r="G43" s="67" t="s">
        <x:v>265</x:v>
      </x:c>
      <x:c r="H43" s="67" t="s">
        <x:v>266</x:v>
      </x:c>
      <x:c r="I43" s="83">
        <x:v>3</x:v>
      </x:c>
      <x:c r="J43" s="67" t="s">
        <x:v>267</x:v>
      </x:c>
      <x:c r="K43" s="67" t="s">
        <x:v>268</x:v>
      </x:c>
      <x:c r="L43" s="83" t="s">
        <x:v>43</x:v>
      </x:c>
      <x:c r="M43" s="67" t="s">
        <x:v>269</x:v>
      </x:c>
      <x:c r="N43" s="83">
        <x:v>0.017939814814814815</x:v>
      </x:c>
      <x:c r="O43" s="67" t="s">
        <x:v>246</x:v>
      </x:c>
      <x:c r="P43" s="83">
        <x:v>5</x:v>
      </x:c>
      <x:c r="Q43" s="83">
        <x:v>148</x:v>
      </x:c>
      <x:c r="R43" s="67"/>
      <x:c r="S43" s="67" t="s">
        <x:v>43</x:v>
      </x:c>
      <x:c r="T43" s="67" t="s">
        <x:v>43</x:v>
      </x:c>
      <x:c r="U43" s="67" t="s">
        <x:v>43</x:v>
      </x:c>
      <x:c r="V43" s="67"/>
      <x:c r="W43" s="67"/>
      <x:c r="X43" s="67"/>
      <x:c r="Y43" s="67"/>
    </x:row>
    <x:row r="44" ht="39.95000076293945" customHeight="1">
      <x:c r="A44" s="67" t="s">
        <x:v>239</x:v>
      </x:c>
      <x:c r="B44" s="83">
        <x:v>43</x:v>
      </x:c>
      <x:c r="C44" s="83">
        <x:v>1</x:v>
      </x:c>
      <x:c r="D44" s="83">
        <x:v>5</x:v>
      </x:c>
      <x:c r="E44" s="67" t="s">
        <x:v>270</x:v>
      </x:c>
      <x:c r="F44" s="67" t="s">
        <x:v>271</x:v>
      </x:c>
      <x:c r="G44" s="67" t="s">
        <x:v>272</x:v>
      </x:c>
      <x:c r="H44" s="67" t="s">
        <x:v>273</x:v>
      </x:c>
      <x:c r="I44" s="83">
        <x:v>3</x:v>
      </x:c>
      <x:c r="J44" s="67" t="s">
        <x:v>274</x:v>
      </x:c>
      <x:c r="K44" s="67" t="s">
        <x:v>31</x:v>
      </x:c>
      <x:c r="L44" s="83" t="s">
        <x:v>43</x:v>
      </x:c>
      <x:c r="M44" s="67" t="s">
        <x:v>275</x:v>
      </x:c>
      <x:c r="N44" s="83">
        <x:v>0.018113425925925925</x:v>
      </x:c>
      <x:c r="O44" s="67" t="s">
        <x:v>246</x:v>
      </x:c>
      <x:c r="P44" s="83">
        <x:v>3</x:v>
      </x:c>
      <x:c r="Q44" s="83">
        <x:v>151</x:v>
      </x:c>
      <x:c r="R44" s="67"/>
      <x:c r="S44" s="67" t="s">
        <x:v>43</x:v>
      </x:c>
      <x:c r="T44" s="67" t="s">
        <x:v>43</x:v>
      </x:c>
      <x:c r="U44" s="67" t="s">
        <x:v>43</x:v>
      </x:c>
      <x:c r="V44" s="67"/>
      <x:c r="W44" s="67"/>
      <x:c r="X44" s="67"/>
      <x:c r="Y44" s="67"/>
    </x:row>
    <x:row r="45" ht="39.95000076293945" customHeight="1">
      <x:c r="A45" s="67" t="s">
        <x:v>239</x:v>
      </x:c>
      <x:c r="B45" s="83">
        <x:v>44</x:v>
      </x:c>
      <x:c r="C45" s="83">
        <x:v>2</x:v>
      </x:c>
      <x:c r="D45" s="83">
        <x:v>6</x:v>
      </x:c>
      <x:c r="E45" s="67" t="s">
        <x:v>276</x:v>
      </x:c>
      <x:c r="F45" s="67" t="s">
        <x:v>277</x:v>
      </x:c>
      <x:c r="G45" s="67" t="s">
        <x:v>278</x:v>
      </x:c>
      <x:c r="H45" s="67" t="s">
        <x:v>279</x:v>
      </x:c>
      <x:c r="I45" s="83">
        <x:v>8</x:v>
      </x:c>
      <x:c r="J45" s="67" t="s">
        <x:v>280</x:v>
      </x:c>
      <x:c r="K45" s="67" t="s">
        <x:v>281</x:v>
      </x:c>
      <x:c r="L45" s="83" t="s">
        <x:v>35</x:v>
      </x:c>
      <x:c r="M45" s="67" t="s">
        <x:v>282</x:v>
      </x:c>
      <x:c r="N45" s="83">
        <x:v>0.018576388888888889</x:v>
      </x:c>
      <x:c r="O45" s="67" t="s">
        <x:v>246</x:v>
      </x:c>
      <x:c r="P45" s="83">
        <x:v>5</x:v>
      </x:c>
      <x:c r="Q45" s="83">
        <x:v>156</x:v>
      </x:c>
      <x:c r="R45" s="67"/>
      <x:c r="S45" s="67" t="s">
        <x:v>35</x:v>
      </x:c>
      <x:c r="T45" s="67" t="s">
        <x:v>36</x:v>
      </x:c>
      <x:c r="U45" s="67" t="s">
        <x:v>36</x:v>
      </x:c>
      <x:c r="V45" s="67"/>
      <x:c r="W45" s="67"/>
      <x:c r="X45" s="67"/>
      <x:c r="Y45" s="67"/>
    </x:row>
    <x:row r="46" ht="39.95000076293945" customHeight="1">
      <x:c r="A46" s="67" t="s">
        <x:v>239</x:v>
      </x:c>
      <x:c r="B46" s="83">
        <x:v>45</x:v>
      </x:c>
      <x:c r="C46" s="83">
        <x:v>2</x:v>
      </x:c>
      <x:c r="D46" s="83">
        <x:v>6</x:v>
      </x:c>
      <x:c r="E46" s="67" t="s">
        <x:v>283</x:v>
      </x:c>
      <x:c r="F46" s="67" t="s">
        <x:v>277</x:v>
      </x:c>
      <x:c r="G46" s="67" t="s">
        <x:v>284</x:v>
      </x:c>
      <x:c r="H46" s="67" t="s">
        <x:v>279</x:v>
      </x:c>
      <x:c r="I46" s="83">
        <x:v>7</x:v>
      </x:c>
      <x:c r="J46" s="67" t="s">
        <x:v>285</x:v>
      </x:c>
      <x:c r="K46" s="67" t="s">
        <x:v>281</x:v>
      </x:c>
      <x:c r="L46" s="83" t="s">
        <x:v>36</x:v>
      </x:c>
      <x:c r="M46" s="67" t="s">
        <x:v>282</x:v>
      </x:c>
      <x:c r="N46" s="83">
        <x:v>0.018981481481481481</x:v>
      </x:c>
      <x:c r="O46" s="67" t="s">
        <x:v>246</x:v>
      </x:c>
      <x:c r="P46" s="83">
        <x:v>4</x:v>
      </x:c>
      <x:c r="Q46" s="83">
        <x:v>160</x:v>
      </x:c>
      <x:c r="R46" s="67"/>
      <x:c r="S46" s="67" t="s">
        <x:v>36</x:v>
      </x:c>
      <x:c r="T46" s="67" t="s">
        <x:v>49</x:v>
      </x:c>
      <x:c r="U46" s="67" t="s">
        <x:v>49</x:v>
      </x:c>
      <x:c r="V46" s="67"/>
      <x:c r="W46" s="67"/>
      <x:c r="X46" s="67"/>
      <x:c r="Y46" s="67"/>
    </x:row>
    <x:row r="47" ht="39.95000076293945" customHeight="1">
      <x:c r="A47" s="67" t="s">
        <x:v>239</x:v>
      </x:c>
      <x:c r="B47" s="83">
        <x:v>46</x:v>
      </x:c>
      <x:c r="C47" s="83">
        <x:v>2</x:v>
      </x:c>
      <x:c r="D47" s="83">
        <x:v>8</x:v>
      </x:c>
      <x:c r="E47" s="67" t="s">
        <x:v>286</x:v>
      </x:c>
      <x:c r="F47" s="67" t="s">
        <x:v>287</x:v>
      </x:c>
      <x:c r="G47" s="67" t="s">
        <x:v>288</x:v>
      </x:c>
      <x:c r="H47" s="67" t="s">
        <x:v>95</x:v>
      </x:c>
      <x:c r="I47" s="83">
        <x:v>2</x:v>
      </x:c>
      <x:c r="J47" s="67" t="s">
        <x:v>289</x:v>
      </x:c>
      <x:c r="K47" s="67" t="s">
        <x:v>31</x:v>
      </x:c>
      <x:c r="L47" s="83" t="s">
        <x:v>36</x:v>
      </x:c>
      <x:c r="M47" s="67" t="s">
        <x:v>97</x:v>
      </x:c>
      <x:c r="N47" s="83">
        <x:v>0.019386574074074073</x:v>
      </x:c>
      <x:c r="O47" s="67" t="s">
        <x:v>246</x:v>
      </x:c>
      <x:c r="P47" s="83">
        <x:v>3</x:v>
      </x:c>
      <x:c r="Q47" s="83">
        <x:v>163</x:v>
      </x:c>
      <x:c r="R47" s="67"/>
      <x:c r="S47" s="67" t="s">
        <x:v>36</x:v>
      </x:c>
      <x:c r="T47" s="67" t="s">
        <x:v>49</x:v>
      </x:c>
      <x:c r="U47" s="67" t="s">
        <x:v>49</x:v>
      </x:c>
      <x:c r="V47" s="67"/>
      <x:c r="W47" s="67"/>
      <x:c r="X47" s="67"/>
      <x:c r="Y47" s="67" t="s">
        <x:v>290</x:v>
      </x:c>
    </x:row>
    <x:row r="48" ht="39.95000076293945" customHeight="1">
      <x:c r="A48" s="67" t="s">
        <x:v>239</x:v>
      </x:c>
      <x:c r="B48" s="83">
        <x:v>47</x:v>
      </x:c>
      <x:c r="C48" s="83">
        <x:v>2</x:v>
      </x:c>
      <x:c r="D48" s="83">
        <x:v>8</x:v>
      </x:c>
      <x:c r="E48" s="67" t="s">
        <x:v>291</x:v>
      </x:c>
      <x:c r="F48" s="67" t="s">
        <x:v>292</x:v>
      </x:c>
      <x:c r="G48" s="67" t="s">
        <x:v>293</x:v>
      </x:c>
      <x:c r="H48" s="67" t="s">
        <x:v>95</x:v>
      </x:c>
      <x:c r="I48" s="83">
        <x:v>2</x:v>
      </x:c>
      <x:c r="J48" s="67" t="s">
        <x:v>294</x:v>
      </x:c>
      <x:c r="K48" s="67" t="s">
        <x:v>31</x:v>
      </x:c>
      <x:c r="L48" s="83" t="s">
        <x:v>36</x:v>
      </x:c>
      <x:c r="M48" s="67" t="s">
        <x:v>97</x:v>
      </x:c>
      <x:c r="N48" s="83">
        <x:v>0.019791666666666666</x:v>
      </x:c>
      <x:c r="O48" s="67" t="s">
        <x:v>246</x:v>
      </x:c>
      <x:c r="P48" s="83">
        <x:v>3</x:v>
      </x:c>
      <x:c r="Q48" s="83">
        <x:v>166</x:v>
      </x:c>
      <x:c r="R48" s="67"/>
      <x:c r="S48" s="67" t="s">
        <x:v>36</x:v>
      </x:c>
      <x:c r="T48" s="67" t="s">
        <x:v>49</x:v>
      </x:c>
      <x:c r="U48" s="67" t="s">
        <x:v>49</x:v>
      </x:c>
      <x:c r="V48" s="67"/>
      <x:c r="W48" s="67"/>
      <x:c r="X48" s="67"/>
      <x:c r="Y48" s="67" t="s">
        <x:v>295</x:v>
      </x:c>
    </x:row>
    <x:row r="49" ht="39.95000076293945" customHeight="1">
      <x:c r="A49" s="67" t="s">
        <x:v>239</x:v>
      </x:c>
      <x:c r="B49" s="83">
        <x:v>48</x:v>
      </x:c>
      <x:c r="C49" s="83">
        <x:v>2</x:v>
      </x:c>
      <x:c r="D49" s="83">
        <x:v>8</x:v>
      </x:c>
      <x:c r="E49" s="67" t="s">
        <x:v>296</x:v>
      </x:c>
      <x:c r="F49" s="67" t="s">
        <x:v>297</x:v>
      </x:c>
      <x:c r="G49" s="67" t="s">
        <x:v>298</x:v>
      </x:c>
      <x:c r="H49" s="67" t="s">
        <x:v>95</x:v>
      </x:c>
      <x:c r="I49" s="83">
        <x:v>2</x:v>
      </x:c>
      <x:c r="J49" s="67" t="s">
        <x:v>299</x:v>
      </x:c>
      <x:c r="K49" s="67" t="s">
        <x:v>31</x:v>
      </x:c>
      <x:c r="L49" s="83" t="s">
        <x:v>36</x:v>
      </x:c>
      <x:c r="M49" s="67" t="s">
        <x:v>97</x:v>
      </x:c>
      <x:c r="N49" s="83">
        <x:v>0.020196759259259258</x:v>
      </x:c>
      <x:c r="O49" s="67" t="s">
        <x:v>246</x:v>
      </x:c>
      <x:c r="P49" s="83">
        <x:v>3</x:v>
      </x:c>
      <x:c r="Q49" s="83">
        <x:v>169</x:v>
      </x:c>
      <x:c r="R49" s="67"/>
      <x:c r="S49" s="67" t="s">
        <x:v>36</x:v>
      </x:c>
      <x:c r="T49" s="67" t="s">
        <x:v>49</x:v>
      </x:c>
      <x:c r="U49" s="67" t="s">
        <x:v>49</x:v>
      </x:c>
      <x:c r="V49" s="67"/>
      <x:c r="W49" s="67" t="s">
        <x:v>300</x:v>
      </x:c>
      <x:c r="X49" s="67"/>
      <x:c r="Y49" s="67" t="s">
        <x:v>110</x:v>
      </x:c>
    </x:row>
    <x:row r="50" ht="39.95000076293945" customHeight="1">
      <x:c r="A50" s="67" t="s">
        <x:v>239</x:v>
      </x:c>
      <x:c r="B50" s="83">
        <x:v>49</x:v>
      </x:c>
      <x:c r="C50" s="83">
        <x:v>3</x:v>
      </x:c>
      <x:c r="D50" s="83">
        <x:v>6</x:v>
      </x:c>
      <x:c r="E50" s="67" t="s">
        <x:v>301</x:v>
      </x:c>
      <x:c r="F50" s="67" t="s">
        <x:v>277</x:v>
      </x:c>
      <x:c r="G50" s="67" t="s">
        <x:v>302</x:v>
      </x:c>
      <x:c r="H50" s="67" t="s">
        <x:v>303</x:v>
      </x:c>
      <x:c r="I50" s="83">
        <x:v>6</x:v>
      </x:c>
      <x:c r="J50" s="67" t="s">
        <x:v>304</x:v>
      </x:c>
      <x:c r="K50" s="67" t="s">
        <x:v>281</x:v>
      </x:c>
      <x:c r="L50" s="83" t="s">
        <x:v>36</x:v>
      </x:c>
      <x:c r="M50" s="67" t="s">
        <x:v>282</x:v>
      </x:c>
      <x:c r="N50" s="83">
        <x:v>0.02060185185185185</x:v>
      </x:c>
      <x:c r="O50" s="67" t="s">
        <x:v>246</x:v>
      </x:c>
      <x:c r="P50" s="83">
        <x:v>5</x:v>
      </x:c>
      <x:c r="Q50" s="83">
        <x:v>174</x:v>
      </x:c>
      <x:c r="R50" s="67"/>
      <x:c r="S50" s="67" t="s">
        <x:v>36</x:v>
      </x:c>
      <x:c r="T50" s="67" t="s">
        <x:v>49</x:v>
      </x:c>
      <x:c r="U50" s="67" t="s">
        <x:v>49</x:v>
      </x:c>
      <x:c r="V50" s="67"/>
      <x:c r="W50" s="67"/>
      <x:c r="X50" s="67"/>
      <x:c r="Y50" s="67"/>
    </x:row>
    <x:row r="51" ht="39.95000076293945" customHeight="1">
      <x:c r="A51" s="67" t="s">
        <x:v>239</x:v>
      </x:c>
      <x:c r="B51" s="83">
        <x:v>50</x:v>
      </x:c>
      <x:c r="C51" s="83">
        <x:v>1</x:v>
      </x:c>
      <x:c r="D51" s="83">
        <x:v>5</x:v>
      </x:c>
      <x:c r="E51" s="67" t="s">
        <x:v>305</x:v>
      </x:c>
      <x:c r="F51" s="67" t="s">
        <x:v>306</x:v>
      </x:c>
      <x:c r="G51" s="67" t="s">
        <x:v>307</x:v>
      </x:c>
      <x:c r="H51" s="67" t="s">
        <x:v>308</x:v>
      </x:c>
      <x:c r="I51" s="83">
        <x:v>1</x:v>
      </x:c>
      <x:c r="J51" s="67" t="s">
        <x:v>309</x:v>
      </x:c>
      <x:c r="K51" s="67" t="s">
        <x:v>31</x:v>
      </x:c>
      <x:c r="L51" s="83" t="s">
        <x:v>41</x:v>
      </x:c>
      <x:c r="M51" s="67" t="s">
        <x:v>310</x:v>
      </x:c>
      <x:c r="N51" s="83">
        <x:v>0.020891203703703703</x:v>
      </x:c>
      <x:c r="O51" s="67" t="s">
        <x:v>246</x:v>
      </x:c>
      <x:c r="P51" s="83">
        <x:v>3</x:v>
      </x:c>
      <x:c r="Q51" s="83">
        <x:v>177</x:v>
      </x:c>
      <x:c r="R51" s="67"/>
      <x:c r="S51" s="67" t="s">
        <x:v>41</x:v>
      </x:c>
      <x:c r="T51" s="67" t="s">
        <x:v>42</x:v>
      </x:c>
      <x:c r="U51" s="67" t="s">
        <x:v>42</x:v>
      </x:c>
      <x:c r="V51" s="67"/>
      <x:c r="W51" s="67" t="s">
        <x:v>311</x:v>
      </x:c>
      <x:c r="X51" s="67"/>
      <x:c r="Y51" s="67"/>
    </x:row>
    <x:row r="52" ht="39.95000076293945" customHeight="1">
      <x:c r="A52" s="67" t="s">
        <x:v>239</x:v>
      </x:c>
      <x:c r="B52" s="83">
        <x:v>51</x:v>
      </x:c>
      <x:c r="C52" s="83">
        <x:v>2</x:v>
      </x:c>
      <x:c r="D52" s="83">
        <x:v>5</x:v>
      </x:c>
      <x:c r="E52" s="67" t="s">
        <x:v>312</x:v>
      </x:c>
      <x:c r="F52" s="67" t="s">
        <x:v>313</x:v>
      </x:c>
      <x:c r="G52" s="67" t="s">
        <x:v>314</x:v>
      </x:c>
      <x:c r="H52" s="67" t="s">
        <x:v>315</x:v>
      </x:c>
      <x:c r="I52" s="83">
        <x:v>4</x:v>
      </x:c>
      <x:c r="J52" s="67" t="s">
        <x:v>316</x:v>
      </x:c>
      <x:c r="K52" s="67" t="s">
        <x:v>31</x:v>
      </x:c>
      <x:c r="L52" s="83" t="s">
        <x:v>49</x:v>
      </x:c>
      <x:c r="M52" s="67" t="s">
        <x:v>317</x:v>
      </x:c>
      <x:c r="N52" s="83">
        <x:v>0.021238425925925924</x:v>
      </x:c>
      <x:c r="O52" s="67" t="s">
        <x:v>246</x:v>
      </x:c>
      <x:c r="P52" s="83">
        <x:v>4</x:v>
      </x:c>
      <x:c r="Q52" s="83">
        <x:v>181</x:v>
      </x:c>
      <x:c r="R52" s="67"/>
      <x:c r="S52" s="67" t="s">
        <x:v>49</x:v>
      </x:c>
      <x:c r="T52" s="67" t="s">
        <x:v>49</x:v>
      </x:c>
      <x:c r="U52" s="67" t="s">
        <x:v>49</x:v>
      </x:c>
      <x:c r="V52" s="67"/>
      <x:c r="W52" s="67" t="s">
        <x:v>318</x:v>
      </x:c>
      <x:c r="X52" s="67"/>
      <x:c r="Y52" s="67"/>
    </x:row>
    <x:row r="53" ht="39.95000076293945" customHeight="1">
      <x:c r="A53" s="67" t="s">
        <x:v>239</x:v>
      </x:c>
      <x:c r="B53" s="83">
        <x:v>52</x:v>
      </x:c>
      <x:c r="C53" s="83">
        <x:v>4</x:v>
      </x:c>
      <x:c r="D53" s="83">
        <x:v>8</x:v>
      </x:c>
      <x:c r="E53" s="67" t="s">
        <x:v>319</x:v>
      </x:c>
      <x:c r="F53" s="67" t="s">
        <x:v>320</x:v>
      </x:c>
      <x:c r="G53" s="67" t="s">
        <x:v>321</x:v>
      </x:c>
      <x:c r="H53" s="67" t="s">
        <x:v>322</x:v>
      </x:c>
      <x:c r="I53" s="83">
        <x:v>12</x:v>
      </x:c>
      <x:c r="J53" s="67" t="s">
        <x:v>323</x:v>
      </x:c>
      <x:c r="K53" s="67" t="s">
        <x:v>324</x:v>
      </x:c>
      <x:c r="L53" s="83" t="s">
        <x:v>32</x:v>
      </x:c>
      <x:c r="M53" s="67" t="s">
        <x:v>325</x:v>
      </x:c>
      <x:c r="N53" s="83">
        <x:v>0.021759259259259259</x:v>
      </x:c>
      <x:c r="O53" s="67" t="s">
        <x:v>246</x:v>
      </x:c>
      <x:c r="P53" s="83">
        <x:v>6</x:v>
      </x:c>
      <x:c r="Q53" s="83">
        <x:v>187</x:v>
      </x:c>
      <x:c r="R53" s="67"/>
      <x:c r="S53" s="67" t="s">
        <x:v>32</x:v>
      </x:c>
      <x:c r="T53" s="67" t="s">
        <x:v>35</x:v>
      </x:c>
      <x:c r="U53" s="67" t="s">
        <x:v>35</x:v>
      </x:c>
      <x:c r="V53" s="67"/>
      <x:c r="W53" s="67"/>
      <x:c r="X53" s="67"/>
      <x:c r="Y53" s="67"/>
    </x:row>
    <x:row r="54" ht="39.95000076293945" customHeight="1">
      <x:c r="A54" s="67" t="s">
        <x:v>239</x:v>
      </x:c>
      <x:c r="B54" s="83">
        <x:v>53</x:v>
      </x:c>
      <x:c r="C54" s="83">
        <x:v>2</x:v>
      </x:c>
      <x:c r="D54" s="83">
        <x:v>7</x:v>
      </x:c>
      <x:c r="E54" s="67" t="s">
        <x:v>326</x:v>
      </x:c>
      <x:c r="F54" s="67" t="s">
        <x:v>327</x:v>
      </x:c>
      <x:c r="G54" s="67" t="s">
        <x:v>328</x:v>
      </x:c>
      <x:c r="H54" s="67" t="s">
        <x:v>329</x:v>
      </x:c>
      <x:c r="I54" s="83">
        <x:v>4</x:v>
      </x:c>
      <x:c r="J54" s="67" t="s">
        <x:v>330</x:v>
      </x:c>
      <x:c r="K54" s="67" t="s">
        <x:v>331</x:v>
      </x:c>
      <x:c r="L54" s="83" t="s">
        <x:v>42</x:v>
      </x:c>
      <x:c r="M54" s="67" t="s">
        <x:v>332</x:v>
      </x:c>
      <x:c r="N54" s="83">
        <x:v>0.021990740740740741</x:v>
      </x:c>
      <x:c r="O54" s="67" t="s">
        <x:v>333</x:v>
      </x:c>
      <x:c r="P54" s="83">
        <x:v>4</x:v>
      </x:c>
      <x:c r="Q54" s="83">
        <x:v>191</x:v>
      </x:c>
      <x:c r="R54" s="67"/>
      <x:c r="S54" s="67" t="s">
        <x:v>42</x:v>
      </x:c>
      <x:c r="T54" s="67" t="s">
        <x:v>42</x:v>
      </x:c>
      <x:c r="U54" s="67" t="s">
        <x:v>42</x:v>
      </x:c>
      <x:c r="V54" s="67"/>
      <x:c r="W54" s="67"/>
      <x:c r="X54" s="67"/>
      <x:c r="Y54" s="67" t="s">
        <x:v>334</x:v>
      </x:c>
    </x:row>
    <x:row r="55" ht="39.95000076293945" customHeight="1">
      <x:c r="A55" s="67" t="s">
        <x:v>239</x:v>
      </x:c>
      <x:c r="B55" s="83">
        <x:v>54</x:v>
      </x:c>
      <x:c r="C55" s="83">
        <x:v>4</x:v>
      </x:c>
      <x:c r="D55" s="83">
        <x:v>8</x:v>
      </x:c>
      <x:c r="E55" s="67" t="s">
        <x:v>335</x:v>
      </x:c>
      <x:c r="F55" s="67" t="s">
        <x:v>336</x:v>
      </x:c>
      <x:c r="G55" s="67" t="s">
        <x:v>337</x:v>
      </x:c>
      <x:c r="H55" s="67" t="s">
        <x:v>338</x:v>
      </x:c>
      <x:c r="I55" s="83">
        <x:v>4</x:v>
      </x:c>
      <x:c r="J55" s="67" t="s">
        <x:v>339</x:v>
      </x:c>
      <x:c r="K55" s="67" t="s">
        <x:v>340</x:v>
      </x:c>
      <x:c r="L55" s="83" t="s">
        <x:v>41</x:v>
      </x:c>
      <x:c r="M55" s="67" t="s">
        <x:v>341</x:v>
      </x:c>
      <x:c r="N55" s="83">
        <x:v>0.022280092592592591</x:v>
      </x:c>
      <x:c r="O55" s="67" t="s">
        <x:v>333</x:v>
      </x:c>
      <x:c r="P55" s="83">
        <x:v>5</x:v>
      </x:c>
      <x:c r="Q55" s="83">
        <x:v>196</x:v>
      </x:c>
      <x:c r="R55" s="67"/>
      <x:c r="S55" s="67" t="s">
        <x:v>41</x:v>
      </x:c>
      <x:c r="T55" s="67" t="s">
        <x:v>41</x:v>
      </x:c>
      <x:c r="U55" s="67" t="s">
        <x:v>41</x:v>
      </x:c>
      <x:c r="V55" s="67"/>
      <x:c r="W55" s="67"/>
      <x:c r="X55" s="67"/>
      <x:c r="Y55" s="67"/>
    </x:row>
    <x:row r="56" ht="39.95000076293945" customHeight="1">
      <x:c r="A56" s="67" t="s">
        <x:v>239</x:v>
      </x:c>
      <x:c r="B56" s="83">
        <x:v>55</x:v>
      </x:c>
      <x:c r="C56" s="83">
        <x:v>3</x:v>
      </x:c>
      <x:c r="D56" s="83">
        <x:v>7</x:v>
      </x:c>
      <x:c r="E56" s="67" t="s">
        <x:v>342</x:v>
      </x:c>
      <x:c r="F56" s="67" t="s">
        <x:v>343</x:v>
      </x:c>
      <x:c r="G56" s="67" t="s">
        <x:v>344</x:v>
      </x:c>
      <x:c r="H56" s="67" t="s">
        <x:v>345</x:v>
      </x:c>
      <x:c r="I56" s="83">
        <x:v>5</x:v>
      </x:c>
      <x:c r="J56" s="67" t="s">
        <x:v>346</x:v>
      </x:c>
      <x:c r="K56" s="67" t="s">
        <x:v>31</x:v>
      </x:c>
      <x:c r="L56" s="83" t="s">
        <x:v>36</x:v>
      </x:c>
      <x:c r="M56" s="67" t="s">
        <x:v>347</x:v>
      </x:c>
      <x:c r="N56" s="83">
        <x:v>0.022685185185185187</x:v>
      </x:c>
      <x:c r="O56" s="67" t="s">
        <x:v>333</x:v>
      </x:c>
      <x:c r="P56" s="83">
        <x:v>5</x:v>
      </x:c>
      <x:c r="Q56" s="83">
        <x:v>201</x:v>
      </x:c>
      <x:c r="R56" s="67"/>
      <x:c r="S56" s="67" t="s">
        <x:v>36</x:v>
      </x:c>
      <x:c r="T56" s="67" t="s">
        <x:v>49</x:v>
      </x:c>
      <x:c r="U56" s="67" t="s">
        <x:v>49</x:v>
      </x:c>
      <x:c r="V56" s="67"/>
      <x:c r="W56" s="67"/>
      <x:c r="X56" s="67"/>
      <x:c r="Y56" s="67" t="s">
        <x:v>348</x:v>
      </x:c>
    </x:row>
    <x:row r="57" ht="39.95000076293945" customHeight="1">
      <x:c r="A57" s="67" t="s">
        <x:v>239</x:v>
      </x:c>
      <x:c r="B57" s="83">
        <x:v>56</x:v>
      </x:c>
      <x:c r="C57" s="83">
        <x:v>1</x:v>
      </x:c>
      <x:c r="D57" s="83">
        <x:v>8</x:v>
      </x:c>
      <x:c r="E57" s="67" t="s">
        <x:v>349</x:v>
      </x:c>
      <x:c r="F57" s="67" t="s">
        <x:v>350</x:v>
      </x:c>
      <x:c r="G57" s="67" t="s">
        <x:v>351</x:v>
      </x:c>
      <x:c r="H57" s="67" t="s">
        <x:v>352</x:v>
      </x:c>
      <x:c r="I57" s="83">
        <x:v>2</x:v>
      </x:c>
      <x:c r="J57" s="67" t="s">
        <x:v>353</x:v>
      </x:c>
      <x:c r="K57" s="67" t="s">
        <x:v>354</x:v>
      </x:c>
      <x:c r="L57" s="83" t="s">
        <x:v>43</x:v>
      </x:c>
      <x:c r="M57" s="67" t="s">
        <x:v>355</x:v>
      </x:c>
      <x:c r="N57" s="83">
        <x:v>0.022858796296296297</x:v>
      </x:c>
      <x:c r="O57" s="67" t="s">
        <x:v>333</x:v>
      </x:c>
      <x:c r="P57" s="83">
        <x:v>3</x:v>
      </x:c>
      <x:c r="Q57" s="83">
        <x:v>204</x:v>
      </x:c>
      <x:c r="R57" s="67"/>
      <x:c r="S57" s="67" t="s">
        <x:v>43</x:v>
      </x:c>
      <x:c r="T57" s="67" t="s">
        <x:v>43</x:v>
      </x:c>
      <x:c r="U57" s="67" t="s">
        <x:v>43</x:v>
      </x:c>
      <x:c r="V57" s="67"/>
      <x:c r="W57" s="67"/>
      <x:c r="X57" s="67"/>
      <x:c r="Y57" s="67" t="s">
        <x:v>356</x:v>
      </x:c>
    </x:row>
    <x:row r="58" ht="39.95000076293945" customHeight="1">
      <x:c r="A58" s="67" t="s">
        <x:v>239</x:v>
      </x:c>
      <x:c r="B58" s="83">
        <x:v>57</x:v>
      </x:c>
      <x:c r="C58" s="83">
        <x:v>2</x:v>
      </x:c>
      <x:c r="D58" s="83">
        <x:v>8</x:v>
      </x:c>
      <x:c r="E58" s="67" t="s">
        <x:v>357</x:v>
      </x:c>
      <x:c r="F58" s="67" t="s">
        <x:v>358</x:v>
      </x:c>
      <x:c r="G58" s="67" t="s">
        <x:v>359</x:v>
      </x:c>
      <x:c r="H58" s="67" t="s">
        <x:v>360</x:v>
      </x:c>
      <x:c r="I58" s="83">
        <x:v>5</x:v>
      </x:c>
      <x:c r="J58" s="67" t="s">
        <x:v>361</x:v>
      </x:c>
      <x:c r="K58" s="67" t="s">
        <x:v>362</x:v>
      </x:c>
      <x:c r="L58" s="83" t="s">
        <x:v>42</x:v>
      </x:c>
      <x:c r="M58" s="67" t="s">
        <x:v>363</x:v>
      </x:c>
      <x:c r="N58" s="83">
        <x:v>0.023090277777777779</x:v>
      </x:c>
      <x:c r="O58" s="67" t="s">
        <x:v>246</x:v>
      </x:c>
      <x:c r="P58" s="83">
        <x:v>4</x:v>
      </x:c>
      <x:c r="Q58" s="83">
        <x:v>208</x:v>
      </x:c>
      <x:c r="R58" s="67"/>
      <x:c r="S58" s="67" t="s">
        <x:v>42</x:v>
      </x:c>
      <x:c r="T58" s="67" t="s">
        <x:v>42</x:v>
      </x:c>
      <x:c r="U58" s="67" t="s">
        <x:v>42</x:v>
      </x:c>
      <x:c r="V58" s="67"/>
      <x:c r="W58" s="67"/>
      <x:c r="X58" s="67" t="s">
        <x:v>364</x:v>
      </x:c>
      <x:c r="Y58" s="67"/>
    </x:row>
    <x:row r="59" ht="39.95000076293945" customHeight="1">
      <x:c r="A59" s="67" t="s">
        <x:v>239</x:v>
      </x:c>
      <x:c r="B59" s="83">
        <x:v>58</x:v>
      </x:c>
      <x:c r="C59" s="83">
        <x:v>3</x:v>
      </x:c>
      <x:c r="D59" s="83">
        <x:v>8</x:v>
      </x:c>
      <x:c r="E59" s="67" t="s">
        <x:v>365</x:v>
      </x:c>
      <x:c r="F59" s="67" t="s">
        <x:v>366</x:v>
      </x:c>
      <x:c r="G59" s="67" t="s">
        <x:v>367</x:v>
      </x:c>
      <x:c r="H59" s="67" t="s">
        <x:v>368</x:v>
      </x:c>
      <x:c r="I59" s="83">
        <x:v>3</x:v>
      </x:c>
      <x:c r="J59" s="67" t="s">
        <x:v>369</x:v>
      </x:c>
      <x:c r="K59" s="67" t="s">
        <x:v>370</x:v>
      </x:c>
      <x:c r="L59" s="83" t="s">
        <x:v>43</x:v>
      </x:c>
      <x:c r="M59" s="67" t="s">
        <x:v>371</x:v>
      </x:c>
      <x:c r="N59" s="83">
        <x:v>0.02326388888888889</x:v>
      </x:c>
      <x:c r="O59" s="67" t="s">
        <x:v>372</x:v>
      </x:c>
      <x:c r="P59" s="83">
        <x:v>4</x:v>
      </x:c>
      <x:c r="Q59" s="83">
        <x:v>212</x:v>
      </x:c>
      <x:c r="R59" s="67"/>
      <x:c r="S59" s="67" t="s">
        <x:v>43</x:v>
      </x:c>
      <x:c r="T59" s="67" t="s">
        <x:v>43</x:v>
      </x:c>
      <x:c r="U59" s="67" t="s">
        <x:v>43</x:v>
      </x:c>
      <x:c r="V59" s="67"/>
      <x:c r="W59" s="67"/>
      <x:c r="X59" s="67"/>
      <x:c r="Y59" s="67"/>
    </x:row>
    <x:row r="60" ht="39.95000076293945" customHeight="1">
      <x:c r="A60" s="67" t="s">
        <x:v>239</x:v>
      </x:c>
      <x:c r="B60" s="83">
        <x:v>59</x:v>
      </x:c>
      <x:c r="C60" s="83">
        <x:v>2</x:v>
      </x:c>
      <x:c r="D60" s="83">
        <x:v>6</x:v>
      </x:c>
      <x:c r="E60" s="67" t="s">
        <x:v>373</x:v>
      </x:c>
      <x:c r="F60" s="67" t="s">
        <x:v>374</x:v>
      </x:c>
      <x:c r="G60" s="67" t="s">
        <x:v>375</x:v>
      </x:c>
      <x:c r="H60" s="67" t="s">
        <x:v>376</x:v>
      </x:c>
      <x:c r="I60" s="83">
        <x:v>8</x:v>
      </x:c>
      <x:c r="J60" s="67" t="s">
        <x:v>377</x:v>
      </x:c>
      <x:c r="K60" s="67" t="s">
        <x:v>378</x:v>
      </x:c>
      <x:c r="L60" s="83" t="s">
        <x:v>36</x:v>
      </x:c>
      <x:c r="M60" s="67" t="s">
        <x:v>379</x:v>
      </x:c>
      <x:c r="N60" s="83">
        <x:v>0.023668981481481482</x:v>
      </x:c>
      <x:c r="O60" s="67" t="s">
        <x:v>372</x:v>
      </x:c>
      <x:c r="P60" s="83">
        <x:v>4</x:v>
      </x:c>
      <x:c r="Q60" s="83">
        <x:v>216</x:v>
      </x:c>
      <x:c r="R60" s="67"/>
      <x:c r="S60" s="67" t="s">
        <x:v>36</x:v>
      </x:c>
      <x:c r="T60" s="67" t="s">
        <x:v>49</x:v>
      </x:c>
      <x:c r="U60" s="67" t="s">
        <x:v>49</x:v>
      </x:c>
      <x:c r="V60" s="67"/>
      <x:c r="W60" s="67"/>
      <x:c r="X60" s="67"/>
      <x:c r="Y60" s="67"/>
    </x:row>
    <x:row r="61" ht="39.95000076293945" customHeight="1">
      <x:c r="A61" s="67" t="s">
        <x:v>239</x:v>
      </x:c>
      <x:c r="B61" s="83">
        <x:v>60</x:v>
      </x:c>
      <x:c r="C61" s="83">
        <x:v>3</x:v>
      </x:c>
      <x:c r="D61" s="83">
        <x:v>7</x:v>
      </x:c>
      <x:c r="E61" s="67" t="s">
        <x:v>380</x:v>
      </x:c>
      <x:c r="F61" s="67" t="s">
        <x:v>374</x:v>
      </x:c>
      <x:c r="G61" s="67" t="s">
        <x:v>381</x:v>
      </x:c>
      <x:c r="H61" s="67" t="s">
        <x:v>382</x:v>
      </x:c>
      <x:c r="I61" s="83">
        <x:v>10</x:v>
      </x:c>
      <x:c r="J61" s="67" t="s">
        <x:v>383</x:v>
      </x:c>
      <x:c r="K61" s="67" t="s">
        <x:v>378</x:v>
      </x:c>
      <x:c r="L61" s="83" t="s">
        <x:v>32</x:v>
      </x:c>
      <x:c r="M61" s="67" t="s">
        <x:v>379</x:v>
      </x:c>
      <x:c r="N61" s="83">
        <x:v>0.024189814814814813</x:v>
      </x:c>
      <x:c r="O61" s="67" t="s">
        <x:v>372</x:v>
      </x:c>
      <x:c r="P61" s="83">
        <x:v>5</x:v>
      </x:c>
      <x:c r="Q61" s="83">
        <x:v>221</x:v>
      </x:c>
      <x:c r="R61" s="67"/>
      <x:c r="S61" s="67" t="s">
        <x:v>32</x:v>
      </x:c>
      <x:c r="T61" s="67" t="s">
        <x:v>35</x:v>
      </x:c>
      <x:c r="U61" s="67" t="s">
        <x:v>35</x:v>
      </x:c>
      <x:c r="V61" s="67"/>
      <x:c r="W61" s="67"/>
      <x:c r="X61" s="67"/>
      <x:c r="Y61" s="67"/>
    </x:row>
    <x:row r="62" ht="39.95000076293945" customHeight="1">
      <x:c r="A62" s="67" t="s">
        <x:v>239</x:v>
      </x:c>
      <x:c r="B62" s="83">
        <x:v>61</x:v>
      </x:c>
      <x:c r="C62" s="83">
        <x:v>3</x:v>
      </x:c>
      <x:c r="D62" s="83">
        <x:v>7</x:v>
      </x:c>
      <x:c r="E62" s="67" t="s">
        <x:v>384</x:v>
      </x:c>
      <x:c r="F62" s="67" t="s">
        <x:v>374</x:v>
      </x:c>
      <x:c r="G62" s="67" t="s">
        <x:v>385</x:v>
      </x:c>
      <x:c r="H62" s="67" t="s">
        <x:v>382</x:v>
      </x:c>
      <x:c r="I62" s="83">
        <x:v>6</x:v>
      </x:c>
      <x:c r="J62" s="67" t="s">
        <x:v>386</x:v>
      </x:c>
      <x:c r="K62" s="67" t="s">
        <x:v>378</x:v>
      </x:c>
      <x:c r="L62" s="83" t="s">
        <x:v>36</x:v>
      </x:c>
      <x:c r="M62" s="67" t="s">
        <x:v>379</x:v>
      </x:c>
      <x:c r="N62" s="83">
        <x:v>0.024594907407407409</x:v>
      </x:c>
      <x:c r="O62" s="67" t="s">
        <x:v>372</x:v>
      </x:c>
      <x:c r="P62" s="83">
        <x:v>5</x:v>
      </x:c>
      <x:c r="Q62" s="83">
        <x:v>226</x:v>
      </x:c>
      <x:c r="R62" s="67"/>
      <x:c r="S62" s="67" t="s">
        <x:v>36</x:v>
      </x:c>
      <x:c r="T62" s="67" t="s">
        <x:v>49</x:v>
      </x:c>
      <x:c r="U62" s="67" t="s">
        <x:v>49</x:v>
      </x:c>
      <x:c r="V62" s="67"/>
      <x:c r="W62" s="67"/>
      <x:c r="X62" s="67"/>
      <x:c r="Y62" s="67"/>
    </x:row>
    <x:row r="63" ht="39.95000076293945" customHeight="1">
      <x:c r="A63" s="67" t="s">
        <x:v>239</x:v>
      </x:c>
      <x:c r="B63" s="83">
        <x:v>62</x:v>
      </x:c>
      <x:c r="C63" s="83">
        <x:v>5</x:v>
      </x:c>
      <x:c r="D63" s="83">
        <x:v>8</x:v>
      </x:c>
      <x:c r="E63" s="67" t="s">
        <x:v>387</x:v>
      </x:c>
      <x:c r="F63" s="67" t="s">
        <x:v>388</x:v>
      </x:c>
      <x:c r="G63" s="67" t="s">
        <x:v>389</x:v>
      </x:c>
      <x:c r="H63" s="67" t="s">
        <x:v>390</x:v>
      </x:c>
      <x:c r="I63" s="83">
        <x:v>10</x:v>
      </x:c>
      <x:c r="J63" s="67" t="s">
        <x:v>391</x:v>
      </x:c>
      <x:c r="K63" s="67" t="s">
        <x:v>392</x:v>
      </x:c>
      <x:c r="L63" s="83" t="s">
        <x:v>36</x:v>
      </x:c>
      <x:c r="M63" s="67" t="s">
        <x:v>393</x:v>
      </x:c>
      <x:c r="N63" s="83">
        <x:v>0.025</x:v>
      </x:c>
      <x:c r="O63" s="67" t="s">
        <x:v>372</x:v>
      </x:c>
      <x:c r="P63" s="83">
        <x:v>6</x:v>
      </x:c>
      <x:c r="Q63" s="83">
        <x:v>232</x:v>
      </x:c>
      <x:c r="R63" s="67"/>
      <x:c r="S63" s="67" t="s">
        <x:v>36</x:v>
      </x:c>
      <x:c r="T63" s="67" t="s">
        <x:v>49</x:v>
      </x:c>
      <x:c r="U63" s="67" t="s">
        <x:v>49</x:v>
      </x:c>
      <x:c r="V63" s="67"/>
      <x:c r="W63" s="67"/>
      <x:c r="X63" s="67"/>
      <x:c r="Y63" s="67"/>
    </x:row>
    <x:row r="64" ht="39.95000076293945" customHeight="1">
      <x:c r="A64" s="67" t="s">
        <x:v>239</x:v>
      </x:c>
      <x:c r="B64" s="83">
        <x:v>63</x:v>
      </x:c>
      <x:c r="C64" s="83">
        <x:v>2</x:v>
      </x:c>
      <x:c r="D64" s="83">
        <x:v>9</x:v>
      </x:c>
      <x:c r="E64" s="67" t="s">
        <x:v>394</x:v>
      </x:c>
      <x:c r="F64" s="67" t="s">
        <x:v>395</x:v>
      </x:c>
      <x:c r="G64" s="67" t="s">
        <x:v>396</x:v>
      </x:c>
      <x:c r="H64" s="67" t="s">
        <x:v>397</x:v>
      </x:c>
      <x:c r="I64" s="83">
        <x:v>4</x:v>
      </x:c>
      <x:c r="J64" s="67" t="s">
        <x:v>398</x:v>
      </x:c>
      <x:c r="K64" s="67" t="s">
        <x:v>362</x:v>
      </x:c>
      <x:c r="L64" s="83" t="s">
        <x:v>43</x:v>
      </x:c>
      <x:c r="M64" s="67" t="s">
        <x:v>399</x:v>
      </x:c>
      <x:c r="N64" s="83">
        <x:v>0.025173611111111112</x:v>
      </x:c>
      <x:c r="O64" s="67" t="s">
        <x:v>372</x:v>
      </x:c>
      <x:c r="P64" s="83">
        <x:v>5</x:v>
      </x:c>
      <x:c r="Q64" s="83">
        <x:v>237</x:v>
      </x:c>
      <x:c r="R64" s="67"/>
      <x:c r="S64" s="67" t="s">
        <x:v>43</x:v>
      </x:c>
      <x:c r="T64" s="67" t="s">
        <x:v>43</x:v>
      </x:c>
      <x:c r="U64" s="67" t="s">
        <x:v>43</x:v>
      </x:c>
      <x:c r="V64" s="67"/>
      <x:c r="W64" s="67"/>
      <x:c r="X64" s="67" t="s">
        <x:v>400</x:v>
      </x:c>
      <x:c r="Y64" s="67"/>
    </x:row>
    <x:row r="65" ht="39.95000076293945" customHeight="1">
      <x:c r="A65" s="67" t="s">
        <x:v>239</x:v>
      </x:c>
      <x:c r="B65" s="83">
        <x:v>64</x:v>
      </x:c>
      <x:c r="C65" s="83">
        <x:v>1</x:v>
      </x:c>
      <x:c r="D65" s="83">
        <x:v>10</x:v>
      </x:c>
      <x:c r="E65" s="67" t="s">
        <x:v>401</x:v>
      </x:c>
      <x:c r="F65" s="67" t="s">
        <x:v>402</x:v>
      </x:c>
      <x:c r="G65" s="67" t="s">
        <x:v>403</x:v>
      </x:c>
      <x:c r="H65" s="67" t="s">
        <x:v>29</x:v>
      </x:c>
      <x:c r="I65" s="83">
        <x:v>3</x:v>
      </x:c>
      <x:c r="J65" s="67" t="s">
        <x:v>404</x:v>
      </x:c>
      <x:c r="K65" s="67" t="s">
        <x:v>31</x:v>
      </x:c>
      <x:c r="L65" s="83" t="s">
        <x:v>252</x:v>
      </x:c>
      <x:c r="M65" s="67" t="s">
        <x:v>33</x:v>
      </x:c>
      <x:c r="N65" s="83">
        <x:v>0.025289351851851851</x:v>
      </x:c>
      <x:c r="O65" s="67" t="s">
        <x:v>405</x:v>
      </x:c>
      <x:c r="P65" s="83">
        <x:v>4</x:v>
      </x:c>
      <x:c r="Q65" s="83">
        <x:v>241</x:v>
      </x:c>
      <x:c r="R65" s="67"/>
      <x:c r="S65" s="67" t="s">
        <x:v>252</x:v>
      </x:c>
      <x:c r="T65" s="67" t="s">
        <x:v>252</x:v>
      </x:c>
      <x:c r="U65" s="67" t="s">
        <x:v>252</x:v>
      </x:c>
      <x:c r="V65" s="67"/>
      <x:c r="W65" s="67"/>
      <x:c r="X65" s="67"/>
      <x:c r="Y65" s="67"/>
    </x:row>
    <x:row r="66" ht="39.95000076293945" customHeight="1">
      <x:c r="A66" s="67" t="s">
        <x:v>239</x:v>
      </x:c>
      <x:c r="B66" s="83">
        <x:v>65</x:v>
      </x:c>
      <x:c r="C66" s="83">
        <x:v>2</x:v>
      </x:c>
      <x:c r="D66" s="83">
        <x:v>9</x:v>
      </x:c>
      <x:c r="E66" s="67" t="s">
        <x:v>406</x:v>
      </x:c>
      <x:c r="F66" s="67" t="s">
        <x:v>407</x:v>
      </x:c>
      <x:c r="G66" s="67" t="s">
        <x:v>408</x:v>
      </x:c>
      <x:c r="H66" s="67" t="s">
        <x:v>53</x:v>
      </x:c>
      <x:c r="I66" s="83">
        <x:v>3</x:v>
      </x:c>
      <x:c r="J66" s="67" t="s">
        <x:v>409</x:v>
      </x:c>
      <x:c r="K66" s="67" t="s">
        <x:v>31</x:v>
      </x:c>
      <x:c r="L66" s="83" t="s">
        <x:v>41</x:v>
      </x:c>
      <x:c r="M66" s="67" t="s">
        <x:v>33</x:v>
      </x:c>
      <x:c r="N66" s="83">
        <x:v>0.025578703703703704</x:v>
      </x:c>
      <x:c r="O66" s="67" t="s">
        <x:v>405</x:v>
      </x:c>
      <x:c r="P66" s="83">
        <x:v>4</x:v>
      </x:c>
      <x:c r="Q66" s="83">
        <x:v>245</x:v>
      </x:c>
      <x:c r="R66" s="67"/>
      <x:c r="S66" s="67" t="s">
        <x:v>41</x:v>
      </x:c>
      <x:c r="T66" s="67" t="s">
        <x:v>41</x:v>
      </x:c>
      <x:c r="U66" s="67" t="s">
        <x:v>42</x:v>
      </x:c>
      <x:c r="V66" s="67"/>
      <x:c r="W66" s="67"/>
      <x:c r="X66" s="67"/>
      <x:c r="Y66" s="67"/>
    </x:row>
    <x:row r="67" ht="39.95000076293945" customHeight="1">
      <x:c r="A67" s="67" t="s">
        <x:v>239</x:v>
      </x:c>
      <x:c r="B67" s="83">
        <x:v>66</x:v>
      </x:c>
      <x:c r="C67" s="83">
        <x:v>2</x:v>
      </x:c>
      <x:c r="D67" s="83">
        <x:v>8</x:v>
      </x:c>
      <x:c r="E67" s="67" t="s">
        <x:v>410</x:v>
      </x:c>
      <x:c r="F67" s="67" t="s">
        <x:v>411</x:v>
      </x:c>
      <x:c r="G67" s="67" t="s">
        <x:v>412</x:v>
      </x:c>
      <x:c r="H67" s="67" t="s">
        <x:v>53</x:v>
      </x:c>
      <x:c r="I67" s="83">
        <x:v>3</x:v>
      </x:c>
      <x:c r="J67" s="67" t="s">
        <x:v>413</x:v>
      </x:c>
      <x:c r="K67" s="67" t="s">
        <x:v>31</x:v>
      </x:c>
      <x:c r="L67" s="83" t="s">
        <x:v>41</x:v>
      </x:c>
      <x:c r="M67" s="67" t="s">
        <x:v>33</x:v>
      </x:c>
      <x:c r="N67" s="83">
        <x:v>0.025868055555555554</x:v>
      </x:c>
      <x:c r="O67" s="67" t="s">
        <x:v>405</x:v>
      </x:c>
      <x:c r="P67" s="83">
        <x:v>4</x:v>
      </x:c>
      <x:c r="Q67" s="83">
        <x:v>249</x:v>
      </x:c>
      <x:c r="R67" s="67"/>
      <x:c r="S67" s="67" t="s">
        <x:v>41</x:v>
      </x:c>
      <x:c r="T67" s="67" t="s">
        <x:v>41</x:v>
      </x:c>
      <x:c r="U67" s="67" t="s">
        <x:v>42</x:v>
      </x:c>
      <x:c r="V67" s="67"/>
      <x:c r="W67" s="67"/>
      <x:c r="X67" s="67"/>
      <x:c r="Y67" s="67"/>
    </x:row>
    <x:row r="68" ht="39.95000076293945" customHeight="1">
      <x:c r="A68" s="67" t="s">
        <x:v>239</x:v>
      </x:c>
      <x:c r="B68" s="83">
        <x:v>67</x:v>
      </x:c>
      <x:c r="C68" s="83">
        <x:v>1</x:v>
      </x:c>
      <x:c r="D68" s="83">
        <x:v>8</x:v>
      </x:c>
      <x:c r="E68" s="67" t="s">
        <x:v>414</x:v>
      </x:c>
      <x:c r="F68" s="67" t="s">
        <x:v>415</x:v>
      </x:c>
      <x:c r="G68" s="67" t="s">
        <x:v>416</x:v>
      </x:c>
      <x:c r="H68" s="67" t="s">
        <x:v>29</x:v>
      </x:c>
      <x:c r="I68" s="83">
        <x:v>2</x:v>
      </x:c>
      <x:c r="J68" s="67" t="s">
        <x:v>417</x:v>
      </x:c>
      <x:c r="K68" s="67" t="s">
        <x:v>31</x:v>
      </x:c>
      <x:c r="L68" s="83" t="s">
        <x:v>49</x:v>
      </x:c>
      <x:c r="M68" s="67" t="s">
        <x:v>33</x:v>
      </x:c>
      <x:c r="N68" s="83">
        <x:v>0.026215277777777778</x:v>
      </x:c>
      <x:c r="O68" s="67" t="s">
        <x:v>405</x:v>
      </x:c>
      <x:c r="P68" s="83">
        <x:v>4</x:v>
      </x:c>
      <x:c r="Q68" s="83">
        <x:v>253</x:v>
      </x:c>
      <x:c r="R68" s="67"/>
      <x:c r="S68" s="67" t="s">
        <x:v>49</x:v>
      </x:c>
      <x:c r="T68" s="67" t="s">
        <x:v>49</x:v>
      </x:c>
      <x:c r="U68" s="67" t="s">
        <x:v>41</x:v>
      </x:c>
      <x:c r="V68" s="67"/>
      <x:c r="W68" s="67"/>
      <x:c r="X68" s="67"/>
      <x:c r="Y68" s="67"/>
    </x:row>
    <x:row r="69" ht="39.95000076293945" customHeight="1">
      <x:c r="A69" s="67" t="s">
        <x:v>239</x:v>
      </x:c>
      <x:c r="B69" s="83">
        <x:v>68</x:v>
      </x:c>
      <x:c r="C69" s="83">
        <x:v>1</x:v>
      </x:c>
      <x:c r="D69" s="83">
        <x:v>9</x:v>
      </x:c>
      <x:c r="E69" s="67" t="s">
        <x:v>418</x:v>
      </x:c>
      <x:c r="F69" s="67" t="s">
        <x:v>419</x:v>
      </x:c>
      <x:c r="G69" s="67" t="s">
        <x:v>420</x:v>
      </x:c>
      <x:c r="H69" s="67" t="s">
        <x:v>29</x:v>
      </x:c>
      <x:c r="I69" s="83">
        <x:v>2</x:v>
      </x:c>
      <x:c r="J69" s="67" t="s">
        <x:v>421</x:v>
      </x:c>
      <x:c r="K69" s="67" t="s">
        <x:v>31</x:v>
      </x:c>
      <x:c r="L69" s="83" t="s">
        <x:v>41</x:v>
      </x:c>
      <x:c r="M69" s="67" t="s">
        <x:v>33</x:v>
      </x:c>
      <x:c r="N69" s="83">
        <x:v>0.026504629629629628</x:v>
      </x:c>
      <x:c r="O69" s="67" t="s">
        <x:v>422</x:v>
      </x:c>
      <x:c r="P69" s="83">
        <x:v>3</x:v>
      </x:c>
      <x:c r="Q69" s="83">
        <x:v>256</x:v>
      </x:c>
      <x:c r="R69" s="67"/>
      <x:c r="S69" s="67" t="s">
        <x:v>41</x:v>
      </x:c>
      <x:c r="T69" s="67" t="s">
        <x:v>42</x:v>
      </x:c>
      <x:c r="U69" s="67" t="s">
        <x:v>42</x:v>
      </x:c>
      <x:c r="V69" s="67"/>
      <x:c r="W69" s="67"/>
      <x:c r="X69" s="67"/>
      <x:c r="Y69" s="67"/>
    </x:row>
    <x:row r="70" ht="39.95000076293945" customHeight="1">
      <x:c r="A70" s="67" t="s">
        <x:v>239</x:v>
      </x:c>
      <x:c r="B70" s="83">
        <x:v>69</x:v>
      </x:c>
      <x:c r="C70" s="83">
        <x:v>1</x:v>
      </x:c>
      <x:c r="D70" s="83">
        <x:v>9</x:v>
      </x:c>
      <x:c r="E70" s="67" t="s">
        <x:v>423</x:v>
      </x:c>
      <x:c r="F70" s="67" t="s">
        <x:v>424</x:v>
      </x:c>
      <x:c r="G70" s="67" t="s">
        <x:v>425</x:v>
      </x:c>
      <x:c r="H70" s="67" t="s">
        <x:v>29</x:v>
      </x:c>
      <x:c r="I70" s="83">
        <x:v>2</x:v>
      </x:c>
      <x:c r="J70" s="67" t="s">
        <x:v>426</x:v>
      </x:c>
      <x:c r="K70" s="67" t="s">
        <x:v>31</x:v>
      </x:c>
      <x:c r="L70" s="83" t="s">
        <x:v>49</x:v>
      </x:c>
      <x:c r="M70" s="67" t="s">
        <x:v>33</x:v>
      </x:c>
      <x:c r="N70" s="83">
        <x:v>0.026851851851851852</x:v>
      </x:c>
      <x:c r="O70" s="67" t="s">
        <x:v>422</x:v>
      </x:c>
      <x:c r="P70" s="83">
        <x:v>4</x:v>
      </x:c>
      <x:c r="Q70" s="83">
        <x:v>260</x:v>
      </x:c>
      <x:c r="R70" s="67"/>
      <x:c r="S70" s="67" t="s">
        <x:v>49</x:v>
      </x:c>
      <x:c r="T70" s="67" t="s">
        <x:v>49</x:v>
      </x:c>
      <x:c r="U70" s="67" t="s">
        <x:v>41</x:v>
      </x:c>
      <x:c r="V70" s="67"/>
      <x:c r="W70" s="67"/>
      <x:c r="X70" s="67"/>
      <x:c r="Y70" s="67" t="s">
        <x:v>427</x:v>
      </x:c>
    </x:row>
    <x:row r="71" ht="39.95000076293945" customHeight="1">
      <x:c r="A71" s="67" t="s">
        <x:v>428</x:v>
      </x:c>
      <x:c r="B71" s="83">
        <x:v>70</x:v>
      </x:c>
      <x:c r="C71" s="83">
        <x:v>1</x:v>
      </x:c>
      <x:c r="D71" s="83">
        <x:v>6</x:v>
      </x:c>
      <x:c r="E71" s="67" t="s">
        <x:v>429</x:v>
      </x:c>
      <x:c r="F71" s="67" t="s">
        <x:v>430</x:v>
      </x:c>
      <x:c r="G71" s="67" t="s">
        <x:v>431</x:v>
      </x:c>
      <x:c r="H71" s="67" t="s">
        <x:v>432</x:v>
      </x:c>
      <x:c r="I71" s="83">
        <x:v>2</x:v>
      </x:c>
      <x:c r="J71" s="67" t="s">
        <x:v>433</x:v>
      </x:c>
      <x:c r="K71" s="67" t="s">
        <x:v>31</x:v>
      </x:c>
      <x:c r="L71" s="83" t="s">
        <x:v>252</x:v>
      </x:c>
      <x:c r="M71" s="67" t="s">
        <x:v>434</x:v>
      </x:c>
      <x:c r="N71" s="83">
        <x:v>0.026967592592592592</x:v>
      </x:c>
      <x:c r="O71" s="67" t="s">
        <x:v>435</x:v>
      </x:c>
      <x:c r="P71" s="83">
        <x:v>3</x:v>
      </x:c>
      <x:c r="Q71" s="83">
        <x:v>263</x:v>
      </x:c>
      <x:c r="R71" s="67"/>
      <x:c r="S71" s="67" t="s">
        <x:v>252</x:v>
      </x:c>
      <x:c r="T71" s="67" t="s">
        <x:v>252</x:v>
      </x:c>
      <x:c r="U71" s="67" t="s">
        <x:v>252</x:v>
      </x:c>
      <x:c r="V71" s="67"/>
      <x:c r="W71" s="67"/>
      <x:c r="X71" s="67"/>
      <x:c r="Y71" s="67"/>
    </x:row>
    <x:row r="72" ht="39.95000076293945" customHeight="1">
      <x:c r="A72" s="67" t="s">
        <x:v>428</x:v>
      </x:c>
      <x:c r="B72" s="83">
        <x:v>71</x:v>
      </x:c>
      <x:c r="C72" s="83">
        <x:v>2</x:v>
      </x:c>
      <x:c r="D72" s="83">
        <x:v>8</x:v>
      </x:c>
      <x:c r="E72" s="67" t="s">
        <x:v>436</x:v>
      </x:c>
      <x:c r="F72" s="67" t="s">
        <x:v>306</x:v>
      </x:c>
      <x:c r="G72" s="67" t="s">
        <x:v>307</x:v>
      </x:c>
      <x:c r="H72" s="67" t="s">
        <x:v>437</x:v>
      </x:c>
      <x:c r="I72" s="83">
        <x:v>3</x:v>
      </x:c>
      <x:c r="J72" s="67" t="s">
        <x:v>438</x:v>
      </x:c>
      <x:c r="K72" s="67" t="s">
        <x:v>31</x:v>
      </x:c>
      <x:c r="L72" s="83" t="s">
        <x:v>43</x:v>
      </x:c>
      <x:c r="M72" s="67" t="s">
        <x:v>310</x:v>
      </x:c>
      <x:c r="N72" s="83">
        <x:v>0.027141203703703702</x:v>
      </x:c>
      <x:c r="O72" s="67" t="s">
        <x:v>435</x:v>
      </x:c>
      <x:c r="P72" s="83">
        <x:v>4</x:v>
      </x:c>
      <x:c r="Q72" s="83">
        <x:v>267</x:v>
      </x:c>
      <x:c r="R72" s="67"/>
      <x:c r="S72" s="67" t="s">
        <x:v>43</x:v>
      </x:c>
      <x:c r="T72" s="67" t="s">
        <x:v>43</x:v>
      </x:c>
      <x:c r="U72" s="67" t="s">
        <x:v>43</x:v>
      </x:c>
      <x:c r="V72" s="67"/>
      <x:c r="W72" s="67" t="s">
        <x:v>439</x:v>
      </x:c>
      <x:c r="X72" s="67"/>
      <x:c r="Y72" s="67"/>
    </x:row>
    <x:row r="73" ht="39.95000076293945" customHeight="1">
      <x:c r="A73" s="67" t="s">
        <x:v>428</x:v>
      </x:c>
      <x:c r="B73" s="83">
        <x:v>72</x:v>
      </x:c>
      <x:c r="C73" s="83">
        <x:v>3</x:v>
      </x:c>
      <x:c r="D73" s="83">
        <x:v>7</x:v>
      </x:c>
      <x:c r="E73" s="67" t="s">
        <x:v>440</x:v>
      </x:c>
      <x:c r="F73" s="67" t="s">
        <x:v>441</x:v>
      </x:c>
      <x:c r="G73" s="67" t="s">
        <x:v>442</x:v>
      </x:c>
      <x:c r="H73" s="67" t="s">
        <x:v>443</x:v>
      </x:c>
      <x:c r="I73" s="83">
        <x:v>5</x:v>
      </x:c>
      <x:c r="J73" s="67" t="s">
        <x:v>444</x:v>
      </x:c>
      <x:c r="K73" s="67" t="s">
        <x:v>445</x:v>
      </x:c>
      <x:c r="L73" s="83" t="s">
        <x:v>49</x:v>
      </x:c>
      <x:c r="M73" s="67" t="s">
        <x:v>446</x:v>
      </x:c>
      <x:c r="N73" s="83">
        <x:v>0.027488425925925927</x:v>
      </x:c>
      <x:c r="O73" s="67" t="s">
        <x:v>435</x:v>
      </x:c>
      <x:c r="P73" s="83">
        <x:v>5</x:v>
      </x:c>
      <x:c r="Q73" s="83">
        <x:v>272</x:v>
      </x:c>
      <x:c r="R73" s="67"/>
      <x:c r="S73" s="67" t="s">
        <x:v>49</x:v>
      </x:c>
      <x:c r="T73" s="67" t="s">
        <x:v>49</x:v>
      </x:c>
      <x:c r="U73" s="67" t="s">
        <x:v>49</x:v>
      </x:c>
      <x:c r="V73" s="67"/>
      <x:c r="W73" s="67"/>
      <x:c r="X73" s="67"/>
      <x:c r="Y73" s="67"/>
    </x:row>
    <x:row r="74" ht="39.95000076293945" customHeight="1">
      <x:c r="A74" s="67" t="s">
        <x:v>428</x:v>
      </x:c>
      <x:c r="B74" s="83">
        <x:v>73</x:v>
      </x:c>
      <x:c r="C74" s="83">
        <x:v>4</x:v>
      </x:c>
      <x:c r="D74" s="83">
        <x:v>9</x:v>
      </x:c>
      <x:c r="E74" s="67" t="s">
        <x:v>447</x:v>
      </x:c>
      <x:c r="F74" s="67" t="s">
        <x:v>448</x:v>
      </x:c>
      <x:c r="G74" s="67" t="s">
        <x:v>449</x:v>
      </x:c>
      <x:c r="H74" s="67" t="s">
        <x:v>450</x:v>
      </x:c>
      <x:c r="I74" s="83">
        <x:v>3</x:v>
      </x:c>
      <x:c r="J74" s="67" t="s">
        <x:v>451</x:v>
      </x:c>
      <x:c r="K74" s="67" t="s">
        <x:v>452</x:v>
      </x:c>
      <x:c r="L74" s="83" t="s">
        <x:v>36</x:v>
      </x:c>
      <x:c r="M74" s="67" t="s">
        <x:v>453</x:v>
      </x:c>
      <x:c r="N74" s="83">
        <x:v>0.027893518518518519</x:v>
      </x:c>
      <x:c r="O74" s="67" t="s">
        <x:v>435</x:v>
      </x:c>
      <x:c r="P74" s="83">
        <x:v>6</x:v>
      </x:c>
      <x:c r="Q74" s="83">
        <x:v>278</x:v>
      </x:c>
      <x:c r="R74" s="67"/>
      <x:c r="S74" s="67" t="s">
        <x:v>36</x:v>
      </x:c>
      <x:c r="T74" s="67" t="s">
        <x:v>36</x:v>
      </x:c>
      <x:c r="U74" s="67" t="s">
        <x:v>36</x:v>
      </x:c>
      <x:c r="V74" s="67"/>
      <x:c r="W74" s="67"/>
      <x:c r="X74" s="67"/>
      <x:c r="Y74" s="67"/>
    </x:row>
    <x:row r="75" ht="39.95000076293945" customHeight="1">
      <x:c r="A75" s="67" t="s">
        <x:v>428</x:v>
      </x:c>
      <x:c r="B75" s="83">
        <x:v>74</x:v>
      </x:c>
      <x:c r="C75" s="83">
        <x:v>2</x:v>
      </x:c>
      <x:c r="D75" s="83">
        <x:v>8</x:v>
      </x:c>
      <x:c r="E75" s="67" t="s">
        <x:v>454</x:v>
      </x:c>
      <x:c r="F75" s="67" t="s">
        <x:v>455</x:v>
      </x:c>
      <x:c r="G75" s="67" t="s">
        <x:v>456</x:v>
      </x:c>
      <x:c r="H75" s="67" t="s">
        <x:v>457</x:v>
      </x:c>
      <x:c r="I75" s="83">
        <x:v>1</x:v>
      </x:c>
      <x:c r="J75" s="67" t="s">
        <x:v>458</x:v>
      </x:c>
      <x:c r="K75" s="67" t="s">
        <x:v>459</x:v>
      </x:c>
      <x:c r="L75" s="83" t="s">
        <x:v>42</x:v>
      </x:c>
      <x:c r="M75" s="67" t="s">
        <x:v>460</x:v>
      </x:c>
      <x:c r="N75" s="83">
        <x:v>0.028125</x:v>
      </x:c>
      <x:c r="O75" s="67" t="s">
        <x:v>461</x:v>
      </x:c>
      <x:c r="P75" s="83">
        <x:v>5</x:v>
      </x:c>
      <x:c r="Q75" s="83">
        <x:v>283</x:v>
      </x:c>
      <x:c r="R75" s="67" t="s">
        <x:v>462</x:v>
      </x:c>
      <x:c r="S75" s="67" t="s">
        <x:v>42</x:v>
      </x:c>
      <x:c r="T75" s="67" t="s">
        <x:v>42</x:v>
      </x:c>
      <x:c r="U75" s="67" t="s">
        <x:v>42</x:v>
      </x:c>
      <x:c r="V75" s="67"/>
      <x:c r="W75" s="67"/>
      <x:c r="X75" s="67"/>
      <x:c r="Y75" s="67"/>
    </x:row>
    <x:row r="76" ht="39.95000076293945" customHeight="1">
      <x:c r="A76" s="67" t="s">
        <x:v>428</x:v>
      </x:c>
      <x:c r="B76" s="83">
        <x:v>75</x:v>
      </x:c>
      <x:c r="C76" s="83">
        <x:v>5</x:v>
      </x:c>
      <x:c r="D76" s="83">
        <x:v>9</x:v>
      </x:c>
      <x:c r="E76" s="67" t="s">
        <x:v>463</x:v>
      </x:c>
      <x:c r="F76" s="67" t="s">
        <x:v>464</x:v>
      </x:c>
      <x:c r="G76" s="67" t="s">
        <x:v>465</x:v>
      </x:c>
      <x:c r="H76" s="67" t="s">
        <x:v>466</x:v>
      </x:c>
      <x:c r="I76" s="83">
        <x:v>3</x:v>
      </x:c>
      <x:c r="J76" s="67" t="s">
        <x:v>467</x:v>
      </x:c>
      <x:c r="K76" s="67" t="s">
        <x:v>468</x:v>
      </x:c>
      <x:c r="L76" s="83" t="s">
        <x:v>32</x:v>
      </x:c>
      <x:c r="M76" s="67" t="s">
        <x:v>469</x:v>
      </x:c>
      <x:c r="N76" s="83">
        <x:v>0.028645833333333332</x:v>
      </x:c>
      <x:c r="O76" s="67" t="s">
        <x:v>461</x:v>
      </x:c>
      <x:c r="P76" s="83">
        <x:v>6</x:v>
      </x:c>
      <x:c r="Q76" s="83">
        <x:v>289</x:v>
      </x:c>
      <x:c r="R76" s="67"/>
      <x:c r="S76" s="67" t="s">
        <x:v>32</x:v>
      </x:c>
      <x:c r="T76" s="67" t="s">
        <x:v>35</x:v>
      </x:c>
      <x:c r="U76" s="67" t="s">
        <x:v>35</x:v>
      </x:c>
      <x:c r="V76" s="67"/>
      <x:c r="W76" s="67"/>
      <x:c r="X76" s="67"/>
      <x:c r="Y76" s="67"/>
    </x:row>
    <x:row r="77" ht="39.95000076293945" customHeight="1">
      <x:c r="A77" s="67" t="s">
        <x:v>428</x:v>
      </x:c>
      <x:c r="B77" s="83">
        <x:v>76</x:v>
      </x:c>
      <x:c r="C77" s="83">
        <x:v>2</x:v>
      </x:c>
      <x:c r="D77" s="83">
        <x:v>5</x:v>
      </x:c>
      <x:c r="E77" s="67" t="s">
        <x:v>470</x:v>
      </x:c>
      <x:c r="F77" s="67" t="s">
        <x:v>471</x:v>
      </x:c>
      <x:c r="G77" s="67" t="s">
        <x:v>472</x:v>
      </x:c>
      <x:c r="H77" s="67" t="s">
        <x:v>473</x:v>
      </x:c>
      <x:c r="I77" s="83">
        <x:v>1</x:v>
      </x:c>
      <x:c r="J77" s="67" t="s">
        <x:v>474</x:v>
      </x:c>
      <x:c r="K77" s="67" t="s">
        <x:v>31</x:v>
      </x:c>
      <x:c r="L77" s="83" t="s">
        <x:v>41</x:v>
      </x:c>
      <x:c r="M77" s="67" t="s">
        <x:v>475</x:v>
      </x:c>
      <x:c r="N77" s="83">
        <x:v>0.028935185185185185</x:v>
      </x:c>
      <x:c r="O77" s="67" t="s">
        <x:v>476</x:v>
      </x:c>
      <x:c r="P77" s="83">
        <x:v>3</x:v>
      </x:c>
      <x:c r="Q77" s="83">
        <x:v>292</x:v>
      </x:c>
      <x:c r="R77" s="67"/>
      <x:c r="S77" s="67" t="s">
        <x:v>41</x:v>
      </x:c>
      <x:c r="T77" s="67" t="s">
        <x:v>42</x:v>
      </x:c>
      <x:c r="U77" s="67" t="s">
        <x:v>42</x:v>
      </x:c>
      <x:c r="V77" s="67"/>
      <x:c r="W77" s="67" t="s">
        <x:v>477</x:v>
      </x:c>
      <x:c r="X77" s="67" t="s">
        <x:v>478</x:v>
      </x:c>
      <x:c r="Y77" s="67"/>
    </x:row>
    <x:row r="78" ht="39.95000076293945" customHeight="1">
      <x:c r="A78" s="67" t="s">
        <x:v>428</x:v>
      </x:c>
      <x:c r="B78" s="83">
        <x:v>77</x:v>
      </x:c>
      <x:c r="C78" s="83">
        <x:v>2</x:v>
      </x:c>
      <x:c r="D78" s="83">
        <x:v>7</x:v>
      </x:c>
      <x:c r="E78" s="67" t="s">
        <x:v>479</x:v>
      </x:c>
      <x:c r="F78" s="67" t="s">
        <x:v>480</x:v>
      </x:c>
      <x:c r="G78" s="67" t="s">
        <x:v>481</x:v>
      </x:c>
      <x:c r="H78" s="67" t="s">
        <x:v>482</x:v>
      </x:c>
      <x:c r="I78" s="83">
        <x:v>3</x:v>
      </x:c>
      <x:c r="J78" s="67" t="s">
        <x:v>483</x:v>
      </x:c>
      <x:c r="K78" s="67" t="s">
        <x:v>31</x:v>
      </x:c>
      <x:c r="L78" s="83" t="s">
        <x:v>41</x:v>
      </x:c>
      <x:c r="M78" s="67" t="s">
        <x:v>484</x:v>
      </x:c>
      <x:c r="N78" s="83">
        <x:v>0.029224537037037041</x:v>
      </x:c>
      <x:c r="O78" s="67" t="s">
        <x:v>476</x:v>
      </x:c>
      <x:c r="P78" s="83">
        <x:v>4</x:v>
      </x:c>
      <x:c r="Q78" s="83">
        <x:v>296</x:v>
      </x:c>
      <x:c r="R78" s="67"/>
      <x:c r="S78" s="67" t="s">
        <x:v>41</x:v>
      </x:c>
      <x:c r="T78" s="67" t="s">
        <x:v>41</x:v>
      </x:c>
      <x:c r="U78" s="67" t="s">
        <x:v>42</x:v>
      </x:c>
      <x:c r="V78" s="67"/>
      <x:c r="W78" s="67"/>
      <x:c r="X78" s="67"/>
      <x:c r="Y78" s="67"/>
    </x:row>
    <x:row r="79" ht="39.95000076293945" customHeight="1">
      <x:c r="A79" s="67" t="s">
        <x:v>428</x:v>
      </x:c>
      <x:c r="B79" s="83">
        <x:v>78</x:v>
      </x:c>
      <x:c r="C79" s="83">
        <x:v>1</x:v>
      </x:c>
      <x:c r="D79" s="83">
        <x:v>10</x:v>
      </x:c>
      <x:c r="E79" s="67" t="s">
        <x:v>485</x:v>
      </x:c>
      <x:c r="F79" s="67" t="s">
        <x:v>486</x:v>
      </x:c>
      <x:c r="G79" s="67" t="s">
        <x:v>487</x:v>
      </x:c>
      <x:c r="H79" s="67" t="s">
        <x:v>488</x:v>
      </x:c>
      <x:c r="I79" s="83">
        <x:v>2</x:v>
      </x:c>
      <x:c r="J79" s="67" t="s">
        <x:v>489</x:v>
      </x:c>
      <x:c r="K79" s="67" t="s">
        <x:v>31</x:v>
      </x:c>
      <x:c r="L79" s="83" t="s">
        <x:v>177</x:v>
      </x:c>
      <x:c r="M79" s="67" t="s">
        <x:v>490</x:v>
      </x:c>
      <x:c r="N79" s="83">
        <x:v>0.029861111111111113</x:v>
      </x:c>
      <x:c r="O79" s="67" t="s">
        <x:v>476</x:v>
      </x:c>
      <x:c r="P79" s="83">
        <x:v>5</x:v>
      </x:c>
      <x:c r="Q79" s="83">
        <x:v>301</x:v>
      </x:c>
      <x:c r="R79" s="67" t="s">
        <x:v>491</x:v>
      </x:c>
      <x:c r="S79" s="67" t="s">
        <x:v>177</x:v>
      </x:c>
      <x:c r="T79" s="67" t="s">
        <x:v>56</x:v>
      </x:c>
      <x:c r="U79" s="67" t="s">
        <x:v>35</x:v>
      </x:c>
      <x:c r="V79" s="67"/>
      <x:c r="W79" s="67" t="s">
        <x:v>492</x:v>
      </x:c>
      <x:c r="X79" s="67"/>
      <x:c r="Y79" s="67"/>
    </x:row>
    <x:row r="80" ht="39.95000076293945" customHeight="1">
      <x:c r="A80" s="67" t="s">
        <x:v>428</x:v>
      </x:c>
      <x:c r="B80" s="83">
        <x:v>79</x:v>
      </x:c>
      <x:c r="C80" s="83">
        <x:v>1</x:v>
      </x:c>
      <x:c r="D80" s="83">
        <x:v>10</x:v>
      </x:c>
      <x:c r="E80" s="67" t="s">
        <x:v>493</x:v>
      </x:c>
      <x:c r="F80" s="67" t="s">
        <x:v>494</x:v>
      </x:c>
      <x:c r="G80" s="67" t="s">
        <x:v>495</x:v>
      </x:c>
      <x:c r="H80" s="67" t="s">
        <x:v>496</x:v>
      </x:c>
      <x:c r="I80" s="83">
        <x:v>2</x:v>
      </x:c>
      <x:c r="J80" s="67" t="s">
        <x:v>497</x:v>
      </x:c>
      <x:c r="K80" s="67" t="s">
        <x:v>31</x:v>
      </x:c>
      <x:c r="L80" s="83" t="s">
        <x:v>41</x:v>
      </x:c>
      <x:c r="M80" s="67" t="s">
        <x:v>498</x:v>
      </x:c>
      <x:c r="N80" s="83">
        <x:v>0.030150462962962965</x:v>
      </x:c>
      <x:c r="O80" s="67" t="s">
        <x:v>476</x:v>
      </x:c>
      <x:c r="P80" s="83">
        <x:v>8</x:v>
      </x:c>
      <x:c r="Q80" s="83">
        <x:v>309</x:v>
      </x:c>
      <x:c r="R80" s="67" t="s">
        <x:v>499</x:v>
      </x:c>
      <x:c r="S80" s="67" t="s">
        <x:v>41</x:v>
      </x:c>
      <x:c r="T80" s="67" t="s">
        <x:v>41</x:v>
      </x:c>
      <x:c r="U80" s="67" t="s">
        <x:v>41</x:v>
      </x:c>
      <x:c r="V80" s="67"/>
      <x:c r="W80" s="67"/>
      <x:c r="X80" s="67"/>
      <x:c r="Y80" s="67"/>
    </x:row>
    <x:row r="81" ht="39.95000076293945" customHeight="1">
      <x:c r="A81" s="67" t="s">
        <x:v>428</x:v>
      </x:c>
      <x:c r="B81" s="83">
        <x:v>80</x:v>
      </x:c>
      <x:c r="C81" s="83">
        <x:v>2</x:v>
      </x:c>
      <x:c r="D81" s="83">
        <x:v>7</x:v>
      </x:c>
      <x:c r="E81" s="67" t="s">
        <x:v>500</x:v>
      </x:c>
      <x:c r="F81" s="67" t="s">
        <x:v>501</x:v>
      </x:c>
      <x:c r="G81" s="67" t="s">
        <x:v>502</x:v>
      </x:c>
      <x:c r="H81" s="67" t="s">
        <x:v>482</x:v>
      </x:c>
      <x:c r="I81" s="83">
        <x:v>3</x:v>
      </x:c>
      <x:c r="J81" s="67" t="s">
        <x:v>503</x:v>
      </x:c>
      <x:c r="K81" s="67" t="s">
        <x:v>31</x:v>
      </x:c>
      <x:c r="L81" s="83" t="s">
        <x:v>41</x:v>
      </x:c>
      <x:c r="M81" s="67" t="s">
        <x:v>484</x:v>
      </x:c>
      <x:c r="N81" s="83">
        <x:v>0.030439814814814815</x:v>
      </x:c>
      <x:c r="O81" s="67" t="s">
        <x:v>476</x:v>
      </x:c>
      <x:c r="P81" s="83">
        <x:v>4</x:v>
      </x:c>
      <x:c r="Q81" s="83">
        <x:v>313</x:v>
      </x:c>
      <x:c r="R81" s="67"/>
      <x:c r="S81" s="67" t="s">
        <x:v>41</x:v>
      </x:c>
      <x:c r="T81" s="67" t="s">
        <x:v>41</x:v>
      </x:c>
      <x:c r="U81" s="67" t="s">
        <x:v>42</x:v>
      </x:c>
      <x:c r="V81" s="67"/>
      <x:c r="W81" s="67"/>
      <x:c r="X81" s="67"/>
      <x:c r="Y81" s="67"/>
    </x:row>
    <x:row r="82" ht="39.95000076293945" customHeight="1">
      <x:c r="A82" s="67" t="s">
        <x:v>428</x:v>
      </x:c>
      <x:c r="B82" s="83">
        <x:v>81</x:v>
      </x:c>
      <x:c r="C82" s="83">
        <x:v>2</x:v>
      </x:c>
      <x:c r="D82" s="83">
        <x:v>5</x:v>
      </x:c>
      <x:c r="E82" s="67" t="s">
        <x:v>504</x:v>
      </x:c>
      <x:c r="F82" s="67" t="s">
        <x:v>505</x:v>
      </x:c>
      <x:c r="G82" s="67" t="s">
        <x:v>506</x:v>
      </x:c>
      <x:c r="H82" s="67" t="s">
        <x:v>473</x:v>
      </x:c>
      <x:c r="I82" s="83">
        <x:v>1</x:v>
      </x:c>
      <x:c r="J82" s="67" t="s">
        <x:v>507</x:v>
      </x:c>
      <x:c r="K82" s="67" t="s">
        <x:v>31</x:v>
      </x:c>
      <x:c r="L82" s="83" t="s">
        <x:v>41</x:v>
      </x:c>
      <x:c r="M82" s="67" t="s">
        <x:v>475</x:v>
      </x:c>
      <x:c r="N82" s="83">
        <x:v>0.030729166666666665</x:v>
      </x:c>
      <x:c r="O82" s="67" t="s">
        <x:v>476</x:v>
      </x:c>
      <x:c r="P82" s="83">
        <x:v>3</x:v>
      </x:c>
      <x:c r="Q82" s="83">
        <x:v>316</x:v>
      </x:c>
      <x:c r="R82" s="67"/>
      <x:c r="S82" s="67" t="s">
        <x:v>41</x:v>
      </x:c>
      <x:c r="T82" s="67" t="s">
        <x:v>42</x:v>
      </x:c>
      <x:c r="U82" s="67" t="s">
        <x:v>42</x:v>
      </x:c>
      <x:c r="V82" s="67"/>
      <x:c r="W82" s="67" t="s">
        <x:v>508</x:v>
      </x:c>
      <x:c r="X82" s="67" t="s">
        <x:v>509</x:v>
      </x:c>
      <x:c r="Y82" s="67"/>
    </x:row>
    <x:row r="83" ht="39.95000076293945" customHeight="1">
      <x:c r="A83" s="67" t="s">
        <x:v>428</x:v>
      </x:c>
      <x:c r="B83" s="83">
        <x:v>82</x:v>
      </x:c>
      <x:c r="C83" s="83">
        <x:v>1</x:v>
      </x:c>
      <x:c r="D83" s="83">
        <x:v>8</x:v>
      </x:c>
      <x:c r="E83" s="67" t="s">
        <x:v>510</x:v>
      </x:c>
      <x:c r="F83" s="67" t="s">
        <x:v>511</x:v>
      </x:c>
      <x:c r="G83" s="67" t="s">
        <x:v>512</x:v>
      </x:c>
      <x:c r="H83" s="67" t="s">
        <x:v>513</x:v>
      </x:c>
      <x:c r="I83" s="83">
        <x:v>2</x:v>
      </x:c>
      <x:c r="J83" s="67" t="s">
        <x:v>514</x:v>
      </x:c>
      <x:c r="K83" s="67" t="s">
        <x:v>31</x:v>
      </x:c>
      <x:c r="L83" s="83" t="s">
        <x:v>49</x:v>
      </x:c>
      <x:c r="M83" s="67" t="s">
        <x:v>515</x:v>
      </x:c>
      <x:c r="N83" s="83">
        <x:v>0.03107638888888889</x:v>
      </x:c>
      <x:c r="O83" s="67" t="s">
        <x:v>476</x:v>
      </x:c>
      <x:c r="P83" s="83">
        <x:v>4</x:v>
      </x:c>
      <x:c r="Q83" s="83">
        <x:v>320</x:v>
      </x:c>
      <x:c r="R83" s="67"/>
      <x:c r="S83" s="67" t="s">
        <x:v>49</x:v>
      </x:c>
      <x:c r="T83" s="67" t="s">
        <x:v>49</x:v>
      </x:c>
      <x:c r="U83" s="67" t="s">
        <x:v>41</x:v>
      </x:c>
      <x:c r="V83" s="67"/>
      <x:c r="W83" s="67"/>
      <x:c r="X83" s="67"/>
      <x:c r="Y83" s="67"/>
    </x:row>
    <x:row r="84" ht="39.95000076293945" customHeight="1">
      <x:c r="A84" s="67" t="s">
        <x:v>428</x:v>
      </x:c>
      <x:c r="B84" s="83">
        <x:v>83</x:v>
      </x:c>
      <x:c r="C84" s="83">
        <x:v>2</x:v>
      </x:c>
      <x:c r="D84" s="83">
        <x:v>8</x:v>
      </x:c>
      <x:c r="E84" s="67" t="s">
        <x:v>516</x:v>
      </x:c>
      <x:c r="F84" s="67" t="s">
        <x:v>517</x:v>
      </x:c>
      <x:c r="G84" s="67" t="s">
        <x:v>518</x:v>
      </x:c>
      <x:c r="H84" s="67" t="s">
        <x:v>457</x:v>
      </x:c>
      <x:c r="I84" s="83">
        <x:v>1</x:v>
      </x:c>
      <x:c r="J84" s="67" t="s">
        <x:v>519</x:v>
      </x:c>
      <x:c r="K84" s="67" t="s">
        <x:v>459</x:v>
      </x:c>
      <x:c r="L84" s="83" t="s">
        <x:v>41</x:v>
      </x:c>
      <x:c r="M84" s="67" t="s">
        <x:v>460</x:v>
      </x:c>
      <x:c r="N84" s="83">
        <x:v>0.031365740740740743</x:v>
      </x:c>
      <x:c r="O84" s="67" t="s">
        <x:v>461</x:v>
      </x:c>
      <x:c r="P84" s="83">
        <x:v>5</x:v>
      </x:c>
      <x:c r="Q84" s="83">
        <x:v>325</x:v>
      </x:c>
      <x:c r="R84" s="67" t="s">
        <x:v>520</x:v>
      </x:c>
      <x:c r="S84" s="67" t="s">
        <x:v>41</x:v>
      </x:c>
      <x:c r="T84" s="67" t="s">
        <x:v>41</x:v>
      </x:c>
      <x:c r="U84" s="67" t="s">
        <x:v>41</x:v>
      </x:c>
      <x:c r="V84" s="67"/>
      <x:c r="W84" s="67"/>
      <x:c r="X84" s="67"/>
      <x:c r="Y84" s="67"/>
    </x:row>
    <x:row r="85" ht="39.95000076293945" customHeight="1">
      <x:c r="A85" s="67" t="s">
        <x:v>428</x:v>
      </x:c>
      <x:c r="B85" s="83">
        <x:v>84</x:v>
      </x:c>
      <x:c r="C85" s="83">
        <x:v>2</x:v>
      </x:c>
      <x:c r="D85" s="83">
        <x:v>8</x:v>
      </x:c>
      <x:c r="E85" s="67" t="s">
        <x:v>521</x:v>
      </x:c>
      <x:c r="F85" s="67" t="s">
        <x:v>522</x:v>
      </x:c>
      <x:c r="G85" s="67" t="s">
        <x:v>523</x:v>
      </x:c>
      <x:c r="H85" s="67" t="s">
        <x:v>457</x:v>
      </x:c>
      <x:c r="I85" s="83">
        <x:v>4</x:v>
      </x:c>
      <x:c r="J85" s="67" t="s">
        <x:v>524</x:v>
      </x:c>
      <x:c r="K85" s="67" t="s">
        <x:v>459</x:v>
      </x:c>
      <x:c r="L85" s="83" t="s">
        <x:v>89</x:v>
      </x:c>
      <x:c r="M85" s="67" t="s">
        <x:v>460</x:v>
      </x:c>
      <x:c r="N85" s="83">
        <x:v>0.032175925925925927</x:v>
      </x:c>
      <x:c r="O85" s="67" t="s">
        <x:v>461</x:v>
      </x:c>
      <x:c r="P85" s="83">
        <x:v>10</x:v>
      </x:c>
      <x:c r="Q85" s="83">
        <x:v>335</x:v>
      </x:c>
      <x:c r="R85" s="67" t="s">
        <x:v>525</x:v>
      </x:c>
      <x:c r="S85" s="67" t="s">
        <x:v>89</x:v>
      </x:c>
      <x:c r="T85" s="67" t="s">
        <x:v>90</x:v>
      </x:c>
      <x:c r="U85" s="67" t="s">
        <x:v>90</x:v>
      </x:c>
      <x:c r="V85" s="67"/>
      <x:c r="W85" s="67"/>
      <x:c r="X85" s="67"/>
      <x:c r="Y85" s="67"/>
    </x:row>
    <x:row r="86" ht="39.95000076293945" customHeight="1">
      <x:c r="A86" s="67" t="s">
        <x:v>428</x:v>
      </x:c>
      <x:c r="B86" s="83">
        <x:v>85</x:v>
      </x:c>
      <x:c r="C86" s="83">
        <x:v>2</x:v>
      </x:c>
      <x:c r="D86" s="83">
        <x:v>8</x:v>
      </x:c>
      <x:c r="E86" s="67" t="s">
        <x:v>526</x:v>
      </x:c>
      <x:c r="F86" s="67" t="s">
        <x:v>527</x:v>
      </x:c>
      <x:c r="G86" s="67" t="s">
        <x:v>528</x:v>
      </x:c>
      <x:c r="H86" s="67" t="s">
        <x:v>457</x:v>
      </x:c>
      <x:c r="I86" s="83">
        <x:v>2</x:v>
      </x:c>
      <x:c r="J86" s="67" t="s">
        <x:v>529</x:v>
      </x:c>
      <x:c r="K86" s="67" t="s">
        <x:v>459</x:v>
      </x:c>
      <x:c r="L86" s="83" t="s">
        <x:v>42</x:v>
      </x:c>
      <x:c r="M86" s="67" t="s">
        <x:v>460</x:v>
      </x:c>
      <x:c r="N86" s="83">
        <x:v>0.032407407407407406</x:v>
      </x:c>
      <x:c r="O86" s="67" t="s">
        <x:v>461</x:v>
      </x:c>
      <x:c r="P86" s="83">
        <x:v>4</x:v>
      </x:c>
      <x:c r="Q86" s="83">
        <x:v>339</x:v>
      </x:c>
      <x:c r="R86" s="67" t="s">
        <x:v>530</x:v>
      </x:c>
      <x:c r="S86" s="67" t="s">
        <x:v>42</x:v>
      </x:c>
      <x:c r="T86" s="67" t="s">
        <x:v>42</x:v>
      </x:c>
      <x:c r="U86" s="67" t="s">
        <x:v>42</x:v>
      </x:c>
      <x:c r="V86" s="67"/>
      <x:c r="W86" s="67" t="s">
        <x:v>531</x:v>
      </x:c>
      <x:c r="X86" s="67" t="s">
        <x:v>532</x:v>
      </x:c>
      <x:c r="Y86" s="67" t="s">
        <x:v>533</x:v>
      </x:c>
    </x:row>
    <x:row r="87" ht="39.95000076293945" customHeight="1">
      <x:c r="A87" s="67" t="s">
        <x:v>428</x:v>
      </x:c>
      <x:c r="B87" s="83">
        <x:v>86</x:v>
      </x:c>
      <x:c r="C87" s="83">
        <x:v>3</x:v>
      </x:c>
      <x:c r="D87" s="83">
        <x:v>8</x:v>
      </x:c>
      <x:c r="E87" s="67" t="s">
        <x:v>534</x:v>
      </x:c>
      <x:c r="F87" s="67" t="s">
        <x:v>112</x:v>
      </x:c>
      <x:c r="G87" s="67" t="s">
        <x:v>535</x:v>
      </x:c>
      <x:c r="H87" s="67" t="s">
        <x:v>536</x:v>
      </x:c>
      <x:c r="I87" s="83">
        <x:v>1</x:v>
      </x:c>
      <x:c r="J87" s="67" t="s">
        <x:v>537</x:v>
      </x:c>
      <x:c r="K87" s="67" t="s">
        <x:v>31</x:v>
      </x:c>
      <x:c r="L87" s="83" t="s">
        <x:v>41</x:v>
      </x:c>
      <x:c r="M87" s="67" t="s">
        <x:v>116</x:v>
      </x:c>
      <x:c r="N87" s="83">
        <x:v>0.032696759259259259</x:v>
      </x:c>
      <x:c r="O87" s="67" t="s">
        <x:v>538</x:v>
      </x:c>
      <x:c r="P87" s="83">
        <x:v>4</x:v>
      </x:c>
      <x:c r="Q87" s="83">
        <x:v>343</x:v>
      </x:c>
      <x:c r="R87" s="67"/>
      <x:c r="S87" s="67" t="s">
        <x:v>41</x:v>
      </x:c>
      <x:c r="T87" s="67" t="s">
        <x:v>42</x:v>
      </x:c>
      <x:c r="U87" s="67" t="s">
        <x:v>42</x:v>
      </x:c>
      <x:c r="V87" s="67"/>
      <x:c r="W87" s="67"/>
      <x:c r="X87" s="67"/>
      <x:c r="Y87" s="67"/>
    </x:row>
    <x:row r="88" ht="39.95000076293945" customHeight="1">
      <x:c r="A88" s="67" t="s">
        <x:v>428</x:v>
      </x:c>
      <x:c r="B88" s="83">
        <x:v>87</x:v>
      </x:c>
      <x:c r="C88" s="83">
        <x:v>1</x:v>
      </x:c>
      <x:c r="D88" s="83">
        <x:v>8</x:v>
      </x:c>
      <x:c r="E88" s="67" t="s">
        <x:v>539</x:v>
      </x:c>
      <x:c r="F88" s="67" t="s">
        <x:v>540</x:v>
      </x:c>
      <x:c r="G88" s="67" t="s">
        <x:v>541</x:v>
      </x:c>
      <x:c r="H88" s="67" t="s">
        <x:v>513</x:v>
      </x:c>
      <x:c r="I88" s="83">
        <x:v>2</x:v>
      </x:c>
      <x:c r="J88" s="67" t="s">
        <x:v>542</x:v>
      </x:c>
      <x:c r="K88" s="67" t="s">
        <x:v>31</x:v>
      </x:c>
      <x:c r="L88" s="83" t="s">
        <x:v>49</x:v>
      </x:c>
      <x:c r="M88" s="67" t="s">
        <x:v>515</x:v>
      </x:c>
      <x:c r="N88" s="83">
        <x:v>0.03304398148148148</x:v>
      </x:c>
      <x:c r="O88" s="67" t="s">
        <x:v>543</x:v>
      </x:c>
      <x:c r="P88" s="83">
        <x:v>4</x:v>
      </x:c>
      <x:c r="Q88" s="83">
        <x:v>347</x:v>
      </x:c>
      <x:c r="R88" s="67"/>
      <x:c r="S88" s="67" t="s">
        <x:v>49</x:v>
      </x:c>
      <x:c r="T88" s="67" t="s">
        <x:v>49</x:v>
      </x:c>
      <x:c r="U88" s="67" t="s">
        <x:v>41</x:v>
      </x:c>
      <x:c r="V88" s="67"/>
      <x:c r="W88" s="67"/>
      <x:c r="X88" s="67"/>
      <x:c r="Y88" s="67"/>
    </x:row>
    <x:row r="89" ht="39.95000076293945" customHeight="1">
      <x:c r="A89" s="67" t="s">
        <x:v>428</x:v>
      </x:c>
      <x:c r="B89" s="83">
        <x:v>88</x:v>
      </x:c>
      <x:c r="C89" s="83">
        <x:v>1</x:v>
      </x:c>
      <x:c r="D89" s="83">
        <x:v>8</x:v>
      </x:c>
      <x:c r="E89" s="67" t="s">
        <x:v>544</x:v>
      </x:c>
      <x:c r="F89" s="67" t="s">
        <x:v>545</x:v>
      </x:c>
      <x:c r="G89" s="67" t="s">
        <x:v>546</x:v>
      </x:c>
      <x:c r="H89" s="67" t="s">
        <x:v>513</x:v>
      </x:c>
      <x:c r="I89" s="83">
        <x:v>2</x:v>
      </x:c>
      <x:c r="J89" s="67" t="s">
        <x:v>547</x:v>
      </x:c>
      <x:c r="K89" s="67" t="s">
        <x:v>31</x:v>
      </x:c>
      <x:c r="L89" s="83" t="s">
        <x:v>49</x:v>
      </x:c>
      <x:c r="M89" s="67" t="s">
        <x:v>515</x:v>
      </x:c>
      <x:c r="N89" s="83">
        <x:v>0.033391203703703701</x:v>
      </x:c>
      <x:c r="O89" s="67" t="s">
        <x:v>543</x:v>
      </x:c>
      <x:c r="P89" s="83">
        <x:v>4</x:v>
      </x:c>
      <x:c r="Q89" s="83">
        <x:v>351</x:v>
      </x:c>
      <x:c r="R89" s="67"/>
      <x:c r="S89" s="67" t="s">
        <x:v>49</x:v>
      </x:c>
      <x:c r="T89" s="67" t="s">
        <x:v>49</x:v>
      </x:c>
      <x:c r="U89" s="67" t="s">
        <x:v>41</x:v>
      </x:c>
      <x:c r="V89" s="67"/>
      <x:c r="W89" s="67"/>
      <x:c r="X89" s="67"/>
      <x:c r="Y89" s="67"/>
    </x:row>
    <x:row r="90" ht="39.95000076293945" customHeight="1">
      <x:c r="A90" s="67" t="s">
        <x:v>428</x:v>
      </x:c>
      <x:c r="B90" s="83">
        <x:v>89</x:v>
      </x:c>
      <x:c r="C90" s="83">
        <x:v>1</x:v>
      </x:c>
      <x:c r="D90" s="83">
        <x:v>8</x:v>
      </x:c>
      <x:c r="E90" s="67" t="s">
        <x:v>548</x:v>
      </x:c>
      <x:c r="F90" s="67" t="s">
        <x:v>549</x:v>
      </x:c>
      <x:c r="G90" s="67" t="s">
        <x:v>550</x:v>
      </x:c>
      <x:c r="H90" s="67" t="s">
        <x:v>513</x:v>
      </x:c>
      <x:c r="I90" s="83">
        <x:v>2</x:v>
      </x:c>
      <x:c r="J90" s="67" t="s">
        <x:v>551</x:v>
      </x:c>
      <x:c r="K90" s="67" t="s">
        <x:v>31</x:v>
      </x:c>
      <x:c r="L90" s="83" t="s">
        <x:v>49</x:v>
      </x:c>
      <x:c r="M90" s="67" t="s">
        <x:v>515</x:v>
      </x:c>
      <x:c r="N90" s="83">
        <x:v>0.033738425925925929</x:v>
      </x:c>
      <x:c r="O90" s="67" t="s">
        <x:v>552</x:v>
      </x:c>
      <x:c r="P90" s="83">
        <x:v>4</x:v>
      </x:c>
      <x:c r="Q90" s="83">
        <x:v>355</x:v>
      </x:c>
      <x:c r="R90" s="67"/>
      <x:c r="S90" s="67" t="s">
        <x:v>49</x:v>
      </x:c>
      <x:c r="T90" s="67" t="s">
        <x:v>49</x:v>
      </x:c>
      <x:c r="U90" s="67" t="s">
        <x:v>41</x:v>
      </x:c>
      <x:c r="V90" s="67"/>
      <x:c r="W90" s="67"/>
      <x:c r="X90" s="67"/>
      <x:c r="Y90" s="67"/>
    </x:row>
    <x:row r="91" ht="39.95000076293945" customHeight="1">
      <x:c r="A91" s="67" t="s">
        <x:v>428</x:v>
      </x:c>
      <x:c r="B91" s="83">
        <x:v>90</x:v>
      </x:c>
      <x:c r="C91" s="83">
        <x:v>2</x:v>
      </x:c>
      <x:c r="D91" s="83">
        <x:v>7</x:v>
      </x:c>
      <x:c r="E91" s="67" t="s">
        <x:v>553</x:v>
      </x:c>
      <x:c r="F91" s="67" t="s">
        <x:v>554</x:v>
      </x:c>
      <x:c r="G91" s="67" t="s">
        <x:v>555</x:v>
      </x:c>
      <x:c r="H91" s="67" t="s">
        <x:v>482</x:v>
      </x:c>
      <x:c r="I91" s="83">
        <x:v>3</x:v>
      </x:c>
      <x:c r="J91" s="67" t="s">
        <x:v>556</x:v>
      </x:c>
      <x:c r="K91" s="67" t="s">
        <x:v>31</x:v>
      </x:c>
      <x:c r="L91" s="83" t="s">
        <x:v>41</x:v>
      </x:c>
      <x:c r="M91" s="67" t="s">
        <x:v>484</x:v>
      </x:c>
      <x:c r="N91" s="83">
        <x:v>0.034027777777777775</x:v>
      </x:c>
      <x:c r="O91" s="67" t="s">
        <x:v>552</x:v>
      </x:c>
      <x:c r="P91" s="83">
        <x:v>4</x:v>
      </x:c>
      <x:c r="Q91" s="83">
        <x:v>359</x:v>
      </x:c>
      <x:c r="R91" s="67"/>
      <x:c r="S91" s="67" t="s">
        <x:v>41</x:v>
      </x:c>
      <x:c r="T91" s="67" t="s">
        <x:v>41</x:v>
      </x:c>
      <x:c r="U91" s="67" t="s">
        <x:v>42</x:v>
      </x:c>
      <x:c r="V91" s="67"/>
      <x:c r="W91" s="67"/>
      <x:c r="X91" s="67"/>
      <x:c r="Y91" s="67"/>
    </x:row>
    <x:row r="92" ht="39.95000076293945" customHeight="1">
      <x:c r="A92" s="67" t="s">
        <x:v>428</x:v>
      </x:c>
      <x:c r="B92" s="83">
        <x:v>91</x:v>
      </x:c>
      <x:c r="C92" s="83">
        <x:v>1</x:v>
      </x:c>
      <x:c r="D92" s="83">
        <x:v>8</x:v>
      </x:c>
      <x:c r="E92" s="67" t="s">
        <x:v>557</x:v>
      </x:c>
      <x:c r="F92" s="67" t="s">
        <x:v>558</x:v>
      </x:c>
      <x:c r="G92" s="67" t="s">
        <x:v>559</x:v>
      </x:c>
      <x:c r="H92" s="67" t="s">
        <x:v>513</x:v>
      </x:c>
      <x:c r="I92" s="83">
        <x:v>2</x:v>
      </x:c>
      <x:c r="J92" s="67" t="s">
        <x:v>560</x:v>
      </x:c>
      <x:c r="K92" s="67" t="s">
        <x:v>31</x:v>
      </x:c>
      <x:c r="L92" s="83" t="s">
        <x:v>49</x:v>
      </x:c>
      <x:c r="M92" s="67" t="s">
        <x:v>515</x:v>
      </x:c>
      <x:c r="N92" s="83">
        <x:v>0.034375</x:v>
      </x:c>
      <x:c r="O92" s="67" t="s">
        <x:v>543</x:v>
      </x:c>
      <x:c r="P92" s="83">
        <x:v>4</x:v>
      </x:c>
      <x:c r="Q92" s="83">
        <x:v>363</x:v>
      </x:c>
      <x:c r="R92" s="67"/>
      <x:c r="S92" s="67" t="s">
        <x:v>49</x:v>
      </x:c>
      <x:c r="T92" s="67" t="s">
        <x:v>49</x:v>
      </x:c>
      <x:c r="U92" s="67" t="s">
        <x:v>41</x:v>
      </x:c>
      <x:c r="V92" s="67"/>
      <x:c r="W92" s="67"/>
      <x:c r="X92" s="67"/>
      <x:c r="Y92" s="67"/>
    </x:row>
    <x:row r="93" ht="39.95000076293945" customHeight="1">
      <x:c r="A93" s="67" t="s">
        <x:v>428</x:v>
      </x:c>
      <x:c r="B93" s="83">
        <x:v>92</x:v>
      </x:c>
      <x:c r="C93" s="83">
        <x:v>1</x:v>
      </x:c>
      <x:c r="D93" s="83">
        <x:v>10</x:v>
      </x:c>
      <x:c r="E93" s="67" t="s">
        <x:v>561</x:v>
      </x:c>
      <x:c r="F93" s="67" t="s">
        <x:v>562</x:v>
      </x:c>
      <x:c r="G93" s="67" t="s">
        <x:v>563</x:v>
      </x:c>
      <x:c r="H93" s="67" t="s">
        <x:v>496</x:v>
      </x:c>
      <x:c r="I93" s="83">
        <x:v>2</x:v>
      </x:c>
      <x:c r="J93" s="67" t="s">
        <x:v>564</x:v>
      </x:c>
      <x:c r="K93" s="67" t="s">
        <x:v>31</x:v>
      </x:c>
      <x:c r="L93" s="83" t="s">
        <x:v>177</x:v>
      </x:c>
      <x:c r="M93" s="67" t="s">
        <x:v>498</x:v>
      </x:c>
      <x:c r="N93" s="83">
        <x:v>0.035011574074074077</x:v>
      </x:c>
      <x:c r="O93" s="67" t="s">
        <x:v>543</x:v>
      </x:c>
      <x:c r="P93" s="83">
        <x:v>5</x:v>
      </x:c>
      <x:c r="Q93" s="83">
        <x:v>368</x:v>
      </x:c>
      <x:c r="R93" s="67"/>
      <x:c r="S93" s="67" t="s">
        <x:v>177</x:v>
      </x:c>
      <x:c r="T93" s="67" t="s">
        <x:v>56</x:v>
      </x:c>
      <x:c r="U93" s="67" t="s">
        <x:v>35</x:v>
      </x:c>
      <x:c r="V93" s="67"/>
      <x:c r="W93" s="67"/>
      <x:c r="X93" s="67"/>
      <x:c r="Y93" s="67"/>
    </x:row>
    <x:row r="94" ht="39.95000076293945" customHeight="1">
      <x:c r="A94" s="67" t="s">
        <x:v>428</x:v>
      </x:c>
      <x:c r="B94" s="83">
        <x:v>93</x:v>
      </x:c>
      <x:c r="C94" s="83">
        <x:v>1</x:v>
      </x:c>
      <x:c r="D94" s="83">
        <x:v>8</x:v>
      </x:c>
      <x:c r="E94" s="67" t="s">
        <x:v>565</x:v>
      </x:c>
      <x:c r="F94" s="67" t="s">
        <x:v>566</x:v>
      </x:c>
      <x:c r="G94" s="67" t="s">
        <x:v>567</x:v>
      </x:c>
      <x:c r="H94" s="67" t="s">
        <x:v>513</x:v>
      </x:c>
      <x:c r="I94" s="83">
        <x:v>2</x:v>
      </x:c>
      <x:c r="J94" s="67" t="s">
        <x:v>568</x:v>
      </x:c>
      <x:c r="K94" s="67" t="s">
        <x:v>31</x:v>
      </x:c>
      <x:c r="L94" s="83" t="s">
        <x:v>49</x:v>
      </x:c>
      <x:c r="M94" s="67" t="s">
        <x:v>515</x:v>
      </x:c>
      <x:c r="N94" s="83">
        <x:v>0.035358796296296298</x:v>
      </x:c>
      <x:c r="O94" s="67" t="s">
        <x:v>543</x:v>
      </x:c>
      <x:c r="P94" s="83">
        <x:v>4</x:v>
      </x:c>
      <x:c r="Q94" s="83">
        <x:v>372</x:v>
      </x:c>
      <x:c r="R94" s="67"/>
      <x:c r="S94" s="67" t="s">
        <x:v>49</x:v>
      </x:c>
      <x:c r="T94" s="67" t="s">
        <x:v>49</x:v>
      </x:c>
      <x:c r="U94" s="67" t="s">
        <x:v>41</x:v>
      </x:c>
      <x:c r="V94" s="67"/>
      <x:c r="W94" s="67"/>
      <x:c r="X94" s="67"/>
      <x:c r="Y94" s="67"/>
    </x:row>
    <x:row r="95" ht="39.95000076293945" customHeight="1">
      <x:c r="A95" s="67" t="s">
        <x:v>428</x:v>
      </x:c>
      <x:c r="B95" s="83">
        <x:v>94</x:v>
      </x:c>
      <x:c r="C95" s="83">
        <x:v>1</x:v>
      </x:c>
      <x:c r="D95" s="83">
        <x:v>8</x:v>
      </x:c>
      <x:c r="E95" s="67" t="s">
        <x:v>569</x:v>
      </x:c>
      <x:c r="F95" s="67" t="s">
        <x:v>570</x:v>
      </x:c>
      <x:c r="G95" s="67" t="s">
        <x:v>571</x:v>
      </x:c>
      <x:c r="H95" s="67" t="s">
        <x:v>513</x:v>
      </x:c>
      <x:c r="I95" s="83">
        <x:v>2</x:v>
      </x:c>
      <x:c r="J95" s="67" t="s">
        <x:v>572</x:v>
      </x:c>
      <x:c r="K95" s="67" t="s">
        <x:v>31</x:v>
      </x:c>
      <x:c r="L95" s="83" t="s">
        <x:v>49</x:v>
      </x:c>
      <x:c r="M95" s="67" t="s">
        <x:v>515</x:v>
      </x:c>
      <x:c r="N95" s="83">
        <x:v>0.035706018518518519</x:v>
      </x:c>
      <x:c r="O95" s="67" t="s">
        <x:v>543</x:v>
      </x:c>
      <x:c r="P95" s="83">
        <x:v>4</x:v>
      </x:c>
      <x:c r="Q95" s="83">
        <x:v>376</x:v>
      </x:c>
      <x:c r="R95" s="67"/>
      <x:c r="S95" s="67" t="s">
        <x:v>49</x:v>
      </x:c>
      <x:c r="T95" s="67" t="s">
        <x:v>49</x:v>
      </x:c>
      <x:c r="U95" s="67" t="s">
        <x:v>41</x:v>
      </x:c>
      <x:c r="V95" s="67"/>
      <x:c r="W95" s="67"/>
      <x:c r="X95" s="67"/>
      <x:c r="Y95" s="67"/>
    </x:row>
    <x:row r="96" ht="39.95000076293945" customHeight="1">
      <x:c r="A96" s="67" t="s">
        <x:v>428</x:v>
      </x:c>
      <x:c r="B96" s="83">
        <x:v>95</x:v>
      </x:c>
      <x:c r="C96" s="83">
        <x:v>1</x:v>
      </x:c>
      <x:c r="D96" s="83">
        <x:v>8</x:v>
      </x:c>
      <x:c r="E96" s="67" t="s">
        <x:v>573</x:v>
      </x:c>
      <x:c r="F96" s="67" t="s">
        <x:v>574</x:v>
      </x:c>
      <x:c r="G96" s="67" t="s">
        <x:v>575</x:v>
      </x:c>
      <x:c r="H96" s="67" t="s">
        <x:v>513</x:v>
      </x:c>
      <x:c r="I96" s="83">
        <x:v>2</x:v>
      </x:c>
      <x:c r="J96" s="67" t="s">
        <x:v>576</x:v>
      </x:c>
      <x:c r="K96" s="67" t="s">
        <x:v>31</x:v>
      </x:c>
      <x:c r="L96" s="83" t="s">
        <x:v>49</x:v>
      </x:c>
      <x:c r="M96" s="67" t="s">
        <x:v>515</x:v>
      </x:c>
      <x:c r="N96" s="83">
        <x:v>0.03605324074074074</x:v>
      </x:c>
      <x:c r="O96" s="67" t="s">
        <x:v>543</x:v>
      </x:c>
      <x:c r="P96" s="83">
        <x:v>4</x:v>
      </x:c>
      <x:c r="Q96" s="83">
        <x:v>380</x:v>
      </x:c>
      <x:c r="R96" s="67"/>
      <x:c r="S96" s="67" t="s">
        <x:v>49</x:v>
      </x:c>
      <x:c r="T96" s="67" t="s">
        <x:v>49</x:v>
      </x:c>
      <x:c r="U96" s="67" t="s">
        <x:v>41</x:v>
      </x:c>
      <x:c r="V96" s="67"/>
      <x:c r="W96" s="67"/>
      <x:c r="X96" s="67"/>
      <x:c r="Y96" s="67"/>
    </x:row>
    <x:row r="97" ht="39.95000076293945" customHeight="1">
      <x:c r="A97" s="67" t="s">
        <x:v>428</x:v>
      </x:c>
      <x:c r="B97" s="83">
        <x:v>96</x:v>
      </x:c>
      <x:c r="C97" s="83">
        <x:v>1</x:v>
      </x:c>
      <x:c r="D97" s="83">
        <x:v>8</x:v>
      </x:c>
      <x:c r="E97" s="67" t="s">
        <x:v>577</x:v>
      </x:c>
      <x:c r="F97" s="67" t="s">
        <x:v>578</x:v>
      </x:c>
      <x:c r="G97" s="67" t="s">
        <x:v>579</x:v>
      </x:c>
      <x:c r="H97" s="67" t="s">
        <x:v>513</x:v>
      </x:c>
      <x:c r="I97" s="83">
        <x:v>2</x:v>
      </x:c>
      <x:c r="J97" s="67" t="s">
        <x:v>580</x:v>
      </x:c>
      <x:c r="K97" s="67" t="s">
        <x:v>31</x:v>
      </x:c>
      <x:c r="L97" s="83" t="s">
        <x:v>49</x:v>
      </x:c>
      <x:c r="M97" s="67" t="s">
        <x:v>515</x:v>
      </x:c>
      <x:c r="N97" s="83">
        <x:v>0.036400462962962959</x:v>
      </x:c>
      <x:c r="O97" s="67" t="s">
        <x:v>581</x:v>
      </x:c>
      <x:c r="P97" s="83">
        <x:v>4</x:v>
      </x:c>
      <x:c r="Q97" s="83">
        <x:v>384</x:v>
      </x:c>
      <x:c r="R97" s="67"/>
      <x:c r="S97" s="67" t="s">
        <x:v>49</x:v>
      </x:c>
      <x:c r="T97" s="67" t="s">
        <x:v>49</x:v>
      </x:c>
      <x:c r="U97" s="67" t="s">
        <x:v>41</x:v>
      </x:c>
      <x:c r="V97" s="67"/>
      <x:c r="W97" s="67"/>
      <x:c r="X97" s="67"/>
      <x:c r="Y97" s="67"/>
    </x:row>
    <x:row r="98" ht="39.95000076293945" customHeight="1">
      <x:c r="A98" s="67" t="s">
        <x:v>428</x:v>
      </x:c>
      <x:c r="B98" s="83">
        <x:v>97</x:v>
      </x:c>
      <x:c r="C98" s="83">
        <x:v>3</x:v>
      </x:c>
      <x:c r="D98" s="83">
        <x:v>8</x:v>
      </x:c>
      <x:c r="E98" s="67" t="s">
        <x:v>582</x:v>
      </x:c>
      <x:c r="F98" s="67" t="s">
        <x:v>583</x:v>
      </x:c>
      <x:c r="G98" s="67" t="s">
        <x:v>584</x:v>
      </x:c>
      <x:c r="H98" s="67" t="s">
        <x:v>585</x:v>
      </x:c>
      <x:c r="I98" s="83">
        <x:v>1</x:v>
      </x:c>
      <x:c r="J98" s="67" t="s">
        <x:v>586</x:v>
      </x:c>
      <x:c r="K98" s="67" t="s">
        <x:v>587</x:v>
      </x:c>
      <x:c r="L98" s="83" t="s">
        <x:v>588</x:v>
      </x:c>
      <x:c r="M98" s="67" t="s">
        <x:v>589</x:v>
      </x:c>
      <x:c r="N98" s="83">
        <x:v>0.037326388888888888</x:v>
      </x:c>
      <x:c r="O98" s="67" t="s">
        <x:v>581</x:v>
      </x:c>
      <x:c r="P98" s="83">
        <x:v>5</x:v>
      </x:c>
      <x:c r="Q98" s="83">
        <x:v>389</x:v>
      </x:c>
      <x:c r="R98" s="67" t="s">
        <x:v>590</x:v>
      </x:c>
      <x:c r="S98" s="67" t="s">
        <x:v>588</x:v>
      </x:c>
      <x:c r="T98" s="67" t="s">
        <x:v>591</x:v>
      </x:c>
      <x:c r="U98" s="67" t="s">
        <x:v>177</x:v>
      </x:c>
      <x:c r="V98" s="67"/>
      <x:c r="W98" s="67"/>
      <x:c r="X98" s="67"/>
      <x:c r="Y98" s="67"/>
    </x:row>
    <x:row r="99" ht="39.95000076293945" customHeight="1">
      <x:c r="A99" s="67" t="s">
        <x:v>428</x:v>
      </x:c>
      <x:c r="B99" s="83">
        <x:v>98</x:v>
      </x:c>
      <x:c r="C99" s="83">
        <x:v>3</x:v>
      </x:c>
      <x:c r="D99" s="83">
        <x:v>8</x:v>
      </x:c>
      <x:c r="E99" s="67" t="s">
        <x:v>592</x:v>
      </x:c>
      <x:c r="F99" s="67" t="s">
        <x:v>593</x:v>
      </x:c>
      <x:c r="G99" s="67" t="s">
        <x:v>594</x:v>
      </x:c>
      <x:c r="H99" s="67" t="s">
        <x:v>585</x:v>
      </x:c>
      <x:c r="I99" s="83">
        <x:v>4</x:v>
      </x:c>
      <x:c r="J99" s="67" t="s">
        <x:v>595</x:v>
      </x:c>
      <x:c r="K99" s="67" t="s">
        <x:v>587</x:v>
      </x:c>
      <x:c r="L99" s="83" t="s">
        <x:v>36</x:v>
      </x:c>
      <x:c r="M99" s="67" t="s">
        <x:v>589</x:v>
      </x:c>
      <x:c r="N99" s="83">
        <x:v>0.037731481481481484</x:v>
      </x:c>
      <x:c r="O99" s="67" t="s">
        <x:v>596</x:v>
      </x:c>
      <x:c r="P99" s="83">
        <x:v>3</x:v>
      </x:c>
      <x:c r="Q99" s="83">
        <x:v>392</x:v>
      </x:c>
      <x:c r="R99" s="67" t="s">
        <x:v>597</x:v>
      </x:c>
      <x:c r="S99" s="67" t="s">
        <x:v>36</x:v>
      </x:c>
      <x:c r="T99" s="67" t="s">
        <x:v>49</x:v>
      </x:c>
      <x:c r="U99" s="67" t="s">
        <x:v>49</x:v>
      </x:c>
      <x:c r="V99" s="67"/>
      <x:c r="W99" s="67" t="s">
        <x:v>598</x:v>
      </x:c>
      <x:c r="X99" s="67"/>
      <x:c r="Y99" s="67" t="s">
        <x:v>599</x:v>
      </x:c>
    </x:row>
    <x:row r="100" ht="39.95000076293945" customHeight="1">
      <x:c r="A100" s="67" t="s">
        <x:v>428</x:v>
      </x:c>
      <x:c r="B100" s="83">
        <x:v>99</x:v>
      </x:c>
      <x:c r="C100" s="83">
        <x:v>1</x:v>
      </x:c>
      <x:c r="D100" s="83">
        <x:v>8</x:v>
      </x:c>
      <x:c r="E100" s="67" t="s">
        <x:v>600</x:v>
      </x:c>
      <x:c r="F100" s="67" t="s">
        <x:v>601</x:v>
      </x:c>
      <x:c r="G100" s="67" t="s">
        <x:v>602</x:v>
      </x:c>
      <x:c r="H100" s="67" t="s">
        <x:v>513</x:v>
      </x:c>
      <x:c r="I100" s="83">
        <x:v>2</x:v>
      </x:c>
      <x:c r="J100" s="67" t="s">
        <x:v>603</x:v>
      </x:c>
      <x:c r="K100" s="67" t="s">
        <x:v>31</x:v>
      </x:c>
      <x:c r="L100" s="83" t="s">
        <x:v>49</x:v>
      </x:c>
      <x:c r="M100" s="67" t="s">
        <x:v>515</x:v>
      </x:c>
      <x:c r="N100" s="83">
        <x:v>0.038078703703703705</x:v>
      </x:c>
      <x:c r="O100" s="67" t="s">
        <x:v>581</x:v>
      </x:c>
      <x:c r="P100" s="83">
        <x:v>4</x:v>
      </x:c>
      <x:c r="Q100" s="83">
        <x:v>396</x:v>
      </x:c>
      <x:c r="R100" s="67"/>
      <x:c r="S100" s="67" t="s">
        <x:v>49</x:v>
      </x:c>
      <x:c r="T100" s="67" t="s">
        <x:v>49</x:v>
      </x:c>
      <x:c r="U100" s="67" t="s">
        <x:v>41</x:v>
      </x:c>
      <x:c r="V100" s="67"/>
      <x:c r="W100" s="67"/>
      <x:c r="X100" s="67"/>
      <x:c r="Y100" s="67"/>
    </x:row>
    <x:row r="101" ht="39.95000076293945" customHeight="1">
      <x:c r="A101" s="67" t="s">
        <x:v>428</x:v>
      </x:c>
      <x:c r="B101" s="83">
        <x:v>100</x:v>
      </x:c>
      <x:c r="C101" s="83">
        <x:v>3</x:v>
      </x:c>
      <x:c r="D101" s="83">
        <x:v>8</x:v>
      </x:c>
      <x:c r="E101" s="67" t="s">
        <x:v>604</x:v>
      </x:c>
      <x:c r="F101" s="67" t="s">
        <x:v>605</x:v>
      </x:c>
      <x:c r="G101" s="67" t="s">
        <x:v>606</x:v>
      </x:c>
      <x:c r="H101" s="67" t="s">
        <x:v>585</x:v>
      </x:c>
      <x:c r="I101" s="83">
        <x:v>4</x:v>
      </x:c>
      <x:c r="J101" s="67" t="s">
        <x:v>586</x:v>
      </x:c>
      <x:c r="K101" s="67" t="s">
        <x:v>587</x:v>
      </x:c>
      <x:c r="L101" s="83" t="s">
        <x:v>588</x:v>
      </x:c>
      <x:c r="M101" s="67" t="s">
        <x:v>589</x:v>
      </x:c>
      <x:c r="N101" s="83">
        <x:v>0.039004629629629632</x:v>
      </x:c>
      <x:c r="O101" s="67" t="s">
        <x:v>581</x:v>
      </x:c>
      <x:c r="P101" s="83">
        <x:v>7</x:v>
      </x:c>
      <x:c r="Q101" s="83">
        <x:v>403</x:v>
      </x:c>
      <x:c r="R101" s="67" t="s">
        <x:v>607</x:v>
      </x:c>
      <x:c r="S101" s="67" t="s">
        <x:v>588</x:v>
      </x:c>
      <x:c r="T101" s="67" t="s">
        <x:v>591</x:v>
      </x:c>
      <x:c r="U101" s="67" t="s">
        <x:v>56</x:v>
      </x:c>
      <x:c r="V101" s="67"/>
      <x:c r="W101" s="67"/>
      <x:c r="X101" s="67"/>
      <x:c r="Y101" s="67"/>
    </x:row>
    <x:row r="102" ht="39.95000076293945" customHeight="1">
      <x:c r="A102" s="67" t="s">
        <x:v>428</x:v>
      </x:c>
      <x:c r="B102" s="83">
        <x:v>101</x:v>
      </x:c>
      <x:c r="C102" s="83">
        <x:v>2</x:v>
      </x:c>
      <x:c r="D102" s="83">
        <x:v>8</x:v>
      </x:c>
      <x:c r="E102" s="67" t="s">
        <x:v>608</x:v>
      </x:c>
      <x:c r="F102" s="67" t="s">
        <x:v>609</x:v>
      </x:c>
      <x:c r="G102" s="67" t="s">
        <x:v>610</x:v>
      </x:c>
      <x:c r="H102" s="67" t="s">
        <x:v>95</x:v>
      </x:c>
      <x:c r="I102" s="83">
        <x:v>2</x:v>
      </x:c>
      <x:c r="J102" s="67" t="s">
        <x:v>611</x:v>
      </x:c>
      <x:c r="K102" s="67" t="s">
        <x:v>31</x:v>
      </x:c>
      <x:c r="L102" s="83" t="s">
        <x:v>36</x:v>
      </x:c>
      <x:c r="M102" s="67" t="s">
        <x:v>97</x:v>
      </x:c>
      <x:c r="N102" s="83">
        <x:v>0.039409722222222221</x:v>
      </x:c>
      <x:c r="O102" s="67" t="s">
        <x:v>581</x:v>
      </x:c>
      <x:c r="P102" s="83">
        <x:v>3</x:v>
      </x:c>
      <x:c r="Q102" s="83">
        <x:v>406</x:v>
      </x:c>
      <x:c r="R102" s="67"/>
      <x:c r="S102" s="67" t="s">
        <x:v>36</x:v>
      </x:c>
      <x:c r="T102" s="67" t="s">
        <x:v>49</x:v>
      </x:c>
      <x:c r="U102" s="67" t="s">
        <x:v>49</x:v>
      </x:c>
      <x:c r="V102" s="67"/>
      <x:c r="W102" s="67"/>
      <x:c r="X102" s="67"/>
      <x:c r="Y102" s="67" t="s">
        <x:v>612</x:v>
      </x:c>
    </x:row>
    <x:row r="103" ht="39.95000076293945" customHeight="1">
      <x:c r="A103" s="67" t="s">
        <x:v>428</x:v>
      </x:c>
      <x:c r="B103" s="83">
        <x:v>102</x:v>
      </x:c>
      <x:c r="C103" s="83">
        <x:v>2</x:v>
      </x:c>
      <x:c r="D103" s="83">
        <x:v>8</x:v>
      </x:c>
      <x:c r="E103" s="67" t="s">
        <x:v>613</x:v>
      </x:c>
      <x:c r="F103" s="67" t="s">
        <x:v>614</x:v>
      </x:c>
      <x:c r="G103" s="67" t="s">
        <x:v>615</x:v>
      </x:c>
      <x:c r="H103" s="67" t="s">
        <x:v>95</x:v>
      </x:c>
      <x:c r="I103" s="83">
        <x:v>2</x:v>
      </x:c>
      <x:c r="J103" s="67" t="s">
        <x:v>616</x:v>
      </x:c>
      <x:c r="K103" s="67" t="s">
        <x:v>31</x:v>
      </x:c>
      <x:c r="L103" s="83" t="s">
        <x:v>36</x:v>
      </x:c>
      <x:c r="M103" s="67" t="s">
        <x:v>97</x:v>
      </x:c>
      <x:c r="N103" s="83">
        <x:v>0.039814814814814817</x:v>
      </x:c>
      <x:c r="O103" s="67" t="s">
        <x:v>581</x:v>
      </x:c>
      <x:c r="P103" s="83">
        <x:v>3</x:v>
      </x:c>
      <x:c r="Q103" s="83">
        <x:v>409</x:v>
      </x:c>
      <x:c r="R103" s="67"/>
      <x:c r="S103" s="67" t="s">
        <x:v>36</x:v>
      </x:c>
      <x:c r="T103" s="67" t="s">
        <x:v>49</x:v>
      </x:c>
      <x:c r="U103" s="67" t="s">
        <x:v>49</x:v>
      </x:c>
      <x:c r="V103" s="67"/>
      <x:c r="W103" s="67" t="s">
        <x:v>617</x:v>
      </x:c>
      <x:c r="X103" s="67"/>
      <x:c r="Y103" s="67" t="s">
        <x:v>110</x:v>
      </x:c>
    </x:row>
    <x:row r="104" ht="39.95000076293945" customHeight="1">
      <x:c r="A104" s="67" t="s">
        <x:v>428</x:v>
      </x:c>
      <x:c r="B104" s="83">
        <x:v>103</x:v>
      </x:c>
      <x:c r="C104" s="83">
        <x:v>3</x:v>
      </x:c>
      <x:c r="D104" s="83">
        <x:v>8</x:v>
      </x:c>
      <x:c r="E104" s="67" t="s">
        <x:v>618</x:v>
      </x:c>
      <x:c r="F104" s="67" t="s">
        <x:v>619</x:v>
      </x:c>
      <x:c r="G104" s="67" t="s">
        <x:v>620</x:v>
      </x:c>
      <x:c r="H104" s="67" t="s">
        <x:v>585</x:v>
      </x:c>
      <x:c r="I104" s="83">
        <x:v>2</x:v>
      </x:c>
      <x:c r="J104" s="67" t="s">
        <x:v>586</x:v>
      </x:c>
      <x:c r="K104" s="67" t="s">
        <x:v>587</x:v>
      </x:c>
      <x:c r="L104" s="83" t="s">
        <x:v>177</x:v>
      </x:c>
      <x:c r="M104" s="67" t="s">
        <x:v>589</x:v>
      </x:c>
      <x:c r="N104" s="83">
        <x:v>0.040451388888888891</x:v>
      </x:c>
      <x:c r="O104" s="67" t="s">
        <x:v>581</x:v>
      </x:c>
      <x:c r="P104" s="83">
        <x:v>5</x:v>
      </x:c>
      <x:c r="Q104" s="83">
        <x:v>414</x:v>
      </x:c>
      <x:c r="R104" s="67" t="s">
        <x:v>621</x:v>
      </x:c>
      <x:c r="S104" s="67" t="s">
        <x:v>177</x:v>
      </x:c>
      <x:c r="T104" s="67" t="s">
        <x:v>56</x:v>
      </x:c>
      <x:c r="U104" s="67" t="s">
        <x:v>35</x:v>
      </x:c>
      <x:c r="V104" s="67"/>
      <x:c r="W104" s="67"/>
      <x:c r="X104" s="67"/>
      <x:c r="Y104" s="67"/>
    </x:row>
    <x:row r="105" ht="39.95000076293945" customHeight="1">
      <x:c r="A105" s="67" t="s">
        <x:v>428</x:v>
      </x:c>
      <x:c r="B105" s="83">
        <x:v>104</x:v>
      </x:c>
      <x:c r="C105" s="83">
        <x:v>2</x:v>
      </x:c>
      <x:c r="D105" s="83">
        <x:v>8</x:v>
      </x:c>
      <x:c r="E105" s="67" t="s">
        <x:v>622</x:v>
      </x:c>
      <x:c r="F105" s="67" t="s">
        <x:v>623</x:v>
      </x:c>
      <x:c r="G105" s="67" t="s">
        <x:v>624</x:v>
      </x:c>
      <x:c r="H105" s="67" t="s">
        <x:v>95</x:v>
      </x:c>
      <x:c r="I105" s="83">
        <x:v>2</x:v>
      </x:c>
      <x:c r="J105" s="67" t="s">
        <x:v>625</x:v>
      </x:c>
      <x:c r="K105" s="67" t="s">
        <x:v>31</x:v>
      </x:c>
      <x:c r="L105" s="83" t="s">
        <x:v>36</x:v>
      </x:c>
      <x:c r="M105" s="67" t="s">
        <x:v>97</x:v>
      </x:c>
      <x:c r="N105" s="83">
        <x:v>0.04085648148148148</x:v>
      </x:c>
      <x:c r="O105" s="67" t="s">
        <x:v>626</x:v>
      </x:c>
      <x:c r="P105" s="83">
        <x:v>3</x:v>
      </x:c>
      <x:c r="Q105" s="83" t="n">
        <x:f>Q104+P105</x:f>
        <x:v>417</x:v>
      </x:c>
      <x:c r="R105" s="67"/>
      <x:c r="S105" s="67" t="s">
        <x:v>36</x:v>
      </x:c>
      <x:c r="T105" s="67" t="s">
        <x:v>49</x:v>
      </x:c>
      <x:c r="U105" s="67" t="s">
        <x:v>49</x:v>
      </x:c>
      <x:c r="V105" s="67"/>
      <x:c r="W105" s="67" t="s">
        <x:v>627</x:v>
      </x:c>
      <x:c r="X105" s="67"/>
      <x:c r="Y105" s="67" t="s">
        <x:v>628</x:v>
      </x:c>
    </x:row>
    <x:row r="106" ht="39.95000076293945" customHeight="1">
      <x:c r="A106" s="67" t="s">
        <x:v>428</x:v>
      </x:c>
      <x:c r="B106" s="83">
        <x:v>105</x:v>
      </x:c>
      <x:c r="C106" s="83">
        <x:v>1</x:v>
      </x:c>
      <x:c r="D106" s="83">
        <x:v>8</x:v>
      </x:c>
      <x:c r="E106" s="67" t="s">
        <x:v>629</x:v>
      </x:c>
      <x:c r="F106" s="67" t="s">
        <x:v>630</x:v>
      </x:c>
      <x:c r="G106" s="67" t="s">
        <x:v>631</x:v>
      </x:c>
      <x:c r="H106" s="67" t="s">
        <x:v>513</x:v>
      </x:c>
      <x:c r="I106" s="83">
        <x:v>2</x:v>
      </x:c>
      <x:c r="J106" s="67" t="s">
        <x:v>632</x:v>
      </x:c>
      <x:c r="K106" s="67" t="s">
        <x:v>31</x:v>
      </x:c>
      <x:c r="L106" s="83" t="s">
        <x:v>49</x:v>
      </x:c>
      <x:c r="M106" s="67" t="s">
        <x:v>515</x:v>
      </x:c>
      <x:c r="N106" s="83">
        <x:v>0.041203703703703701</x:v>
      </x:c>
      <x:c r="O106" s="67" t="s">
        <x:v>633</x:v>
      </x:c>
      <x:c r="P106" s="83">
        <x:v>4</x:v>
      </x:c>
      <x:c r="Q106" s="83">
        <x:v>421</x:v>
      </x:c>
      <x:c r="R106" s="67"/>
      <x:c r="S106" s="67" t="s">
        <x:v>49</x:v>
      </x:c>
      <x:c r="T106" s="67" t="s">
        <x:v>49</x:v>
      </x:c>
      <x:c r="U106" s="67" t="s">
        <x:v>41</x:v>
      </x:c>
      <x:c r="V106" s="67"/>
      <x:c r="W106" s="67"/>
      <x:c r="X106" s="67"/>
      <x:c r="Y106" s="67"/>
    </x:row>
    <x:row r="107" ht="39.95000076293945" customHeight="1">
      <x:c r="A107" s="67" t="s">
        <x:v>428</x:v>
      </x:c>
      <x:c r="B107" s="83">
        <x:v>106</x:v>
      </x:c>
      <x:c r="C107" s="83">
        <x:v>1</x:v>
      </x:c>
      <x:c r="D107" s="83">
        <x:v>8</x:v>
      </x:c>
      <x:c r="E107" s="67" t="s">
        <x:v>634</x:v>
      </x:c>
      <x:c r="F107" s="67" t="s">
        <x:v>635</x:v>
      </x:c>
      <x:c r="G107" s="67" t="s">
        <x:v>636</x:v>
      </x:c>
      <x:c r="H107" s="67" t="s">
        <x:v>513</x:v>
      </x:c>
      <x:c r="I107" s="83">
        <x:v>2</x:v>
      </x:c>
      <x:c r="J107" s="67" t="s">
        <x:v>637</x:v>
      </x:c>
      <x:c r="K107" s="67" t="s">
        <x:v>31</x:v>
      </x:c>
      <x:c r="L107" s="83" t="s">
        <x:v>49</x:v>
      </x:c>
      <x:c r="M107" s="67" t="s">
        <x:v>515</x:v>
      </x:c>
      <x:c r="N107" s="83">
        <x:v>0.041550925925925929</x:v>
      </x:c>
      <x:c r="O107" s="67" t="s">
        <x:v>633</x:v>
      </x:c>
      <x:c r="P107" s="83">
        <x:v>4</x:v>
      </x:c>
      <x:c r="Q107" s="83">
        <x:v>425</x:v>
      </x:c>
      <x:c r="R107" s="67"/>
      <x:c r="S107" s="67" t="s">
        <x:v>49</x:v>
      </x:c>
      <x:c r="T107" s="67" t="s">
        <x:v>49</x:v>
      </x:c>
      <x:c r="U107" s="67" t="s">
        <x:v>41</x:v>
      </x:c>
      <x:c r="V107" s="67"/>
      <x:c r="W107" s="67"/>
      <x:c r="X107" s="67"/>
      <x:c r="Y107" s="67"/>
    </x:row>
    <x:row r="108" ht="39.95000076293945" customHeight="1">
      <x:c r="A108" s="67" t="s">
        <x:v>428</x:v>
      </x:c>
      <x:c r="B108" s="83">
        <x:v>107</x:v>
      </x:c>
      <x:c r="C108" s="83">
        <x:v>2</x:v>
      </x:c>
      <x:c r="D108" s="83">
        <x:v>7</x:v>
      </x:c>
      <x:c r="E108" s="67" t="s">
        <x:v>638</x:v>
      </x:c>
      <x:c r="F108" s="67" t="s">
        <x:v>639</x:v>
      </x:c>
      <x:c r="G108" s="67" t="s">
        <x:v>640</x:v>
      </x:c>
      <x:c r="H108" s="67" t="s">
        <x:v>482</x:v>
      </x:c>
      <x:c r="I108" s="83">
        <x:v>3</x:v>
      </x:c>
      <x:c r="J108" s="67" t="s">
        <x:v>641</x:v>
      </x:c>
      <x:c r="K108" s="67" t="s">
        <x:v>31</x:v>
      </x:c>
      <x:c r="L108" s="83" t="s">
        <x:v>41</x:v>
      </x:c>
      <x:c r="M108" s="67" t="s">
        <x:v>484</x:v>
      </x:c>
      <x:c r="N108" s="83">
        <x:v>0.041840277777777775</x:v>
      </x:c>
      <x:c r="O108" s="67" t="s">
        <x:v>633</x:v>
      </x:c>
      <x:c r="P108" s="83">
        <x:v>4</x:v>
      </x:c>
      <x:c r="Q108" s="83">
        <x:v>429</x:v>
      </x:c>
      <x:c r="R108" s="67"/>
      <x:c r="S108" s="67" t="s">
        <x:v>41</x:v>
      </x:c>
      <x:c r="T108" s="67" t="s">
        <x:v>41</x:v>
      </x:c>
      <x:c r="U108" s="67" t="s">
        <x:v>42</x:v>
      </x:c>
      <x:c r="V108" s="67"/>
      <x:c r="W108" s="67"/>
      <x:c r="X108" s="67"/>
      <x:c r="Y108" s="67"/>
    </x:row>
    <x:row r="109" ht="39.95000076293945" customHeight="1">
      <x:c r="A109" s="67" t="s">
        <x:v>428</x:v>
      </x:c>
      <x:c r="B109" s="83">
        <x:v>108</x:v>
      </x:c>
      <x:c r="C109" s="83">
        <x:v>1</x:v>
      </x:c>
      <x:c r="D109" s="83">
        <x:v>10</x:v>
      </x:c>
      <x:c r="E109" s="67" t="s">
        <x:v>642</x:v>
      </x:c>
      <x:c r="F109" s="67" t="s">
        <x:v>643</x:v>
      </x:c>
      <x:c r="G109" s="67" t="s">
        <x:v>644</x:v>
      </x:c>
      <x:c r="H109" s="67" t="s">
        <x:v>496</x:v>
      </x:c>
      <x:c r="I109" s="83">
        <x:v>2</x:v>
      </x:c>
      <x:c r="J109" s="67" t="s">
        <x:v>645</x:v>
      </x:c>
      <x:c r="K109" s="67" t="s">
        <x:v>31</x:v>
      </x:c>
      <x:c r="L109" s="83" t="s">
        <x:v>177</x:v>
      </x:c>
      <x:c r="M109" s="67" t="s">
        <x:v>498</x:v>
      </x:c>
      <x:c r="N109" s="83">
        <x:v>0.042476851851851849</x:v>
      </x:c>
      <x:c r="O109" s="67" t="s">
        <x:v>633</x:v>
      </x:c>
      <x:c r="P109" s="83">
        <x:v>5</x:v>
      </x:c>
      <x:c r="Q109" s="83">
        <x:v>434</x:v>
      </x:c>
      <x:c r="R109" s="67"/>
      <x:c r="S109" s="67" t="s">
        <x:v>177</x:v>
      </x:c>
      <x:c r="T109" s="67" t="s">
        <x:v>56</x:v>
      </x:c>
      <x:c r="U109" s="67" t="s">
        <x:v>35</x:v>
      </x:c>
      <x:c r="V109" s="67"/>
      <x:c r="W109" s="67"/>
      <x:c r="X109" s="67"/>
      <x:c r="Y109" s="67"/>
    </x:row>
    <x:row r="110" ht="39.95000076293945" customHeight="1">
      <x:c r="A110" s="67" t="s">
        <x:v>428</x:v>
      </x:c>
      <x:c r="B110" s="83">
        <x:v>109</x:v>
      </x:c>
      <x:c r="C110" s="83">
        <x:v>1</x:v>
      </x:c>
      <x:c r="D110" s="83">
        <x:v>8</x:v>
      </x:c>
      <x:c r="E110" s="67" t="s">
        <x:v>646</x:v>
      </x:c>
      <x:c r="F110" s="67" t="s">
        <x:v>647</x:v>
      </x:c>
      <x:c r="G110" s="67" t="s">
        <x:v>648</x:v>
      </x:c>
      <x:c r="H110" s="67" t="s">
        <x:v>513</x:v>
      </x:c>
      <x:c r="I110" s="83">
        <x:v>2</x:v>
      </x:c>
      <x:c r="J110" s="67" t="s">
        <x:v>649</x:v>
      </x:c>
      <x:c r="K110" s="67" t="s">
        <x:v>31</x:v>
      </x:c>
      <x:c r="L110" s="83" t="s">
        <x:v>49</x:v>
      </x:c>
      <x:c r="M110" s="67" t="s">
        <x:v>515</x:v>
      </x:c>
      <x:c r="N110" s="83">
        <x:v>0.042824074074074077</x:v>
      </x:c>
      <x:c r="O110" s="67" t="s">
        <x:v>650</x:v>
      </x:c>
      <x:c r="P110" s="83">
        <x:v>4</x:v>
      </x:c>
      <x:c r="Q110" s="83">
        <x:v>438</x:v>
      </x:c>
      <x:c r="R110" s="67"/>
      <x:c r="S110" s="67" t="s">
        <x:v>49</x:v>
      </x:c>
      <x:c r="T110" s="67" t="s">
        <x:v>49</x:v>
      </x:c>
      <x:c r="U110" s="67" t="s">
        <x:v>41</x:v>
      </x:c>
      <x:c r="V110" s="67"/>
      <x:c r="W110" s="67"/>
      <x:c r="X110" s="67"/>
      <x:c r="Y110" s="67"/>
    </x:row>
    <x:row r="111" ht="39.95000076293945" customHeight="1">
      <x:c r="A111" s="67" t="s">
        <x:v>428</x:v>
      </x:c>
      <x:c r="B111" s="83">
        <x:v>110</x:v>
      </x:c>
      <x:c r="C111" s="83">
        <x:v>2</x:v>
      </x:c>
      <x:c r="D111" s="83">
        <x:v>7</x:v>
      </x:c>
      <x:c r="E111" s="67" t="s">
        <x:v>651</x:v>
      </x:c>
      <x:c r="F111" s="67" t="s">
        <x:v>652</x:v>
      </x:c>
      <x:c r="G111" s="67" t="s">
        <x:v>653</x:v>
      </x:c>
      <x:c r="H111" s="67" t="s">
        <x:v>482</x:v>
      </x:c>
      <x:c r="I111" s="83">
        <x:v>3</x:v>
      </x:c>
      <x:c r="J111" s="67" t="s">
        <x:v>654</x:v>
      </x:c>
      <x:c r="K111" s="67" t="s">
        <x:v>31</x:v>
      </x:c>
      <x:c r="L111" s="83" t="s">
        <x:v>41</x:v>
      </x:c>
      <x:c r="M111" s="67" t="s">
        <x:v>484</x:v>
      </x:c>
      <x:c r="N111" s="83">
        <x:v>0.043113425925925923</x:v>
      </x:c>
      <x:c r="O111" s="67" t="s">
        <x:v>650</x:v>
      </x:c>
      <x:c r="P111" s="83">
        <x:v>4</x:v>
      </x:c>
      <x:c r="Q111" s="83">
        <x:v>442</x:v>
      </x:c>
      <x:c r="R111" s="67"/>
      <x:c r="S111" s="67" t="s">
        <x:v>41</x:v>
      </x:c>
      <x:c r="T111" s="67" t="s">
        <x:v>41</x:v>
      </x:c>
      <x:c r="U111" s="67" t="s">
        <x:v>42</x:v>
      </x:c>
      <x:c r="V111" s="67"/>
      <x:c r="W111" s="67"/>
      <x:c r="X111" s="67"/>
      <x:c r="Y111" s="67"/>
    </x:row>
    <x:row r="112" ht="39.95000076293945" customHeight="1">
      <x:c r="A112" s="67" t="s">
        <x:v>428</x:v>
      </x:c>
      <x:c r="B112" s="83">
        <x:v>111</x:v>
      </x:c>
      <x:c r="C112" s="83">
        <x:v>1</x:v>
      </x:c>
      <x:c r="D112" s="83">
        <x:v>10</x:v>
      </x:c>
      <x:c r="E112" s="67" t="s">
        <x:v>655</x:v>
      </x:c>
      <x:c r="F112" s="67" t="s">
        <x:v>656</x:v>
      </x:c>
      <x:c r="G112" s="67" t="s">
        <x:v>657</x:v>
      </x:c>
      <x:c r="H112" s="67" t="s">
        <x:v>496</x:v>
      </x:c>
      <x:c r="I112" s="83">
        <x:v>2</x:v>
      </x:c>
      <x:c r="J112" s="67" t="s">
        <x:v>658</x:v>
      </x:c>
      <x:c r="K112" s="67" t="s">
        <x:v>31</x:v>
      </x:c>
      <x:c r="L112" s="83" t="s">
        <x:v>35</x:v>
      </x:c>
      <x:c r="M112" s="67" t="s">
        <x:v>498</x:v>
      </x:c>
      <x:c r="N112" s="83">
        <x:v>0.043576388888888887</x:v>
      </x:c>
      <x:c r="O112" s="67" t="s">
        <x:v>650</x:v>
      </x:c>
      <x:c r="P112" s="83">
        <x:v>8</x:v>
      </x:c>
      <x:c r="Q112" s="83">
        <x:v>450</x:v>
      </x:c>
      <x:c r="R112" s="67"/>
      <x:c r="S112" s="67" t="s">
        <x:v>35</x:v>
      </x:c>
      <x:c r="T112" s="67" t="s">
        <x:v>35</x:v>
      </x:c>
      <x:c r="U112" s="67" t="s">
        <x:v>36</x:v>
      </x:c>
      <x:c r="V112" s="67"/>
      <x:c r="W112" s="67"/>
      <x:c r="X112" s="67"/>
      <x:c r="Y112" s="67"/>
    </x:row>
    <x:row r="113" ht="39.95000076293945" customHeight="1">
      <x:c r="A113" s="67" t="s">
        <x:v>428</x:v>
      </x:c>
      <x:c r="B113" s="83">
        <x:v>112</x:v>
      </x:c>
      <x:c r="C113" s="83">
        <x:v>1</x:v>
      </x:c>
      <x:c r="D113" s="83">
        <x:v>8</x:v>
      </x:c>
      <x:c r="E113" s="67" t="s">
        <x:v>659</x:v>
      </x:c>
      <x:c r="F113" s="67" t="s">
        <x:v>660</x:v>
      </x:c>
      <x:c r="G113" s="67" t="s">
        <x:v>661</x:v>
      </x:c>
      <x:c r="H113" s="67" t="s">
        <x:v>513</x:v>
      </x:c>
      <x:c r="I113" s="83">
        <x:v>2</x:v>
      </x:c>
      <x:c r="J113" s="67" t="s">
        <x:v>662</x:v>
      </x:c>
      <x:c r="K113" s="67" t="s">
        <x:v>31</x:v>
      </x:c>
      <x:c r="L113" s="83" t="s">
        <x:v>49</x:v>
      </x:c>
      <x:c r="M113" s="67" t="s">
        <x:v>515</x:v>
      </x:c>
      <x:c r="N113" s="83">
        <x:v>0.043923611111111108</x:v>
      </x:c>
      <x:c r="O113" s="67" t="s">
        <x:v>650</x:v>
      </x:c>
      <x:c r="P113" s="83">
        <x:v>4</x:v>
      </x:c>
      <x:c r="Q113" s="83">
        <x:v>454</x:v>
      </x:c>
      <x:c r="R113" s="67"/>
      <x:c r="S113" s="67" t="s">
        <x:v>49</x:v>
      </x:c>
      <x:c r="T113" s="67" t="s">
        <x:v>49</x:v>
      </x:c>
      <x:c r="U113" s="67" t="s">
        <x:v>41</x:v>
      </x:c>
      <x:c r="V113" s="67"/>
      <x:c r="W113" s="67"/>
      <x:c r="X113" s="67"/>
      <x:c r="Y113" s="67"/>
    </x:row>
    <x:row r="114" ht="39.95000076293945" customHeight="1">
      <x:c r="A114" s="67" t="s">
        <x:v>428</x:v>
      </x:c>
      <x:c r="B114" s="83">
        <x:v>113</x:v>
      </x:c>
      <x:c r="C114" s="83">
        <x:v>1</x:v>
      </x:c>
      <x:c r="D114" s="83">
        <x:v>8</x:v>
      </x:c>
      <x:c r="E114" s="67" t="s">
        <x:v>663</x:v>
      </x:c>
      <x:c r="F114" s="67" t="s">
        <x:v>664</x:v>
      </x:c>
      <x:c r="G114" s="67" t="s">
        <x:v>665</x:v>
      </x:c>
      <x:c r="H114" s="67" t="s">
        <x:v>513</x:v>
      </x:c>
      <x:c r="I114" s="83">
        <x:v>2</x:v>
      </x:c>
      <x:c r="J114" s="67" t="s">
        <x:v>666</x:v>
      </x:c>
      <x:c r="K114" s="67" t="s">
        <x:v>31</x:v>
      </x:c>
      <x:c r="L114" s="83" t="s">
        <x:v>49</x:v>
      </x:c>
      <x:c r="M114" s="67" t="s">
        <x:v>515</x:v>
      </x:c>
      <x:c r="N114" s="83">
        <x:v>0.044270833333333336</x:v>
      </x:c>
      <x:c r="O114" s="67" t="s">
        <x:v>650</x:v>
      </x:c>
      <x:c r="P114" s="83">
        <x:v>4</x:v>
      </x:c>
      <x:c r="Q114" s="83">
        <x:v>458</x:v>
      </x:c>
      <x:c r="R114" s="67"/>
      <x:c r="S114" s="67" t="s">
        <x:v>49</x:v>
      </x:c>
      <x:c r="T114" s="67" t="s">
        <x:v>49</x:v>
      </x:c>
      <x:c r="U114" s="67" t="s">
        <x:v>41</x:v>
      </x:c>
      <x:c r="V114" s="67"/>
      <x:c r="W114" s="67" t="s">
        <x:v>667</x:v>
      </x:c>
      <x:c r="X114" s="67"/>
      <x:c r="Y114" s="67"/>
    </x:row>
    <x:row r="115" ht="39.95000076293945" customHeight="1">
      <x:c r="A115" s="67" t="s">
        <x:v>428</x:v>
      </x:c>
      <x:c r="B115" s="83">
        <x:v>114</x:v>
      </x:c>
      <x:c r="C115" s="83">
        <x:v>1</x:v>
      </x:c>
      <x:c r="D115" s="83">
        <x:v>8</x:v>
      </x:c>
      <x:c r="E115" s="67" t="s">
        <x:v>668</x:v>
      </x:c>
      <x:c r="F115" s="67" t="s">
        <x:v>669</x:v>
      </x:c>
      <x:c r="G115" s="67" t="s">
        <x:v>670</x:v>
      </x:c>
      <x:c r="H115" s="67" t="s">
        <x:v>513</x:v>
      </x:c>
      <x:c r="I115" s="83">
        <x:v>2</x:v>
      </x:c>
      <x:c r="J115" s="67" t="s">
        <x:v>671</x:v>
      </x:c>
      <x:c r="K115" s="67" t="s">
        <x:v>31</x:v>
      </x:c>
      <x:c r="L115" s="83" t="s">
        <x:v>49</x:v>
      </x:c>
      <x:c r="M115" s="67" t="s">
        <x:v>515</x:v>
      </x:c>
      <x:c r="N115" s="83">
        <x:v>0.044618055555555557</x:v>
      </x:c>
      <x:c r="O115" s="67" t="s">
        <x:v>650</x:v>
      </x:c>
      <x:c r="P115" s="83">
        <x:v>4</x:v>
      </x:c>
      <x:c r="Q115" s="83">
        <x:v>462</x:v>
      </x:c>
      <x:c r="R115" s="67"/>
      <x:c r="S115" s="67" t="s">
        <x:v>49</x:v>
      </x:c>
      <x:c r="T115" s="67" t="s">
        <x:v>49</x:v>
      </x:c>
      <x:c r="U115" s="67" t="s">
        <x:v>41</x:v>
      </x:c>
      <x:c r="V115" s="67"/>
      <x:c r="W115" s="67" t="s">
        <x:v>672</x:v>
      </x:c>
      <x:c r="X115" s="67"/>
      <x:c r="Y115" s="67"/>
    </x:row>
    <x:row r="116" ht="39.95000076293945" customHeight="1">
      <x:c r="A116" s="67" t="s">
        <x:v>673</x:v>
      </x:c>
      <x:c r="B116" s="83">
        <x:v>115</x:v>
      </x:c>
      <x:c r="C116" s="83">
        <x:v>1</x:v>
      </x:c>
      <x:c r="D116" s="83">
        <x:v>8</x:v>
      </x:c>
      <x:c r="E116" s="67" t="s">
        <x:v>674</x:v>
      </x:c>
      <x:c r="F116" s="67" t="s">
        <x:v>675</x:v>
      </x:c>
      <x:c r="G116" s="67" t="s">
        <x:v>676</x:v>
      </x:c>
      <x:c r="H116" s="67" t="s">
        <x:v>677</x:v>
      </x:c>
      <x:c r="I116" s="83">
        <x:v>2</x:v>
      </x:c>
      <x:c r="J116" s="67" t="s">
        <x:v>678</x:v>
      </x:c>
      <x:c r="K116" s="67" t="s">
        <x:v>31</x:v>
      </x:c>
      <x:c r="L116" s="83" t="s">
        <x:v>42</x:v>
      </x:c>
      <x:c r="M116" s="67" t="s">
        <x:v>679</x:v>
      </x:c>
      <x:c r="N116" s="83">
        <x:v>0.044849537037037035</x:v>
      </x:c>
      <x:c r="O116" s="67" t="s">
        <x:v>680</x:v>
      </x:c>
      <x:c r="P116" s="83">
        <x:v>3</x:v>
      </x:c>
      <x:c r="Q116" s="83">
        <x:v>465</x:v>
      </x:c>
      <x:c r="R116" s="67"/>
      <x:c r="S116" s="67" t="s">
        <x:v>42</x:v>
      </x:c>
      <x:c r="T116" s="67" t="s">
        <x:v>42</x:v>
      </x:c>
      <x:c r="U116" s="67" t="s">
        <x:v>42</x:v>
      </x:c>
      <x:c r="V116" s="67"/>
      <x:c r="W116" s="67"/>
      <x:c r="X116" s="67"/>
      <x:c r="Y116" s="67"/>
    </x:row>
    <x:row r="117" ht="39.95000076293945" customHeight="1">
      <x:c r="A117" s="67" t="s">
        <x:v>673</x:v>
      </x:c>
      <x:c r="B117" s="83">
        <x:v>116</x:v>
      </x:c>
      <x:c r="C117" s="83">
        <x:v>1</x:v>
      </x:c>
      <x:c r="D117" s="83">
        <x:v>8</x:v>
      </x:c>
      <x:c r="E117" s="67" t="s">
        <x:v>681</x:v>
      </x:c>
      <x:c r="F117" s="67" t="s">
        <x:v>682</x:v>
      </x:c>
      <x:c r="G117" s="67" t="s">
        <x:v>683</x:v>
      </x:c>
      <x:c r="H117" s="67" t="s">
        <x:v>513</x:v>
      </x:c>
      <x:c r="I117" s="83">
        <x:v>2</x:v>
      </x:c>
      <x:c r="J117" s="67" t="s">
        <x:v>684</x:v>
      </x:c>
      <x:c r="K117" s="67" t="s">
        <x:v>31</x:v>
      </x:c>
      <x:c r="L117" s="83" t="s">
        <x:v>49</x:v>
      </x:c>
      <x:c r="M117" s="67" t="s">
        <x:v>515</x:v>
      </x:c>
      <x:c r="N117" s="83">
        <x:v>0.045196759259259256</x:v>
      </x:c>
      <x:c r="O117" s="67" t="s">
        <x:v>680</x:v>
      </x:c>
      <x:c r="P117" s="83">
        <x:v>4</x:v>
      </x:c>
      <x:c r="Q117" s="83">
        <x:v>469</x:v>
      </x:c>
      <x:c r="R117" s="67"/>
      <x:c r="S117" s="67" t="s">
        <x:v>49</x:v>
      </x:c>
      <x:c r="T117" s="67" t="s">
        <x:v>49</x:v>
      </x:c>
      <x:c r="U117" s="67" t="s">
        <x:v>41</x:v>
      </x:c>
      <x:c r="V117" s="67"/>
      <x:c r="W117" s="67"/>
      <x:c r="X117" s="67"/>
      <x:c r="Y117" s="67"/>
    </x:row>
    <x:row r="118" ht="39.95000076293945" customHeight="1">
      <x:c r="A118" s="67" t="s">
        <x:v>673</x:v>
      </x:c>
      <x:c r="B118" s="83">
        <x:v>117</x:v>
      </x:c>
      <x:c r="C118" s="83">
        <x:v>1</x:v>
      </x:c>
      <x:c r="D118" s="83">
        <x:v>10</x:v>
      </x:c>
      <x:c r="E118" s="67" t="s">
        <x:v>685</x:v>
      </x:c>
      <x:c r="F118" s="67" t="s">
        <x:v>686</x:v>
      </x:c>
      <x:c r="G118" s="67" t="s">
        <x:v>687</x:v>
      </x:c>
      <x:c r="H118" s="67" t="s">
        <x:v>496</x:v>
      </x:c>
      <x:c r="I118" s="83">
        <x:v>2</x:v>
      </x:c>
      <x:c r="J118" s="67" t="s">
        <x:v>688</x:v>
      </x:c>
      <x:c r="K118" s="67" t="s">
        <x:v>31</x:v>
      </x:c>
      <x:c r="L118" s="83" t="s">
        <x:v>177</x:v>
      </x:c>
      <x:c r="M118" s="67" t="s">
        <x:v>498</x:v>
      </x:c>
      <x:c r="N118" s="83">
        <x:v>0.04583333333333333</x:v>
      </x:c>
      <x:c r="O118" s="67" t="s">
        <x:v>680</x:v>
      </x:c>
      <x:c r="P118" s="83">
        <x:v>5</x:v>
      </x:c>
      <x:c r="Q118" s="83">
        <x:v>474</x:v>
      </x:c>
      <x:c r="R118" s="67"/>
      <x:c r="S118" s="67" t="s">
        <x:v>177</x:v>
      </x:c>
      <x:c r="T118" s="67" t="s">
        <x:v>56</x:v>
      </x:c>
      <x:c r="U118" s="67" t="s">
        <x:v>35</x:v>
      </x:c>
      <x:c r="V118" s="67"/>
      <x:c r="W118" s="67"/>
      <x:c r="X118" s="67"/>
      <x:c r="Y118" s="67"/>
    </x:row>
    <x:row r="119" ht="39.95000076293945" customHeight="1">
      <x:c r="A119" s="67" t="s">
        <x:v>673</x:v>
      </x:c>
      <x:c r="B119" s="83">
        <x:v>118</x:v>
      </x:c>
      <x:c r="C119" s="83">
        <x:v>2</x:v>
      </x:c>
      <x:c r="D119" s="83">
        <x:v>6</x:v>
      </x:c>
      <x:c r="E119" s="67" t="s">
        <x:v>689</x:v>
      </x:c>
      <x:c r="F119" s="67" t="s">
        <x:v>690</x:v>
      </x:c>
      <x:c r="G119" s="67" t="s">
        <x:v>691</x:v>
      </x:c>
      <x:c r="H119" s="67" t="s">
        <x:v>692</x:v>
      </x:c>
      <x:c r="I119" s="83">
        <x:v>10</x:v>
      </x:c>
      <x:c r="J119" s="67" t="s">
        <x:v>693</x:v>
      </x:c>
      <x:c r="K119" s="67" t="s">
        <x:v>31</x:v>
      </x:c>
      <x:c r="L119" s="83" t="s">
        <x:v>90</x:v>
      </x:c>
      <x:c r="M119" s="67" t="s">
        <x:v>694</x:v>
      </x:c>
      <x:c r="N119" s="83">
        <x:v>0.046527777777777779</x:v>
      </x:c>
      <x:c r="O119" s="67" t="s">
        <x:v>680</x:v>
      </x:c>
      <x:c r="P119" s="83">
        <x:v>3</x:v>
      </x:c>
      <x:c r="Q119" s="83">
        <x:v>477</x:v>
      </x:c>
      <x:c r="R119" s="67"/>
      <x:c r="S119" s="67" t="s">
        <x:v>90</x:v>
      </x:c>
      <x:c r="T119" s="67" t="s">
        <x:v>177</x:v>
      </x:c>
      <x:c r="U119" s="67" t="s">
        <x:v>32</x:v>
      </x:c>
      <x:c r="V119" s="67"/>
      <x:c r="W119" s="67"/>
      <x:c r="X119" s="67"/>
      <x:c r="Y119" s="67" t="s">
        <x:v>695</x:v>
      </x:c>
    </x:row>
    <x:row r="120" ht="39.95000076293945" customHeight="1">
      <x:c r="A120" s="67" t="s">
        <x:v>673</x:v>
      </x:c>
      <x:c r="B120" s="83">
        <x:v>119</x:v>
      </x:c>
      <x:c r="C120" s="83">
        <x:v>3</x:v>
      </x:c>
      <x:c r="D120" s="83">
        <x:v>7</x:v>
      </x:c>
      <x:c r="E120" s="67" t="s">
        <x:v>696</x:v>
      </x:c>
      <x:c r="F120" s="67" t="s">
        <x:v>697</x:v>
      </x:c>
      <x:c r="G120" s="67" t="s">
        <x:v>698</x:v>
      </x:c>
      <x:c r="H120" s="67" t="s">
        <x:v>699</x:v>
      </x:c>
      <x:c r="I120" s="83">
        <x:v>7</x:v>
      </x:c>
      <x:c r="J120" s="67" t="s">
        <x:v>700</x:v>
      </x:c>
      <x:c r="K120" s="67" t="s">
        <x:v>701</x:v>
      </x:c>
      <x:c r="L120" s="83" t="s">
        <x:v>49</x:v>
      </x:c>
      <x:c r="M120" s="67" t="s">
        <x:v>702</x:v>
      </x:c>
      <x:c r="N120" s="83">
        <x:v>0.046875</x:v>
      </x:c>
      <x:c r="O120" s="67" t="s">
        <x:v>680</x:v>
      </x:c>
      <x:c r="P120" s="83">
        <x:v>6</x:v>
      </x:c>
      <x:c r="Q120" s="83">
        <x:v>483</x:v>
      </x:c>
      <x:c r="R120" s="67"/>
      <x:c r="S120" s="67" t="s">
        <x:v>49</x:v>
      </x:c>
      <x:c r="T120" s="67" t="s">
        <x:v>49</x:v>
      </x:c>
      <x:c r="U120" s="67" t="s">
        <x:v>49</x:v>
      </x:c>
      <x:c r="V120" s="67"/>
      <x:c r="W120" s="67"/>
      <x:c r="X120" s="67"/>
      <x:c r="Y120" s="67" t="s">
        <x:v>703</x:v>
      </x:c>
    </x:row>
    <x:row r="121" ht="39.95000076293945" customHeight="1">
      <x:c r="A121" s="67" t="s">
        <x:v>673</x:v>
      </x:c>
      <x:c r="B121" s="83">
        <x:v>120</x:v>
      </x:c>
      <x:c r="C121" s="83">
        <x:v>1</x:v>
      </x:c>
      <x:c r="D121" s="83">
        <x:v>10</x:v>
      </x:c>
      <x:c r="E121" s="67" t="s">
        <x:v>704</x:v>
      </x:c>
      <x:c r="F121" s="67" t="s">
        <x:v>705</x:v>
      </x:c>
      <x:c r="G121" s="67" t="s">
        <x:v>706</x:v>
      </x:c>
      <x:c r="H121" s="67" t="s">
        <x:v>496</x:v>
      </x:c>
      <x:c r="I121" s="83">
        <x:v>2</x:v>
      </x:c>
      <x:c r="J121" s="67" t="s">
        <x:v>707</x:v>
      </x:c>
      <x:c r="K121" s="67" t="s">
        <x:v>31</x:v>
      </x:c>
      <x:c r="L121" s="83" t="s">
        <x:v>177</x:v>
      </x:c>
      <x:c r="M121" s="67" t="s">
        <x:v>498</x:v>
      </x:c>
      <x:c r="N121" s="83">
        <x:v>0.047511574074074074</x:v>
      </x:c>
      <x:c r="O121" s="83" t="s">
        <x:v>680</x:v>
      </x:c>
      <x:c r="P121" s="83">
        <x:v>5</x:v>
      </x:c>
      <x:c r="Q121" s="83">
        <x:v>488</x:v>
      </x:c>
      <x:c r="R121" s="67"/>
      <x:c r="S121" s="67" t="s">
        <x:v>177</x:v>
      </x:c>
      <x:c r="T121" s="67" t="s">
        <x:v>56</x:v>
      </x:c>
      <x:c r="U121" s="67" t="s">
        <x:v>35</x:v>
      </x:c>
      <x:c r="V121" s="67"/>
      <x:c r="W121" s="67"/>
      <x:c r="X121" s="67"/>
    </x:row>
    <x:row r="122" ht="39.95000076293945" customHeight="1">
      <x:c r="A122" s="67" t="s">
        <x:v>673</x:v>
      </x:c>
      <x:c r="B122" s="83">
        <x:v>121</x:v>
      </x:c>
      <x:c r="C122" s="83">
        <x:v>4</x:v>
      </x:c>
      <x:c r="D122" s="83">
        <x:v>7</x:v>
      </x:c>
      <x:c r="E122" s="67" t="s">
        <x:v>708</x:v>
      </x:c>
      <x:c r="F122" s="67" t="s">
        <x:v>709</x:v>
      </x:c>
      <x:c r="G122" s="67" t="s">
        <x:v>710</x:v>
      </x:c>
      <x:c r="H122" s="67" t="s">
        <x:v>711</x:v>
      </x:c>
      <x:c r="I122" s="83">
        <x:v>2</x:v>
      </x:c>
      <x:c r="J122" s="67" t="s">
        <x:v>712</x:v>
      </x:c>
      <x:c r="K122" s="67" t="s">
        <x:v>31</x:v>
      </x:c>
      <x:c r="L122" s="83" t="s">
        <x:v>41</x:v>
      </x:c>
      <x:c r="M122" s="67" t="s">
        <x:v>116</x:v>
      </x:c>
      <x:c r="N122" s="83">
        <x:v>0.047800925925925927</x:v>
      </x:c>
      <x:c r="O122" s="83" t="s">
        <x:v>713</x:v>
      </x:c>
      <x:c r="P122" s="83">
        <x:v>4</x:v>
      </x:c>
      <x:c r="Q122" s="83">
        <x:v>492</x:v>
      </x:c>
      <x:c r="R122" s="67"/>
      <x:c r="S122" s="67" t="s">
        <x:v>41</x:v>
      </x:c>
      <x:c r="T122" s="67" t="s">
        <x:v>41</x:v>
      </x:c>
      <x:c r="U122" s="67" t="s">
        <x:v>41</x:v>
      </x:c>
      <x:c r="V122" s="67"/>
      <x:c r="W122" s="67"/>
      <x:c r="X122" s="67"/>
      <x:c r="Y122" s="83" t="s">
        <x:v>714</x:v>
      </x:c>
    </x:row>
    <x:row r="123" ht="39.95000076293945" customHeight="1">
      <x:c r="A123" s="67" t="s">
        <x:v>673</x:v>
      </x:c>
      <x:c r="B123" s="83">
        <x:v>122</x:v>
      </x:c>
      <x:c r="C123" s="83">
        <x:v>4</x:v>
      </x:c>
      <x:c r="D123" s="83">
        <x:v>7</x:v>
      </x:c>
      <x:c r="E123" s="83" t="s">
        <x:v>715</x:v>
      </x:c>
      <x:c r="F123" s="83" t="s">
        <x:v>716</x:v>
      </x:c>
      <x:c r="G123" s="83" t="s">
        <x:v>717</x:v>
      </x:c>
      <x:c r="H123" s="83" t="s">
        <x:v>718</x:v>
      </x:c>
      <x:c r="I123" s="83">
        <x:v>4</x:v>
      </x:c>
      <x:c r="J123" s="67" t="s">
        <x:v>719</x:v>
      </x:c>
      <x:c r="K123" s="67" t="s">
        <x:v>720</x:v>
      </x:c>
      <x:c r="L123" s="83" t="s">
        <x:v>36</x:v>
      </x:c>
      <x:c r="M123" s="83" t="s">
        <x:v>721</x:v>
      </x:c>
      <x:c r="N123" s="83">
        <x:v>0.048206018518518516</x:v>
      </x:c>
      <x:c r="O123" s="83" t="s">
        <x:v>713</x:v>
      </x:c>
      <x:c r="P123" s="83">
        <x:v>5</x:v>
      </x:c>
      <x:c r="Q123" s="83">
        <x:v>497</x:v>
      </x:c>
      <x:c r="R123" s="67"/>
      <x:c r="S123" s="67" t="s">
        <x:v>36</x:v>
      </x:c>
      <x:c r="T123" s="67" t="s">
        <x:v>49</x:v>
      </x:c>
      <x:c r="U123" s="67" t="s">
        <x:v>49</x:v>
      </x:c>
      <x:c r="V123" s="67"/>
      <x:c r="W123" s="67"/>
      <x:c r="X123" s="67"/>
    </x:row>
    <x:row r="124" ht="39.95000076293945" customHeight="1">
      <x:c r="A124" s="67" t="s">
        <x:v>673</x:v>
      </x:c>
      <x:c r="B124" s="83">
        <x:v>123</x:v>
      </x:c>
      <x:c r="C124" s="83">
        <x:v>5</x:v>
      </x:c>
      <x:c r="D124" s="83">
        <x:v>7</x:v>
      </x:c>
      <x:c r="E124" s="83" t="s">
        <x:v>722</x:v>
      </x:c>
      <x:c r="F124" s="83" t="s">
        <x:v>723</x:v>
      </x:c>
      <x:c r="G124" s="83" t="s">
        <x:v>724</x:v>
      </x:c>
      <x:c r="H124" s="83" t="s">
        <x:v>725</x:v>
      </x:c>
      <x:c r="I124" s="83">
        <x:v>6</x:v>
      </x:c>
      <x:c r="J124" s="83" t="s">
        <x:v>726</x:v>
      </x:c>
      <x:c r="K124" s="67" t="s">
        <x:v>727</x:v>
      </x:c>
      <x:c r="L124" s="83" t="s">
        <x:v>177</x:v>
      </x:c>
      <x:c r="M124" s="83" t="s">
        <x:v>728</x:v>
      </x:c>
      <x:c r="N124" s="83">
        <x:v>0.04884259259259259</x:v>
      </x:c>
      <x:c r="O124" s="83" t="s">
        <x:v>713</x:v>
      </x:c>
      <x:c r="P124" s="83">
        <x:v>6</x:v>
      </x:c>
      <x:c r="Q124" s="83">
        <x:v>503</x:v>
      </x:c>
      <x:c r="R124" s="67"/>
      <x:c r="S124" s="67" t="s">
        <x:v>177</x:v>
      </x:c>
      <x:c r="T124" s="67" t="s">
        <x:v>56</x:v>
      </x:c>
      <x:c r="U124" s="67" t="s">
        <x:v>56</x:v>
      </x:c>
      <x:c r="V124" s="67"/>
      <x:c r="W124" s="67"/>
      <x:c r="X124" s="67"/>
    </x:row>
    <x:row r="125" ht="39.95000076293945" customHeight="1">
      <x:c r="A125" s="67" t="s">
        <x:v>673</x:v>
      </x:c>
      <x:c r="B125" s="83">
        <x:v>124</x:v>
      </x:c>
      <x:c r="C125" s="83">
        <x:v>6</x:v>
      </x:c>
      <x:c r="D125" s="83">
        <x:v>7</x:v>
      </x:c>
      <x:c r="E125" s="83" t="s">
        <x:v>729</x:v>
      </x:c>
      <x:c r="F125" s="83" t="s">
        <x:v>730</x:v>
      </x:c>
      <x:c r="G125" s="83" t="s">
        <x:v>731</x:v>
      </x:c>
      <x:c r="H125" s="83" t="s">
        <x:v>732</x:v>
      </x:c>
      <x:c r="I125" s="83">
        <x:v>5</x:v>
      </x:c>
      <x:c r="J125" s="83" t="s">
        <x:v>733</x:v>
      </x:c>
      <x:c r="K125" s="67" t="s">
        <x:v>734</x:v>
      </x:c>
      <x:c r="L125" s="83" t="s">
        <x:v>56</x:v>
      </x:c>
      <x:c r="M125" s="83" t="s">
        <x:v>735</x:v>
      </x:c>
      <x:c r="N125" s="83">
        <x:v>0.049421296296296297</x:v>
      </x:c>
      <x:c r="O125" s="83" t="s">
        <x:v>713</x:v>
      </x:c>
      <x:c r="P125" s="83">
        <x:v>6</x:v>
      </x:c>
      <x:c r="Q125" s="83">
        <x:v>509</x:v>
      </x:c>
      <x:c r="R125" s="67"/>
      <x:c r="S125" s="67" t="s">
        <x:v>56</x:v>
      </x:c>
      <x:c r="T125" s="67" t="s">
        <x:v>32</x:v>
      </x:c>
      <x:c r="U125" s="67" t="s">
        <x:v>32</x:v>
      </x:c>
      <x:c r="V125" s="67"/>
      <x:c r="W125" s="67"/>
      <x:c r="X125" s="67"/>
    </x:row>
    <x:row r="126" ht="39.95000076293945" customHeight="1">
      <x:c r="A126" s="67" t="s">
        <x:v>673</x:v>
      </x:c>
      <x:c r="B126" s="83">
        <x:v>125</x:v>
      </x:c>
      <x:c r="C126" s="83">
        <x:v>5</x:v>
      </x:c>
      <x:c r="D126" s="83">
        <x:v>8</x:v>
      </x:c>
      <x:c r="E126" s="83" t="s">
        <x:v>736</x:v>
      </x:c>
      <x:c r="F126" s="83" t="s">
        <x:v>737</x:v>
      </x:c>
      <x:c r="G126" s="83" t="s">
        <x:v>738</x:v>
      </x:c>
      <x:c r="H126" s="83" t="s">
        <x:v>739</x:v>
      </x:c>
      <x:c r="I126" s="83">
        <x:v>3</x:v>
      </x:c>
      <x:c r="J126" s="83" t="s">
        <x:v>740</x:v>
      </x:c>
      <x:c r="K126" s="67" t="s">
        <x:v>741</x:v>
      </x:c>
      <x:c r="L126" s="83" t="s">
        <x:v>36</x:v>
      </x:c>
      <x:c r="M126" s="83" t="s">
        <x:v>742</x:v>
      </x:c>
      <x:c r="N126" s="83">
        <x:v>0.049826388888888892</x:v>
      </x:c>
      <x:c r="O126" s="83" t="s">
        <x:v>713</x:v>
      </x:c>
      <x:c r="P126" s="83">
        <x:v>6</x:v>
      </x:c>
      <x:c r="Q126" s="83">
        <x:v>515</x:v>
      </x:c>
      <x:c r="R126" s="67" t="s">
        <x:v>743</x:v>
      </x:c>
      <x:c r="S126" s="67" t="s">
        <x:v>36</x:v>
      </x:c>
      <x:c r="T126" s="67" t="s">
        <x:v>49</x:v>
      </x:c>
      <x:c r="U126" s="67" t="s">
        <x:v>49</x:v>
      </x:c>
      <x:c r="V126" s="67"/>
      <x:c r="W126" s="67"/>
      <x:c r="X126" s="67"/>
    </x:row>
    <x:row r="127" ht="39.95000076293945" customHeight="1">
      <x:c r="A127" s="67" t="s">
        <x:v>673</x:v>
      </x:c>
      <x:c r="B127" s="83">
        <x:v>126</x:v>
      </x:c>
      <x:c r="C127" s="83">
        <x:v>5</x:v>
      </x:c>
      <x:c r="D127" s="83">
        <x:v>8</x:v>
      </x:c>
      <x:c r="E127" s="83" t="s">
        <x:v>744</x:v>
      </x:c>
      <x:c r="F127" s="83" t="s">
        <x:v>745</x:v>
      </x:c>
      <x:c r="G127" s="83" t="s">
        <x:v>746</x:v>
      </x:c>
      <x:c r="H127" s="83" t="s">
        <x:v>739</x:v>
      </x:c>
      <x:c r="I127" s="83">
        <x:v>2</x:v>
      </x:c>
      <x:c r="J127" s="83" t="s">
        <x:v>747</x:v>
      </x:c>
      <x:c r="K127" s="67" t="s">
        <x:v>741</x:v>
      </x:c>
      <x:c r="L127" s="83" t="s">
        <x:v>35</x:v>
      </x:c>
      <x:c r="M127" s="83" t="s">
        <x:v>742</x:v>
      </x:c>
      <x:c r="N127" s="83">
        <x:v>0.050289351851851849</x:v>
      </x:c>
      <x:c r="O127" s="83" t="s">
        <x:v>713</x:v>
      </x:c>
      <x:c r="P127" s="83">
        <x:v>7</x:v>
      </x:c>
      <x:c r="Q127" s="83">
        <x:v>522</x:v>
      </x:c>
      <x:c r="R127" s="67" t="s">
        <x:v>748</x:v>
      </x:c>
      <x:c r="S127" s="67" t="s">
        <x:v>35</x:v>
      </x:c>
      <x:c r="T127" s="67" t="s">
        <x:v>49</x:v>
      </x:c>
      <x:c r="U127" s="67" t="s">
        <x:v>49</x:v>
      </x:c>
      <x:c r="V127" s="67"/>
      <x:c r="W127" s="67"/>
      <x:c r="X127" s="67"/>
    </x:row>
    <x:row r="128" ht="39.95000076293945" customHeight="1">
      <x:c r="A128" s="67" t="s">
        <x:v>673</x:v>
      </x:c>
      <x:c r="B128" s="83">
        <x:v>127</x:v>
      </x:c>
      <x:c r="C128" s="83">
        <x:v>4</x:v>
      </x:c>
      <x:c r="D128" s="83">
        <x:v>9</x:v>
      </x:c>
      <x:c r="E128" s="83" t="s">
        <x:v>749</x:v>
      </x:c>
      <x:c r="F128" s="83" t="s">
        <x:v>750</x:v>
      </x:c>
      <x:c r="G128" s="83" t="s">
        <x:v>751</x:v>
      </x:c>
      <x:c r="H128" s="83" t="s">
        <x:v>752</x:v>
      </x:c>
      <x:c r="I128" s="83">
        <x:v>5</x:v>
      </x:c>
      <x:c r="J128" s="83" t="s">
        <x:v>753</x:v>
      </x:c>
      <x:c r="K128" s="67" t="s">
        <x:v>754</x:v>
      </x:c>
      <x:c r="L128" s="83" t="s">
        <x:v>41</x:v>
      </x:c>
      <x:c r="M128" s="83" t="s">
        <x:v>755</x:v>
      </x:c>
      <x:c r="N128" s="83">
        <x:v>0.050578703703703702</x:v>
      </x:c>
      <x:c r="O128" s="83" t="s">
        <x:v>713</x:v>
      </x:c>
      <x:c r="P128" s="83">
        <x:v>7</x:v>
      </x:c>
      <x:c r="Q128" s="83">
        <x:v>529</x:v>
      </x:c>
      <x:c r="R128" s="67"/>
      <x:c r="S128" s="67" t="s">
        <x:v>41</x:v>
      </x:c>
      <x:c r="T128" s="67" t="s">
        <x:v>41</x:v>
      </x:c>
      <x:c r="U128" s="67" t="s">
        <x:v>41</x:v>
      </x:c>
      <x:c r="V128" s="67"/>
      <x:c r="W128" s="67"/>
      <x:c r="X128" s="67"/>
    </x:row>
    <x:row r="129" ht="39.95000076293945" customHeight="1">
      <x:c r="A129" s="67" t="s">
        <x:v>673</x:v>
      </x:c>
      <x:c r="B129" s="83">
        <x:v>128</x:v>
      </x:c>
      <x:c r="C129" s="83">
        <x:v>5</x:v>
      </x:c>
      <x:c r="D129" s="83">
        <x:v>9</x:v>
      </x:c>
      <x:c r="E129" s="83" t="s">
        <x:v>756</x:v>
      </x:c>
      <x:c r="F129" s="83" t="s">
        <x:v>757</x:v>
      </x:c>
      <x:c r="G129" s="83" t="s">
        <x:v>758</x:v>
      </x:c>
      <x:c r="H129" s="83" t="s">
        <x:v>759</x:v>
      </x:c>
      <x:c r="I129" s="83">
        <x:v>5</x:v>
      </x:c>
      <x:c r="J129" s="83" t="s">
        <x:v>760</x:v>
      </x:c>
      <x:c r="K129" s="67" t="s">
        <x:v>761</x:v>
      </x:c>
      <x:c r="L129" s="83" t="s">
        <x:v>41</x:v>
      </x:c>
      <x:c r="M129" s="83" t="s">
        <x:v>762</x:v>
      </x:c>
      <x:c r="N129" s="83">
        <x:v>0.050868055555555555</x:v>
      </x:c>
      <x:c r="O129" s="83" t="s">
        <x:v>713</x:v>
      </x:c>
      <x:c r="P129" s="83">
        <x:v>6</x:v>
      </x:c>
      <x:c r="Q129" s="83">
        <x:v>535</x:v>
      </x:c>
      <x:c r="R129" s="67"/>
      <x:c r="S129" s="67" t="s">
        <x:v>41</x:v>
      </x:c>
      <x:c r="T129" s="67" t="s">
        <x:v>42</x:v>
      </x:c>
      <x:c r="U129" s="67" t="s">
        <x:v>42</x:v>
      </x:c>
      <x:c r="V129" s="67"/>
      <x:c r="W129" s="67"/>
      <x:c r="X129" s="67"/>
      <x:c r="Y129" s="83" t="s">
        <x:v>763</x:v>
      </x:c>
    </x:row>
    <x:row r="130" ht="39.95000076293945" customHeight="1">
      <x:c r="A130" s="67" t="s">
        <x:v>673</x:v>
      </x:c>
      <x:c r="B130" s="83">
        <x:v>129</x:v>
      </x:c>
      <x:c r="C130" s="83">
        <x:v>5</x:v>
      </x:c>
      <x:c r="D130" s="83">
        <x:v>9</x:v>
      </x:c>
      <x:c r="E130" s="83" t="s">
        <x:v>764</x:v>
      </x:c>
      <x:c r="F130" s="83" t="s">
        <x:v>765</x:v>
      </x:c>
      <x:c r="G130" s="83" t="s">
        <x:v>766</x:v>
      </x:c>
      <x:c r="H130" s="83" t="s">
        <x:v>767</x:v>
      </x:c>
      <x:c r="I130" s="83">
        <x:v>3</x:v>
      </x:c>
      <x:c r="J130" s="83" t="s">
        <x:v>768</x:v>
      </x:c>
      <x:c r="K130" s="67" t="s">
        <x:v>769</x:v>
      </x:c>
      <x:c r="L130" s="83" t="s">
        <x:v>42</x:v>
      </x:c>
      <x:c r="M130" s="83" t="s">
        <x:v>770</x:v>
      </x:c>
      <x:c r="N130" s="83">
        <x:v>0.051099537037037035</x:v>
      </x:c>
      <x:c r="O130" s="83" t="s">
        <x:v>713</x:v>
      </x:c>
      <x:c r="P130" s="83">
        <x:v>6</x:v>
      </x:c>
      <x:c r="Q130" s="83">
        <x:v>541</x:v>
      </x:c>
      <x:c r="R130" s="67"/>
      <x:c r="S130" s="67" t="s">
        <x:v>42</x:v>
      </x:c>
      <x:c r="T130" s="67" t="s">
        <x:v>42</x:v>
      </x:c>
      <x:c r="U130" s="67" t="s">
        <x:v>42</x:v>
      </x:c>
      <x:c r="V130" s="67"/>
      <x:c r="W130" s="67"/>
      <x:c r="X130" s="67"/>
    </x:row>
    <x:row r="131" ht="39.95000076293945" customHeight="1">
      <x:c r="A131" s="67" t="s">
        <x:v>673</x:v>
      </x:c>
      <x:c r="B131" s="83">
        <x:v>130</x:v>
      </x:c>
      <x:c r="C131" s="83">
        <x:v>5</x:v>
      </x:c>
      <x:c r="D131" s="83">
        <x:v>8</x:v>
      </x:c>
      <x:c r="E131" s="83" t="s">
        <x:v>771</x:v>
      </x:c>
      <x:c r="F131" s="83" t="s">
        <x:v>772</x:v>
      </x:c>
      <x:c r="G131" s="83" t="s">
        <x:v>773</x:v>
      </x:c>
      <x:c r="H131" s="83" t="s">
        <x:v>739</x:v>
      </x:c>
      <x:c r="I131" s="83">
        <x:v>3</x:v>
      </x:c>
      <x:c r="J131" s="83" t="s">
        <x:v>774</x:v>
      </x:c>
      <x:c r="K131" s="67" t="s">
        <x:v>741</x:v>
      </x:c>
      <x:c r="L131" s="83" t="s">
        <x:v>56</x:v>
      </x:c>
      <x:c r="M131" s="83" t="s">
        <x:v>742</x:v>
      </x:c>
      <x:c r="N131" s="83">
        <x:v>0.05167824074074074</x:v>
      </x:c>
      <x:c r="O131" s="83" t="s">
        <x:v>713</x:v>
      </x:c>
      <x:c r="P131" s="83">
        <x:v>9</x:v>
      </x:c>
      <x:c r="Q131" s="83">
        <x:v>550</x:v>
      </x:c>
      <x:c r="R131" s="67" t="s">
        <x:v>775</x:v>
      </x:c>
      <x:c r="S131" s="67" t="s">
        <x:v>56</x:v>
      </x:c>
      <x:c r="T131" s="67" t="s">
        <x:v>35</x:v>
      </x:c>
      <x:c r="U131" s="67" t="s">
        <x:v>35</x:v>
      </x:c>
      <x:c r="V131" s="67"/>
      <x:c r="W131" s="67"/>
      <x:c r="X131" s="67"/>
    </x:row>
    <x:row r="132" ht="39.95000076293945" customHeight="1">
      <x:c r="A132" s="67" t="s">
        <x:v>673</x:v>
      </x:c>
      <x:c r="B132" s="83">
        <x:v>131</x:v>
      </x:c>
      <x:c r="C132" s="83">
        <x:v>1</x:v>
      </x:c>
      <x:c r="D132" s="83">
        <x:v>7</x:v>
      </x:c>
      <x:c r="E132" s="83" t="s">
        <x:v>776</x:v>
      </x:c>
      <x:c r="F132" s="83" t="s">
        <x:v>777</x:v>
      </x:c>
      <x:c r="G132" s="83" t="s">
        <x:v>778</x:v>
      </x:c>
      <x:c r="H132" s="83" t="s">
        <x:v>779</x:v>
      </x:c>
      <x:c r="I132" s="83">
        <x:v>2</x:v>
      </x:c>
      <x:c r="J132" s="83" t="s">
        <x:v>780</x:v>
      </x:c>
      <x:c r="K132" s="67" t="s">
        <x:v>31</x:v>
      </x:c>
      <x:c r="L132" s="83" t="s">
        <x:v>43</x:v>
      </x:c>
      <x:c r="M132" s="83" t="s">
        <x:v>781</x:v>
      </x:c>
      <x:c r="N132" s="83">
        <x:v>0.05185185185185185</x:v>
      </x:c>
      <x:c r="O132" s="83" t="s">
        <x:v>713</x:v>
      </x:c>
      <x:c r="P132" s="83">
        <x:v>2</x:v>
      </x:c>
      <x:c r="Q132" s="83">
        <x:v>552</x:v>
      </x:c>
      <x:c r="R132" s="67"/>
      <x:c r="S132" s="67" t="s">
        <x:v>43</x:v>
      </x:c>
      <x:c r="T132" s="67" t="s">
        <x:v>43</x:v>
      </x:c>
      <x:c r="U132" s="67" t="s">
        <x:v>43</x:v>
      </x:c>
      <x:c r="V132" s="67"/>
      <x:c r="W132" s="67"/>
      <x:c r="X132" s="67"/>
    </x:row>
    <x:row r="133" ht="39.95000076293945" customHeight="1">
      <x:c r="A133" s="67" t="s">
        <x:v>673</x:v>
      </x:c>
      <x:c r="B133" s="83">
        <x:v>132</x:v>
      </x:c>
      <x:c r="C133" s="83">
        <x:v>3</x:v>
      </x:c>
      <x:c r="D133" s="83">
        <x:v>8</x:v>
      </x:c>
      <x:c r="E133" s="83" t="s">
        <x:v>782</x:v>
      </x:c>
      <x:c r="F133" s="83" t="s">
        <x:v>783</x:v>
      </x:c>
      <x:c r="G133" s="83" t="s">
        <x:v>784</x:v>
      </x:c>
      <x:c r="H133" s="83" t="s">
        <x:v>785</x:v>
      </x:c>
      <x:c r="I133" s="83">
        <x:v>2</x:v>
      </x:c>
      <x:c r="J133" s="83" t="s">
        <x:v>786</x:v>
      </x:c>
      <x:c r="K133" s="67" t="s">
        <x:v>31</x:v>
      </x:c>
      <x:c r="L133" s="83" t="s">
        <x:v>43</x:v>
      </x:c>
      <x:c r="M133" s="83" t="s">
        <x:v>787</x:v>
      </x:c>
      <x:c r="N133" s="83">
        <x:v>0.052025462962962965</x:v>
      </x:c>
      <x:c r="O133" s="83" t="s">
        <x:v>713</x:v>
      </x:c>
      <x:c r="P133" s="83">
        <x:v>4</x:v>
      </x:c>
      <x:c r="Q133" s="83">
        <x:v>556</x:v>
      </x:c>
      <x:c r="R133" s="67"/>
      <x:c r="S133" s="67" t="s">
        <x:v>43</x:v>
      </x:c>
      <x:c r="T133" s="67" t="s">
        <x:v>43</x:v>
      </x:c>
      <x:c r="U133" s="67" t="s">
        <x:v>43</x:v>
      </x:c>
      <x:c r="V133" s="67"/>
      <x:c r="W133" s="67"/>
      <x:c r="X133" s="67"/>
    </x:row>
    <x:row r="134" ht="39.95000076293945" customHeight="1">
      <x:c r="A134" s="67" t="s">
        <x:v>673</x:v>
      </x:c>
      <x:c r="B134" s="83">
        <x:v>133</x:v>
      </x:c>
      <x:c r="C134" s="83">
        <x:v>1</x:v>
      </x:c>
      <x:c r="D134" s="83">
        <x:v>7</x:v>
      </x:c>
      <x:c r="E134" s="83" t="s">
        <x:v>788</x:v>
      </x:c>
      <x:c r="F134" s="83" t="s">
        <x:v>789</x:v>
      </x:c>
      <x:c r="G134" s="83" t="s">
        <x:v>790</x:v>
      </x:c>
      <x:c r="H134" s="83" t="s">
        <x:v>791</x:v>
      </x:c>
      <x:c r="I134" s="83">
        <x:v>2</x:v>
      </x:c>
      <x:c r="J134" s="83" t="s">
        <x:v>792</x:v>
      </x:c>
      <x:c r="K134" s="67" t="s">
        <x:v>793</x:v>
      </x:c>
      <x:c r="L134" s="83" t="s">
        <x:v>42</x:v>
      </x:c>
      <x:c r="M134" s="83" t="s">
        <x:v>794</x:v>
      </x:c>
      <x:c r="N134" s="83">
        <x:v>0.052256944444444446</x:v>
      </x:c>
      <x:c r="O134" s="83" t="s">
        <x:v>713</x:v>
      </x:c>
      <x:c r="P134" s="83">
        <x:v>3</x:v>
      </x:c>
      <x:c r="Q134" s="83">
        <x:v>559</x:v>
      </x:c>
      <x:c r="R134" s="67"/>
      <x:c r="S134" s="67" t="s">
        <x:v>42</x:v>
      </x:c>
      <x:c r="T134" s="67" t="s">
        <x:v>42</x:v>
      </x:c>
      <x:c r="U134" s="67" t="s">
        <x:v>42</x:v>
      </x:c>
      <x:c r="V134" s="67"/>
      <x:c r="W134" s="67" t="s">
        <x:v>795</x:v>
      </x:c>
      <x:c r="X134" s="67" t="s">
        <x:v>796</x:v>
      </x:c>
    </x:row>
    <x:row r="135" ht="39.95000076293945" customHeight="1">
      <x:c r="A135" s="67" t="s">
        <x:v>673</x:v>
      </x:c>
      <x:c r="B135" s="83">
        <x:v>134</x:v>
      </x:c>
      <x:c r="C135" s="83">
        <x:v>1</x:v>
      </x:c>
      <x:c r="D135" s="83">
        <x:v>8</x:v>
      </x:c>
      <x:c r="E135" s="83" t="s">
        <x:v>797</x:v>
      </x:c>
      <x:c r="F135" s="83" t="s">
        <x:v>798</x:v>
      </x:c>
      <x:c r="G135" s="83" t="s">
        <x:v>799</x:v>
      </x:c>
      <x:c r="H135" s="83" t="s">
        <x:v>800</x:v>
      </x:c>
      <x:c r="I135" s="83">
        <x:v>4</x:v>
      </x:c>
      <x:c r="J135" s="83" t="s">
        <x:v>801</x:v>
      </x:c>
      <x:c r="K135" s="67" t="s">
        <x:v>31</x:v>
      </x:c>
      <x:c r="L135" s="83" t="s">
        <x:v>41</x:v>
      </x:c>
      <x:c r="M135" s="83" t="s">
        <x:v>802</x:v>
      </x:c>
      <x:c r="N135" s="83">
        <x:v>0.052546296296296299</x:v>
      </x:c>
      <x:c r="O135" s="83" t="s">
        <x:v>713</x:v>
      </x:c>
      <x:c r="P135" s="83">
        <x:v>2</x:v>
      </x:c>
      <x:c r="Q135" s="83">
        <x:v>561</x:v>
      </x:c>
      <x:c r="R135" s="67"/>
      <x:c r="S135" s="67" t="s">
        <x:v>41</x:v>
      </x:c>
      <x:c r="T135" s="67" t="s">
        <x:v>41</x:v>
      </x:c>
      <x:c r="U135" s="67" t="s">
        <x:v>41</x:v>
      </x:c>
      <x:c r="V135" s="67"/>
      <x:c r="W135" s="67" t="s">
        <x:v>803</x:v>
      </x:c>
      <x:c r="X135" s="67"/>
      <x:c r="Y135" s="83" t="s">
        <x:v>804</x:v>
      </x:c>
    </x:row>
    <x:row r="136" ht="39.95000076293945" customHeight="1">
      <x:c r="A136" s="67" t="s">
        <x:v>673</x:v>
      </x:c>
      <x:c r="B136" s="83">
        <x:v>135</x:v>
      </x:c>
      <x:c r="C136" s="83">
        <x:v>2</x:v>
      </x:c>
      <x:c r="D136" s="83">
        <x:v>8</x:v>
      </x:c>
      <x:c r="E136" s="83" t="s">
        <x:v>805</x:v>
      </x:c>
      <x:c r="F136" s="83" t="s">
        <x:v>806</x:v>
      </x:c>
      <x:c r="G136" s="83" t="s">
        <x:v>807</x:v>
      </x:c>
      <x:c r="H136" s="83" t="s">
        <x:v>95</x:v>
      </x:c>
      <x:c r="I136" s="83">
        <x:v>3</x:v>
      </x:c>
      <x:c r="J136" s="83" t="s">
        <x:v>808</x:v>
      </x:c>
      <x:c r="K136" s="67" t="s">
        <x:v>31</x:v>
      </x:c>
      <x:c r="L136" s="83" t="s">
        <x:v>36</x:v>
      </x:c>
      <x:c r="M136" s="83" t="s">
        <x:v>97</x:v>
      </x:c>
      <x:c r="N136" s="83">
        <x:v>0.052951388888888888</x:v>
      </x:c>
      <x:c r="O136" s="83" t="s">
        <x:v>809</x:v>
      </x:c>
      <x:c r="P136" s="83">
        <x:v>3</x:v>
      </x:c>
      <x:c r="Q136" s="83">
        <x:v>564</x:v>
      </x:c>
      <x:c r="R136" s="67"/>
      <x:c r="S136" s="67" t="s">
        <x:v>36</x:v>
      </x:c>
      <x:c r="T136" s="67" t="s">
        <x:v>49</x:v>
      </x:c>
      <x:c r="U136" s="67" t="s">
        <x:v>49</x:v>
      </x:c>
      <x:c r="V136" s="67"/>
      <x:c r="W136" s="67" t="s">
        <x:v>810</x:v>
      </x:c>
      <x:c r="X136" s="67"/>
      <x:c r="Y136" s="83" t="s">
        <x:v>599</x:v>
      </x:c>
    </x:row>
    <x:row r="137" ht="39.95000076293945" customHeight="1">
      <x:c r="A137" s="67" t="s">
        <x:v>673</x:v>
      </x:c>
      <x:c r="B137" s="83">
        <x:v>136</x:v>
      </x:c>
      <x:c r="C137" s="83">
        <x:v>2</x:v>
      </x:c>
      <x:c r="D137" s="83">
        <x:v>8</x:v>
      </x:c>
      <x:c r="E137" s="83" t="s">
        <x:v>811</x:v>
      </x:c>
      <x:c r="F137" s="83" t="s">
        <x:v>812</x:v>
      </x:c>
      <x:c r="G137" s="83" t="s">
        <x:v>813</x:v>
      </x:c>
      <x:c r="H137" s="83" t="s">
        <x:v>95</x:v>
      </x:c>
      <x:c r="I137" s="83">
        <x:v>4</x:v>
      </x:c>
      <x:c r="J137" s="83" t="s">
        <x:v>814</x:v>
      </x:c>
      <x:c r="K137" s="67" t="s">
        <x:v>31</x:v>
      </x:c>
      <x:c r="L137" s="83" t="s">
        <x:v>36</x:v>
      </x:c>
      <x:c r="M137" s="83" t="s">
        <x:v>97</x:v>
      </x:c>
      <x:c r="N137" s="83">
        <x:v>0.053356481481481484</x:v>
      </x:c>
      <x:c r="O137" s="83" t="s">
        <x:v>815</x:v>
      </x:c>
      <x:c r="P137" s="83">
        <x:v>3</x:v>
      </x:c>
      <x:c r="Q137" s="83">
        <x:v>567</x:v>
      </x:c>
      <x:c r="R137" s="67"/>
      <x:c r="S137" s="67" t="s">
        <x:v>36</x:v>
      </x:c>
      <x:c r="T137" s="67" t="s">
        <x:v>49</x:v>
      </x:c>
      <x:c r="U137" s="67" t="s">
        <x:v>49</x:v>
      </x:c>
      <x:c r="V137" s="67"/>
      <x:c r="W137" s="67" t="s">
        <x:v>816</x:v>
      </x:c>
      <x:c r="X137" s="67"/>
      <x:c r="Y137" s="83" t="s">
        <x:v>817</x:v>
      </x:c>
    </x:row>
    <x:row r="138" ht="39.95000076293945" customHeight="1">
      <x:c r="A138" s="67" t="s">
        <x:v>673</x:v>
      </x:c>
      <x:c r="B138" s="83">
        <x:v>137</x:v>
      </x:c>
      <x:c r="C138" s="83">
        <x:v>2</x:v>
      </x:c>
      <x:c r="D138" s="83">
        <x:v>8</x:v>
      </x:c>
      <x:c r="E138" s="83" t="s">
        <x:v>818</x:v>
      </x:c>
      <x:c r="F138" s="83" t="s">
        <x:v>819</x:v>
      </x:c>
      <x:c r="G138" s="83" t="s">
        <x:v>820</x:v>
      </x:c>
      <x:c r="H138" s="83" t="s">
        <x:v>95</x:v>
      </x:c>
      <x:c r="I138" s="83">
        <x:v>2</x:v>
      </x:c>
      <x:c r="J138" s="83" t="s">
        <x:v>821</x:v>
      </x:c>
      <x:c r="K138" s="67" t="s">
        <x:v>31</x:v>
      </x:c>
      <x:c r="L138" s="83" t="s">
        <x:v>36</x:v>
      </x:c>
      <x:c r="M138" s="83" t="s">
        <x:v>97</x:v>
      </x:c>
      <x:c r="N138" s="83">
        <x:v>0.053761574074074073</x:v>
      </x:c>
      <x:c r="O138" s="83" t="s">
        <x:v>822</x:v>
      </x:c>
      <x:c r="P138" s="83">
        <x:v>3</x:v>
      </x:c>
      <x:c r="Q138" s="83">
        <x:v>570</x:v>
      </x:c>
      <x:c r="R138" s="67"/>
      <x:c r="S138" s="67" t="s">
        <x:v>36</x:v>
      </x:c>
      <x:c r="T138" s="67" t="s">
        <x:v>49</x:v>
      </x:c>
      <x:c r="U138" s="67" t="s">
        <x:v>49</x:v>
      </x:c>
      <x:c r="V138" s="67"/>
      <x:c r="W138" s="67"/>
      <x:c r="X138" s="67"/>
      <x:c r="Y138" s="83" t="s">
        <x:v>823</x:v>
      </x:c>
    </x:row>
    <x:row r="139" ht="39.95000076293945" customHeight="1">
      <x:c r="A139" s="67" t="s">
        <x:v>673</x:v>
      </x:c>
      <x:c r="B139" s="83">
        <x:v>138</x:v>
      </x:c>
      <x:c r="C139" s="83">
        <x:v>2</x:v>
      </x:c>
      <x:c r="D139" s="83">
        <x:v>8</x:v>
      </x:c>
      <x:c r="E139" s="67" t="s">
        <x:v>824</x:v>
      </x:c>
      <x:c r="F139" s="67" t="s">
        <x:v>825</x:v>
      </x:c>
      <x:c r="G139" s="67" t="s">
        <x:v>826</x:v>
      </x:c>
      <x:c r="H139" s="67" t="s">
        <x:v>95</x:v>
      </x:c>
      <x:c r="I139" s="83">
        <x:v>2</x:v>
      </x:c>
      <x:c r="J139" s="67" t="s">
        <x:v>827</x:v>
      </x:c>
      <x:c r="K139" s="67" t="s">
        <x:v>31</x:v>
      </x:c>
      <x:c r="L139" s="83" t="s">
        <x:v>36</x:v>
      </x:c>
      <x:c r="M139" s="67" t="s">
        <x:v>97</x:v>
      </x:c>
      <x:c r="N139" s="83">
        <x:v>0.054166666666666669</x:v>
      </x:c>
      <x:c r="O139" s="67" t="s">
        <x:v>822</x:v>
      </x:c>
      <x:c r="P139" s="83">
        <x:v>3</x:v>
      </x:c>
      <x:c r="Q139" s="83">
        <x:v>573</x:v>
      </x:c>
      <x:c r="R139" s="67"/>
      <x:c r="S139" s="67" t="s">
        <x:v>36</x:v>
      </x:c>
      <x:c r="T139" s="67" t="s">
        <x:v>49</x:v>
      </x:c>
      <x:c r="U139" s="67" t="s">
        <x:v>49</x:v>
      </x:c>
      <x:c r="V139" s="67"/>
      <x:c r="W139" s="67" t="s">
        <x:v>828</x:v>
      </x:c>
      <x:c r="X139" s="67"/>
      <x:c r="Y139" s="83" t="s">
        <x:v>110</x:v>
      </x:c>
    </x:row>
    <x:row r="140" ht="39.95000076293945" customHeight="1">
      <x:c r="A140" s="67" t="s">
        <x:v>673</x:v>
      </x:c>
      <x:c r="B140" s="83">
        <x:v>139</x:v>
      </x:c>
      <x:c r="C140" s="83">
        <x:v>1</x:v>
      </x:c>
      <x:c r="D140" s="83">
        <x:v>7</x:v>
      </x:c>
      <x:c r="E140" s="83" t="s">
        <x:v>829</x:v>
      </x:c>
      <x:c r="F140" s="83" t="s">
        <x:v>830</x:v>
      </x:c>
      <x:c r="G140" s="83" t="s">
        <x:v>831</x:v>
      </x:c>
      <x:c r="H140" s="83" t="s">
        <x:v>832</x:v>
      </x:c>
      <x:c r="I140" s="83">
        <x:v>2</x:v>
      </x:c>
      <x:c r="J140" s="83" t="s">
        <x:v>833</x:v>
      </x:c>
      <x:c r="K140" s="67" t="s">
        <x:v>31</x:v>
      </x:c>
      <x:c r="L140" s="83" t="s">
        <x:v>252</x:v>
      </x:c>
      <x:c r="M140" s="83" t="s">
        <x:v>834</x:v>
      </x:c>
      <x:c r="N140" s="83">
        <x:v>0.054282407407407404</x:v>
      </x:c>
      <x:c r="O140" s="83" t="s">
        <x:v>835</x:v>
      </x:c>
      <x:c r="P140" s="83">
        <x:v>3</x:v>
      </x:c>
      <x:c r="Q140" s="83">
        <x:v>576</x:v>
      </x:c>
      <x:c r="R140" s="67"/>
      <x:c r="S140" s="67" t="s">
        <x:v>252</x:v>
      </x:c>
      <x:c r="T140" s="67" t="s">
        <x:v>252</x:v>
      </x:c>
      <x:c r="U140" s="67" t="s">
        <x:v>252</x:v>
      </x:c>
      <x:c r="V140" s="67"/>
      <x:c r="W140" s="67"/>
      <x:c r="X140" s="67"/>
    </x:row>
    <x:row r="141" ht="39.95000076293945" customHeight="1">
      <x:c r="A141" s="67" t="s">
        <x:v>673</x:v>
      </x:c>
      <x:c r="B141" s="83">
        <x:v>140</x:v>
      </x:c>
      <x:c r="C141" s="83">
        <x:v>4</x:v>
      </x:c>
      <x:c r="D141" s="83">
        <x:v>8</x:v>
      </x:c>
      <x:c r="E141" s="83" t="s">
        <x:v>836</x:v>
      </x:c>
      <x:c r="F141" s="83" t="s">
        <x:v>837</x:v>
      </x:c>
      <x:c r="G141" s="83" t="s">
        <x:v>838</x:v>
      </x:c>
      <x:c r="H141" s="83" t="s">
        <x:v>839</x:v>
      </x:c>
      <x:c r="I141" s="83">
        <x:v>5</x:v>
      </x:c>
      <x:c r="J141" s="83" t="s">
        <x:v>840</x:v>
      </x:c>
      <x:c r="K141" s="67" t="s">
        <x:v>841</x:v>
      </x:c>
      <x:c r="L141" s="83" t="s">
        <x:v>41</x:v>
      </x:c>
      <x:c r="M141" s="83" t="s">
        <x:v>842</x:v>
      </x:c>
      <x:c r="N141" s="83">
        <x:v>0.054571759259259257</x:v>
      </x:c>
      <x:c r="O141" s="83" t="s">
        <x:v>835</x:v>
      </x:c>
      <x:c r="P141" s="83">
        <x:v>5</x:v>
      </x:c>
      <x:c r="Q141" s="83">
        <x:v>581</x:v>
      </x:c>
      <x:c r="R141" s="67"/>
      <x:c r="S141" s="67" t="s">
        <x:v>41</x:v>
      </x:c>
      <x:c r="T141" s="67" t="s">
        <x:v>42</x:v>
      </x:c>
      <x:c r="U141" s="67" t="s">
        <x:v>42</x:v>
      </x:c>
      <x:c r="V141" s="67"/>
      <x:c r="W141" s="67"/>
      <x:c r="X141" s="67"/>
      <x:c r="Y141" s="83" t="s">
        <x:v>843</x:v>
      </x:c>
    </x:row>
    <x:row r="142" ht="39.95000076293945" customHeight="1">
      <x:c r="A142" s="67" t="s">
        <x:v>673</x:v>
      </x:c>
      <x:c r="B142" s="83">
        <x:v>141</x:v>
      </x:c>
      <x:c r="C142" s="83">
        <x:v>5</x:v>
      </x:c>
      <x:c r="D142" s="83">
        <x:v>8</x:v>
      </x:c>
      <x:c r="E142" s="67" t="s">
        <x:v>844</x:v>
      </x:c>
      <x:c r="F142" s="67" t="s">
        <x:v>845</x:v>
      </x:c>
      <x:c r="G142" s="67" t="s">
        <x:v>846</x:v>
      </x:c>
      <x:c r="H142" s="67" t="s">
        <x:v>739</x:v>
      </x:c>
      <x:c r="I142" s="83">
        <x:v>4</x:v>
      </x:c>
      <x:c r="J142" s="67" t="s">
        <x:v>847</x:v>
      </x:c>
      <x:c r="K142" s="67" t="s">
        <x:v>741</x:v>
      </x:c>
      <x:c r="L142" s="83" t="s">
        <x:v>36</x:v>
      </x:c>
      <x:c r="M142" s="67" t="s">
        <x:v>742</x:v>
      </x:c>
      <x:c r="N142" s="83">
        <x:v>0.054976851851851853</x:v>
      </x:c>
      <x:c r="O142" s="67" t="s">
        <x:v>835</x:v>
      </x:c>
      <x:c r="P142" s="83">
        <x:v>9</x:v>
      </x:c>
      <x:c r="Q142" s="83">
        <x:v>590</x:v>
      </x:c>
      <x:c r="R142" s="67" t="s">
        <x:v>848</x:v>
      </x:c>
      <x:c r="S142" s="67" t="s">
        <x:v>36</x:v>
      </x:c>
      <x:c r="T142" s="67" t="s">
        <x:v>49</x:v>
      </x:c>
      <x:c r="U142" s="67" t="s">
        <x:v>49</x:v>
      </x:c>
      <x:c r="V142" s="67"/>
      <x:c r="W142" s="67"/>
      <x:c r="X142" s="67"/>
      <x:c r="Y142" s="83" t="s">
        <x:v>849</x:v>
      </x:c>
    </x:row>
    <x:row r="143" ht="39.95000076293945" customHeight="1">
      <x:c r="A143" s="67" t="s">
        <x:v>673</x:v>
      </x:c>
      <x:c r="B143" s="83">
        <x:v>142</x:v>
      </x:c>
      <x:c r="C143" s="83">
        <x:v>5</x:v>
      </x:c>
      <x:c r="D143" s="83">
        <x:v>8</x:v>
      </x:c>
      <x:c r="E143" s="83" t="s">
        <x:v>850</x:v>
      </x:c>
      <x:c r="F143" s="83" t="s">
        <x:v>851</x:v>
      </x:c>
      <x:c r="G143" s="83" t="s">
        <x:v>852</x:v>
      </x:c>
      <x:c r="H143" s="83" t="s">
        <x:v>739</x:v>
      </x:c>
      <x:c r="I143" s="83">
        <x:v>2</x:v>
      </x:c>
      <x:c r="J143" s="83" t="s">
        <x:v>853</x:v>
      </x:c>
      <x:c r="K143" s="67" t="s">
        <x:v>741</x:v>
      </x:c>
      <x:c r="L143" s="83" t="s">
        <x:v>43</x:v>
      </x:c>
      <x:c r="M143" s="83" t="s">
        <x:v>742</x:v>
      </x:c>
      <x:c r="N143" s="83">
        <x:v>0.055150462962962965</x:v>
      </x:c>
      <x:c r="O143" s="83" t="s">
        <x:v>835</x:v>
      </x:c>
      <x:c r="P143" s="83">
        <x:v>8</x:v>
      </x:c>
      <x:c r="Q143" s="83">
        <x:v>598</x:v>
      </x:c>
      <x:c r="R143" s="67" t="s">
        <x:v>854</x:v>
      </x:c>
      <x:c r="S143" s="67" t="s">
        <x:v>43</x:v>
      </x:c>
      <x:c r="T143" s="67" t="s">
        <x:v>43</x:v>
      </x:c>
      <x:c r="U143" s="67" t="s">
        <x:v>43</x:v>
      </x:c>
      <x:c r="V143" s="67"/>
      <x:c r="W143" s="67"/>
      <x:c r="X143" s="67" t="s">
        <x:v>855</x:v>
      </x:c>
    </x:row>
    <x:row r="144" ht="39.95000076293945" customHeight="1">
      <x:c r="A144" s="67" t="s">
        <x:v>673</x:v>
      </x:c>
      <x:c r="B144" s="83">
        <x:v>143</x:v>
      </x:c>
      <x:c r="C144" s="83">
        <x:v>2</x:v>
      </x:c>
      <x:c r="D144" s="83">
        <x:v>8</x:v>
      </x:c>
      <x:c r="E144" s="83" t="s">
        <x:v>856</x:v>
      </x:c>
      <x:c r="F144" s="83" t="s">
        <x:v>857</x:v>
      </x:c>
      <x:c r="G144" s="83" t="s">
        <x:v>858</x:v>
      </x:c>
      <x:c r="H144" s="83" t="s">
        <x:v>95</x:v>
      </x:c>
      <x:c r="I144" s="83">
        <x:v>3</x:v>
      </x:c>
      <x:c r="J144" s="83" t="s">
        <x:v>859</x:v>
      </x:c>
      <x:c r="K144" s="67" t="s">
        <x:v>31</x:v>
      </x:c>
      <x:c r="L144" s="83" t="s">
        <x:v>36</x:v>
      </x:c>
      <x:c r="M144" s="83" t="s">
        <x:v>97</x:v>
      </x:c>
      <x:c r="N144" s="83">
        <x:v>0.055555555555555552</x:v>
      </x:c>
      <x:c r="O144" s="83" t="s">
        <x:v>860</x:v>
      </x:c>
      <x:c r="P144" s="83">
        <x:v>3</x:v>
      </x:c>
      <x:c r="Q144" s="83">
        <x:v>601</x:v>
      </x:c>
      <x:c r="R144" s="67"/>
      <x:c r="S144" s="67" t="s">
        <x:v>36</x:v>
      </x:c>
      <x:c r="T144" s="67" t="s">
        <x:v>49</x:v>
      </x:c>
      <x:c r="U144" s="67" t="s">
        <x:v>49</x:v>
      </x:c>
      <x:c r="V144" s="67"/>
      <x:c r="W144" s="67" t="s">
        <x:v>861</x:v>
      </x:c>
      <x:c r="X144" s="67"/>
      <x:c r="Y144" s="83" t="s">
        <x:v>599</x:v>
      </x:c>
    </x:row>
    <x:row r="145" ht="39.95000076293945" customHeight="1">
      <x:c r="A145" s="67" t="s">
        <x:v>673</x:v>
      </x:c>
      <x:c r="B145" s="83">
        <x:v>144</x:v>
      </x:c>
      <x:c r="C145" s="83">
        <x:v>3</x:v>
      </x:c>
      <x:c r="D145" s="83">
        <x:v>8</x:v>
      </x:c>
      <x:c r="E145" s="83" t="s">
        <x:v>862</x:v>
      </x:c>
      <x:c r="F145" s="83" t="s">
        <x:v>863</x:v>
      </x:c>
      <x:c r="G145" s="83" t="s">
        <x:v>864</x:v>
      </x:c>
      <x:c r="H145" s="83" t="s">
        <x:v>865</x:v>
      </x:c>
      <x:c r="I145" s="83">
        <x:v>4</x:v>
      </x:c>
      <x:c r="J145" s="83" t="s">
        <x:v>866</x:v>
      </x:c>
      <x:c r="K145" s="67" t="s">
        <x:v>31</x:v>
      </x:c>
      <x:c r="L145" s="83" t="s">
        <x:v>42</x:v>
      </x:c>
      <x:c r="M145" s="83" t="s">
        <x:v>867</x:v>
      </x:c>
      <x:c r="N145" s="83">
        <x:v>0.055787037037037035</x:v>
      </x:c>
      <x:c r="O145" s="83" t="s">
        <x:v>868</x:v>
      </x:c>
      <x:c r="P145" s="83">
        <x:v>4</x:v>
      </x:c>
      <x:c r="Q145" s="83">
        <x:v>605</x:v>
      </x:c>
      <x:c r="R145" s="67"/>
      <x:c r="S145" s="67" t="s">
        <x:v>42</x:v>
      </x:c>
      <x:c r="T145" s="67" t="s">
        <x:v>42</x:v>
      </x:c>
      <x:c r="U145" s="67" t="s">
        <x:v>42</x:v>
      </x:c>
      <x:c r="V145" s="67"/>
      <x:c r="W145" s="67"/>
      <x:c r="X145" s="67"/>
      <x:c r="Y145" s="83" t="s">
        <x:v>869</x:v>
      </x:c>
    </x:row>
    <x:row r="146" ht="39.95000076293945" customHeight="1">
      <x:c r="A146" s="67" t="s">
        <x:v>673</x:v>
      </x:c>
      <x:c r="B146" s="83">
        <x:v>145</x:v>
      </x:c>
      <x:c r="C146" s="83">
        <x:v>2</x:v>
      </x:c>
      <x:c r="D146" s="83">
        <x:v>8</x:v>
      </x:c>
      <x:c r="E146" s="83" t="s">
        <x:v>870</x:v>
      </x:c>
      <x:c r="F146" s="83" t="s">
        <x:v>871</x:v>
      </x:c>
      <x:c r="G146" s="83" t="s">
        <x:v>872</x:v>
      </x:c>
      <x:c r="H146" s="83" t="s">
        <x:v>873</x:v>
      </x:c>
      <x:c r="I146" s="83">
        <x:v>3</x:v>
      </x:c>
      <x:c r="J146" s="83" t="s">
        <x:v>874</x:v>
      </x:c>
      <x:c r="K146" s="67" t="s">
        <x:v>875</x:v>
      </x:c>
      <x:c r="L146" s="83" t="s">
        <x:v>49</x:v>
      </x:c>
      <x:c r="M146" s="83" t="s">
        <x:v>876</x:v>
      </x:c>
      <x:c r="N146" s="83">
        <x:v>0.056134259259259259</x:v>
      </x:c>
      <x:c r="O146" s="83" t="s">
        <x:v>868</x:v>
      </x:c>
      <x:c r="P146" s="83">
        <x:v>3</x:v>
      </x:c>
      <x:c r="Q146" s="83">
        <x:v>608</x:v>
      </x:c>
      <x:c r="R146" s="67"/>
      <x:c r="S146" s="67" t="s">
        <x:v>49</x:v>
      </x:c>
      <x:c r="T146" s="67" t="s">
        <x:v>49</x:v>
      </x:c>
      <x:c r="U146" s="67" t="s">
        <x:v>49</x:v>
      </x:c>
      <x:c r="V146" s="67"/>
      <x:c r="W146" s="67"/>
      <x:c r="X146" s="67"/>
      <x:c r="Y146" s="83" t="s">
        <x:v>877</x:v>
      </x:c>
    </x:row>
    <x:row r="147" ht="39.95000076293945" customHeight="1">
      <x:c r="A147" s="67" t="s">
        <x:v>673</x:v>
      </x:c>
      <x:c r="B147" s="83">
        <x:v>146</x:v>
      </x:c>
      <x:c r="C147" s="83">
        <x:v>7</x:v>
      </x:c>
      <x:c r="D147" s="83">
        <x:v>10</x:v>
      </x:c>
      <x:c r="E147" s="83" t="s">
        <x:v>878</x:v>
      </x:c>
      <x:c r="F147" s="83" t="s">
        <x:v>879</x:v>
      </x:c>
      <x:c r="G147" s="83" t="s">
        <x:v>880</x:v>
      </x:c>
      <x:c r="H147" s="83" t="s">
        <x:v>881</x:v>
      </x:c>
      <x:c r="I147" s="83">
        <x:v>4</x:v>
      </x:c>
      <x:c r="J147" s="83" t="s">
        <x:v>882</x:v>
      </x:c>
      <x:c r="K147" s="67" t="s">
        <x:v>883</x:v>
      </x:c>
      <x:c r="L147" s="83" t="s">
        <x:v>884</x:v>
      </x:c>
      <x:c r="M147" s="83" t="s">
        <x:v>885</x:v>
      </x:c>
      <x:c r="N147" s="83">
        <x:v>0.05752314814814815</x:v>
      </x:c>
      <x:c r="O147" s="83" t="s">
        <x:v>886</x:v>
      </x:c>
      <x:c r="P147" s="83">
        <x:v>12</x:v>
      </x:c>
      <x:c r="Q147" s="83">
        <x:v>620</x:v>
      </x:c>
      <x:c r="R147" s="67" t="s">
        <x:v>887</x:v>
      </x:c>
      <x:c r="S147" s="67" t="s">
        <x:v>884</x:v>
      </x:c>
      <x:c r="T147" s="67" t="s">
        <x:v>888</x:v>
      </x:c>
      <x:c r="U147" s="67" t="s">
        <x:v>889</x:v>
      </x:c>
      <x:c r="V147" s="67"/>
      <x:c r="W147" s="67"/>
      <x:c r="X147" s="67"/>
      <x:c r="Y147" s="83" t="s">
        <x:v>890</x:v>
      </x:c>
    </x:row>
    <x:row r="148" ht="39.95000076293945" customHeight="1">
      <x:c r="A148" s="67" t="s">
        <x:v>673</x:v>
      </x:c>
      <x:c r="B148" s="83">
        <x:v>147</x:v>
      </x:c>
      <x:c r="C148" s="83">
        <x:v>8</x:v>
      </x:c>
      <x:c r="D148" s="83">
        <x:v>10</x:v>
      </x:c>
      <x:c r="E148" s="83" t="s">
        <x:v>891</x:v>
      </x:c>
      <x:c r="F148" s="83" t="s">
        <x:v>892</x:v>
      </x:c>
      <x:c r="G148" s="83" t="s">
        <x:v>893</x:v>
      </x:c>
      <x:c r="H148" s="83" t="s">
        <x:v>894</x:v>
      </x:c>
      <x:c r="I148" s="83">
        <x:v>5</x:v>
      </x:c>
      <x:c r="J148" s="83" t="s">
        <x:v>895</x:v>
      </x:c>
      <x:c r="K148" s="67" t="s">
        <x:v>896</x:v>
      </x:c>
      <x:c r="L148" s="83" t="s">
        <x:v>888</x:v>
      </x:c>
      <x:c r="M148" s="83" t="s">
        <x:v>897</x:v>
      </x:c>
      <x:c r="N148" s="83">
        <x:v>0.058796296296296298</x:v>
      </x:c>
      <x:c r="O148" s="83" t="s">
        <x:v>886</x:v>
      </x:c>
      <x:c r="P148" s="83">
        <x:v>11</x:v>
      </x:c>
      <x:c r="Q148" s="83">
        <x:v>631</x:v>
      </x:c>
      <x:c r="R148" s="67" t="s">
        <x:v>898</x:v>
      </x:c>
      <x:c r="S148" s="67" t="s">
        <x:v>888</x:v>
      </x:c>
      <x:c r="T148" s="67" t="s">
        <x:v>889</x:v>
      </x:c>
      <x:c r="U148" s="67" t="s">
        <x:v>899</x:v>
      </x:c>
      <x:c r="V148" s="67"/>
      <x:c r="W148" s="67"/>
      <x:c r="X148" s="67"/>
    </x:row>
    <x:row r="149" ht="39.95000076293945" customHeight="1">
      <x:c r="A149" s="67" t="s">
        <x:v>673</x:v>
      </x:c>
      <x:c r="B149" s="83">
        <x:v>148</x:v>
      </x:c>
      <x:c r="C149" s="83">
        <x:v>8</x:v>
      </x:c>
      <x:c r="D149" s="83">
        <x:v>10</x:v>
      </x:c>
      <x:c r="E149" s="83" t="s">
        <x:v>900</x:v>
      </x:c>
      <x:c r="F149" s="83" t="s">
        <x:v>901</x:v>
      </x:c>
      <x:c r="G149" s="83" t="s">
        <x:v>902</x:v>
      </x:c>
      <x:c r="H149" s="83" t="s">
        <x:v>894</x:v>
      </x:c>
      <x:c r="I149" s="83">
        <x:v>4</x:v>
      </x:c>
      <x:c r="J149" s="83" t="s">
        <x:v>903</x:v>
      </x:c>
      <x:c r="K149" s="67" t="s">
        <x:v>904</x:v>
      </x:c>
      <x:c r="L149" s="83" t="s">
        <x:v>905</x:v>
      </x:c>
      <x:c r="M149" s="83" t="s">
        <x:v>906</x:v>
      </x:c>
      <x:c r="N149" s="83">
        <x:v>0.060300925925925924</x:v>
      </x:c>
      <x:c r="O149" s="83" t="s">
        <x:v>886</x:v>
      </x:c>
      <x:c r="P149" s="83">
        <x:v>12</x:v>
      </x:c>
      <x:c r="Q149" s="83">
        <x:v>643</x:v>
      </x:c>
      <x:c r="R149" s="67" t="s">
        <x:v>907</x:v>
      </x:c>
      <x:c r="S149" s="67" t="s">
        <x:v>905</x:v>
      </x:c>
      <x:c r="T149" s="67" t="s">
        <x:v>908</x:v>
      </x:c>
      <x:c r="U149" s="67" t="s">
        <x:v>909</x:v>
      </x:c>
      <x:c r="V149" s="67"/>
      <x:c r="W149" s="67" t="s">
        <x:v>910</x:v>
      </x:c>
      <x:c r="X149" s="67" t="s">
        <x:v>911</x:v>
      </x:c>
    </x:row>
    <x:row r="150" ht="39.95000076293945" customHeight="1">
      <x:c r="A150" s="67" t="s">
        <x:v>673</x:v>
      </x:c>
      <x:c r="B150" s="83">
        <x:v>149</x:v>
      </x:c>
      <x:c r="C150" s="83">
        <x:v>1</x:v>
      </x:c>
      <x:c r="D150" s="83">
        <x:v>8</x:v>
      </x:c>
      <x:c r="E150" s="83" t="s">
        <x:v>912</x:v>
      </x:c>
      <x:c r="F150" s="83" t="s">
        <x:v>913</x:v>
      </x:c>
      <x:c r="G150" s="83" t="s">
        <x:v>914</x:v>
      </x:c>
      <x:c r="H150" s="83" t="s">
        <x:v>915</x:v>
      </x:c>
      <x:c r="I150" s="83">
        <x:v>4</x:v>
      </x:c>
      <x:c r="J150" s="83" t="s">
        <x:v>916</x:v>
      </x:c>
      <x:c r="K150" s="67" t="s">
        <x:v>31</x:v>
      </x:c>
      <x:c r="L150" s="83" t="s">
        <x:v>43</x:v>
      </x:c>
      <x:c r="M150" s="83" t="s">
        <x:v>917</x:v>
      </x:c>
      <x:c r="N150" s="83">
        <x:v>0.060474537037037035</x:v>
      </x:c>
      <x:c r="O150" s="83" t="s">
        <x:v>868</x:v>
      </x:c>
      <x:c r="P150" s="83">
        <x:v>3</x:v>
      </x:c>
      <x:c r="Q150" s="83">
        <x:v>646</x:v>
      </x:c>
      <x:c r="R150" s="67"/>
      <x:c r="S150" s="67" t="s">
        <x:v>43</x:v>
      </x:c>
      <x:c r="T150" s="67" t="s">
        <x:v>43</x:v>
      </x:c>
      <x:c r="U150" s="67" t="s">
        <x:v>43</x:v>
      </x:c>
      <x:c r="V150" s="67"/>
      <x:c r="W150" s="67"/>
      <x:c r="X150" s="67"/>
    </x:row>
    <x:row r="151" ht="39.95000076293945" customHeight="1">
      <x:c r="A151" s="67" t="s">
        <x:v>673</x:v>
      </x:c>
      <x:c r="B151" s="83">
        <x:v>150</x:v>
      </x:c>
      <x:c r="C151" s="83">
        <x:v>2</x:v>
      </x:c>
      <x:c r="D151" s="83">
        <x:v>8</x:v>
      </x:c>
      <x:c r="E151" s="83" t="s">
        <x:v>918</x:v>
      </x:c>
      <x:c r="F151" s="83" t="s">
        <x:v>919</x:v>
      </x:c>
      <x:c r="G151" s="83" t="s">
        <x:v>920</x:v>
      </x:c>
      <x:c r="H151" s="83" t="s">
        <x:v>921</x:v>
      </x:c>
      <x:c r="I151" s="83">
        <x:v>3</x:v>
      </x:c>
      <x:c r="J151" s="83" t="s">
        <x:v>922</x:v>
      </x:c>
      <x:c r="K151" s="67" t="s">
        <x:v>923</x:v>
      </x:c>
      <x:c r="L151" s="83" t="s">
        <x:v>89</x:v>
      </x:c>
      <x:c r="M151" s="83" t="s">
        <x:v>924</x:v>
      </x:c>
      <x:c r="N151" s="83">
        <x:v>0.06128472222222222</x:v>
      </x:c>
      <x:c r="O151" s="83" t="s">
        <x:v>925</x:v>
      </x:c>
      <x:c r="P151" s="83">
        <x:v>5</x:v>
      </x:c>
      <x:c r="Q151" s="83">
        <x:v>651</x:v>
      </x:c>
      <x:c r="R151" s="67"/>
      <x:c r="S151" s="67" t="s">
        <x:v>89</x:v>
      </x:c>
      <x:c r="T151" s="67" t="s">
        <x:v>591</x:v>
      </x:c>
      <x:c r="U151" s="67" t="s">
        <x:v>56</x:v>
      </x:c>
      <x:c r="V151" s="67" t="s">
        <x:v>926</x:v>
      </x:c>
      <x:c r="W151" s="67"/>
      <x:c r="X151" s="67"/>
      <x:c r="Y151" s="83" t="s">
        <x:v>927</x:v>
      </x:c>
    </x:row>
    <x:row r="152" ht="39.95000076293945" customHeight="1">
      <x:c r="A152" s="67" t="s">
        <x:v>673</x:v>
      </x:c>
      <x:c r="B152" s="83">
        <x:v>151</x:v>
      </x:c>
      <x:c r="C152" s="83">
        <x:v>1</x:v>
      </x:c>
      <x:c r="D152" s="83">
        <x:v>8</x:v>
      </x:c>
      <x:c r="E152" s="83" t="s">
        <x:v>928</x:v>
      </x:c>
      <x:c r="F152" s="83" t="s">
        <x:v>929</x:v>
      </x:c>
      <x:c r="G152" s="83" t="s">
        <x:v>930</x:v>
      </x:c>
      <x:c r="H152" s="83" t="s">
        <x:v>931</x:v>
      </x:c>
      <x:c r="I152" s="83">
        <x:v>1</x:v>
      </x:c>
      <x:c r="J152" s="83" t="s">
        <x:v>932</x:v>
      </x:c>
      <x:c r="K152" s="67" t="s">
        <x:v>31</x:v>
      </x:c>
      <x:c r="L152" s="83" t="s">
        <x:v>933</x:v>
      </x:c>
      <x:c r="M152" s="83" t="s">
        <x:v>934</x:v>
      </x:c>
      <x:c r="N152" s="83">
        <x:v>0.062152777777777779</x:v>
      </x:c>
      <x:c r="O152" s="83" t="s">
        <x:v>925</x:v>
      </x:c>
      <x:c r="P152" s="83">
        <x:v>4</x:v>
      </x:c>
      <x:c r="Q152" s="83">
        <x:v>655</x:v>
      </x:c>
      <x:c r="R152" s="67"/>
      <x:c r="S152" s="67" t="s">
        <x:v>933</x:v>
      </x:c>
      <x:c r="T152" s="67" t="s">
        <x:v>591</x:v>
      </x:c>
      <x:c r="U152" s="67" t="s">
        <x:v>56</x:v>
      </x:c>
      <x:c r="V152" s="67"/>
      <x:c r="W152" s="67" t="s">
        <x:v>935</x:v>
      </x:c>
      <x:c r="X152" s="67" t="s">
        <x:v>936</x:v>
      </x:c>
      <x:c r="Y152" s="83" t="s">
        <x:v>937</x:v>
      </x:c>
    </x:row>
    <x:row r="153" ht="39.95000076293945" customHeight="1">
      <x:c r="A153" s="67" t="s">
        <x:v>673</x:v>
      </x:c>
      <x:c r="B153" s="83">
        <x:v>152</x:v>
      </x:c>
      <x:c r="C153" s="83">
        <x:v>2</x:v>
      </x:c>
      <x:c r="D153" s="83">
        <x:v>8</x:v>
      </x:c>
      <x:c r="E153" s="83" t="s">
        <x:v>938</x:v>
      </x:c>
      <x:c r="F153" s="83" t="s">
        <x:v>939</x:v>
      </x:c>
      <x:c r="G153" s="83" t="s">
        <x:v>940</x:v>
      </x:c>
      <x:c r="H153" s="83" t="s">
        <x:v>95</x:v>
      </x:c>
      <x:c r="I153" s="83">
        <x:v>2</x:v>
      </x:c>
      <x:c r="J153" s="83" t="s">
        <x:v>941</x:v>
      </x:c>
      <x:c r="K153" s="67" t="s">
        <x:v>31</x:v>
      </x:c>
      <x:c r="L153" s="83" t="s">
        <x:v>36</x:v>
      </x:c>
      <x:c r="M153" s="83" t="s">
        <x:v>97</x:v>
      </x:c>
      <x:c r="N153" s="83">
        <x:v>0.062557870370370375</x:v>
      </x:c>
      <x:c r="O153" s="83" t="s">
        <x:v>925</x:v>
      </x:c>
      <x:c r="P153" s="83">
        <x:v>3</x:v>
      </x:c>
      <x:c r="Q153" s="83">
        <x:v>658</x:v>
      </x:c>
      <x:c r="R153" s="67"/>
      <x:c r="S153" s="67" t="s">
        <x:v>36</x:v>
      </x:c>
      <x:c r="T153" s="67" t="s">
        <x:v>49</x:v>
      </x:c>
      <x:c r="U153" s="67" t="s">
        <x:v>49</x:v>
      </x:c>
      <x:c r="V153" s="67"/>
      <x:c r="W153" s="67"/>
      <x:c r="X153" s="67"/>
      <x:c r="Y153" s="83" t="s">
        <x:v>942</x:v>
      </x:c>
    </x:row>
    <x:row r="154" ht="39.95000076293945" customHeight="1">
      <x:c r="A154" s="67" t="s">
        <x:v>673</x:v>
      </x:c>
      <x:c r="B154" s="83">
        <x:v>153</x:v>
      </x:c>
      <x:c r="C154" s="83">
        <x:v>1</x:v>
      </x:c>
      <x:c r="D154" s="83">
        <x:v>8</x:v>
      </x:c>
      <x:c r="E154" s="83" t="s">
        <x:v>943</x:v>
      </x:c>
      <x:c r="F154" s="83" t="s">
        <x:v>944</x:v>
      </x:c>
      <x:c r="G154" s="83" t="s">
        <x:v>945</x:v>
      </x:c>
      <x:c r="H154" s="83" t="s">
        <x:v>946</x:v>
      </x:c>
      <x:c r="I154" s="83">
        <x:v>3</x:v>
      </x:c>
      <x:c r="J154" s="83" t="s">
        <x:v>947</x:v>
      </x:c>
      <x:c r="K154" s="67" t="s">
        <x:v>31</x:v>
      </x:c>
      <x:c r="L154" s="83" t="s">
        <x:v>56</x:v>
      </x:c>
      <x:c r="M154" s="83" t="s">
        <x:v>948</x:v>
      </x:c>
      <x:c r="N154" s="83">
        <x:v>0.063136574074074067</x:v>
      </x:c>
      <x:c r="O154" s="83" t="s">
        <x:v>925</x:v>
      </x:c>
      <x:c r="P154" s="83">
        <x:v>4</x:v>
      </x:c>
      <x:c r="Q154" s="83">
        <x:v>662</x:v>
      </x:c>
      <x:c r="R154" s="67"/>
      <x:c r="S154" s="67" t="s">
        <x:v>56</x:v>
      </x:c>
      <x:c r="T154" s="67" t="s">
        <x:v>32</x:v>
      </x:c>
      <x:c r="U154" s="67" t="s">
        <x:v>32</x:v>
      </x:c>
      <x:c r="V154" s="67"/>
      <x:c r="W154" s="67" t="s">
        <x:v>949</x:v>
      </x:c>
      <x:c r="X154" s="67"/>
      <x:c r="Y154" s="83" t="s">
        <x:v>950</x:v>
      </x:c>
    </x:row>
    <x:row r="155" ht="39.95000076293945" customHeight="1">
      <x:c r="A155" s="67" t="s">
        <x:v>951</x:v>
      </x:c>
      <x:c r="B155" s="83">
        <x:v>154</x:v>
      </x:c>
      <x:c r="C155" s="83">
        <x:v>4</x:v>
      </x:c>
      <x:c r="D155" s="83">
        <x:v>6</x:v>
      </x:c>
      <x:c r="E155" s="83" t="s">
        <x:v>952</x:v>
      </x:c>
      <x:c r="F155" s="83" t="s">
        <x:v>953</x:v>
      </x:c>
      <x:c r="G155" s="83" t="s">
        <x:v>954</x:v>
      </x:c>
      <x:c r="H155" s="83" t="s">
        <x:v>955</x:v>
      </x:c>
      <x:c r="I155" s="83">
        <x:v>7</x:v>
      </x:c>
      <x:c r="J155" s="83" t="s">
        <x:v>956</x:v>
      </x:c>
      <x:c r="K155" s="67" t="s">
        <x:v>957</x:v>
      </x:c>
      <x:c r="L155" s="83" t="s">
        <x:v>90</x:v>
      </x:c>
      <x:c r="M155" s="83" t="s">
        <x:v>958</x:v>
      </x:c>
      <x:c r="N155" s="83">
        <x:v>0.063831018518518523</x:v>
      </x:c>
      <x:c r="O155" s="83" t="s">
        <x:v>959</x:v>
      </x:c>
      <x:c r="P155" s="83">
        <x:v>6</x:v>
      </x:c>
      <x:c r="Q155" s="83">
        <x:v>668</x:v>
      </x:c>
      <x:c r="R155" s="67"/>
      <x:c r="S155" s="67" t="s">
        <x:v>90</x:v>
      </x:c>
      <x:c r="T155" s="67" t="s">
        <x:v>177</x:v>
      </x:c>
      <x:c r="U155" s="67" t="s">
        <x:v>177</x:v>
      </x:c>
      <x:c r="V155" s="67"/>
      <x:c r="W155" s="67"/>
      <x:c r="X155" s="67"/>
    </x:row>
    <x:row r="156" ht="39.95000076293945" customHeight="1">
      <x:c r="A156" s="67" t="s">
        <x:v>951</x:v>
      </x:c>
      <x:c r="B156" s="83">
        <x:v>155</x:v>
      </x:c>
      <x:c r="C156" s="83">
        <x:v>1</x:v>
      </x:c>
      <x:c r="D156" s="83">
        <x:v>8</x:v>
      </x:c>
      <x:c r="E156" s="83" t="s">
        <x:v>960</x:v>
      </x:c>
      <x:c r="F156" s="83" t="s">
        <x:v>961</x:v>
      </x:c>
      <x:c r="G156" s="83" t="s">
        <x:v>962</x:v>
      </x:c>
      <x:c r="H156" s="83" t="s">
        <x:v>513</x:v>
      </x:c>
      <x:c r="I156" s="83">
        <x:v>2</x:v>
      </x:c>
      <x:c r="J156" s="83" t="s">
        <x:v>963</x:v>
      </x:c>
      <x:c r="K156" s="67" t="s">
        <x:v>31</x:v>
      </x:c>
      <x:c r="L156" s="83" t="s">
        <x:v>49</x:v>
      </x:c>
      <x:c r="M156" s="83" t="s">
        <x:v>515</x:v>
      </x:c>
      <x:c r="N156" s="83">
        <x:v>0.064178240740740744</x:v>
      </x:c>
      <x:c r="O156" s="83" t="s">
        <x:v>959</x:v>
      </x:c>
      <x:c r="P156" s="83">
        <x:v>4</x:v>
      </x:c>
      <x:c r="Q156" s="83">
        <x:v>672</x:v>
      </x:c>
      <x:c r="R156" s="67"/>
      <x:c r="S156" s="67" t="s">
        <x:v>49</x:v>
      </x:c>
      <x:c r="T156" s="67" t="s">
        <x:v>49</x:v>
      </x:c>
      <x:c r="U156" s="67" t="s">
        <x:v>41</x:v>
      </x:c>
      <x:c r="V156" s="67"/>
      <x:c r="W156" s="67"/>
      <x:c r="X156" s="67"/>
    </x:row>
    <x:row r="157" ht="39.95000076293945" customHeight="1">
      <x:c r="A157" s="67" t="s">
        <x:v>951</x:v>
      </x:c>
      <x:c r="B157" s="83">
        <x:v>156</x:v>
      </x:c>
      <x:c r="C157" s="83">
        <x:v>4</x:v>
      </x:c>
      <x:c r="D157" s="83">
        <x:v>8</x:v>
      </x:c>
      <x:c r="E157" s="67" t="s">
        <x:v>964</x:v>
      </x:c>
      <x:c r="F157" s="83" t="s">
        <x:v>965</x:v>
      </x:c>
      <x:c r="G157" s="83" t="s">
        <x:v>966</x:v>
      </x:c>
      <x:c r="H157" s="83" t="s">
        <x:v>967</x:v>
      </x:c>
      <x:c r="I157" s="83">
        <x:v>4</x:v>
      </x:c>
      <x:c r="J157" s="83" t="s">
        <x:v>968</x:v>
      </x:c>
      <x:c r="K157" s="67" t="s">
        <x:v>969</x:v>
      </x:c>
      <x:c r="L157" s="83" t="s">
        <x:v>90</x:v>
      </x:c>
      <x:c r="M157" s="83" t="s">
        <x:v>970</x:v>
      </x:c>
      <x:c r="N157" s="83">
        <x:v>0.064872685185185186</x:v>
      </x:c>
      <x:c r="O157" s="67" t="s">
        <x:v>959</x:v>
      </x:c>
      <x:c r="P157" s="83">
        <x:v>6</x:v>
      </x:c>
      <x:c r="Q157" s="83">
        <x:v>678</x:v>
      </x:c>
      <x:c r="R157" s="67"/>
      <x:c r="S157" s="67" t="s">
        <x:v>90</x:v>
      </x:c>
      <x:c r="T157" s="67" t="s">
        <x:v>177</x:v>
      </x:c>
      <x:c r="U157" s="67" t="s">
        <x:v>35</x:v>
      </x:c>
      <x:c r="V157" s="67"/>
      <x:c r="W157" s="67"/>
      <x:c r="X157" s="67"/>
    </x:row>
    <x:row r="158" ht="39.95000076293945" customHeight="1">
      <x:c r="A158" s="67" t="s">
        <x:v>951</x:v>
      </x:c>
      <x:c r="B158" s="83">
        <x:v>157</x:v>
      </x:c>
      <x:c r="C158" s="83">
        <x:v>1</x:v>
      </x:c>
      <x:c r="D158" s="83">
        <x:v>8</x:v>
      </x:c>
      <x:c r="E158" s="83" t="s">
        <x:v>971</x:v>
      </x:c>
      <x:c r="F158" s="83" t="s">
        <x:v>972</x:v>
      </x:c>
      <x:c r="G158" s="83" t="s">
        <x:v>973</x:v>
      </x:c>
      <x:c r="H158" s="83" t="s">
        <x:v>513</x:v>
      </x:c>
      <x:c r="I158" s="83">
        <x:v>2</x:v>
      </x:c>
      <x:c r="J158" s="83" t="s">
        <x:v>974</x:v>
      </x:c>
      <x:c r="K158" s="67" t="s">
        <x:v>31</x:v>
      </x:c>
      <x:c r="L158" s="83" t="s">
        <x:v>49</x:v>
      </x:c>
      <x:c r="M158" s="83" t="s">
        <x:v>515</x:v>
      </x:c>
      <x:c r="N158" s="83">
        <x:v>0.065219907407407407</x:v>
      </x:c>
      <x:c r="O158" s="83" t="s">
        <x:v>959</x:v>
      </x:c>
      <x:c r="P158" s="83">
        <x:v>4</x:v>
      </x:c>
      <x:c r="Q158" s="83">
        <x:v>682</x:v>
      </x:c>
      <x:c r="R158" s="67"/>
      <x:c r="S158" s="67" t="s">
        <x:v>49</x:v>
      </x:c>
      <x:c r="T158" s="67" t="s">
        <x:v>49</x:v>
      </x:c>
      <x:c r="U158" s="67" t="s">
        <x:v>41</x:v>
      </x:c>
      <x:c r="V158" s="67" t="s">
        <x:v>975</x:v>
      </x:c>
      <x:c r="W158" s="67" t="s">
        <x:v>976</x:v>
      </x:c>
      <x:c r="X158" s="67"/>
      <x:c r="Y158" s="83" t="s">
        <x:v>977</x:v>
      </x:c>
    </x:row>
    <x:row r="159" ht="39.95000076293945" customHeight="1">
      <x:c r="A159" s="67" t="s">
        <x:v>951</x:v>
      </x:c>
      <x:c r="B159" s="83">
        <x:v>158</x:v>
      </x:c>
      <x:c r="C159" s="83">
        <x:v>1</x:v>
      </x:c>
      <x:c r="D159" s="83">
        <x:v>10</x:v>
      </x:c>
      <x:c r="E159" s="83" t="s">
        <x:v>978</x:v>
      </x:c>
      <x:c r="F159" s="83" t="s">
        <x:v>979</x:v>
      </x:c>
      <x:c r="G159" s="83" t="s">
        <x:v>980</x:v>
      </x:c>
      <x:c r="H159" s="83" t="s">
        <x:v>496</x:v>
      </x:c>
      <x:c r="I159" s="83">
        <x:v>2</x:v>
      </x:c>
      <x:c r="J159" s="83" t="s">
        <x:v>981</x:v>
      </x:c>
      <x:c r="K159" s="67" t="s">
        <x:v>31</x:v>
      </x:c>
      <x:c r="L159" s="83" t="s">
        <x:v>177</x:v>
      </x:c>
      <x:c r="M159" s="83" t="s">
        <x:v>498</x:v>
      </x:c>
      <x:c r="N159" s="83">
        <x:v>0.065856481481481488</x:v>
      </x:c>
      <x:c r="O159" s="83" t="s">
        <x:v>959</x:v>
      </x:c>
      <x:c r="P159" s="83">
        <x:v>5</x:v>
      </x:c>
      <x:c r="Q159" s="83">
        <x:v>687</x:v>
      </x:c>
      <x:c r="R159" s="67"/>
      <x:c r="S159" s="67" t="s">
        <x:v>177</x:v>
      </x:c>
      <x:c r="T159" s="67" t="s">
        <x:v>56</x:v>
      </x:c>
      <x:c r="U159" s="67" t="s">
        <x:v>35</x:v>
      </x:c>
      <x:c r="V159" s="67"/>
      <x:c r="W159" s="67"/>
      <x:c r="X159" s="67"/>
    </x:row>
    <x:row r="160" ht="39.95000076293945" customHeight="1">
      <x:c r="A160" s="67" t="s">
        <x:v>951</x:v>
      </x:c>
      <x:c r="B160" s="83">
        <x:v>159</x:v>
      </x:c>
      <x:c r="C160" s="83">
        <x:v>6</x:v>
      </x:c>
      <x:c r="D160" s="83">
        <x:v>9</x:v>
      </x:c>
      <x:c r="E160" s="67" t="s">
        <x:v>982</x:v>
      </x:c>
      <x:c r="F160" s="67" t="s">
        <x:v>983</x:v>
      </x:c>
      <x:c r="G160" s="67" t="s">
        <x:v>984</x:v>
      </x:c>
      <x:c r="H160" s="67" t="s">
        <x:v>985</x:v>
      </x:c>
      <x:c r="I160" s="83">
        <x:v>3</x:v>
      </x:c>
      <x:c r="J160" s="67" t="s">
        <x:v>986</x:v>
      </x:c>
      <x:c r="K160" s="67" t="s">
        <x:v>987</x:v>
      </x:c>
      <x:c r="L160" s="83" t="s">
        <x:v>41</x:v>
      </x:c>
      <x:c r="M160" s="67" t="s">
        <x:v>988</x:v>
      </x:c>
      <x:c r="N160" s="83">
        <x:v>0.066145833333333334</x:v>
      </x:c>
      <x:c r="O160" s="67" t="s">
        <x:v>989</x:v>
      </x:c>
      <x:c r="P160" s="83">
        <x:v>6</x:v>
      </x:c>
      <x:c r="Q160" s="83">
        <x:v>693</x:v>
      </x:c>
      <x:c r="R160" s="67"/>
      <x:c r="S160" s="67" t="s">
        <x:v>41</x:v>
      </x:c>
      <x:c r="T160" s="67" t="s">
        <x:v>42</x:v>
      </x:c>
      <x:c r="U160" s="67" t="s">
        <x:v>42</x:v>
      </x:c>
      <x:c r="V160" s="67"/>
      <x:c r="W160" s="67"/>
      <x:c r="X160" s="67"/>
    </x:row>
    <x:row r="161" ht="39.95000076293945" customHeight="1">
      <x:c r="A161" s="67" t="s">
        <x:v>951</x:v>
      </x:c>
      <x:c r="B161" s="83">
        <x:v>160</x:v>
      </x:c>
      <x:c r="C161" s="83">
        <x:v>7</x:v>
      </x:c>
      <x:c r="D161" s="83">
        <x:v>9</x:v>
      </x:c>
      <x:c r="E161" s="83" t="s">
        <x:v>990</x:v>
      </x:c>
      <x:c r="F161" s="83" t="s">
        <x:v>991</x:v>
      </x:c>
      <x:c r="G161" s="83" t="s">
        <x:v>992</x:v>
      </x:c>
      <x:c r="H161" s="83" t="s">
        <x:v>993</x:v>
      </x:c>
      <x:c r="I161" s="83">
        <x:v>2</x:v>
      </x:c>
      <x:c r="J161" s="83" t="s">
        <x:v>994</x:v>
      </x:c>
      <x:c r="K161" s="67" t="s">
        <x:v>741</x:v>
      </x:c>
      <x:c r="L161" s="83" t="s">
        <x:v>49</x:v>
      </x:c>
      <x:c r="M161" s="83" t="s">
        <x:v>742</x:v>
      </x:c>
      <x:c r="N161" s="83">
        <x:v>0.066493055555555555</x:v>
      </x:c>
      <x:c r="O161" s="83" t="s">
        <x:v>989</x:v>
      </x:c>
      <x:c r="P161" s="83">
        <x:v>9</x:v>
      </x:c>
      <x:c r="Q161" s="83">
        <x:v>702</x:v>
      </x:c>
      <x:c r="R161" s="67" t="s">
        <x:v>995</x:v>
      </x:c>
      <x:c r="S161" s="67" t="s">
        <x:v>49</x:v>
      </x:c>
      <x:c r="T161" s="67" t="s">
        <x:v>41</x:v>
      </x:c>
      <x:c r="U161" s="67" t="s">
        <x:v>41</x:v>
      </x:c>
      <x:c r="V161" s="67"/>
      <x:c r="W161" s="67" t="s">
        <x:v>996</x:v>
      </x:c>
      <x:c r="X161" s="67" t="s">
        <x:v>997</x:v>
      </x:c>
    </x:row>
    <x:row r="162" ht="39.95000076293945" customHeight="1">
      <x:c r="A162" s="67" t="s">
        <x:v>951</x:v>
      </x:c>
      <x:c r="B162" s="83">
        <x:v>161</x:v>
      </x:c>
      <x:c r="C162" s="83">
        <x:v>7</x:v>
      </x:c>
      <x:c r="D162" s="83">
        <x:v>9</x:v>
      </x:c>
      <x:c r="E162" s="83" t="s">
        <x:v>998</x:v>
      </x:c>
      <x:c r="F162" s="83" t="s">
        <x:v>999</x:v>
      </x:c>
      <x:c r="G162" s="83" t="s">
        <x:v>1000</x:v>
      </x:c>
      <x:c r="H162" s="83" t="s">
        <x:v>993</x:v>
      </x:c>
      <x:c r="I162" s="83">
        <x:v>5</x:v>
      </x:c>
      <x:c r="J162" s="83" t="s">
        <x:v>1001</x:v>
      </x:c>
      <x:c r="K162" s="67" t="s">
        <x:v>741</x:v>
      </x:c>
      <x:c r="L162" s="83" t="s">
        <x:v>36</x:v>
      </x:c>
      <x:c r="M162" s="83" t="s">
        <x:v>742</x:v>
      </x:c>
      <x:c r="N162" s="83">
        <x:v>0.066898148148148151</x:v>
      </x:c>
      <x:c r="O162" s="83" t="s">
        <x:v>1002</x:v>
      </x:c>
      <x:c r="P162" s="83">
        <x:v>3</x:v>
      </x:c>
      <x:c r="Q162" s="83">
        <x:v>705</x:v>
      </x:c>
      <x:c r="R162" s="67" t="s">
        <x:v>1003</x:v>
      </x:c>
      <x:c r="S162" s="67" t="s">
        <x:v>36</x:v>
      </x:c>
      <x:c r="T162" s="67" t="s">
        <x:v>49</x:v>
      </x:c>
      <x:c r="U162" s="67" t="s">
        <x:v>49</x:v>
      </x:c>
      <x:c r="V162" s="67"/>
      <x:c r="W162" s="67" t="s">
        <x:v>1004</x:v>
      </x:c>
      <x:c r="X162" s="67"/>
      <x:c r="Y162" s="83" t="s">
        <x:v>1005</x:v>
      </x:c>
    </x:row>
    <x:row r="163" ht="39.95000076293945" customHeight="1">
      <x:c r="A163" s="67" t="s">
        <x:v>951</x:v>
      </x:c>
      <x:c r="B163" s="83">
        <x:v>162</x:v>
      </x:c>
      <x:c r="C163" s="83">
        <x:v>1</x:v>
      </x:c>
      <x:c r="D163" s="83">
        <x:v>9</x:v>
      </x:c>
      <x:c r="E163" s="83" t="s">
        <x:v>1006</x:v>
      </x:c>
      <x:c r="F163" s="83" t="s">
        <x:v>1007</x:v>
      </x:c>
      <x:c r="G163" s="83" t="s">
        <x:v>1008</x:v>
      </x:c>
      <x:c r="H163" s="83" t="s">
        <x:v>1009</x:v>
      </x:c>
      <x:c r="I163" s="83">
        <x:v>3</x:v>
      </x:c>
      <x:c r="J163" s="83" t="s">
        <x:v>1010</x:v>
      </x:c>
      <x:c r="K163" s="67" t="s">
        <x:v>31</x:v>
      </x:c>
      <x:c r="L163" s="83" t="s">
        <x:v>43</x:v>
      </x:c>
      <x:c r="M163" s="83" t="s">
        <x:v>1011</x:v>
      </x:c>
      <x:c r="N163" s="83">
        <x:v>0.067071759259259262</x:v>
      </x:c>
      <x:c r="O163" s="83" t="s">
        <x:v>1012</x:v>
      </x:c>
      <x:c r="P163" s="83">
        <x:v>4</x:v>
      </x:c>
      <x:c r="Q163" s="83">
        <x:v>709</x:v>
      </x:c>
      <x:c r="R163" s="67"/>
      <x:c r="S163" s="67" t="s">
        <x:v>43</x:v>
      </x:c>
      <x:c r="T163" s="67" t="s">
        <x:v>43</x:v>
      </x:c>
      <x:c r="U163" s="67" t="s">
        <x:v>43</x:v>
      </x:c>
      <x:c r="V163" s="67"/>
      <x:c r="W163" s="67"/>
      <x:c r="X163" s="67"/>
    </x:row>
    <x:row r="164" ht="39.95000076293945" customHeight="1">
      <x:c r="A164" s="67" t="s">
        <x:v>951</x:v>
      </x:c>
      <x:c r="B164" s="83">
        <x:v>163</x:v>
      </x:c>
      <x:c r="C164" s="83">
        <x:v>8</x:v>
      </x:c>
      <x:c r="D164" s="83">
        <x:v>9</x:v>
      </x:c>
      <x:c r="E164" s="83" t="s">
        <x:v>1013</x:v>
      </x:c>
      <x:c r="F164" s="83" t="s">
        <x:v>1014</x:v>
      </x:c>
      <x:c r="G164" s="83" t="s">
        <x:v>1015</x:v>
      </x:c>
      <x:c r="H164" s="83" t="s">
        <x:v>1016</x:v>
      </x:c>
      <x:c r="I164" s="83">
        <x:v>4</x:v>
      </x:c>
      <x:c r="J164" s="83" t="s">
        <x:v>1017</x:v>
      </x:c>
      <x:c r="K164" s="67" t="s">
        <x:v>741</x:v>
      </x:c>
      <x:c r="L164" s="83" t="s">
        <x:v>56</x:v>
      </x:c>
      <x:c r="M164" s="83" t="s">
        <x:v>1018</x:v>
      </x:c>
      <x:c r="N164" s="83">
        <x:v>0.067650462962962965</x:v>
      </x:c>
      <x:c r="O164" s="83" t="s">
        <x:v>1012</x:v>
      </x:c>
      <x:c r="P164" s="83">
        <x:v>12</x:v>
      </x:c>
      <x:c r="Q164" s="83">
        <x:v>721</x:v>
      </x:c>
      <x:c r="R164" s="67" t="s">
        <x:v>1019</x:v>
      </x:c>
      <x:c r="S164" s="67" t="s">
        <x:v>56</x:v>
      </x:c>
      <x:c r="T164" s="67" t="s">
        <x:v>32</x:v>
      </x:c>
      <x:c r="U164" s="67" t="s">
        <x:v>35</x:v>
      </x:c>
      <x:c r="V164" s="67"/>
      <x:c r="W164" s="67"/>
      <x:c r="X164" s="67"/>
    </x:row>
    <x:row r="165" ht="39.95000076293945" customHeight="1">
      <x:c r="A165" s="67" t="s">
        <x:v>951</x:v>
      </x:c>
      <x:c r="B165" s="83">
        <x:v>164</x:v>
      </x:c>
      <x:c r="C165" s="83">
        <x:v>7</x:v>
      </x:c>
      <x:c r="D165" s="83">
        <x:v>9</x:v>
      </x:c>
      <x:c r="E165" s="83" t="s">
        <x:v>1020</x:v>
      </x:c>
      <x:c r="F165" s="83" t="s">
        <x:v>1021</x:v>
      </x:c>
      <x:c r="G165" s="83" t="s">
        <x:v>1022</x:v>
      </x:c>
      <x:c r="H165" s="83" t="s">
        <x:v>993</x:v>
      </x:c>
      <x:c r="I165" s="83">
        <x:v>3</x:v>
      </x:c>
      <x:c r="J165" s="83" t="s">
        <x:v>1023</x:v>
      </x:c>
      <x:c r="K165" s="67" t="s">
        <x:v>741</x:v>
      </x:c>
      <x:c r="L165" s="83" t="s">
        <x:v>32</x:v>
      </x:c>
      <x:c r="M165" s="83" t="s">
        <x:v>742</x:v>
      </x:c>
      <x:c r="N165" s="83">
        <x:v>0.068171296296296299</x:v>
      </x:c>
      <x:c r="O165" s="83" t="s">
        <x:v>1012</x:v>
      </x:c>
      <x:c r="P165" s="83">
        <x:v>12</x:v>
      </x:c>
      <x:c r="Q165" s="83">
        <x:v>733</x:v>
      </x:c>
      <x:c r="R165" s="67" t="s">
        <x:v>1024</x:v>
      </x:c>
      <x:c r="S165" s="67" t="s">
        <x:v>32</x:v>
      </x:c>
      <x:c r="T165" s="67" t="s">
        <x:v>35</x:v>
      </x:c>
      <x:c r="U165" s="67" t="s">
        <x:v>36</x:v>
      </x:c>
      <x:c r="V165" s="67"/>
      <x:c r="W165" s="67"/>
      <x:c r="X165" s="67"/>
    </x:row>
    <x:row r="166" ht="39.95000076293945" customHeight="1">
      <x:c r="A166" s="67" t="s">
        <x:v>951</x:v>
      </x:c>
      <x:c r="B166" s="83">
        <x:v>165</x:v>
      </x:c>
      <x:c r="C166" s="83">
        <x:v>7</x:v>
      </x:c>
      <x:c r="D166" s="83">
        <x:v>9</x:v>
      </x:c>
      <x:c r="E166" s="83" t="s">
        <x:v>1025</x:v>
      </x:c>
      <x:c r="F166" s="83" t="s">
        <x:v>1026</x:v>
      </x:c>
      <x:c r="G166" s="83" t="s">
        <x:v>1027</x:v>
      </x:c>
      <x:c r="H166" s="83" t="s">
        <x:v>993</x:v>
      </x:c>
      <x:c r="I166" s="83">
        <x:v>5</x:v>
      </x:c>
      <x:c r="J166" s="83" t="s">
        <x:v>1028</x:v>
      </x:c>
      <x:c r="K166" s="67" t="s">
        <x:v>741</x:v>
      </x:c>
      <x:c r="L166" s="83" t="s">
        <x:v>32</x:v>
      </x:c>
      <x:c r="M166" s="83" t="s">
        <x:v>742</x:v>
      </x:c>
      <x:c r="N166" s="83">
        <x:v>0.068692129629629631</x:v>
      </x:c>
      <x:c r="O166" s="83" t="s">
        <x:v>1012</x:v>
      </x:c>
      <x:c r="P166" s="83">
        <x:v>12</x:v>
      </x:c>
      <x:c r="Q166" s="83">
        <x:v>745</x:v>
      </x:c>
      <x:c r="R166" s="67" t="s">
        <x:v>1029</x:v>
      </x:c>
      <x:c r="S166" s="67" t="s">
        <x:v>32</x:v>
      </x:c>
      <x:c r="T166" s="67" t="s">
        <x:v>35</x:v>
      </x:c>
      <x:c r="U166" s="67" t="s">
        <x:v>36</x:v>
      </x:c>
      <x:c r="V166" s="67"/>
      <x:c r="W166" s="67"/>
      <x:c r="X166" s="67"/>
    </x:row>
    <x:row r="167" ht="39.95000076293945" customHeight="1">
      <x:c r="A167" s="67" t="s">
        <x:v>951</x:v>
      </x:c>
      <x:c r="B167" s="83">
        <x:v>166</x:v>
      </x:c>
      <x:c r="C167" s="83">
        <x:v>8</x:v>
      </x:c>
      <x:c r="D167" s="83">
        <x:v>10</x:v>
      </x:c>
      <x:c r="E167" s="83" t="s">
        <x:v>1030</x:v>
      </x:c>
      <x:c r="F167" s="83" t="s">
        <x:v>1031</x:v>
      </x:c>
      <x:c r="G167" s="83" t="s">
        <x:v>1032</x:v>
      </x:c>
      <x:c r="H167" s="83" t="s">
        <x:v>1033</x:v>
      </x:c>
      <x:c r="I167" s="83">
        <x:v>4</x:v>
      </x:c>
      <x:c r="J167" s="83" t="s">
        <x:v>1034</x:v>
      </x:c>
      <x:c r="K167" s="67" t="s">
        <x:v>1035</x:v>
      </x:c>
      <x:c r="L167" s="83" t="s">
        <x:v>591</x:v>
      </x:c>
      <x:c r="M167" s="83" t="s">
        <x:v>1036</x:v>
      </x:c>
      <x:c r="N167" s="83">
        <x:v>0.069444444444444448</x:v>
      </x:c>
      <x:c r="O167" s="83" t="s">
        <x:v>1012</x:v>
      </x:c>
      <x:c r="P167" s="83">
        <x:v>12</x:v>
      </x:c>
      <x:c r="Q167" s="83">
        <x:v>757</x:v>
      </x:c>
      <x:c r="R167" s="67"/>
      <x:c r="S167" s="67" t="s">
        <x:v>591</x:v>
      </x:c>
      <x:c r="T167" s="67" t="s">
        <x:v>90</x:v>
      </x:c>
      <x:c r="U167" s="67" t="s">
        <x:v>177</x:v>
      </x:c>
      <x:c r="V167" s="67"/>
      <x:c r="W167" s="67"/>
      <x:c r="X167" s="67"/>
    </x:row>
    <x:row r="168" ht="39.95000076293945" customHeight="1">
      <x:c r="A168" s="67" t="s">
        <x:v>951</x:v>
      </x:c>
      <x:c r="B168" s="83">
        <x:v>167</x:v>
      </x:c>
      <x:c r="C168" s="83">
        <x:v>8</x:v>
      </x:c>
      <x:c r="D168" s="83">
        <x:v>10</x:v>
      </x:c>
      <x:c r="E168" s="83" t="s">
        <x:v>1037</x:v>
      </x:c>
      <x:c r="F168" s="83" t="s">
        <x:v>1038</x:v>
      </x:c>
      <x:c r="G168" s="83" t="s">
        <x:v>1039</x:v>
      </x:c>
      <x:c r="H168" s="83" t="s">
        <x:v>1040</x:v>
      </x:c>
      <x:c r="I168" s="83">
        <x:v>4</x:v>
      </x:c>
      <x:c r="J168" s="83" t="s">
        <x:v>1041</x:v>
      </x:c>
      <x:c r="K168" s="67" t="s">
        <x:v>1042</x:v>
      </x:c>
      <x:c r="L168" s="83" t="s">
        <x:v>591</x:v>
      </x:c>
      <x:c r="M168" s="83" t="s">
        <x:v>1043</x:v>
      </x:c>
      <x:c r="N168" s="83">
        <x:v>0.070196759259259264</x:v>
      </x:c>
      <x:c r="O168" s="83" t="s">
        <x:v>1012</x:v>
      </x:c>
      <x:c r="P168" s="83">
        <x:v>12</x:v>
      </x:c>
      <x:c r="Q168" s="83">
        <x:v>769</x:v>
      </x:c>
      <x:c r="R168" s="67"/>
      <x:c r="S168" s="67" t="s">
        <x:v>591</x:v>
      </x:c>
      <x:c r="T168" s="67" t="s">
        <x:v>90</x:v>
      </x:c>
      <x:c r="U168" s="67" t="s">
        <x:v>177</x:v>
      </x:c>
      <x:c r="V168" s="67"/>
      <x:c r="W168" s="67"/>
      <x:c r="X168" s="67"/>
    </x:row>
    <x:row r="169" ht="39.95000076293945" customHeight="1">
      <x:c r="A169" s="67" t="s">
        <x:v>951</x:v>
      </x:c>
      <x:c r="B169" s="83">
        <x:v>168</x:v>
      </x:c>
      <x:c r="C169" s="83">
        <x:v>9</x:v>
      </x:c>
      <x:c r="D169" s="83">
        <x:v>10</x:v>
      </x:c>
      <x:c r="E169" s="83" t="s">
        <x:v>1044</x:v>
      </x:c>
      <x:c r="F169" s="83" t="s">
        <x:v>1045</x:v>
      </x:c>
      <x:c r="G169" s="83" t="s">
        <x:v>1046</x:v>
      </x:c>
      <x:c r="H169" s="83" t="s">
        <x:v>1047</x:v>
      </x:c>
      <x:c r="I169" s="83">
        <x:v>2</x:v>
      </x:c>
      <x:c r="J169" s="83" t="s">
        <x:v>1048</x:v>
      </x:c>
      <x:c r="K169" s="67" t="s">
        <x:v>1049</x:v>
      </x:c>
      <x:c r="L169" s="83" t="s">
        <x:v>1050</x:v>
      </x:c>
      <x:c r="M169" s="83" t="s">
        <x:v>1051</x:v>
      </x:c>
      <x:c r="N169" s="83">
        <x:v>0.071932870370370369</x:v>
      </x:c>
      <x:c r="O169" s="83" t="s">
        <x:v>1012</x:v>
      </x:c>
      <x:c r="P169" s="83">
        <x:v>12</x:v>
      </x:c>
      <x:c r="Q169" s="83" t="n">
        <x:f>Q168+P169</x:f>
        <x:v>781</x:v>
      </x:c>
      <x:c r="R169" s="67" t="s">
        <x:v>1052</x:v>
      </x:c>
      <x:c r="S169" s="67" t="s">
        <x:v>1050</x:v>
      </x:c>
      <x:c r="T169" s="67" t="s">
        <x:v>1053</x:v>
      </x:c>
      <x:c r="U169" s="67" t="s">
        <x:v>1054</x:v>
      </x:c>
      <x:c r="V169" s="67" t="s">
        <x:v>1055</x:v>
      </x:c>
      <x:c r="W169" s="67" t="s">
        <x:v>1056</x:v>
      </x:c>
      <x:c r="X169" s="67" t="s">
        <x:v>1057</x:v>
      </x:c>
      <x:c r="Y169" s="83" t="s">
        <x:v>1058</x:v>
      </x:c>
    </x:row>
    <x:row r="170" ht="39.95000076293945" customHeight="1">
      <x:c r="A170" s="67" t="s">
        <x:v>951</x:v>
      </x:c>
      <x:c r="B170" s="83">
        <x:v>169</x:v>
      </x:c>
      <x:c r="C170" s="83">
        <x:v>1</x:v>
      </x:c>
      <x:c r="D170" s="83">
        <x:v>9</x:v>
      </x:c>
      <x:c r="E170" s="83" t="s">
        <x:v>1059</x:v>
      </x:c>
      <x:c r="F170" s="83" t="s">
        <x:v>1060</x:v>
      </x:c>
      <x:c r="G170" s="83" t="s">
        <x:v>1061</x:v>
      </x:c>
      <x:c r="H170" s="83" t="s">
        <x:v>1062</x:v>
      </x:c>
      <x:c r="I170" s="83">
        <x:v>2</x:v>
      </x:c>
      <x:c r="J170" s="83" t="s">
        <x:v>1063</x:v>
      </x:c>
      <x:c r="K170" s="67" t="s">
        <x:v>31</x:v>
      </x:c>
      <x:c r="L170" s="83" t="s">
        <x:v>49</x:v>
      </x:c>
      <x:c r="M170" s="83" t="s">
        <x:v>1064</x:v>
      </x:c>
      <x:c r="N170" s="83">
        <x:v>0.07228009259259259</x:v>
      </x:c>
      <x:c r="O170" s="83" t="s">
        <x:v>1012</x:v>
      </x:c>
      <x:c r="P170" s="83">
        <x:v>3</x:v>
      </x:c>
      <x:c r="Q170" s="83">
        <x:v>784</x:v>
      </x:c>
      <x:c r="R170" s="67"/>
      <x:c r="S170" s="67" t="s">
        <x:v>49</x:v>
      </x:c>
      <x:c r="T170" s="67" t="s">
        <x:v>49</x:v>
      </x:c>
      <x:c r="U170" s="67" t="s">
        <x:v>49</x:v>
      </x:c>
      <x:c r="V170" s="67"/>
      <x:c r="W170" s="67"/>
      <x:c r="X170" s="67"/>
      <x:c r="Y170" s="83" t="s">
        <x:v>1065</x:v>
      </x:c>
    </x:row>
    <x:row r="171" ht="39.95000076293945" customHeight="1">
      <x:c r="A171" s="67" t="s">
        <x:v>951</x:v>
      </x:c>
      <x:c r="B171" s="83">
        <x:v>170</x:v>
      </x:c>
      <x:c r="C171" s="83">
        <x:v>1</x:v>
      </x:c>
      <x:c r="D171" s="83">
        <x:v>9</x:v>
      </x:c>
      <x:c r="E171" s="83" t="s">
        <x:v>1066</x:v>
      </x:c>
      <x:c r="F171" s="83" t="s">
        <x:v>1067</x:v>
      </x:c>
      <x:c r="G171" s="83" t="s">
        <x:v>1068</x:v>
      </x:c>
      <x:c r="H171" s="83" t="s">
        <x:v>1069</x:v>
      </x:c>
      <x:c r="I171" s="83">
        <x:v>3</x:v>
      </x:c>
      <x:c r="J171" s="83" t="s">
        <x:v>1070</x:v>
      </x:c>
      <x:c r="K171" s="67" t="s">
        <x:v>31</x:v>
      </x:c>
      <x:c r="L171" s="83" t="s">
        <x:v>177</x:v>
      </x:c>
      <x:c r="M171" s="83" t="s">
        <x:v>1071</x:v>
      </x:c>
      <x:c r="N171" s="83">
        <x:v>0.072916666666666671</x:v>
      </x:c>
      <x:c r="O171" s="83" t="s">
        <x:v>1072</x:v>
      </x:c>
      <x:c r="P171" s="83">
        <x:v>4</x:v>
      </x:c>
      <x:c r="Q171" s="83">
        <x:v>788</x:v>
      </x:c>
      <x:c r="R171" s="67"/>
      <x:c r="S171" s="67" t="s">
        <x:v>177</x:v>
      </x:c>
      <x:c r="T171" s="67" t="s">
        <x:v>56</x:v>
      </x:c>
      <x:c r="U171" s="67" t="s">
        <x:v>56</x:v>
      </x:c>
      <x:c r="V171" s="67"/>
      <x:c r="W171" s="67"/>
      <x:c r="X171" s="67"/>
    </x:row>
    <x:row r="172" ht="39.95000076293945" customHeight="1">
      <x:c r="A172" s="67" t="s">
        <x:v>951</x:v>
      </x:c>
      <x:c r="B172" s="83">
        <x:v>171</x:v>
      </x:c>
      <x:c r="C172" s="83">
        <x:v>1</x:v>
      </x:c>
      <x:c r="D172" s="83">
        <x:v>9</x:v>
      </x:c>
      <x:c r="E172" s="83" t="s">
        <x:v>1073</x:v>
      </x:c>
      <x:c r="F172" s="83" t="s">
        <x:v>1074</x:v>
      </x:c>
      <x:c r="G172" s="83" t="s">
        <x:v>1075</x:v>
      </x:c>
      <x:c r="H172" s="83" t="s">
        <x:v>1076</x:v>
      </x:c>
      <x:c r="I172" s="83">
        <x:v>3</x:v>
      </x:c>
      <x:c r="J172" s="83" t="s">
        <x:v>1077</x:v>
      </x:c>
      <x:c r="K172" s="67" t="s">
        <x:v>31</x:v>
      </x:c>
      <x:c r="L172" s="83" t="s">
        <x:v>1078</x:v>
      </x:c>
      <x:c r="M172" s="83" t="s">
        <x:v>1079</x:v>
      </x:c>
      <x:c r="N172" s="83">
        <x:v>0.073900462962962954</x:v>
      </x:c>
      <x:c r="O172" s="83" t="s">
        <x:v>1072</x:v>
      </x:c>
      <x:c r="P172" s="83">
        <x:v>5</x:v>
      </x:c>
      <x:c r="Q172" s="83">
        <x:v>793</x:v>
      </x:c>
      <x:c r="R172" s="67"/>
      <x:c r="S172" s="67" t="s">
        <x:v>1078</x:v>
      </x:c>
      <x:c r="T172" s="67" t="s">
        <x:v>89</x:v>
      </x:c>
      <x:c r="U172" s="67" t="s">
        <x:v>90</x:v>
      </x:c>
      <x:c r="V172" s="67" t="s">
        <x:v>1080</x:v>
      </x:c>
      <x:c r="W172" s="67" t="s">
        <x:v>1081</x:v>
      </x:c>
      <x:c r="X172" s="67"/>
      <x:c r="Y172" s="83" t="s">
        <x:v>1082</x:v>
      </x:c>
    </x:row>
    <x:row r="173" ht="39.95000076293945" customHeight="1">
      <x:c r="A173" s="67" t="s">
        <x:v>951</x:v>
      </x:c>
      <x:c r="B173" s="83">
        <x:v>172</x:v>
      </x:c>
      <x:c r="C173" s="83">
        <x:v>2</x:v>
      </x:c>
      <x:c r="D173" s="83">
        <x:v>8</x:v>
      </x:c>
      <x:c r="E173" s="83" t="s">
        <x:v>1083</x:v>
      </x:c>
      <x:c r="F173" s="83" t="s">
        <x:v>1084</x:v>
      </x:c>
      <x:c r="G173" s="83" t="s">
        <x:v>1085</x:v>
      </x:c>
      <x:c r="H173" s="83" t="s">
        <x:v>1086</x:v>
      </x:c>
      <x:c r="I173" s="83">
        <x:v>4</x:v>
      </x:c>
      <x:c r="J173" s="83" t="s">
        <x:v>1087</x:v>
      </x:c>
      <x:c r="K173" s="67" t="s">
        <x:v>31</x:v>
      </x:c>
      <x:c r="L173" s="83" t="s">
        <x:v>591</x:v>
      </x:c>
      <x:c r="M173" s="83" t="s">
        <x:v>1088</x:v>
      </x:c>
      <x:c r="N173" s="83">
        <x:v>0.074652777777777776</x:v>
      </x:c>
      <x:c r="O173" s="83" t="s">
        <x:v>1072</x:v>
      </x:c>
      <x:c r="P173" s="83">
        <x:v>5</x:v>
      </x:c>
      <x:c r="Q173" s="83">
        <x:v>798</x:v>
      </x:c>
      <x:c r="R173" s="67"/>
      <x:c r="S173" s="67" t="s">
        <x:v>591</x:v>
      </x:c>
      <x:c r="T173" s="67" t="s">
        <x:v>90</x:v>
      </x:c>
      <x:c r="U173" s="67" t="s">
        <x:v>177</x:v>
      </x:c>
      <x:c r="V173" s="67"/>
      <x:c r="W173" s="67" t="s">
        <x:v>1089</x:v>
      </x:c>
      <x:c r="X173" s="67" t="s">
        <x:v>1090</x:v>
      </x:c>
      <x:c r="Y173" s="83" t="s">
        <x:v>1091</x:v>
      </x:c>
    </x:row>
    <x:row r="174" ht="39.95000076293945" customHeight="1">
      <x:c r="A174" s="67" t="s">
        <x:v>951</x:v>
      </x:c>
      <x:c r="B174" s="83">
        <x:v>173</x:v>
      </x:c>
      <x:c r="C174" s="83">
        <x:v>1</x:v>
      </x:c>
      <x:c r="D174" s="83">
        <x:v>8</x:v>
      </x:c>
      <x:c r="E174" s="83" t="s">
        <x:v>1092</x:v>
      </x:c>
      <x:c r="F174" s="83" t="s">
        <x:v>1093</x:v>
      </x:c>
      <x:c r="G174" s="83" t="s">
        <x:v>1094</x:v>
      </x:c>
      <x:c r="H174" s="83" t="s">
        <x:v>513</x:v>
      </x:c>
      <x:c r="I174" s="83">
        <x:v>2</x:v>
      </x:c>
      <x:c r="J174" s="83" t="s">
        <x:v>1095</x:v>
      </x:c>
      <x:c r="K174" s="67" t="s">
        <x:v>31</x:v>
      </x:c>
      <x:c r="L174" s="83" t="s">
        <x:v>49</x:v>
      </x:c>
      <x:c r="M174" s="83" t="s">
        <x:v>515</x:v>
      </x:c>
      <x:c r="N174" s="83">
        <x:v>0.075</x:v>
      </x:c>
      <x:c r="O174" s="83" t="s">
        <x:v>1072</x:v>
      </x:c>
      <x:c r="P174" s="83">
        <x:v>4</x:v>
      </x:c>
      <x:c r="Q174" s="83">
        <x:v>802</x:v>
      </x:c>
      <x:c r="R174" s="67"/>
      <x:c r="S174" s="67" t="s">
        <x:v>49</x:v>
      </x:c>
      <x:c r="T174" s="67" t="s">
        <x:v>49</x:v>
      </x:c>
      <x:c r="U174" s="67" t="s">
        <x:v>41</x:v>
      </x:c>
      <x:c r="V174" s="67"/>
      <x:c r="W174" s="67" t="s">
        <x:v>1096</x:v>
      </x:c>
      <x:c r="X174" s="67"/>
    </x:row>
    <x:row r="175" ht="39.95000076293945" customHeight="1">
      <x:c r="A175" s="67" t="s">
        <x:v>951</x:v>
      </x:c>
      <x:c r="B175" s="83">
        <x:v>174</x:v>
      </x:c>
      <x:c r="C175" s="83">
        <x:v>1</x:v>
      </x:c>
      <x:c r="D175" s="83">
        <x:v>7</x:v>
      </x:c>
      <x:c r="E175" s="83" t="s">
        <x:v>1097</x:v>
      </x:c>
      <x:c r="F175" s="83" t="s">
        <x:v>1098</x:v>
      </x:c>
      <x:c r="G175" s="83" t="s">
        <x:v>1099</x:v>
      </x:c>
      <x:c r="H175" s="83" t="s">
        <x:v>1100</x:v>
      </x:c>
      <x:c r="I175" s="83">
        <x:v>3</x:v>
      </x:c>
      <x:c r="J175" s="83" t="s">
        <x:v>1101</x:v>
      </x:c>
      <x:c r="K175" s="67" t="s">
        <x:v>31</x:v>
      </x:c>
      <x:c r="L175" s="83" t="s">
        <x:v>42</x:v>
      </x:c>
      <x:c r="M175" s="83" t="s">
        <x:v>1102</x:v>
      </x:c>
      <x:c r="N175" s="83">
        <x:v>0.075231481481481483</x:v>
      </x:c>
      <x:c r="O175" s="83" t="s">
        <x:v>1103</x:v>
      </x:c>
      <x:c r="P175" s="83">
        <x:v>3</x:v>
      </x:c>
      <x:c r="Q175" s="83">
        <x:v>805</x:v>
      </x:c>
      <x:c r="R175" s="67"/>
      <x:c r="S175" s="67" t="s">
        <x:v>42</x:v>
      </x:c>
      <x:c r="T175" s="67" t="s">
        <x:v>42</x:v>
      </x:c>
      <x:c r="U175" s="67" t="s">
        <x:v>42</x:v>
      </x:c>
      <x:c r="V175" s="67"/>
      <x:c r="W175" s="67"/>
      <x:c r="X175" s="67"/>
      <x:c r="Y175" s="83" t="s">
        <x:v>1104</x:v>
      </x:c>
    </x:row>
    <x:row r="176" ht="39.95000076293945" customHeight="1">
      <x:c r="A176" s="67" t="s">
        <x:v>951</x:v>
      </x:c>
      <x:c r="B176" s="83">
        <x:v>175</x:v>
      </x:c>
      <x:c r="C176" s="83">
        <x:v>7</x:v>
      </x:c>
      <x:c r="D176" s="83">
        <x:v>9</x:v>
      </x:c>
      <x:c r="E176" s="83" t="s">
        <x:v>1105</x:v>
      </x:c>
      <x:c r="F176" s="83" t="s">
        <x:v>1106</x:v>
      </x:c>
      <x:c r="G176" s="83" t="s">
        <x:v>1107</x:v>
      </x:c>
      <x:c r="H176" s="83" t="s">
        <x:v>993</x:v>
      </x:c>
      <x:c r="I176" s="83">
        <x:v>5</x:v>
      </x:c>
      <x:c r="J176" s="83" t="s">
        <x:v>1108</x:v>
      </x:c>
      <x:c r="K176" s="83" t="s">
        <x:v>741</x:v>
      </x:c>
      <x:c r="L176" s="83" t="s">
        <x:v>49</x:v>
      </x:c>
      <x:c r="M176" s="83" t="s">
        <x:v>742</x:v>
      </x:c>
      <x:c r="N176" s="83">
        <x:v>0.075578703703703703</x:v>
      </x:c>
      <x:c r="O176" s="83" t="s">
        <x:v>1103</x:v>
      </x:c>
      <x:c r="P176" s="83">
        <x:v>4</x:v>
      </x:c>
      <x:c r="Q176" s="83" t="n">
        <x:f>Q175+P176</x:f>
        <x:v>809</x:v>
      </x:c>
      <x:c r="R176" s="67" t="s">
        <x:v>1109</x:v>
      </x:c>
      <x:c r="S176" s="67" t="s">
        <x:v>49</x:v>
      </x:c>
      <x:c r="T176" s="67" t="s">
        <x:v>49</x:v>
      </x:c>
      <x:c r="U176" s="67" t="s">
        <x:v>49</x:v>
      </x:c>
      <x:c r="V176" s="67"/>
      <x:c r="W176" s="67"/>
      <x:c r="X176" s="67"/>
      <x:c r="Y176" s="67"/>
    </x:row>
    <x:row r="177" ht="39.95000076293945" customHeight="1">
      <x:c r="A177" s="67" t="s">
        <x:v>951</x:v>
      </x:c>
      <x:c r="B177" s="83">
        <x:v>176</x:v>
      </x:c>
      <x:c r="C177" s="83">
        <x:v>2</x:v>
      </x:c>
      <x:c r="D177" s="83">
        <x:v>9</x:v>
      </x:c>
      <x:c r="E177" s="83" t="s">
        <x:v>1110</x:v>
      </x:c>
      <x:c r="F177" s="83" t="s">
        <x:v>1111</x:v>
      </x:c>
      <x:c r="G177" s="83" t="s">
        <x:v>1112</x:v>
      </x:c>
      <x:c r="H177" s="83" t="s">
        <x:v>1113</x:v>
      </x:c>
      <x:c r="I177" s="83">
        <x:v>5</x:v>
      </x:c>
      <x:c r="J177" s="83" t="s">
        <x:v>1114</x:v>
      </x:c>
      <x:c r="K177" s="83" t="s">
        <x:v>31</x:v>
      </x:c>
      <x:c r="L177" s="83" t="s">
        <x:v>42</x:v>
      </x:c>
      <x:c r="M177" s="83" t="s">
        <x:v>1115</x:v>
      </x:c>
      <x:c r="N177" s="83">
        <x:v>0.075810185185185189</x:v>
      </x:c>
      <x:c r="O177" s="83" t="s">
        <x:v>1103</x:v>
      </x:c>
      <x:c r="P177" s="83">
        <x:v>5</x:v>
      </x:c>
      <x:c r="Q177" s="83">
        <x:v>814</x:v>
      </x:c>
      <x:c r="R177" s="67"/>
      <x:c r="S177" s="67" t="s">
        <x:v>42</x:v>
      </x:c>
      <x:c r="T177" s="67" t="s">
        <x:v>42</x:v>
      </x:c>
      <x:c r="U177" s="67" t="s">
        <x:v>42</x:v>
      </x:c>
      <x:c r="V177" s="67"/>
      <x:c r="W177" s="67"/>
      <x:c r="X177" s="67"/>
    </x:row>
    <x:row r="178" ht="39.95000076293945" customHeight="1">
      <x:c r="A178" s="67" t="s">
        <x:v>951</x:v>
      </x:c>
      <x:c r="B178" s="83">
        <x:v>177</x:v>
      </x:c>
      <x:c r="C178" s="83">
        <x:v>7</x:v>
      </x:c>
      <x:c r="D178" s="83">
        <x:v>9</x:v>
      </x:c>
      <x:c r="E178" s="83" t="s">
        <x:v>1116</x:v>
      </x:c>
      <x:c r="F178" s="83" t="s">
        <x:v>1117</x:v>
      </x:c>
      <x:c r="G178" s="83" t="s">
        <x:v>1118</x:v>
      </x:c>
      <x:c r="H178" s="83" t="s">
        <x:v>993</x:v>
      </x:c>
      <x:c r="I178" s="83">
        <x:v>5</x:v>
      </x:c>
      <x:c r="J178" s="83" t="s">
        <x:v>1119</x:v>
      </x:c>
      <x:c r="K178" s="83" t="s">
        <x:v>741</x:v>
      </x:c>
      <x:c r="L178" s="83" t="s">
        <x:v>41</x:v>
      </x:c>
      <x:c r="M178" s="83" t="s">
        <x:v>742</x:v>
      </x:c>
      <x:c r="N178" s="83">
        <x:v>0.076099537037037035</x:v>
      </x:c>
      <x:c r="O178" s="83" t="s">
        <x:v>1103</x:v>
      </x:c>
      <x:c r="P178" s="83">
        <x:v>5</x:v>
      </x:c>
      <x:c r="Q178" s="83">
        <x:v>819</x:v>
      </x:c>
      <x:c r="R178" s="67" t="s">
        <x:v>1120</x:v>
      </x:c>
      <x:c r="S178" s="67" t="s">
        <x:v>41</x:v>
      </x:c>
      <x:c r="T178" s="67" t="s">
        <x:v>42</x:v>
      </x:c>
      <x:c r="U178" s="67" t="s">
        <x:v>42</x:v>
      </x:c>
      <x:c r="V178" s="67"/>
      <x:c r="W178" s="67" t="s">
        <x:v>1121</x:v>
      </x:c>
      <x:c r="X178" s="67" t="s">
        <x:v>1122</x:v>
      </x:c>
    </x:row>
    <x:row r="179" ht="39.95000076293945" customHeight="1">
      <x:c r="A179" s="67" t="s">
        <x:v>951</x:v>
      </x:c>
      <x:c r="B179" s="83">
        <x:v>178</x:v>
      </x:c>
      <x:c r="C179" s="83">
        <x:v>7</x:v>
      </x:c>
      <x:c r="D179" s="83">
        <x:v>9</x:v>
      </x:c>
      <x:c r="E179" s="83" t="s">
        <x:v>1123</x:v>
      </x:c>
      <x:c r="F179" s="83" t="s">
        <x:v>1124</x:v>
      </x:c>
      <x:c r="G179" s="83" t="s">
        <x:v>1125</x:v>
      </x:c>
      <x:c r="H179" s="83" t="s">
        <x:v>993</x:v>
      </x:c>
      <x:c r="I179" s="83">
        <x:v>4</x:v>
      </x:c>
      <x:c r="J179" s="83" t="s">
        <x:v>1126</x:v>
      </x:c>
      <x:c r="K179" s="83" t="s">
        <x:v>741</x:v>
      </x:c>
      <x:c r="L179" s="83" t="s">
        <x:v>1127</x:v>
      </x:c>
      <x:c r="M179" s="83" t="s">
        <x:v>742</x:v>
      </x:c>
      <x:c r="N179" s="83">
        <x:v>0.077199074074074073</x:v>
      </x:c>
      <x:c r="O179" s="83" t="s">
        <x:v>1128</x:v>
      </x:c>
      <x:c r="P179" s="83">
        <x:v>12</x:v>
      </x:c>
      <x:c r="Q179" s="83">
        <x:v>831</x:v>
      </x:c>
      <x:c r="R179" s="67" t="s">
        <x:v>1129</x:v>
      </x:c>
      <x:c r="S179" s="67" t="s">
        <x:v>1127</x:v>
      </x:c>
      <x:c r="T179" s="67" t="s">
        <x:v>899</x:v>
      </x:c>
      <x:c r="U179" s="67" t="s">
        <x:v>1078</x:v>
      </x:c>
      <x:c r="V179" s="67"/>
      <x:c r="W179" s="67"/>
      <x:c r="X179" s="67"/>
    </x:row>
    <x:row r="180" ht="39.95000076293945" customHeight="1">
      <x:c r="A180" s="67" t="s">
        <x:v>951</x:v>
      </x:c>
      <x:c r="B180" s="83">
        <x:v>179</x:v>
      </x:c>
      <x:c r="C180" s="83">
        <x:v>7</x:v>
      </x:c>
      <x:c r="D180" s="83">
        <x:v>9</x:v>
      </x:c>
      <x:c r="E180" s="83" t="s">
        <x:v>1130</x:v>
      </x:c>
      <x:c r="F180" s="83" t="s">
        <x:v>1131</x:v>
      </x:c>
      <x:c r="G180" s="83" t="s">
        <x:v>1132</x:v>
      </x:c>
      <x:c r="H180" s="83" t="s">
        <x:v>993</x:v>
      </x:c>
      <x:c r="I180" s="83">
        <x:v>6</x:v>
      </x:c>
      <x:c r="J180" s="83" t="s">
        <x:v>1133</x:v>
      </x:c>
      <x:c r="K180" s="83" t="s">
        <x:v>741</x:v>
      </x:c>
      <x:c r="L180" s="83" t="s">
        <x:v>1127</x:v>
      </x:c>
      <x:c r="M180" s="83" t="s">
        <x:v>742</x:v>
      </x:c>
      <x:c r="N180" s="83">
        <x:v>0.07829861111111111</x:v>
      </x:c>
      <x:c r="O180" s="83" t="s">
        <x:v>1128</x:v>
      </x:c>
      <x:c r="P180" s="83">
        <x:v>12</x:v>
      </x:c>
      <x:c r="Q180" s="83">
        <x:v>843</x:v>
      </x:c>
      <x:c r="R180" s="67" t="s">
        <x:v>1134</x:v>
      </x:c>
      <x:c r="S180" s="67" t="s">
        <x:v>1127</x:v>
      </x:c>
      <x:c r="T180" s="67" t="s">
        <x:v>899</x:v>
      </x:c>
      <x:c r="U180" s="67" t="s">
        <x:v>1078</x:v>
      </x:c>
      <x:c r="V180" s="67"/>
      <x:c r="W180" s="67"/>
      <x:c r="X180" s="67"/>
    </x:row>
    <x:row r="181" ht="39.95000076293945" customHeight="1">
      <x:c r="A181" s="67" t="s">
        <x:v>951</x:v>
      </x:c>
      <x:c r="B181" s="83">
        <x:v>180</x:v>
      </x:c>
      <x:c r="C181" s="83">
        <x:v>7</x:v>
      </x:c>
      <x:c r="D181" s="83">
        <x:v>9</x:v>
      </x:c>
      <x:c r="E181" s="83" t="s">
        <x:v>1135</x:v>
      </x:c>
      <x:c r="F181" s="83" t="s">
        <x:v>1136</x:v>
      </x:c>
      <x:c r="G181" s="83" t="s">
        <x:v>1137</x:v>
      </x:c>
      <x:c r="H181" s="83" t="s">
        <x:v>993</x:v>
      </x:c>
      <x:c r="I181" s="83">
        <x:v>4</x:v>
      </x:c>
      <x:c r="J181" s="83" t="s">
        <x:v>1138</x:v>
      </x:c>
      <x:c r="K181" s="83" t="s">
        <x:v>741</x:v>
      </x:c>
      <x:c r="L181" s="83" t="s">
        <x:v>888</x:v>
      </x:c>
      <x:c r="M181" s="83" t="s">
        <x:v>742</x:v>
      </x:c>
      <x:c r="N181" s="83">
        <x:v>0.079571759259259259</x:v>
      </x:c>
      <x:c r="O181" s="83" t="s">
        <x:v>1128</x:v>
      </x:c>
      <x:c r="P181" s="83">
        <x:v>12</x:v>
      </x:c>
      <x:c r="Q181" s="83">
        <x:v>855</x:v>
      </x:c>
      <x:c r="R181" s="67" t="s">
        <x:v>1139</x:v>
      </x:c>
      <x:c r="S181" s="67" t="s">
        <x:v>888</x:v>
      </x:c>
      <x:c r="T181" s="67" t="s">
        <x:v>1140</x:v>
      </x:c>
      <x:c r="U181" s="67" t="s">
        <x:v>889</x:v>
      </x:c>
      <x:c r="V181" s="67"/>
      <x:c r="W181" s="67"/>
      <x:c r="X181" s="67"/>
    </x:row>
    <x:row r="182" ht="39.95000076293945" customHeight="1">
      <x:c r="A182" s="67" t="s">
        <x:v>951</x:v>
      </x:c>
      <x:c r="B182" s="83">
        <x:v>181</x:v>
      </x:c>
      <x:c r="C182" s="83">
        <x:v>8</x:v>
      </x:c>
      <x:c r="D182" s="83">
        <x:v>9</x:v>
      </x:c>
      <x:c r="E182" s="83" t="s">
        <x:v>1141</x:v>
      </x:c>
      <x:c r="F182" s="83" t="s">
        <x:v>1142</x:v>
      </x:c>
      <x:c r="G182" s="83" t="s">
        <x:v>1143</x:v>
      </x:c>
      <x:c r="H182" s="83" t="s">
        <x:v>1016</x:v>
      </x:c>
      <x:c r="I182" s="83">
        <x:v>5</x:v>
      </x:c>
      <x:c r="J182" s="83" t="s">
        <x:v>1144</x:v>
      </x:c>
      <x:c r="K182" s="83" t="s">
        <x:v>741</x:v>
      </x:c>
      <x:c r="L182" s="83" t="s">
        <x:v>1145</x:v>
      </x:c>
      <x:c r="M182" s="83" t="s">
        <x:v>1018</x:v>
      </x:c>
      <x:c r="N182" s="83">
        <x:v>0.081655092592592599</x:v>
      </x:c>
      <x:c r="O182" s="83" t="s">
        <x:v>1128</x:v>
      </x:c>
      <x:c r="P182" s="83">
        <x:v>12</x:v>
      </x:c>
      <x:c r="Q182" s="83">
        <x:v>867</x:v>
      </x:c>
      <x:c r="R182" s="67" t="s">
        <x:v>1146</x:v>
      </x:c>
      <x:c r="S182" s="67" t="s">
        <x:v>1145</x:v>
      </x:c>
      <x:c r="T182" s="67" t="s">
        <x:v>1147</x:v>
      </x:c>
      <x:c r="U182" s="67" t="s">
        <x:v>1050</x:v>
      </x:c>
      <x:c r="V182" s="67" t="s">
        <x:v>1148</x:v>
      </x:c>
      <x:c r="W182" s="67" t="s">
        <x:v>1149</x:v>
      </x:c>
      <x:c r="X182" s="67" t="s">
        <x:v>1150</x:v>
      </x:c>
    </x:row>
    <x:row r="183" ht="39.95000076293945" customHeight="1">
      <x:c r="A183" s="67" t="s">
        <x:v>951</x:v>
      </x:c>
      <x:c r="B183" s="83">
        <x:v>182</x:v>
      </x:c>
      <x:c r="C183" s="83">
        <x:v>1</x:v>
      </x:c>
      <x:c r="D183" s="83">
        <x:v>8</x:v>
      </x:c>
      <x:c r="E183" s="83" t="s">
        <x:v>1151</x:v>
      </x:c>
      <x:c r="F183" s="83" t="s">
        <x:v>1152</x:v>
      </x:c>
      <x:c r="G183" s="83" t="s">
        <x:v>1153</x:v>
      </x:c>
      <x:c r="H183" s="83" t="s">
        <x:v>513</x:v>
      </x:c>
      <x:c r="I183" s="83">
        <x:v>2</x:v>
      </x:c>
      <x:c r="J183" s="83" t="s">
        <x:v>1154</x:v>
      </x:c>
      <x:c r="K183" s="83" t="s">
        <x:v>31</x:v>
      </x:c>
      <x:c r="L183" s="83" t="s">
        <x:v>49</x:v>
      </x:c>
      <x:c r="M183" s="83" t="s">
        <x:v>515</x:v>
      </x:c>
      <x:c r="N183" s="83">
        <x:v>0.08200231481481482</x:v>
      </x:c>
      <x:c r="O183" s="83" t="s">
        <x:v>1155</x:v>
      </x:c>
      <x:c r="P183" s="83">
        <x:v>4</x:v>
      </x:c>
      <x:c r="Q183" s="83">
        <x:v>871</x:v>
      </x:c>
      <x:c r="R183" s="67"/>
      <x:c r="S183" s="67" t="s">
        <x:v>49</x:v>
      </x:c>
      <x:c r="T183" s="67" t="s">
        <x:v>49</x:v>
      </x:c>
      <x:c r="U183" s="67" t="s">
        <x:v>41</x:v>
      </x:c>
      <x:c r="V183" s="67" t="s">
        <x:v>1156</x:v>
      </x:c>
      <x:c r="W183" s="67"/>
      <x:c r="X183" s="67"/>
    </x:row>
    <x:row r="184" ht="39.95000076293945" customHeight="1">
      <x:c r="A184" s="67" t="s">
        <x:v>951</x:v>
      </x:c>
      <x:c r="B184" s="83">
        <x:v>183</x:v>
      </x:c>
      <x:c r="C184" s="83">
        <x:v>1</x:v>
      </x:c>
      <x:c r="D184" s="83">
        <x:v>9</x:v>
      </x:c>
      <x:c r="E184" s="83" t="s">
        <x:v>1157</x:v>
      </x:c>
      <x:c r="F184" s="83" t="s">
        <x:v>1158</x:v>
      </x:c>
      <x:c r="G184" s="83" t="s">
        <x:v>1159</x:v>
      </x:c>
      <x:c r="H184" s="83" t="s">
        <x:v>1160</x:v>
      </x:c>
      <x:c r="I184" s="83">
        <x:v>3</x:v>
      </x:c>
      <x:c r="J184" s="83" t="s">
        <x:v>1161</x:v>
      </x:c>
      <x:c r="K184" s="83" t="s">
        <x:v>31</x:v>
      </x:c>
      <x:c r="L184" s="83" t="s">
        <x:v>90</x:v>
      </x:c>
      <x:c r="M184" s="83" t="s">
        <x:v>1162</x:v>
      </x:c>
      <x:c r="N184" s="83">
        <x:v>0.082696759259259262</x:v>
      </x:c>
      <x:c r="O184" s="83" t="s">
        <x:v>1163</x:v>
      </x:c>
      <x:c r="P184" s="83">
        <x:v>4</x:v>
      </x:c>
      <x:c r="Q184" s="83">
        <x:v>875</x:v>
      </x:c>
      <x:c r="R184" s="67"/>
      <x:c r="S184" s="67" t="s">
        <x:v>90</x:v>
      </x:c>
      <x:c r="T184" s="67" t="s">
        <x:v>177</x:v>
      </x:c>
      <x:c r="U184" s="67" t="s">
        <x:v>177</x:v>
      </x:c>
      <x:c r="V184" s="67"/>
      <x:c r="W184" s="67" t="s">
        <x:v>1164</x:v>
      </x:c>
      <x:c r="X184" s="67"/>
      <x:c r="Y184" s="83" t="s">
        <x:v>1165</x:v>
      </x:c>
    </x:row>
    <x:row r="185" ht="39.95000076293945" customHeight="1">
      <x:c r="A185" s="67" t="s">
        <x:v>951</x:v>
      </x:c>
      <x:c r="B185" s="83">
        <x:v>184</x:v>
      </x:c>
      <x:c r="C185" s="83">
        <x:v>1</x:v>
      </x:c>
      <x:c r="D185" s="83">
        <x:v>9</x:v>
      </x:c>
      <x:c r="E185" s="83" t="s">
        <x:v>1166</x:v>
      </x:c>
      <x:c r="F185" s="83" t="s">
        <x:v>1167</x:v>
      </x:c>
      <x:c r="G185" s="83" t="s">
        <x:v>1168</x:v>
      </x:c>
      <x:c r="H185" s="83" t="s">
        <x:v>1169</x:v>
      </x:c>
      <x:c r="I185" s="83">
        <x:v>3</x:v>
      </x:c>
      <x:c r="J185" s="83" t="s">
        <x:v>1170</x:v>
      </x:c>
      <x:c r="K185" s="83" t="s">
        <x:v>31</x:v>
      </x:c>
      <x:c r="L185" s="83" t="s">
        <x:v>36</x:v>
      </x:c>
      <x:c r="M185" s="83" t="s">
        <x:v>1171</x:v>
      </x:c>
      <x:c r="N185" s="83">
        <x:v>0.083101851851851857</x:v>
      </x:c>
      <x:c r="O185" s="83" t="s">
        <x:v>1163</x:v>
      </x:c>
      <x:c r="P185" s="83">
        <x:v>4</x:v>
      </x:c>
      <x:c r="Q185" s="83">
        <x:v>879</x:v>
      </x:c>
      <x:c r="R185" s="67"/>
      <x:c r="S185" s="67" t="s">
        <x:v>36</x:v>
      </x:c>
      <x:c r="T185" s="67" t="s">
        <x:v>49</x:v>
      </x:c>
      <x:c r="U185" s="67" t="s">
        <x:v>49</x:v>
      </x:c>
      <x:c r="V185" s="67"/>
      <x:c r="W185" s="67" t="s">
        <x:v>1172</x:v>
      </x:c>
      <x:c r="X185" s="67" t="s">
        <x:v>1173</x:v>
      </x:c>
      <x:c r="Y185" s="83" t="s">
        <x:v>1174</x:v>
      </x:c>
    </x:row>
    <x:row r="186" ht="39.95000076293945" customHeight="1">
      <x:c r="A186" s="67" t="s">
        <x:v>951</x:v>
      </x:c>
      <x:c r="B186" s="83">
        <x:v>185</x:v>
      </x:c>
      <x:c r="C186" s="83">
        <x:v>5</x:v>
      </x:c>
      <x:c r="D186" s="83">
        <x:v>9</x:v>
      </x:c>
      <x:c r="E186" s="83" t="s">
        <x:v>1175</x:v>
      </x:c>
      <x:c r="F186" s="83" t="s">
        <x:v>1176</x:v>
      </x:c>
      <x:c r="G186" s="83" t="s">
        <x:v>1177</x:v>
      </x:c>
      <x:c r="H186" s="83" t="s">
        <x:v>1178</x:v>
      </x:c>
      <x:c r="I186" s="83">
        <x:v>5</x:v>
      </x:c>
      <x:c r="J186" s="83" t="s">
        <x:v>1179</x:v>
      </x:c>
      <x:c r="K186" s="83" t="s">
        <x:v>1180</x:v>
      </x:c>
      <x:c r="L186" s="83" t="s">
        <x:v>588</x:v>
      </x:c>
      <x:c r="M186" s="83" t="s">
        <x:v>1181</x:v>
      </x:c>
      <x:c r="N186" s="83">
        <x:v>0.084027777777777785</x:v>
      </x:c>
      <x:c r="O186" s="83" t="s">
        <x:v>1163</x:v>
      </x:c>
      <x:c r="P186" s="83">
        <x:v>6</x:v>
      </x:c>
      <x:c r="Q186" s="83">
        <x:v>885</x:v>
      </x:c>
      <x:c r="R186" s="67"/>
      <x:c r="S186" s="67" t="s">
        <x:v>588</x:v>
      </x:c>
      <x:c r="T186" s="67" t="s">
        <x:v>591</x:v>
      </x:c>
      <x:c r="U186" s="67" t="s">
        <x:v>591</x:v>
      </x:c>
      <x:c r="V186" s="67"/>
      <x:c r="W186" s="67" t="s">
        <x:v>1182</x:v>
      </x:c>
      <x:c r="X186" s="67"/>
      <x:c r="Y186" s="83" t="s">
        <x:v>1183</x:v>
      </x:c>
    </x:row>
    <x:row r="187" ht="39.95000076293945" customHeight="1">
      <x:c r="A187" s="67" t="s">
        <x:v>951</x:v>
      </x:c>
      <x:c r="B187" s="83">
        <x:v>186</x:v>
      </x:c>
      <x:c r="C187" s="83">
        <x:v>6</x:v>
      </x:c>
      <x:c r="D187" s="83">
        <x:v>10</x:v>
      </x:c>
      <x:c r="E187" s="83" t="s">
        <x:v>1184</x:v>
      </x:c>
      <x:c r="F187" s="83" t="s">
        <x:v>1185</x:v>
      </x:c>
      <x:c r="G187" s="83" t="s">
        <x:v>1186</x:v>
      </x:c>
      <x:c r="H187" s="83" t="s">
        <x:v>1187</x:v>
      </x:c>
      <x:c r="I187" s="83">
        <x:v>5</x:v>
      </x:c>
      <x:c r="J187" s="83" t="s">
        <x:v>1188</x:v>
      </x:c>
      <x:c r="K187" s="83" t="s">
        <x:v>1189</x:v>
      </x:c>
      <x:c r="L187" s="83" t="s">
        <x:v>1190</x:v>
      </x:c>
      <x:c r="M187" s="83" t="s">
        <x:v>1191</x:v>
      </x:c>
      <x:c r="N187" s="83">
        <x:v>0.085474537037037046</x:v>
      </x:c>
      <x:c r="O187" s="83" t="s">
        <x:v>1163</x:v>
      </x:c>
      <x:c r="P187" s="83">
        <x:v>8</x:v>
      </x:c>
      <x:c r="Q187" s="83">
        <x:v>893</x:v>
      </x:c>
      <x:c r="R187" s="67"/>
      <x:c r="S187" s="67" t="s">
        <x:v>1190</x:v>
      </x:c>
      <x:c r="T187" s="67" t="s">
        <x:v>888</x:v>
      </x:c>
      <x:c r="U187" s="67" t="s">
        <x:v>888</x:v>
      </x:c>
      <x:c r="V187" s="67"/>
      <x:c r="W187" s="67" t="s">
        <x:v>1192</x:v>
      </x:c>
      <x:c r="X187" s="67"/>
      <x:c r="Y187" s="83" t="s">
        <x:v>1193</x:v>
      </x:c>
    </x:row>
    <x:row r="188" ht="39.95000076293945" customHeight="1">
      <x:c r="A188" s="67" t="s">
        <x:v>951</x:v>
      </x:c>
      <x:c r="B188" s="83">
        <x:v>187</x:v>
      </x:c>
      <x:c r="C188" s="83">
        <x:v>4</x:v>
      </x:c>
      <x:c r="D188" s="83">
        <x:v>9</x:v>
      </x:c>
      <x:c r="E188" s="83" t="s">
        <x:v>1194</x:v>
      </x:c>
      <x:c r="F188" s="83" t="s">
        <x:v>1195</x:v>
      </x:c>
      <x:c r="G188" s="83" t="s">
        <x:v>1196</x:v>
      </x:c>
      <x:c r="H188" s="83" t="s">
        <x:v>1197</x:v>
      </x:c>
      <x:c r="I188" s="83">
        <x:v>5</x:v>
      </x:c>
      <x:c r="J188" s="83" t="s">
        <x:v>1198</x:v>
      </x:c>
      <x:c r="K188" s="83" t="s">
        <x:v>1199</x:v>
      </x:c>
      <x:c r="L188" s="83" t="s">
        <x:v>56</x:v>
      </x:c>
      <x:c r="M188" s="83" t="s">
        <x:v>1200</x:v>
      </x:c>
      <x:c r="N188" s="83">
        <x:v>0.086053240740740736</x:v>
      </x:c>
      <x:c r="O188" s="83" t="s">
        <x:v>1163</x:v>
      </x:c>
      <x:c r="P188" s="83">
        <x:v>5</x:v>
      </x:c>
      <x:c r="Q188" s="83">
        <x:v>898</x:v>
      </x:c>
      <x:c r="R188" s="67"/>
      <x:c r="S188" s="67" t="s">
        <x:v>56</x:v>
      </x:c>
      <x:c r="T188" s="67" t="s">
        <x:v>56</x:v>
      </x:c>
      <x:c r="U188" s="67" t="s">
        <x:v>56</x:v>
      </x:c>
      <x:c r="V188" s="67"/>
      <x:c r="W188" s="67" t="s">
        <x:v>1201</x:v>
      </x:c>
      <x:c r="X188" s="67"/>
      <x:c r="Y188" s="83" t="s">
        <x:v>1202</x:v>
      </x:c>
    </x:row>
    <x:row r="189" ht="39.95000076293945" customHeight="1">
      <x:c r="A189" s="67" t="s">
        <x:v>951</x:v>
      </x:c>
      <x:c r="B189" s="83">
        <x:v>188</x:v>
      </x:c>
      <x:c r="C189" s="83">
        <x:v>7</x:v>
      </x:c>
      <x:c r="D189" s="83">
        <x:v>10</x:v>
      </x:c>
      <x:c r="E189" s="83" t="s">
        <x:v>1203</x:v>
      </x:c>
      <x:c r="F189" s="83" t="s">
        <x:v>1204</x:v>
      </x:c>
      <x:c r="G189" s="83" t="s">
        <x:v>1205</x:v>
      </x:c>
      <x:c r="H189" s="83" t="s">
        <x:v>1206</x:v>
      </x:c>
      <x:c r="I189" s="83">
        <x:v>3</x:v>
      </x:c>
      <x:c r="J189" s="83" t="s">
        <x:v>1207</x:v>
      </x:c>
      <x:c r="K189" s="83" t="s">
        <x:v>1208</x:v>
      </x:c>
      <x:c r="L189" s="83" t="s">
        <x:v>1209</x:v>
      </x:c>
      <x:c r="M189" s="83" t="s">
        <x:v>1210</x:v>
      </x:c>
      <x:c r="N189" s="83">
        <x:v>0.087384259259259259</x:v>
      </x:c>
      <x:c r="O189" s="83" t="s">
        <x:v>1163</x:v>
      </x:c>
      <x:c r="P189" s="83">
        <x:v>8</x:v>
      </x:c>
      <x:c r="Q189" s="83">
        <x:v>906</x:v>
      </x:c>
      <x:c r="R189" s="67"/>
      <x:c r="S189" s="67" t="s">
        <x:v>1209</x:v>
      </x:c>
      <x:c r="T189" s="67" t="s">
        <x:v>889</x:v>
      </x:c>
      <x:c r="U189" s="67" t="s">
        <x:v>889</x:v>
      </x:c>
      <x:c r="V189" s="67"/>
      <x:c r="W189" s="67" t="s">
        <x:v>1211</x:v>
      </x:c>
      <x:c r="X189" s="67"/>
      <x:c r="Y189" s="83" t="s">
        <x:v>1212</x:v>
      </x:c>
    </x:row>
    <x:row r="190" ht="39.95000076293945" customHeight="1">
      <x:c r="A190" s="67" t="s">
        <x:v>951</x:v>
      </x:c>
      <x:c r="B190" s="83">
        <x:v>189</x:v>
      </x:c>
      <x:c r="C190" s="83">
        <x:v>1</x:v>
      </x:c>
      <x:c r="D190" s="83">
        <x:v>10</x:v>
      </x:c>
      <x:c r="E190" s="83" t="s">
        <x:v>1213</x:v>
      </x:c>
      <x:c r="F190" s="83" t="s">
        <x:v>1214</x:v>
      </x:c>
      <x:c r="G190" s="83" t="s">
        <x:v>1215</x:v>
      </x:c>
      <x:c r="H190" s="83" t="s">
        <x:v>1216</x:v>
      </x:c>
      <x:c r="I190" s="83">
        <x:v>3</x:v>
      </x:c>
      <x:c r="J190" s="83" t="s">
        <x:v>1217</x:v>
      </x:c>
      <x:c r="K190" s="83" t="s">
        <x:v>31</x:v>
      </x:c>
      <x:c r="L190" s="83" t="s">
        <x:v>889</x:v>
      </x:c>
      <x:c r="M190" s="83" t="s">
        <x:v>1218</x:v>
      </x:c>
      <x:c r="N190" s="83">
        <x:v>0.088541666666666671</x:v>
      </x:c>
      <x:c r="O190" s="83" t="s">
        <x:v>1163</x:v>
      </x:c>
      <x:c r="P190" s="83">
        <x:v>5</x:v>
      </x:c>
      <x:c r="Q190" s="83">
        <x:v>911</x:v>
      </x:c>
      <x:c r="R190" s="67"/>
      <x:c r="S190" s="67" t="s">
        <x:v>889</x:v>
      </x:c>
      <x:c r="T190" s="67" t="s">
        <x:v>1078</x:v>
      </x:c>
      <x:c r="U190" s="67" t="s">
        <x:v>89</x:v>
      </x:c>
      <x:c r="V190" s="67" t="s">
        <x:v>1219</x:v>
      </x:c>
      <x:c r="W190" s="67" t="s">
        <x:v>1220</x:v>
      </x:c>
      <x:c r="X190" s="67" t="s">
        <x:v>1221</x:v>
      </x:c>
      <x:c r="Y190" s="83" t="s">
        <x:v>1222</x:v>
      </x:c>
    </x:row>
    <x:row r="191" ht="39.95000076293945" customHeight="1">
      <x:c r="A191" s="67" t="s">
        <x:v>951</x:v>
      </x:c>
      <x:c r="B191" s="83">
        <x:v>190</x:v>
      </x:c>
      <x:c r="C191" s="83">
        <x:v>2</x:v>
      </x:c>
      <x:c r="D191" s="83">
        <x:v>10</x:v>
      </x:c>
      <x:c r="E191" s="83" t="s">
        <x:v>1223</x:v>
      </x:c>
      <x:c r="F191" s="83" t="s">
        <x:v>1224</x:v>
      </x:c>
      <x:c r="G191" s="83" t="s">
        <x:v>1225</x:v>
      </x:c>
      <x:c r="H191" s="83" t="s">
        <x:v>1226</x:v>
      </x:c>
      <x:c r="I191" s="83">
        <x:v>3</x:v>
      </x:c>
      <x:c r="J191" s="83" t="s">
        <x:v>1227</x:v>
      </x:c>
      <x:c r="K191" s="83" t="s">
        <x:v>31</x:v>
      </x:c>
      <x:c r="L191" s="83" t="s">
        <x:v>588</x:v>
      </x:c>
      <x:c r="M191" s="83" t="s">
        <x:v>1228</x:v>
      </x:c>
      <x:c r="N191" s="83">
        <x:v>0.089467592592592599</x:v>
      </x:c>
      <x:c r="O191" s="83" t="s">
        <x:v>1163</x:v>
      </x:c>
      <x:c r="P191" s="83">
        <x:v>6</x:v>
      </x:c>
      <x:c r="Q191" s="83">
        <x:v>917</x:v>
      </x:c>
      <x:c r="R191" s="67"/>
      <x:c r="S191" s="67" t="s">
        <x:v>588</x:v>
      </x:c>
      <x:c r="T191" s="67" t="s">
        <x:v>591</x:v>
      </x:c>
      <x:c r="U191" s="67" t="s">
        <x:v>591</x:v>
      </x:c>
      <x:c r="V191" s="67" t="s">
        <x:v>1229</x:v>
      </x:c>
      <x:c r="W191" s="67" t="s">
        <x:v>1230</x:v>
      </x:c>
      <x:c r="X191" s="67"/>
      <x:c r="Y191" s="83" t="s">
        <x:v>1231</x:v>
      </x:c>
    </x:row>
    <x:row r="192" ht="39.95000076293945" customHeight="1">
      <x:c r="A192" s="67" t="s">
        <x:v>951</x:v>
      </x:c>
      <x:c r="B192" s="83">
        <x:v>191</x:v>
      </x:c>
      <x:c r="C192" s="83">
        <x:v>1</x:v>
      </x:c>
      <x:c r="D192" s="83">
        <x:v>9</x:v>
      </x:c>
      <x:c r="E192" s="83" t="s">
        <x:v>1232</x:v>
      </x:c>
      <x:c r="F192" s="83" t="s">
        <x:v>1233</x:v>
      </x:c>
      <x:c r="G192" s="83" t="s">
        <x:v>1234</x:v>
      </x:c>
      <x:c r="H192" s="83" t="s">
        <x:v>1235</x:v>
      </x:c>
      <x:c r="I192" s="83">
        <x:v>1</x:v>
      </x:c>
      <x:c r="J192" s="83" t="s">
        <x:v>1236</x:v>
      </x:c>
      <x:c r="K192" s="83" t="s">
        <x:v>31</x:v>
      </x:c>
      <x:c r="L192" s="83" t="s">
        <x:v>177</x:v>
      </x:c>
      <x:c r="M192" s="83" t="s">
        <x:v>1237</x:v>
      </x:c>
      <x:c r="N192" s="83">
        <x:v>0.090104166666666666</x:v>
      </x:c>
      <x:c r="O192" s="83" t="s">
        <x:v>1163</x:v>
      </x:c>
      <x:c r="P192" s="83">
        <x:v>4</x:v>
      </x:c>
      <x:c r="Q192" s="83">
        <x:v>921</x:v>
      </x:c>
      <x:c r="R192" s="67"/>
      <x:c r="S192" s="67" t="s">
        <x:v>177</x:v>
      </x:c>
      <x:c r="T192" s="67" t="s">
        <x:v>56</x:v>
      </x:c>
      <x:c r="U192" s="67" t="s">
        <x:v>56</x:v>
      </x:c>
      <x:c r="V192" s="67" t="s">
        <x:v>1238</x:v>
      </x:c>
      <x:c r="W192" s="67" t="s">
        <x:v>1239</x:v>
      </x:c>
      <x:c r="X192" s="67"/>
      <x:c r="Y192" s="83" t="s">
        <x:v>1240</x:v>
      </x:c>
    </x:row>
    <x:row r="193" ht="39.95000076293945" customHeight="1">
      <x:c r="A193" s="67" t="s">
        <x:v>951</x:v>
      </x:c>
      <x:c r="B193" s="83">
        <x:v>192</x:v>
      </x:c>
      <x:c r="C193" s="83">
        <x:v>1</x:v>
      </x:c>
      <x:c r="D193" s="83">
        <x:v>9</x:v>
      </x:c>
      <x:c r="E193" s="83" t="s">
        <x:v>1241</x:v>
      </x:c>
      <x:c r="F193" s="83" t="s">
        <x:v>1242</x:v>
      </x:c>
      <x:c r="G193" s="83" t="s">
        <x:v>1243</x:v>
      </x:c>
      <x:c r="H193" s="83" t="s">
        <x:v>1244</x:v>
      </x:c>
      <x:c r="I193" s="83">
        <x:v>3</x:v>
      </x:c>
      <x:c r="J193" s="83" t="s">
        <x:v>1245</x:v>
      </x:c>
      <x:c r="K193" s="83" t="s">
        <x:v>31</x:v>
      </x:c>
      <x:c r="L193" s="83" t="s">
        <x:v>56</x:v>
      </x:c>
      <x:c r="M193" s="83" t="s">
        <x:v>1246</x:v>
      </x:c>
      <x:c r="N193" s="83">
        <x:v>0.090682870370370372</x:v>
      </x:c>
      <x:c r="O193" s="83" t="s">
        <x:v>1247</x:v>
      </x:c>
      <x:c r="P193" s="83">
        <x:v>4</x:v>
      </x:c>
      <x:c r="Q193" s="83">
        <x:v>925</x:v>
      </x:c>
      <x:c r="R193" s="67"/>
      <x:c r="S193" s="67" t="s">
        <x:v>56</x:v>
      </x:c>
      <x:c r="T193" s="67" t="s">
        <x:v>32</x:v>
      </x:c>
      <x:c r="U193" s="67" t="s">
        <x:v>32</x:v>
      </x:c>
      <x:c r="V193" s="67"/>
      <x:c r="W193" s="67" t="s">
        <x:v>1248</x:v>
      </x:c>
      <x:c r="X193" s="67"/>
      <x:c r="Y193" s="83" t="s">
        <x:v>1249</x:v>
      </x:c>
    </x:row>
    <x:row r="194" ht="39.95000076293945" customHeight="1">
      <x:c r="A194" s="67" t="s">
        <x:v>951</x:v>
      </x:c>
      <x:c r="B194" s="83">
        <x:v>193</x:v>
      </x:c>
      <x:c r="C194" s="83">
        <x:v>1</x:v>
      </x:c>
      <x:c r="D194" s="83">
        <x:v>9</x:v>
      </x:c>
      <x:c r="E194" s="83" t="s">
        <x:v>1250</x:v>
      </x:c>
      <x:c r="F194" s="83" t="s">
        <x:v>1251</x:v>
      </x:c>
      <x:c r="G194" s="83" t="s">
        <x:v>1252</x:v>
      </x:c>
      <x:c r="H194" s="83" t="s">
        <x:v>1253</x:v>
      </x:c>
      <x:c r="I194" s="83">
        <x:v>3</x:v>
      </x:c>
      <x:c r="J194" s="83" t="s">
        <x:v>1254</x:v>
      </x:c>
      <x:c r="K194" s="83" t="s">
        <x:v>31</x:v>
      </x:c>
      <x:c r="L194" s="83" t="s">
        <x:v>177</x:v>
      </x:c>
      <x:c r="M194" s="83" t="s">
        <x:v>1255</x:v>
      </x:c>
      <x:c r="N194" s="83">
        <x:v>0.091319444444444439</x:v>
      </x:c>
      <x:c r="O194" s="83" t="s">
        <x:v>1247</x:v>
      </x:c>
      <x:c r="P194" s="83">
        <x:v>4</x:v>
      </x:c>
      <x:c r="Q194" s="83">
        <x:v>929</x:v>
      </x:c>
      <x:c r="R194" s="67"/>
      <x:c r="S194" s="67" t="s">
        <x:v>177</x:v>
      </x:c>
      <x:c r="T194" s="67" t="s">
        <x:v>177</x:v>
      </x:c>
      <x:c r="U194" s="67" t="s">
        <x:v>177</x:v>
      </x:c>
      <x:c r="V194" s="67"/>
      <x:c r="W194" s="67" t="s">
        <x:v>1256</x:v>
      </x:c>
      <x:c r="X194" s="67" t="s">
        <x:v>1257</x:v>
      </x:c>
      <x:c r="Y194" s="83" t="s">
        <x:v>1258</x:v>
      </x:c>
    </x:row>
    <x:row r="195" ht="39.95000076293945" customHeight="1">
      <x:c r="A195" s="67" t="s">
        <x:v>951</x:v>
      </x:c>
      <x:c r="B195" s="83">
        <x:v>194</x:v>
      </x:c>
      <x:c r="C195" s="83">
        <x:v>1</x:v>
      </x:c>
      <x:c r="D195" s="83">
        <x:v>9</x:v>
      </x:c>
      <x:c r="E195" s="83" t="s">
        <x:v>1259</x:v>
      </x:c>
      <x:c r="F195" s="83" t="s">
        <x:v>1260</x:v>
      </x:c>
      <x:c r="G195" s="83" t="s">
        <x:v>1261</x:v>
      </x:c>
      <x:c r="H195" s="83" t="s">
        <x:v>1262</x:v>
      </x:c>
      <x:c r="I195" s="83">
        <x:v>3</x:v>
      </x:c>
      <x:c r="J195" s="83" t="s">
        <x:v>1263</x:v>
      </x:c>
      <x:c r="K195" s="83" t="s">
        <x:v>31</x:v>
      </x:c>
      <x:c r="L195" s="83" t="s">
        <x:v>36</x:v>
      </x:c>
      <x:c r="M195" s="83" t="s">
        <x:v>1264</x:v>
      </x:c>
      <x:c r="N195" s="83">
        <x:v>0.091724537037037035</x:v>
      </x:c>
      <x:c r="O195" s="83" t="s">
        <x:v>1247</x:v>
      </x:c>
      <x:c r="P195" s="83">
        <x:v>3</x:v>
      </x:c>
      <x:c r="Q195" s="83">
        <x:v>932</x:v>
      </x:c>
      <x:c r="R195" s="67"/>
      <x:c r="S195" s="67" t="s">
        <x:v>36</x:v>
      </x:c>
      <x:c r="T195" s="67" t="s">
        <x:v>36</x:v>
      </x:c>
      <x:c r="U195" s="67" t="s">
        <x:v>36</x:v>
      </x:c>
      <x:c r="V195" s="67"/>
      <x:c r="W195" s="67"/>
      <x:c r="X195" s="67"/>
      <x:c r="Y195" s="83" t="s">
        <x:v>1265</x:v>
      </x:c>
    </x:row>
    <x:row r="196" ht="39.95000076293945" customHeight="1">
      <x:c r="A196" s="67" t="s">
        <x:v>1266</x:v>
      </x:c>
      <x:c r="B196" s="83">
        <x:v>195</x:v>
      </x:c>
      <x:c r="C196" s="83">
        <x:v>1</x:v>
      </x:c>
      <x:c r="D196" s="83">
        <x:v>7</x:v>
      </x:c>
      <x:c r="E196" s="83" t="s">
        <x:v>1267</x:v>
      </x:c>
      <x:c r="F196" s="83" t="s">
        <x:v>1268</x:v>
      </x:c>
      <x:c r="G196" s="83" t="s">
        <x:v>1269</x:v>
      </x:c>
      <x:c r="H196" s="83" t="s">
        <x:v>1270</x:v>
      </x:c>
      <x:c r="I196" s="83">
        <x:v>2</x:v>
      </x:c>
      <x:c r="J196" s="83" t="s">
        <x:v>1271</x:v>
      </x:c>
      <x:c r="K196" s="83" t="s">
        <x:v>31</x:v>
      </x:c>
      <x:c r="L196" s="83" t="s">
        <x:v>42</x:v>
      </x:c>
      <x:c r="M196" s="83" t="s">
        <x:v>1272</x:v>
      </x:c>
      <x:c r="N196" s="83">
        <x:v>0.09195601851851852</x:v>
      </x:c>
      <x:c r="O196" s="83" t="s">
        <x:v>1273</x:v>
      </x:c>
      <x:c r="P196" s="83">
        <x:v>3</x:v>
      </x:c>
      <x:c r="Q196" s="83">
        <x:v>935</x:v>
      </x:c>
      <x:c r="R196" s="67"/>
      <x:c r="S196" s="67" t="s">
        <x:v>42</x:v>
      </x:c>
      <x:c r="T196" s="67" t="s">
        <x:v>42</x:v>
      </x:c>
      <x:c r="U196" s="67" t="s">
        <x:v>42</x:v>
      </x:c>
      <x:c r="V196" s="67"/>
      <x:c r="W196" s="67"/>
      <x:c r="X196" s="67"/>
    </x:row>
    <x:row r="197" ht="39.95000076293945" customHeight="1">
      <x:c r="A197" s="67" t="s">
        <x:v>1266</x:v>
      </x:c>
      <x:c r="B197" s="83">
        <x:v>196</x:v>
      </x:c>
      <x:c r="C197" s="83">
        <x:v>2</x:v>
      </x:c>
      <x:c r="D197" s="83">
        <x:v>5</x:v>
      </x:c>
      <x:c r="E197" s="83" t="s">
        <x:v>1274</x:v>
      </x:c>
      <x:c r="F197" s="83" t="s">
        <x:v>1275</x:v>
      </x:c>
      <x:c r="G197" s="83" t="s">
        <x:v>1276</x:v>
      </x:c>
      <x:c r="H197" s="83" t="s">
        <x:v>1277</x:v>
      </x:c>
      <x:c r="I197" s="83">
        <x:v>8</x:v>
      </x:c>
      <x:c r="J197" s="83" t="s">
        <x:v>1278</x:v>
      </x:c>
      <x:c r="K197" s="83" t="s">
        <x:v>1279</x:v>
      </x:c>
      <x:c r="L197" s="83" t="s">
        <x:v>177</x:v>
      </x:c>
      <x:c r="M197" s="83" t="s">
        <x:v>1280</x:v>
      </x:c>
      <x:c r="N197" s="83">
        <x:v>0.092592592592592587</x:v>
      </x:c>
      <x:c r="O197" s="83" t="s">
        <x:v>1273</x:v>
      </x:c>
      <x:c r="P197" s="83">
        <x:v>4</x:v>
      </x:c>
      <x:c r="Q197" s="83">
        <x:v>939</x:v>
      </x:c>
      <x:c r="R197" s="67"/>
      <x:c r="S197" s="67" t="s">
        <x:v>177</x:v>
      </x:c>
      <x:c r="T197" s="67" t="s">
        <x:v>32</x:v>
      </x:c>
      <x:c r="U197" s="67" t="s">
        <x:v>35</x:v>
      </x:c>
      <x:c r="V197" s="67"/>
      <x:c r="W197" s="67"/>
      <x:c r="X197" s="67"/>
      <x:c r="Y197" s="83" t="s">
        <x:v>1281</x:v>
      </x:c>
    </x:row>
    <x:row r="198" ht="39.95000076293945" customHeight="1">
      <x:c r="A198" s="67" t="s">
        <x:v>1266</x:v>
      </x:c>
      <x:c r="B198" s="83">
        <x:v>197</x:v>
      </x:c>
      <x:c r="C198" s="83">
        <x:v>2</x:v>
      </x:c>
      <x:c r="D198" s="83">
        <x:v>5</x:v>
      </x:c>
      <x:c r="E198" s="83" t="s">
        <x:v>1282</x:v>
      </x:c>
      <x:c r="F198" s="83" t="s">
        <x:v>1283</x:v>
      </x:c>
      <x:c r="G198" s="83" t="s">
        <x:v>1284</x:v>
      </x:c>
      <x:c r="H198" s="83" t="s">
        <x:v>1285</x:v>
      </x:c>
      <x:c r="I198" s="83">
        <x:v>4</x:v>
      </x:c>
      <x:c r="J198" s="83" t="s">
        <x:v>1286</x:v>
      </x:c>
      <x:c r="K198" s="83" t="s">
        <x:v>31</x:v>
      </x:c>
      <x:c r="L198" s="83" t="s">
        <x:v>49</x:v>
      </x:c>
      <x:c r="M198" s="83" t="s">
        <x:v>1287</x:v>
      </x:c>
      <x:c r="N198" s="83">
        <x:v>0.092939814814814808</x:v>
      </x:c>
      <x:c r="O198" s="83" t="s">
        <x:v>1273</x:v>
      </x:c>
      <x:c r="P198" s="83">
        <x:v>4</x:v>
      </x:c>
      <x:c r="Q198" s="83">
        <x:v>943</x:v>
      </x:c>
      <x:c r="R198" s="67"/>
      <x:c r="S198" s="67" t="s">
        <x:v>49</x:v>
      </x:c>
      <x:c r="T198" s="67" t="s">
        <x:v>49</x:v>
      </x:c>
      <x:c r="U198" s="67" t="s">
        <x:v>49</x:v>
      </x:c>
      <x:c r="V198" s="67"/>
      <x:c r="W198" s="67"/>
      <x:c r="X198" s="67" t="s">
        <x:v>1288</x:v>
      </x:c>
    </x:row>
    <x:row r="199" ht="39.95000076293945" customHeight="1">
      <x:c r="A199" s="67" t="s">
        <x:v>1266</x:v>
      </x:c>
      <x:c r="B199" s="83">
        <x:v>198</x:v>
      </x:c>
      <x:c r="C199" s="83">
        <x:v>1</x:v>
      </x:c>
      <x:c r="D199" s="83">
        <x:v>10</x:v>
      </x:c>
      <x:c r="E199" s="83" t="s">
        <x:v>1289</x:v>
      </x:c>
      <x:c r="F199" s="83" t="s">
        <x:v>1290</x:v>
      </x:c>
      <x:c r="G199" s="83" t="s">
        <x:v>1291</x:v>
      </x:c>
      <x:c r="H199" s="83" t="s">
        <x:v>1292</x:v>
      </x:c>
      <x:c r="I199" s="83">
        <x:v>3</x:v>
      </x:c>
      <x:c r="J199" s="83" t="s">
        <x:v>1293</x:v>
      </x:c>
      <x:c r="K199" s="83" t="s">
        <x:v>31</x:v>
      </x:c>
      <x:c r="L199" s="83" t="s">
        <x:v>90</x:v>
      </x:c>
      <x:c r="M199" s="83" t="s">
        <x:v>1294</x:v>
      </x:c>
      <x:c r="N199" s="83">
        <x:v>0.093634259259259264</x:v>
      </x:c>
      <x:c r="O199" s="83" t="s">
        <x:v>1273</x:v>
      </x:c>
      <x:c r="P199" s="83">
        <x:v>4</x:v>
      </x:c>
      <x:c r="Q199" s="83">
        <x:v>947</x:v>
      </x:c>
      <x:c r="R199" s="67"/>
      <x:c r="S199" s="67" t="s">
        <x:v>90</x:v>
      </x:c>
      <x:c r="T199" s="67" t="s">
        <x:v>177</x:v>
      </x:c>
      <x:c r="U199" s="67" t="s">
        <x:v>177</x:v>
      </x:c>
      <x:c r="V199" s="67"/>
      <x:c r="W199" s="67" t="s">
        <x:v>1295</x:v>
      </x:c>
      <x:c r="X199" s="67"/>
      <x:c r="Y199" s="83" t="s">
        <x:v>1296</x:v>
      </x:c>
    </x:row>
    <x:row r="200" ht="39.95000076293945" customHeight="1">
      <x:c r="A200" s="67" t="s">
        <x:v>1266</x:v>
      </x:c>
      <x:c r="B200" s="83">
        <x:v>199</x:v>
      </x:c>
      <x:c r="C200" s="83">
        <x:v>2</x:v>
      </x:c>
      <x:c r="D200" s="83">
        <x:v>5</x:v>
      </x:c>
      <x:c r="E200" s="83" t="s">
        <x:v>1297</x:v>
      </x:c>
      <x:c r="F200" s="83" t="s">
        <x:v>1298</x:v>
      </x:c>
      <x:c r="G200" s="83" t="s">
        <x:v>1299</x:v>
      </x:c>
      <x:c r="H200" s="83" t="s">
        <x:v>473</x:v>
      </x:c>
      <x:c r="I200" s="83">
        <x:v>1</x:v>
      </x:c>
      <x:c r="J200" s="83" t="s">
        <x:v>1300</x:v>
      </x:c>
      <x:c r="K200" s="83" t="s">
        <x:v>31</x:v>
      </x:c>
      <x:c r="L200" s="83" t="s">
        <x:v>41</x:v>
      </x:c>
      <x:c r="M200" s="83" t="s">
        <x:v>475</x:v>
      </x:c>
      <x:c r="N200" s="83">
        <x:v>0.09392361111111111</x:v>
      </x:c>
      <x:c r="O200" s="83" t="s">
        <x:v>1301</x:v>
      </x:c>
      <x:c r="P200" s="83">
        <x:v>3</x:v>
      </x:c>
      <x:c r="Q200" s="83">
        <x:v>950</x:v>
      </x:c>
      <x:c r="R200" s="67"/>
      <x:c r="S200" s="67" t="s">
        <x:v>41</x:v>
      </x:c>
      <x:c r="T200" s="67" t="s">
        <x:v>42</x:v>
      </x:c>
      <x:c r="U200" s="67" t="s">
        <x:v>42</x:v>
      </x:c>
      <x:c r="V200" s="67"/>
      <x:c r="W200" s="67"/>
      <x:c r="X200" s="67"/>
    </x:row>
    <x:row r="201" ht="39.95000076293945" customHeight="1">
      <x:c r="A201" s="67" t="s">
        <x:v>1266</x:v>
      </x:c>
      <x:c r="B201" s="83">
        <x:v>200</x:v>
      </x:c>
      <x:c r="C201" s="83">
        <x:v>2</x:v>
      </x:c>
      <x:c r="D201" s="83">
        <x:v>7</x:v>
      </x:c>
      <x:c r="E201" s="83" t="s">
        <x:v>1302</x:v>
      </x:c>
      <x:c r="F201" s="83" t="s">
        <x:v>1303</x:v>
      </x:c>
      <x:c r="G201" s="83" t="s">
        <x:v>1304</x:v>
      </x:c>
      <x:c r="H201" s="83" t="s">
        <x:v>482</x:v>
      </x:c>
      <x:c r="I201" s="83">
        <x:v>3</x:v>
      </x:c>
      <x:c r="J201" s="83" t="s">
        <x:v>1305</x:v>
      </x:c>
      <x:c r="K201" s="83" t="s">
        <x:v>31</x:v>
      </x:c>
      <x:c r="L201" s="83" t="s">
        <x:v>41</x:v>
      </x:c>
      <x:c r="M201" s="83" t="s">
        <x:v>484</x:v>
      </x:c>
      <x:c r="N201" s="83">
        <x:v>0.094212962962962954</x:v>
      </x:c>
      <x:c r="O201" s="83" t="s">
        <x:v>1301</x:v>
      </x:c>
      <x:c r="P201" s="83">
        <x:v>4</x:v>
      </x:c>
      <x:c r="Q201" s="83">
        <x:v>954</x:v>
      </x:c>
      <x:c r="R201" s="67"/>
      <x:c r="S201" s="67" t="s">
        <x:v>41</x:v>
      </x:c>
      <x:c r="T201" s="67" t="s">
        <x:v>41</x:v>
      </x:c>
      <x:c r="U201" s="67" t="s">
        <x:v>42</x:v>
      </x:c>
      <x:c r="V201" s="67"/>
      <x:c r="W201" s="67"/>
      <x:c r="X201" s="67"/>
    </x:row>
    <x:row r="202" ht="39.95000076293945" customHeight="1">
      <x:c r="A202" s="67" t="s">
        <x:v>1266</x:v>
      </x:c>
      <x:c r="B202" s="83">
        <x:v>201</x:v>
      </x:c>
      <x:c r="C202" s="83">
        <x:v>2</x:v>
      </x:c>
      <x:c r="D202" s="83">
        <x:v>7</x:v>
      </x:c>
      <x:c r="E202" s="83" t="s">
        <x:v>1306</x:v>
      </x:c>
      <x:c r="F202" s="83" t="s">
        <x:v>1307</x:v>
      </x:c>
      <x:c r="G202" s="83" t="s">
        <x:v>1308</x:v>
      </x:c>
      <x:c r="H202" s="83" t="s">
        <x:v>482</x:v>
      </x:c>
      <x:c r="I202" s="83">
        <x:v>3</x:v>
      </x:c>
      <x:c r="J202" s="83" t="s">
        <x:v>1309</x:v>
      </x:c>
      <x:c r="K202" s="83" t="s">
        <x:v>31</x:v>
      </x:c>
      <x:c r="L202" s="83" t="s">
        <x:v>41</x:v>
      </x:c>
      <x:c r="M202" s="83" t="s">
        <x:v>484</x:v>
      </x:c>
      <x:c r="N202" s="83">
        <x:v>0.094502314814814817</x:v>
      </x:c>
      <x:c r="O202" s="83" t="s">
        <x:v>1301</x:v>
      </x:c>
      <x:c r="P202" s="83">
        <x:v>4</x:v>
      </x:c>
      <x:c r="Q202" s="83">
        <x:v>958</x:v>
      </x:c>
      <x:c r="R202" s="67"/>
      <x:c r="S202" s="67" t="s">
        <x:v>41</x:v>
      </x:c>
      <x:c r="T202" s="67" t="s">
        <x:v>41</x:v>
      </x:c>
      <x:c r="U202" s="67" t="s">
        <x:v>42</x:v>
      </x:c>
      <x:c r="V202" s="67"/>
      <x:c r="W202" s="67"/>
      <x:c r="X202" s="67"/>
    </x:row>
    <x:row r="203" ht="39.95000076293945" customHeight="1">
      <x:c r="A203" s="67" t="s">
        <x:v>1266</x:v>
      </x:c>
      <x:c r="B203" s="83">
        <x:v>202</x:v>
      </x:c>
      <x:c r="C203" s="83">
        <x:v>2</x:v>
      </x:c>
      <x:c r="D203" s="83">
        <x:v>7</x:v>
      </x:c>
      <x:c r="E203" s="83" t="s">
        <x:v>1310</x:v>
      </x:c>
      <x:c r="F203" s="83" t="s">
        <x:v>1311</x:v>
      </x:c>
      <x:c r="G203" s="83" t="s">
        <x:v>1312</x:v>
      </x:c>
      <x:c r="H203" s="83" t="s">
        <x:v>482</x:v>
      </x:c>
      <x:c r="I203" s="83">
        <x:v>3</x:v>
      </x:c>
      <x:c r="J203" s="83" t="s">
        <x:v>1313</x:v>
      </x:c>
      <x:c r="K203" s="83" t="s">
        <x:v>31</x:v>
      </x:c>
      <x:c r="L203" s="83" t="s">
        <x:v>41</x:v>
      </x:c>
      <x:c r="M203" s="83" t="s">
        <x:v>484</x:v>
      </x:c>
      <x:c r="N203" s="83">
        <x:v>0.094791666666666663</x:v>
      </x:c>
      <x:c r="O203" s="83" t="s">
        <x:v>1301</x:v>
      </x:c>
      <x:c r="P203" s="83">
        <x:v>4</x:v>
      </x:c>
      <x:c r="Q203" s="83">
        <x:v>962</x:v>
      </x:c>
      <x:c r="R203" s="67"/>
      <x:c r="S203" s="67" t="s">
        <x:v>41</x:v>
      </x:c>
      <x:c r="T203" s="67" t="s">
        <x:v>41</x:v>
      </x:c>
      <x:c r="U203" s="67" t="s">
        <x:v>42</x:v>
      </x:c>
      <x:c r="V203" s="67"/>
      <x:c r="W203" s="67"/>
      <x:c r="X203" s="67"/>
    </x:row>
    <x:row r="204" ht="39.95000076293945" customHeight="1">
      <x:c r="A204" s="67" t="s">
        <x:v>1266</x:v>
      </x:c>
      <x:c r="B204" s="83">
        <x:v>203</x:v>
      </x:c>
      <x:c r="C204" s="83">
        <x:v>4</x:v>
      </x:c>
      <x:c r="D204" s="83">
        <x:v>8</x:v>
      </x:c>
      <x:c r="E204" s="83" t="s">
        <x:v>1314</x:v>
      </x:c>
      <x:c r="F204" s="83" t="s">
        <x:v>1315</x:v>
      </x:c>
      <x:c r="G204" s="83" t="s">
        <x:v>1316</x:v>
      </x:c>
      <x:c r="H204" s="83" t="s">
        <x:v>967</x:v>
      </x:c>
      <x:c r="I204" s="83">
        <x:v>4</x:v>
      </x:c>
      <x:c r="J204" s="83" t="s">
        <x:v>1317</x:v>
      </x:c>
      <x:c r="K204" s="83" t="s">
        <x:v>969</x:v>
      </x:c>
      <x:c r="L204" s="83" t="s">
        <x:v>90</x:v>
      </x:c>
      <x:c r="M204" s="83" t="s">
        <x:v>970</x:v>
      </x:c>
      <x:c r="N204" s="83">
        <x:v>0.095486111111111105</x:v>
      </x:c>
      <x:c r="O204" s="83" t="s">
        <x:v>1301</x:v>
      </x:c>
      <x:c r="P204" s="83">
        <x:v>6</x:v>
      </x:c>
      <x:c r="Q204" s="83">
        <x:v>968</x:v>
      </x:c>
      <x:c r="R204" s="67"/>
      <x:c r="S204" s="67" t="s">
        <x:v>90</x:v>
      </x:c>
      <x:c r="T204" s="67" t="s">
        <x:v>177</x:v>
      </x:c>
      <x:c r="U204" s="67" t="s">
        <x:v>35</x:v>
      </x:c>
      <x:c r="V204" s="67"/>
      <x:c r="W204" s="67"/>
      <x:c r="X204" s="67"/>
    </x:row>
    <x:row r="205" ht="39.95000076293945" customHeight="1">
      <x:c r="A205" s="67" t="s">
        <x:v>1266</x:v>
      </x:c>
      <x:c r="B205" s="83">
        <x:v>204</x:v>
      </x:c>
      <x:c r="C205" s="83">
        <x:v>2</x:v>
      </x:c>
      <x:c r="D205" s="83">
        <x:v>7</x:v>
      </x:c>
      <x:c r="E205" s="83" t="s">
        <x:v>1318</x:v>
      </x:c>
      <x:c r="F205" s="83" t="s">
        <x:v>1319</x:v>
      </x:c>
      <x:c r="G205" s="83" t="s">
        <x:v>1320</x:v>
      </x:c>
      <x:c r="H205" s="83" t="s">
        <x:v>482</x:v>
      </x:c>
      <x:c r="I205" s="83">
        <x:v>3</x:v>
      </x:c>
      <x:c r="J205" s="83" t="s">
        <x:v>1321</x:v>
      </x:c>
      <x:c r="K205" s="83" t="s">
        <x:v>31</x:v>
      </x:c>
      <x:c r="L205" s="83" t="s">
        <x:v>41</x:v>
      </x:c>
      <x:c r="M205" s="83" t="s">
        <x:v>484</x:v>
      </x:c>
      <x:c r="N205" s="83">
        <x:v>0.095775462962962965</x:v>
      </x:c>
      <x:c r="O205" s="83" t="s">
        <x:v>1301</x:v>
      </x:c>
      <x:c r="P205" s="83">
        <x:v>4</x:v>
      </x:c>
      <x:c r="Q205" s="83">
        <x:v>972</x:v>
      </x:c>
      <x:c r="R205" s="67"/>
      <x:c r="S205" s="67" t="s">
        <x:v>41</x:v>
      </x:c>
      <x:c r="T205" s="67" t="s">
        <x:v>41</x:v>
      </x:c>
      <x:c r="U205" s="67" t="s">
        <x:v>42</x:v>
      </x:c>
      <x:c r="V205" s="67"/>
      <x:c r="W205" s="67"/>
      <x:c r="X205" s="67"/>
    </x:row>
    <x:row r="206" ht="39.95000076293945" customHeight="1">
      <x:c r="A206" s="67" t="s">
        <x:v>1266</x:v>
      </x:c>
      <x:c r="B206" s="83">
        <x:v>205</x:v>
      </x:c>
      <x:c r="C206" s="83">
        <x:v>2</x:v>
      </x:c>
      <x:c r="D206" s="83">
        <x:v>8</x:v>
      </x:c>
      <x:c r="E206" s="83" t="s">
        <x:v>1322</x:v>
      </x:c>
      <x:c r="F206" s="83" t="s">
        <x:v>1323</x:v>
      </x:c>
      <x:c r="G206" s="83" t="s">
        <x:v>1324</x:v>
      </x:c>
      <x:c r="H206" s="83" t="s">
        <x:v>95</x:v>
      </x:c>
      <x:c r="I206" s="83">
        <x:v>2</x:v>
      </x:c>
      <x:c r="J206" s="83" t="s">
        <x:v>1325</x:v>
      </x:c>
      <x:c r="K206" s="83" t="s">
        <x:v>31</x:v>
      </x:c>
      <x:c r="L206" s="83" t="s">
        <x:v>1127</x:v>
      </x:c>
      <x:c r="M206" s="83" t="s">
        <x:v>97</x:v>
      </x:c>
      <x:c r="N206" s="83">
        <x:v>0.096875</x:v>
      </x:c>
      <x:c r="O206" s="83" t="s">
        <x:v>1301</x:v>
      </x:c>
      <x:c r="P206" s="83">
        <x:v>5</x:v>
      </x:c>
      <x:c r="Q206" s="83">
        <x:v>977</x:v>
      </x:c>
      <x:c r="R206" s="67"/>
      <x:c r="S206" s="67" t="s">
        <x:v>1127</x:v>
      </x:c>
      <x:c r="T206" s="67" t="s">
        <x:v>588</x:v>
      </x:c>
      <x:c r="U206" s="67" t="s">
        <x:v>591</x:v>
      </x:c>
      <x:c r="V206" s="67"/>
      <x:c r="W206" s="67"/>
      <x:c r="X206" s="67"/>
      <x:c r="Y206" s="83" t="s">
        <x:v>1326</x:v>
      </x:c>
    </x:row>
    <x:row r="207" ht="39.95000076293945" customHeight="1">
      <x:c r="A207" s="67" t="s">
        <x:v>1266</x:v>
      </x:c>
      <x:c r="B207" s="83">
        <x:v>206</x:v>
      </x:c>
      <x:c r="C207" s="83">
        <x:v>2</x:v>
      </x:c>
      <x:c r="D207" s="83">
        <x:v>7</x:v>
      </x:c>
      <x:c r="E207" s="83" t="s">
        <x:v>1327</x:v>
      </x:c>
      <x:c r="F207" s="83" t="s">
        <x:v>1328</x:v>
      </x:c>
      <x:c r="G207" s="83" t="s">
        <x:v>1329</x:v>
      </x:c>
      <x:c r="H207" s="83" t="s">
        <x:v>482</x:v>
      </x:c>
      <x:c r="I207" s="83">
        <x:v>3</x:v>
      </x:c>
      <x:c r="J207" s="83" t="s">
        <x:v>1330</x:v>
      </x:c>
      <x:c r="K207" s="83" t="s">
        <x:v>31</x:v>
      </x:c>
      <x:c r="L207" s="83" t="s">
        <x:v>41</x:v>
      </x:c>
      <x:c r="M207" s="83" t="s">
        <x:v>484</x:v>
      </x:c>
      <x:c r="N207" s="83">
        <x:v>0.097164351851851849</x:v>
      </x:c>
      <x:c r="O207" s="83" t="s">
        <x:v>1301</x:v>
      </x:c>
      <x:c r="P207" s="83">
        <x:v>4</x:v>
      </x:c>
      <x:c r="Q207" s="83">
        <x:v>981</x:v>
      </x:c>
      <x:c r="R207" s="67"/>
      <x:c r="S207" s="67" t="s">
        <x:v>41</x:v>
      </x:c>
      <x:c r="T207" s="67" t="s">
        <x:v>41</x:v>
      </x:c>
      <x:c r="U207" s="67" t="s">
        <x:v>42</x:v>
      </x:c>
      <x:c r="V207" s="67"/>
      <x:c r="W207" s="67"/>
      <x:c r="X207" s="67"/>
      <x:c r="Y207" s="83" t="s">
        <x:v>1331</x:v>
      </x:c>
    </x:row>
    <x:row r="208" ht="39.95000076293945" customHeight="1">
      <x:c r="A208" s="67" t="s">
        <x:v>1266</x:v>
      </x:c>
      <x:c r="B208" s="83">
        <x:v>207</x:v>
      </x:c>
      <x:c r="C208" s="83">
        <x:v>2</x:v>
      </x:c>
      <x:c r="D208" s="83">
        <x:v>7</x:v>
      </x:c>
      <x:c r="E208" s="83" t="s">
        <x:v>1332</x:v>
      </x:c>
      <x:c r="F208" s="83" t="s">
        <x:v>1333</x:v>
      </x:c>
      <x:c r="G208" s="83" t="s">
        <x:v>1334</x:v>
      </x:c>
      <x:c r="H208" s="83" t="s">
        <x:v>482</x:v>
      </x:c>
      <x:c r="I208" s="83">
        <x:v>3</x:v>
      </x:c>
      <x:c r="J208" s="83" t="s">
        <x:v>1335</x:v>
      </x:c>
      <x:c r="K208" s="83" t="s">
        <x:v>31</x:v>
      </x:c>
      <x:c r="L208" s="83" t="s">
        <x:v>41</x:v>
      </x:c>
      <x:c r="M208" s="83" t="s">
        <x:v>484</x:v>
      </x:c>
      <x:c r="N208" s="83">
        <x:v>0.097453703703703709</x:v>
      </x:c>
      <x:c r="O208" s="83" t="s">
        <x:v>1301</x:v>
      </x:c>
      <x:c r="P208" s="83">
        <x:v>4</x:v>
      </x:c>
      <x:c r="Q208" s="83">
        <x:v>985</x:v>
      </x:c>
      <x:c r="R208" s="67"/>
      <x:c r="S208" s="67" t="s">
        <x:v>41</x:v>
      </x:c>
      <x:c r="T208" s="67" t="s">
        <x:v>41</x:v>
      </x:c>
      <x:c r="U208" s="67" t="s">
        <x:v>42</x:v>
      </x:c>
      <x:c r="V208" s="67"/>
      <x:c r="W208" s="67"/>
      <x:c r="X208" s="67"/>
    </x:row>
    <x:row r="209" ht="39.95000076293945" customHeight="1">
      <x:c r="A209" s="67" t="s">
        <x:v>1266</x:v>
      </x:c>
      <x:c r="B209" s="83">
        <x:v>208</x:v>
      </x:c>
      <x:c r="C209" s="83">
        <x:v>4</x:v>
      </x:c>
      <x:c r="D209" s="83">
        <x:v>8</x:v>
      </x:c>
      <x:c r="E209" s="83" t="s">
        <x:v>1336</x:v>
      </x:c>
      <x:c r="F209" s="83" t="s">
        <x:v>1337</x:v>
      </x:c>
      <x:c r="G209" s="83" t="s">
        <x:v>1338</x:v>
      </x:c>
      <x:c r="H209" s="83" t="s">
        <x:v>967</x:v>
      </x:c>
      <x:c r="I209" s="83">
        <x:v>4</x:v>
      </x:c>
      <x:c r="J209" s="83" t="s">
        <x:v>1339</x:v>
      </x:c>
      <x:c r="K209" s="83" t="s">
        <x:v>969</x:v>
      </x:c>
      <x:c r="L209" s="83" t="s">
        <x:v>90</x:v>
      </x:c>
      <x:c r="M209" s="83" t="s">
        <x:v>970</x:v>
      </x:c>
      <x:c r="N209" s="83">
        <x:v>0.098148148148148151</x:v>
      </x:c>
      <x:c r="O209" s="83" t="s">
        <x:v>1301</x:v>
      </x:c>
      <x:c r="P209" s="83">
        <x:v>6</x:v>
      </x:c>
      <x:c r="Q209" s="83">
        <x:v>991</x:v>
      </x:c>
      <x:c r="R209" s="67"/>
      <x:c r="S209" s="67" t="s">
        <x:v>90</x:v>
      </x:c>
      <x:c r="T209" s="67" t="s">
        <x:v>177</x:v>
      </x:c>
      <x:c r="U209" s="67" t="s">
        <x:v>35</x:v>
      </x:c>
      <x:c r="V209" s="67"/>
      <x:c r="W209" s="67"/>
      <x:c r="X209" s="67"/>
    </x:row>
    <x:row r="210" ht="39.95000076293945" customHeight="1">
      <x:c r="A210" s="67" t="s">
        <x:v>1266</x:v>
      </x:c>
      <x:c r="B210" s="83">
        <x:v>209</x:v>
      </x:c>
      <x:c r="C210" s="83">
        <x:v>1</x:v>
      </x:c>
      <x:c r="D210" s="83">
        <x:v>10</x:v>
      </x:c>
      <x:c r="E210" s="83" t="s">
        <x:v>1340</x:v>
      </x:c>
      <x:c r="F210" s="83" t="s">
        <x:v>1341</x:v>
      </x:c>
      <x:c r="G210" s="83" t="s">
        <x:v>1342</x:v>
      </x:c>
      <x:c r="H210" s="83" t="s">
        <x:v>496</x:v>
      </x:c>
      <x:c r="I210" s="83">
        <x:v>2</x:v>
      </x:c>
      <x:c r="J210" s="83" t="s">
        <x:v>1343</x:v>
      </x:c>
      <x:c r="K210" s="83" t="s">
        <x:v>31</x:v>
      </x:c>
      <x:c r="L210" s="83" t="s">
        <x:v>177</x:v>
      </x:c>
      <x:c r="M210" s="83" t="s">
        <x:v>498</x:v>
      </x:c>
      <x:c r="N210" s="83">
        <x:v>0.098784722222222218</x:v>
      </x:c>
      <x:c r="O210" s="83" t="s">
        <x:v>1301</x:v>
      </x:c>
      <x:c r="P210" s="83">
        <x:v>5</x:v>
      </x:c>
      <x:c r="Q210" s="83">
        <x:v>996</x:v>
      </x:c>
      <x:c r="R210" s="67"/>
      <x:c r="S210" s="67" t="s">
        <x:v>177</x:v>
      </x:c>
      <x:c r="T210" s="67" t="s">
        <x:v>56</x:v>
      </x:c>
      <x:c r="U210" s="67" t="s">
        <x:v>35</x:v>
      </x:c>
      <x:c r="V210" s="67"/>
      <x:c r="W210" s="67"/>
      <x:c r="X210" s="67"/>
      <x:c r="Y210" s="83" t="s">
        <x:v>1344</x:v>
      </x:c>
    </x:row>
    <x:row r="211" ht="39.95000076293945" customHeight="1">
      <x:c r="A211" s="67" t="s">
        <x:v>1266</x:v>
      </x:c>
      <x:c r="B211" s="83">
        <x:v>210</x:v>
      </x:c>
      <x:c r="C211" s="83">
        <x:v>2</x:v>
      </x:c>
      <x:c r="D211" s="83">
        <x:v>10</x:v>
      </x:c>
      <x:c r="E211" s="83" t="s">
        <x:v>1345</x:v>
      </x:c>
      <x:c r="F211" s="83" t="s">
        <x:v>1346</x:v>
      </x:c>
      <x:c r="G211" s="83" t="s">
        <x:v>1347</x:v>
      </x:c>
      <x:c r="H211" s="83" t="s">
        <x:v>473</x:v>
      </x:c>
      <x:c r="I211" s="83">
        <x:v>1</x:v>
      </x:c>
      <x:c r="J211" s="83" t="s">
        <x:v>1348</x:v>
      </x:c>
      <x:c r="K211" s="83" t="s">
        <x:v>31</x:v>
      </x:c>
      <x:c r="L211" s="83" t="s">
        <x:v>588</x:v>
      </x:c>
      <x:c r="M211" s="83" t="s">
        <x:v>475</x:v>
      </x:c>
      <x:c r="N211" s="83">
        <x:v>0.099710648148148145</x:v>
      </x:c>
      <x:c r="O211" s="83" t="s">
        <x:v>1301</x:v>
      </x:c>
      <x:c r="P211" s="83">
        <x:v>3</x:v>
      </x:c>
      <x:c r="Q211" s="83">
        <x:v>999</x:v>
      </x:c>
      <x:c r="R211" s="67"/>
      <x:c r="S211" s="67" t="s">
        <x:v>588</x:v>
      </x:c>
      <x:c r="T211" s="67" t="s">
        <x:v>591</x:v>
      </x:c>
      <x:c r="U211" s="67" t="s">
        <x:v>177</x:v>
      </x:c>
      <x:c r="V211" s="67" t="s">
        <x:v>1349</x:v>
      </x:c>
      <x:c r="W211" s="67"/>
      <x:c r="X211" s="67" t="s">
        <x:v>1350</x:v>
      </x:c>
    </x:row>
    <x:row r="212" ht="39.95000076293945" customHeight="1">
      <x:c r="A212" s="67" t="s">
        <x:v>1266</x:v>
      </x:c>
      <x:c r="B212" s="83">
        <x:v>211</x:v>
      </x:c>
      <x:c r="C212" s="83">
        <x:v>3</x:v>
      </x:c>
      <x:c r="D212" s="83">
        <x:v>6</x:v>
      </x:c>
      <x:c r="E212" s="83" t="s">
        <x:v>1351</x:v>
      </x:c>
      <x:c r="F212" s="83" t="s">
        <x:v>1352</x:v>
      </x:c>
      <x:c r="G212" s="83" t="s">
        <x:v>1353</x:v>
      </x:c>
      <x:c r="H212" s="83" t="s">
        <x:v>1354</x:v>
      </x:c>
      <x:c r="I212" s="83">
        <x:v>1</x:v>
      </x:c>
      <x:c r="J212" s="83" t="s">
        <x:v>1355</x:v>
      </x:c>
      <x:c r="K212" s="83" t="s">
        <x:v>1356</x:v>
      </x:c>
      <x:c r="L212" s="83" t="s">
        <x:v>41</x:v>
      </x:c>
      <x:c r="M212" s="83" t="s">
        <x:v>1357</x:v>
      </x:c>
      <x:c r="N212" s="83">
        <x:v>0.10000000000000001</x:v>
      </x:c>
      <x:c r="O212" s="83" t="s">
        <x:v>1358</x:v>
      </x:c>
      <x:c r="P212" s="83">
        <x:v>4</x:v>
      </x:c>
      <x:c r="Q212" s="83" t="n">
        <x:f t="shared" ref="Q212:Q243" si="0">Q211+P212</x:f>
        <x:v>1003</x:v>
      </x:c>
      <x:c r="R212" s="67"/>
      <x:c r="S212" s="67" t="s">
        <x:v>41</x:v>
      </x:c>
      <x:c r="T212" s="67" t="s">
        <x:v>42</x:v>
      </x:c>
      <x:c r="U212" s="67" t="s">
        <x:v>42</x:v>
      </x:c>
      <x:c r="V212" s="67"/>
      <x:c r="W212" s="67"/>
      <x:c r="X212" s="67"/>
    </x:row>
    <x:row r="213" ht="39.95000076293945" customHeight="1">
      <x:c r="A213" s="67" t="s">
        <x:v>1266</x:v>
      </x:c>
      <x:c r="B213" s="83">
        <x:v>212</x:v>
      </x:c>
      <x:c r="C213" s="83">
        <x:v>3</x:v>
      </x:c>
      <x:c r="D213" s="83">
        <x:v>6</x:v>
      </x:c>
      <x:c r="E213" s="83" t="s">
        <x:v>1359</x:v>
      </x:c>
      <x:c r="F213" s="83" t="s">
        <x:v>1360</x:v>
      </x:c>
      <x:c r="G213" s="83" t="s">
        <x:v>1361</x:v>
      </x:c>
      <x:c r="H213" s="83" t="s">
        <x:v>1362</x:v>
      </x:c>
      <x:c r="I213" s="83">
        <x:v>4</x:v>
      </x:c>
      <x:c r="J213" s="83" t="s">
        <x:v>1363</x:v>
      </x:c>
      <x:c r="K213" s="83" t="s">
        <x:v>1364</x:v>
      </x:c>
      <x:c r="L213" s="83" t="s">
        <x:v>49</x:v>
      </x:c>
      <x:c r="M213" s="83" t="s">
        <x:v>1365</x:v>
      </x:c>
      <x:c r="N213" s="83">
        <x:v>0.10034722222222223</x:v>
      </x:c>
      <x:c r="O213" s="83" t="s">
        <x:v>1358</x:v>
      </x:c>
      <x:c r="P213" s="83">
        <x:v>4</x:v>
      </x:c>
      <x:c r="Q213" s="83">
        <x:f t="shared" si="0"/>
        <x:v>1007</x:v>
      </x:c>
      <x:c r="R213" s="67"/>
      <x:c r="S213" s="67" t="s">
        <x:v>49</x:v>
      </x:c>
      <x:c r="T213" s="67" t="s">
        <x:v>49</x:v>
      </x:c>
      <x:c r="U213" s="67" t="s">
        <x:v>49</x:v>
      </x:c>
      <x:c r="V213" s="67"/>
      <x:c r="W213" s="67"/>
      <x:c r="X213" s="67"/>
    </x:row>
    <x:row r="214" ht="39.95000076293945" customHeight="1">
      <x:c r="A214" s="67" t="s">
        <x:v>1266</x:v>
      </x:c>
      <x:c r="B214" s="83">
        <x:v>213</x:v>
      </x:c>
      <x:c r="C214" s="83">
        <x:v>5</x:v>
      </x:c>
      <x:c r="D214" s="83">
        <x:v>8</x:v>
      </x:c>
      <x:c r="E214" s="83" t="s">
        <x:v>1366</x:v>
      </x:c>
      <x:c r="F214" s="83" t="s">
        <x:v>1367</x:v>
      </x:c>
      <x:c r="G214" s="83" t="s">
        <x:v>1368</x:v>
      </x:c>
      <x:c r="H214" s="83" t="s">
        <x:v>1369</x:v>
      </x:c>
      <x:c r="I214" s="83">
        <x:v>5</x:v>
      </x:c>
      <x:c r="J214" s="83" t="s">
        <x:v>1370</x:v>
      </x:c>
      <x:c r="K214" s="83" t="s">
        <x:v>1371</x:v>
      </x:c>
      <x:c r="L214" s="83" t="s">
        <x:v>49</x:v>
      </x:c>
      <x:c r="M214" s="83" t="s">
        <x:v>1372</x:v>
      </x:c>
      <x:c r="N214" s="83">
        <x:v>0.10069444444444445</x:v>
      </x:c>
      <x:c r="O214" s="83" t="s">
        <x:v>1373</x:v>
      </x:c>
      <x:c r="P214" s="83">
        <x:v>6</x:v>
      </x:c>
      <x:c r="Q214" s="83">
        <x:f t="shared" si="0"/>
        <x:v>1013</x:v>
      </x:c>
      <x:c r="R214" s="67"/>
      <x:c r="S214" s="67" t="s">
        <x:v>49</x:v>
      </x:c>
      <x:c r="T214" s="67" t="s">
        <x:v>49</x:v>
      </x:c>
      <x:c r="U214" s="67" t="s">
        <x:v>49</x:v>
      </x:c>
      <x:c r="V214" s="67"/>
      <x:c r="W214" s="67"/>
      <x:c r="X214" s="67"/>
    </x:row>
    <x:row r="215" ht="39.95000076293945" customHeight="1">
      <x:c r="A215" s="67" t="s">
        <x:v>1266</x:v>
      </x:c>
      <x:c r="B215" s="83">
        <x:v>214</x:v>
      </x:c>
      <x:c r="C215" s="83">
        <x:v>7</x:v>
      </x:c>
      <x:c r="D215" s="83">
        <x:v>9</x:v>
      </x:c>
      <x:c r="E215" s="83" t="s">
        <x:v>1374</x:v>
      </x:c>
      <x:c r="F215" s="83" t="s">
        <x:v>1375</x:v>
      </x:c>
      <x:c r="G215" s="83" t="s">
        <x:v>1376</x:v>
      </x:c>
      <x:c r="H215" s="83" t="s">
        <x:v>1377</x:v>
      </x:c>
      <x:c r="I215" s="83">
        <x:v>6</x:v>
      </x:c>
      <x:c r="J215" s="83" t="s">
        <x:v>1378</x:v>
      </x:c>
      <x:c r="K215" s="83" t="s">
        <x:v>459</x:v>
      </x:c>
      <x:c r="L215" s="83" t="s">
        <x:v>32</x:v>
      </x:c>
      <x:c r="M215" s="83" t="s">
        <x:v>460</x:v>
      </x:c>
      <x:c r="N215" s="83">
        <x:v>0.10121527777777778</x:v>
      </x:c>
      <x:c r="O215" s="83" t="s">
        <x:v>1373</x:v>
      </x:c>
      <x:c r="P215" s="83">
        <x:v>5</x:v>
      </x:c>
      <x:c r="Q215" s="83">
        <x:f t="shared" si="0"/>
        <x:v>1018</x:v>
      </x:c>
      <x:c r="R215" s="67" t="s">
        <x:v>1379</x:v>
      </x:c>
      <x:c r="S215" s="67" t="s">
        <x:v>32</x:v>
      </x:c>
      <x:c r="T215" s="67" t="s">
        <x:v>35</x:v>
      </x:c>
      <x:c r="U215" s="67" t="s">
        <x:v>35</x:v>
      </x:c>
      <x:c r="V215" s="67"/>
      <x:c r="W215" s="67"/>
      <x:c r="X215" s="67"/>
    </x:row>
    <x:row r="216" ht="39.95000076293945" customHeight="1">
      <x:c r="A216" s="67" t="s">
        <x:v>1266</x:v>
      </x:c>
      <x:c r="B216" s="83">
        <x:v>215</x:v>
      </x:c>
      <x:c r="C216" s="83">
        <x:v>8</x:v>
      </x:c>
      <x:c r="D216" s="83">
        <x:v>9</x:v>
      </x:c>
      <x:c r="E216" s="83" t="s">
        <x:v>1380</x:v>
      </x:c>
      <x:c r="F216" s="83" t="s">
        <x:v>1381</x:v>
      </x:c>
      <x:c r="G216" s="83" t="s">
        <x:v>1382</x:v>
      </x:c>
      <x:c r="H216" s="83" t="s">
        <x:v>1383</x:v>
      </x:c>
      <x:c r="I216" s="83">
        <x:v>5</x:v>
      </x:c>
      <x:c r="J216" s="83" t="s">
        <x:v>1384</x:v>
      </x:c>
      <x:c r="K216" s="83" t="s">
        <x:v>741</x:v>
      </x:c>
      <x:c r="L216" s="83" t="s">
        <x:v>89</x:v>
      </x:c>
      <x:c r="M216" s="83" t="s">
        <x:v>742</x:v>
      </x:c>
      <x:c r="N216" s="83">
        <x:v>0.10202546296296296</x:v>
      </x:c>
      <x:c r="O216" s="83" t="s">
        <x:v>1373</x:v>
      </x:c>
      <x:c r="P216" s="83">
        <x:v>10</x:v>
      </x:c>
      <x:c r="Q216" s="83">
        <x:f t="shared" si="0"/>
        <x:v>1028</x:v>
      </x:c>
      <x:c r="R216" s="67" t="s">
        <x:v>1385</x:v>
      </x:c>
      <x:c r="S216" s="67" t="s">
        <x:v>89</x:v>
      </x:c>
      <x:c r="T216" s="67" t="s">
        <x:v>177</x:v>
      </x:c>
      <x:c r="U216" s="67" t="s">
        <x:v>177</x:v>
      </x:c>
      <x:c r="V216" s="67"/>
      <x:c r="W216" s="67"/>
      <x:c r="X216" s="67"/>
    </x:row>
    <x:row r="217" ht="39.95000076293945" customHeight="1">
      <x:c r="A217" s="67" t="s">
        <x:v>1266</x:v>
      </x:c>
      <x:c r="B217" s="83">
        <x:v>216</x:v>
      </x:c>
      <x:c r="C217" s="83">
        <x:v>3</x:v>
      </x:c>
      <x:c r="D217" s="83">
        <x:v>8</x:v>
      </x:c>
      <x:c r="E217" s="83" t="s">
        <x:v>1386</x:v>
      </x:c>
      <x:c r="F217" s="83" t="s">
        <x:v>1387</x:v>
      </x:c>
      <x:c r="G217" s="83" t="s">
        <x:v>1388</x:v>
      </x:c>
      <x:c r="H217" s="83" t="s">
        <x:v>1389</x:v>
      </x:c>
      <x:c r="I217" s="83">
        <x:v>8</x:v>
      </x:c>
      <x:c r="J217" s="83" t="s">
        <x:v>1390</x:v>
      </x:c>
      <x:c r="K217" s="83" t="s">
        <x:v>1391</x:v>
      </x:c>
      <x:c r="L217" s="83" t="s">
        <x:v>35</x:v>
      </x:c>
      <x:c r="M217" s="83" t="s">
        <x:v>1392</x:v>
      </x:c>
      <x:c r="N217" s="83">
        <x:v>0.10248842592592593</x:v>
      </x:c>
      <x:c r="O217" s="83" t="s">
        <x:v>1393</x:v>
      </x:c>
      <x:c r="P217" s="83">
        <x:v>5</x:v>
      </x:c>
      <x:c r="Q217" s="83">
        <x:f t="shared" si="0"/>
        <x:v>1033</x:v>
      </x:c>
      <x:c r="R217" s="67"/>
      <x:c r="S217" s="67" t="s">
        <x:v>35</x:v>
      </x:c>
      <x:c r="T217" s="67" t="s">
        <x:v>36</x:v>
      </x:c>
      <x:c r="U217" s="67" t="s">
        <x:v>36</x:v>
      </x:c>
      <x:c r="V217" s="67"/>
      <x:c r="W217" s="67"/>
      <x:c r="X217" s="67"/>
      <x:c r="Y217" s="83" t="s">
        <x:v>1394</x:v>
      </x:c>
    </x:row>
    <x:row r="218" ht="39.95000076293945" customHeight="1">
      <x:c r="A218" s="67" t="s">
        <x:v>1266</x:v>
      </x:c>
      <x:c r="B218" s="83">
        <x:v>217</x:v>
      </x:c>
      <x:c r="C218" s="83">
        <x:v>5</x:v>
      </x:c>
      <x:c r="D218" s="83">
        <x:v>7</x:v>
      </x:c>
      <x:c r="E218" s="83" t="s">
        <x:v>1395</x:v>
      </x:c>
      <x:c r="F218" s="83" t="s">
        <x:v>1396</x:v>
      </x:c>
      <x:c r="G218" s="83" t="s">
        <x:v>1397</x:v>
      </x:c>
      <x:c r="H218" s="83" t="s">
        <x:v>1398</x:v>
      </x:c>
      <x:c r="I218" s="83">
        <x:v>4</x:v>
      </x:c>
      <x:c r="J218" s="83" t="s">
        <x:v>1399</x:v>
      </x:c>
      <x:c r="K218" s="83" t="s">
        <x:v>1400</x:v>
      </x:c>
      <x:c r="L218" s="83" t="s">
        <x:v>35</x:v>
      </x:c>
      <x:c r="M218" s="83" t="s">
        <x:v>1401</x:v>
      </x:c>
      <x:c r="N218" s="83">
        <x:v>0.10295138888888888</x:v>
      </x:c>
      <x:c r="O218" s="83" t="s">
        <x:v>1373</x:v>
      </x:c>
      <x:c r="P218" s="83">
        <x:v>6</x:v>
      </x:c>
      <x:c r="Q218" s="83">
        <x:f t="shared" si="0"/>
        <x:v>1039</x:v>
      </x:c>
      <x:c r="R218" s="67"/>
      <x:c r="S218" s="67" t="s">
        <x:v>35</x:v>
      </x:c>
      <x:c r="T218" s="67" t="s">
        <x:v>36</x:v>
      </x:c>
      <x:c r="U218" s="67" t="s">
        <x:v>36</x:v>
      </x:c>
      <x:c r="V218" s="67"/>
      <x:c r="W218" s="67"/>
      <x:c r="X218" s="67" t="s">
        <x:v>1402</x:v>
      </x:c>
    </x:row>
    <x:row r="219" ht="39.95000076293945" customHeight="1">
      <x:c r="A219" s="67" t="s">
        <x:v>1266</x:v>
      </x:c>
      <x:c r="B219" s="83">
        <x:v>218</x:v>
      </x:c>
      <x:c r="C219" s="83">
        <x:v>4</x:v>
      </x:c>
      <x:c r="D219" s="83">
        <x:v>7</x:v>
      </x:c>
      <x:c r="E219" s="83" t="s">
        <x:v>1403</x:v>
      </x:c>
      <x:c r="F219" s="83" t="s">
        <x:v>1404</x:v>
      </x:c>
      <x:c r="G219" s="83" t="s">
        <x:v>1405</x:v>
      </x:c>
      <x:c r="H219" s="83" t="s">
        <x:v>1406</x:v>
      </x:c>
      <x:c r="I219" s="83">
        <x:v>1</x:v>
      </x:c>
      <x:c r="J219" s="83" t="s">
        <x:v>1407</x:v>
      </x:c>
      <x:c r="K219" s="83" t="s">
        <x:v>1408</x:v>
      </x:c>
      <x:c r="L219" s="83" t="s">
        <x:v>42</x:v>
      </x:c>
      <x:c r="M219" s="83" t="s">
        <x:v>1409</x:v>
      </x:c>
      <x:c r="N219" s="83">
        <x:v>0.10318287037037037</x:v>
      </x:c>
      <x:c r="O219" s="83" t="s">
        <x:v>1410</x:v>
      </x:c>
      <x:c r="P219" s="83">
        <x:v>4</x:v>
      </x:c>
      <x:c r="Q219" s="83">
        <x:f t="shared" si="0"/>
        <x:v>1043</x:v>
      </x:c>
      <x:c r="R219" s="67"/>
      <x:c r="S219" s="67" t="s">
        <x:v>42</x:v>
      </x:c>
      <x:c r="T219" s="67" t="s">
        <x:v>42</x:v>
      </x:c>
      <x:c r="U219" s="67" t="s">
        <x:v>42</x:v>
      </x:c>
      <x:c r="V219" s="67"/>
      <x:c r="W219" s="67"/>
      <x:c r="X219" s="67"/>
    </x:row>
    <x:row r="220" ht="39.95000076293945" customHeight="1">
      <x:c r="A220" s="67" t="s">
        <x:v>1266</x:v>
      </x:c>
      <x:c r="B220" s="83">
        <x:v>219</x:v>
      </x:c>
      <x:c r="C220" s="83">
        <x:v>4</x:v>
      </x:c>
      <x:c r="D220" s="83">
        <x:v>8</x:v>
      </x:c>
      <x:c r="E220" s="83" t="s">
        <x:v>1411</x:v>
      </x:c>
      <x:c r="F220" s="83" t="s">
        <x:v>1412</x:v>
      </x:c>
      <x:c r="G220" s="83" t="s">
        <x:v>1413</x:v>
      </x:c>
      <x:c r="H220" s="83" t="s">
        <x:v>967</x:v>
      </x:c>
      <x:c r="I220" s="83">
        <x:v>4</x:v>
      </x:c>
      <x:c r="J220" s="83" t="s">
        <x:v>1414</x:v>
      </x:c>
      <x:c r="K220" s="83" t="s">
        <x:v>969</x:v>
      </x:c>
      <x:c r="L220" s="83" t="s">
        <x:v>90</x:v>
      </x:c>
      <x:c r="M220" s="83" t="s">
        <x:v>970</x:v>
      </x:c>
      <x:c r="N220" s="83">
        <x:v>0.10387731481481481</x:v>
      </x:c>
      <x:c r="O220" s="83" t="s">
        <x:v>1410</x:v>
      </x:c>
      <x:c r="P220" s="83">
        <x:v>6</x:v>
      </x:c>
      <x:c r="Q220" s="83">
        <x:f t="shared" si="0"/>
        <x:v>1049</x:v>
      </x:c>
      <x:c r="R220" s="67"/>
      <x:c r="S220" s="67" t="s">
        <x:v>90</x:v>
      </x:c>
      <x:c r="T220" s="67" t="s">
        <x:v>177</x:v>
      </x:c>
      <x:c r="U220" s="67" t="s">
        <x:v>35</x:v>
      </x:c>
      <x:c r="V220" s="67"/>
      <x:c r="W220" s="67"/>
      <x:c r="X220" s="67"/>
    </x:row>
    <x:row r="221" ht="39.95000076293945" customHeight="1">
      <x:c r="A221" s="67" t="s">
        <x:v>1266</x:v>
      </x:c>
      <x:c r="B221" s="83">
        <x:v>220</x:v>
      </x:c>
      <x:c r="C221" s="83">
        <x:v>1</x:v>
      </x:c>
      <x:c r="D221" s="83">
        <x:v>10</x:v>
      </x:c>
      <x:c r="E221" s="83" t="s">
        <x:v>1415</x:v>
      </x:c>
      <x:c r="F221" s="83" t="s">
        <x:v>1416</x:v>
      </x:c>
      <x:c r="G221" s="83" t="s">
        <x:v>1417</x:v>
      </x:c>
      <x:c r="H221" s="83" t="s">
        <x:v>496</x:v>
      </x:c>
      <x:c r="I221" s="83">
        <x:v>2</x:v>
      </x:c>
      <x:c r="J221" s="83" t="s">
        <x:v>1418</x:v>
      </x:c>
      <x:c r="K221" s="83" t="s">
        <x:v>31</x:v>
      </x:c>
      <x:c r="L221" s="83" t="s">
        <x:v>177</x:v>
      </x:c>
      <x:c r="M221" s="83" t="s">
        <x:v>498</x:v>
      </x:c>
      <x:c r="N221" s="83">
        <x:v>0.10451388888888889</x:v>
      </x:c>
      <x:c r="O221" s="83" t="s">
        <x:v>1410</x:v>
      </x:c>
      <x:c r="P221" s="83">
        <x:v>5</x:v>
      </x:c>
      <x:c r="Q221" s="83">
        <x:f t="shared" si="0"/>
        <x:v>1054</x:v>
      </x:c>
      <x:c r="R221" s="67"/>
      <x:c r="S221" s="67" t="s">
        <x:v>177</x:v>
      </x:c>
      <x:c r="T221" s="67" t="s">
        <x:v>56</x:v>
      </x:c>
      <x:c r="U221" s="67" t="s">
        <x:v>35</x:v>
      </x:c>
      <x:c r="V221" s="67"/>
      <x:c r="W221" s="67"/>
      <x:c r="X221" s="67"/>
    </x:row>
    <x:row r="222" ht="39.95000076293945" customHeight="1">
      <x:c r="A222" s="67" t="s">
        <x:v>1266</x:v>
      </x:c>
      <x:c r="B222" s="83">
        <x:v>221</x:v>
      </x:c>
      <x:c r="C222" s="83">
        <x:v>2</x:v>
      </x:c>
      <x:c r="D222" s="83">
        <x:v>5</x:v>
      </x:c>
      <x:c r="E222" s="83" t="s">
        <x:v>1419</x:v>
      </x:c>
      <x:c r="F222" s="83" t="s">
        <x:v>1420</x:v>
      </x:c>
      <x:c r="G222" s="83" t="s">
        <x:v>1421</x:v>
      </x:c>
      <x:c r="H222" s="83" t="s">
        <x:v>473</x:v>
      </x:c>
      <x:c r="I222" s="83">
        <x:v>1</x:v>
      </x:c>
      <x:c r="J222" s="83" t="s">
        <x:v>1422</x:v>
      </x:c>
      <x:c r="K222" s="83" t="s">
        <x:v>31</x:v>
      </x:c>
      <x:c r="L222" s="83" t="s">
        <x:v>41</x:v>
      </x:c>
      <x:c r="M222" s="83" t="s">
        <x:v>475</x:v>
      </x:c>
      <x:c r="N222" s="83">
        <x:v>0.10480324074074074</x:v>
      </x:c>
      <x:c r="O222" s="83" t="s">
        <x:v>1410</x:v>
      </x:c>
      <x:c r="P222" s="83">
        <x:v>3</x:v>
      </x:c>
      <x:c r="Q222" s="83">
        <x:f t="shared" si="0"/>
        <x:v>1057</x:v>
      </x:c>
      <x:c r="R222" s="67"/>
      <x:c r="S222" s="67" t="s">
        <x:v>41</x:v>
      </x:c>
      <x:c r="T222" s="67" t="s">
        <x:v>42</x:v>
      </x:c>
      <x:c r="U222" s="67" t="s">
        <x:v>42</x:v>
      </x:c>
      <x:c r="V222" s="67"/>
      <x:c r="W222" s="67"/>
      <x:c r="X222" s="67"/>
    </x:row>
    <x:row r="223" ht="39.95000076293945" customHeight="1">
      <x:c r="A223" s="67" t="s">
        <x:v>1266</x:v>
      </x:c>
      <x:c r="B223" s="83">
        <x:v>222</x:v>
      </x:c>
      <x:c r="C223" s="83">
        <x:v>8</x:v>
      </x:c>
      <x:c r="D223" s="83">
        <x:v>9</x:v>
      </x:c>
      <x:c r="E223" s="83" t="s">
        <x:v>1423</x:v>
      </x:c>
      <x:c r="F223" s="83" t="s">
        <x:v>1424</x:v>
      </x:c>
      <x:c r="G223" s="83" t="s">
        <x:v>1425</x:v>
      </x:c>
      <x:c r="H223" s="83" t="s">
        <x:v>1383</x:v>
      </x:c>
      <x:c r="I223" s="83">
        <x:v>5</x:v>
      </x:c>
      <x:c r="J223" s="83" t="s">
        <x:v>1426</x:v>
      </x:c>
      <x:c r="K223" s="83" t="s">
        <x:v>741</x:v>
      </x:c>
      <x:c r="L223" s="83" t="s">
        <x:v>35</x:v>
      </x:c>
      <x:c r="M223" s="83" t="s">
        <x:v>742</x:v>
      </x:c>
      <x:c r="N223" s="83">
        <x:v>0.10526620370370371</x:v>
      </x:c>
      <x:c r="O223" s="83" t="s">
        <x:v>1410</x:v>
      </x:c>
      <x:c r="P223" s="83">
        <x:v>6</x:v>
      </x:c>
      <x:c r="Q223" s="83">
        <x:f t="shared" si="0"/>
        <x:v>1063</x:v>
      </x:c>
      <x:c r="R223" s="67" t="s">
        <x:v>1427</x:v>
      </x:c>
      <x:c r="S223" s="67" t="s">
        <x:v>35</x:v>
      </x:c>
      <x:c r="T223" s="67" t="s">
        <x:v>36</x:v>
      </x:c>
      <x:c r="U223" s="67" t="s">
        <x:v>49</x:v>
      </x:c>
      <x:c r="V223" s="67"/>
      <x:c r="W223" s="67"/>
      <x:c r="X223" s="67"/>
    </x:row>
    <x:row r="224" ht="39.95000076293945" customHeight="1">
      <x:c r="A224" s="67" t="s">
        <x:v>1266</x:v>
      </x:c>
      <x:c r="B224" s="83">
        <x:v>223</x:v>
      </x:c>
      <x:c r="C224" s="83">
        <x:v>1</x:v>
      </x:c>
      <x:c r="D224" s="83">
        <x:v>10</x:v>
      </x:c>
      <x:c r="E224" s="83" t="s">
        <x:v>1428</x:v>
      </x:c>
      <x:c r="F224" s="83" t="s">
        <x:v>1429</x:v>
      </x:c>
      <x:c r="G224" s="83" t="s">
        <x:v>1430</x:v>
      </x:c>
      <x:c r="H224" s="83" t="s">
        <x:v>496</x:v>
      </x:c>
      <x:c r="I224" s="83">
        <x:v>2</x:v>
      </x:c>
      <x:c r="J224" s="83" t="s">
        <x:v>1431</x:v>
      </x:c>
      <x:c r="K224" s="83" t="s">
        <x:v>31</x:v>
      </x:c>
      <x:c r="L224" s="83" t="s">
        <x:v>177</x:v>
      </x:c>
      <x:c r="M224" s="83" t="s">
        <x:v>498</x:v>
      </x:c>
      <x:c r="N224" s="83">
        <x:v>0.10590277777777778</x:v>
      </x:c>
      <x:c r="O224" s="83" t="s">
        <x:v>1410</x:v>
      </x:c>
      <x:c r="P224" s="83">
        <x:v>5</x:v>
      </x:c>
      <x:c r="Q224" s="83">
        <x:f t="shared" si="0"/>
        <x:v>1068</x:v>
      </x:c>
      <x:c r="R224" s="67"/>
      <x:c r="S224" s="67" t="s">
        <x:v>177</x:v>
      </x:c>
      <x:c r="T224" s="67" t="s">
        <x:v>56</x:v>
      </x:c>
      <x:c r="U224" s="67" t="s">
        <x:v>35</x:v>
      </x:c>
      <x:c r="V224" s="67"/>
      <x:c r="W224" s="67"/>
      <x:c r="X224" s="67"/>
    </x:row>
    <x:row r="225" ht="39.95000076293945" customHeight="1">
      <x:c r="A225" s="67" t="s">
        <x:v>1266</x:v>
      </x:c>
      <x:c r="B225" s="83">
        <x:v>224</x:v>
      </x:c>
      <x:c r="C225" s="83">
        <x:v>2</x:v>
      </x:c>
      <x:c r="D225" s="83">
        <x:v>5</x:v>
      </x:c>
      <x:c r="E225" s="83" t="s">
        <x:v>1432</x:v>
      </x:c>
      <x:c r="F225" s="83" t="s">
        <x:v>1433</x:v>
      </x:c>
      <x:c r="G225" s="83" t="s">
        <x:v>1434</x:v>
      </x:c>
      <x:c r="H225" s="83" t="s">
        <x:v>473</x:v>
      </x:c>
      <x:c r="I225" s="83">
        <x:v>1</x:v>
      </x:c>
      <x:c r="J225" s="83" t="s">
        <x:v>1435</x:v>
      </x:c>
      <x:c r="K225" s="83" t="s">
        <x:v>31</x:v>
      </x:c>
      <x:c r="L225" s="83" t="s">
        <x:v>41</x:v>
      </x:c>
      <x:c r="M225" s="83" t="s">
        <x:v>475</x:v>
      </x:c>
      <x:c r="N225" s="83">
        <x:v>0.10619212962962964</x:v>
      </x:c>
      <x:c r="O225" s="83" t="s">
        <x:v>1410</x:v>
      </x:c>
      <x:c r="P225" s="83">
        <x:v>3</x:v>
      </x:c>
      <x:c r="Q225" s="83">
        <x:f t="shared" si="0"/>
        <x:v>1071</x:v>
      </x:c>
      <x:c r="R225" s="67"/>
      <x:c r="S225" s="67" t="s">
        <x:v>41</x:v>
      </x:c>
      <x:c r="T225" s="67" t="s">
        <x:v>42</x:v>
      </x:c>
      <x:c r="U225" s="67" t="s">
        <x:v>42</x:v>
      </x:c>
      <x:c r="V225" s="67"/>
      <x:c r="W225" s="67"/>
      <x:c r="X225" s="67"/>
    </x:row>
    <x:row r="226" ht="39.95000076293945" customHeight="1">
      <x:c r="A226" s="67" t="s">
        <x:v>1266</x:v>
      </x:c>
      <x:c r="B226" s="83">
        <x:v>225</x:v>
      </x:c>
      <x:c r="C226" s="83">
        <x:v>1</x:v>
      </x:c>
      <x:c r="D226" s="83">
        <x:v>10</x:v>
      </x:c>
      <x:c r="E226" s="83" t="s">
        <x:v>1436</x:v>
      </x:c>
      <x:c r="F226" s="83" t="s">
        <x:v>1437</x:v>
      </x:c>
      <x:c r="G226" s="83" t="s">
        <x:v>1438</x:v>
      </x:c>
      <x:c r="H226" s="83" t="s">
        <x:v>496</x:v>
      </x:c>
      <x:c r="I226" s="83">
        <x:v>2</x:v>
      </x:c>
      <x:c r="J226" s="83" t="s">
        <x:v>1439</x:v>
      </x:c>
      <x:c r="K226" s="83" t="s">
        <x:v>31</x:v>
      </x:c>
      <x:c r="L226" s="83" t="s">
        <x:v>177</x:v>
      </x:c>
      <x:c r="M226" s="83" t="s">
        <x:v>498</x:v>
      </x:c>
      <x:c r="N226" s="83">
        <x:v>0.1068287037037037</x:v>
      </x:c>
      <x:c r="O226" s="83" t="s">
        <x:v>1410</x:v>
      </x:c>
      <x:c r="P226" s="83">
        <x:v>5</x:v>
      </x:c>
      <x:c r="Q226" s="83">
        <x:f t="shared" si="0"/>
        <x:v>1076</x:v>
      </x:c>
      <x:c r="R226" s="67"/>
      <x:c r="S226" s="67" t="s">
        <x:v>177</x:v>
      </x:c>
      <x:c r="T226" s="67" t="s">
        <x:v>56</x:v>
      </x:c>
      <x:c r="U226" s="67" t="s">
        <x:v>35</x:v>
      </x:c>
      <x:c r="V226" s="67"/>
      <x:c r="W226" s="67"/>
      <x:c r="X226" s="67"/>
    </x:row>
    <x:row r="227" ht="39.95000076293945" customHeight="1">
      <x:c r="A227" s="67" t="s">
        <x:v>1266</x:v>
      </x:c>
      <x:c r="B227" s="83">
        <x:v>226</x:v>
      </x:c>
      <x:c r="C227" s="83">
        <x:v>3</x:v>
      </x:c>
      <x:c r="D227" s="83">
        <x:v>8</x:v>
      </x:c>
      <x:c r="E227" s="83" t="s">
        <x:v>1440</x:v>
      </x:c>
      <x:c r="F227" s="83" t="s">
        <x:v>1441</x:v>
      </x:c>
      <x:c r="G227" s="83" t="s">
        <x:v>1442</x:v>
      </x:c>
      <x:c r="H227" s="83" t="s">
        <x:v>1443</x:v>
      </x:c>
      <x:c r="I227" s="83">
        <x:v>5</x:v>
      </x:c>
      <x:c r="J227" s="83" t="s">
        <x:v>1444</x:v>
      </x:c>
      <x:c r="K227" s="83" t="s">
        <x:v>1445</x:v>
      </x:c>
      <x:c r="L227" s="83" t="s">
        <x:v>591</x:v>
      </x:c>
      <x:c r="M227" s="83" t="s">
        <x:v>1446</x:v>
      </x:c>
      <x:c r="N227" s="83">
        <x:v>0.10758101851851852</x:v>
      </x:c>
      <x:c r="O227" s="83" t="s">
        <x:v>1410</x:v>
      </x:c>
      <x:c r="P227" s="83">
        <x:v>6</x:v>
      </x:c>
      <x:c r="Q227" s="83">
        <x:f t="shared" si="0"/>
        <x:v>1082</x:v>
      </x:c>
      <x:c r="R227" s="67"/>
      <x:c r="S227" s="67" t="s">
        <x:v>591</x:v>
      </x:c>
      <x:c r="T227" s="67" t="s">
        <x:v>177</x:v>
      </x:c>
      <x:c r="U227" s="67" t="s">
        <x:v>32</x:v>
      </x:c>
      <x:c r="V227" s="67"/>
      <x:c r="W227" s="67"/>
      <x:c r="X227" s="67"/>
    </x:row>
    <x:row r="228" ht="39.95000076293945" customHeight="1">
      <x:c r="A228" s="67" t="s">
        <x:v>1266</x:v>
      </x:c>
      <x:c r="B228" s="83">
        <x:v>227</x:v>
      </x:c>
      <x:c r="C228" s="83">
        <x:v>2</x:v>
      </x:c>
      <x:c r="D228" s="83">
        <x:v>5</x:v>
      </x:c>
      <x:c r="E228" s="83" t="s">
        <x:v>1447</x:v>
      </x:c>
      <x:c r="F228" s="83" t="s">
        <x:v>1448</x:v>
      </x:c>
      <x:c r="G228" s="83" t="s">
        <x:v>1449</x:v>
      </x:c>
      <x:c r="H228" s="83" t="s">
        <x:v>473</x:v>
      </x:c>
      <x:c r="I228" s="83">
        <x:v>1</x:v>
      </x:c>
      <x:c r="J228" s="83" t="s">
        <x:v>1450</x:v>
      </x:c>
      <x:c r="K228" s="83" t="s">
        <x:v>31</x:v>
      </x:c>
      <x:c r="L228" s="83" t="s">
        <x:v>41</x:v>
      </x:c>
      <x:c r="M228" s="83" t="s">
        <x:v>475</x:v>
      </x:c>
      <x:c r="N228" s="83">
        <x:v>0.10787037037037037</x:v>
      </x:c>
      <x:c r="O228" s="83" t="s">
        <x:v>1410</x:v>
      </x:c>
      <x:c r="P228" s="83">
        <x:v>3</x:v>
      </x:c>
      <x:c r="Q228" s="83">
        <x:f t="shared" si="0"/>
        <x:v>1085</x:v>
      </x:c>
      <x:c r="R228" s="67"/>
      <x:c r="S228" s="67" t="s">
        <x:v>41</x:v>
      </x:c>
      <x:c r="T228" s="67" t="s">
        <x:v>42</x:v>
      </x:c>
      <x:c r="U228" s="67" t="s">
        <x:v>42</x:v>
      </x:c>
      <x:c r="V228" s="67"/>
      <x:c r="W228" s="67"/>
      <x:c r="X228" s="67"/>
    </x:row>
    <x:row r="229" ht="39.95000076293945" customHeight="1">
      <x:c r="A229" s="67" t="s">
        <x:v>1266</x:v>
      </x:c>
      <x:c r="B229" s="83">
        <x:v>228</x:v>
      </x:c>
      <x:c r="C229" s="83">
        <x:v>1</x:v>
      </x:c>
      <x:c r="D229" s="83">
        <x:v>10</x:v>
      </x:c>
      <x:c r="E229" s="83" t="s">
        <x:v>1451</x:v>
      </x:c>
      <x:c r="F229" s="83" t="s">
        <x:v>1452</x:v>
      </x:c>
      <x:c r="G229" s="83" t="s">
        <x:v>1453</x:v>
      </x:c>
      <x:c r="H229" s="83" t="s">
        <x:v>496</x:v>
      </x:c>
      <x:c r="I229" s="83">
        <x:v>2</x:v>
      </x:c>
      <x:c r="J229" s="83" t="s">
        <x:v>1454</x:v>
      </x:c>
      <x:c r="K229" s="83" t="s">
        <x:v>31</x:v>
      </x:c>
      <x:c r="L229" s="83" t="s">
        <x:v>588</x:v>
      </x:c>
      <x:c r="M229" s="83" t="s">
        <x:v>498</x:v>
      </x:c>
      <x:c r="N229" s="83">
        <x:v>0.10879629629629629</x:v>
      </x:c>
      <x:c r="O229" s="83" t="s">
        <x:v>1410</x:v>
      </x:c>
      <x:c r="P229" s="83">
        <x:v>5</x:v>
      </x:c>
      <x:c r="Q229" s="83">
        <x:f t="shared" si="0"/>
        <x:v>1090</x:v>
      </x:c>
      <x:c r="R229" s="67"/>
      <x:c r="S229" s="67" t="s">
        <x:v>588</x:v>
      </x:c>
      <x:c r="T229" s="67" t="s">
        <x:v>89</x:v>
      </x:c>
      <x:c r="U229" s="67" t="s">
        <x:v>90</x:v>
      </x:c>
      <x:c r="V229" s="67" t="s">
        <x:v>1455</x:v>
      </x:c>
      <x:c r="W229" s="67"/>
      <x:c r="X229" s="67"/>
    </x:row>
    <x:row r="230" ht="39.95000076293945" customHeight="1">
      <x:c r="A230" s="67" t="s">
        <x:v>1266</x:v>
      </x:c>
      <x:c r="B230" s="83">
        <x:v>229</x:v>
      </x:c>
      <x:c r="C230" s="83">
        <x:v>1</x:v>
      </x:c>
      <x:c r="D230" s="83">
        <x:v>10</x:v>
      </x:c>
      <x:c r="E230" s="83" t="s">
        <x:v>1456</x:v>
      </x:c>
      <x:c r="F230" s="83" t="s">
        <x:v>1457</x:v>
      </x:c>
      <x:c r="G230" s="83" t="s">
        <x:v>1458</x:v>
      </x:c>
      <x:c r="H230" s="83" t="s">
        <x:v>496</x:v>
      </x:c>
      <x:c r="I230" s="83">
        <x:v>2</x:v>
      </x:c>
      <x:c r="J230" s="83" t="s">
        <x:v>1459</x:v>
      </x:c>
      <x:c r="K230" s="83" t="s">
        <x:v>31</x:v>
      </x:c>
      <x:c r="L230" s="83" t="s">
        <x:v>177</x:v>
      </x:c>
      <x:c r="M230" s="83" t="s">
        <x:v>498</x:v>
      </x:c>
      <x:c r="N230" s="83">
        <x:v>0.10943287037037037</x:v>
      </x:c>
      <x:c r="O230" s="83" t="s">
        <x:v>1410</x:v>
      </x:c>
      <x:c r="P230" s="83">
        <x:v>5</x:v>
      </x:c>
      <x:c r="Q230" s="83">
        <x:f t="shared" si="0"/>
        <x:v>1095</x:v>
      </x:c>
      <x:c r="R230" s="67"/>
      <x:c r="S230" s="67" t="s">
        <x:v>177</x:v>
      </x:c>
      <x:c r="T230" s="67" t="s">
        <x:v>56</x:v>
      </x:c>
      <x:c r="U230" s="67" t="s">
        <x:v>35</x:v>
      </x:c>
      <x:c r="V230" s="67"/>
      <x:c r="W230" s="67"/>
      <x:c r="X230" s="67"/>
    </x:row>
    <x:row r="231" ht="39.95000076293945" customHeight="1">
      <x:c r="A231" s="67" t="s">
        <x:v>1266</x:v>
      </x:c>
      <x:c r="B231" s="83">
        <x:v>230</x:v>
      </x:c>
      <x:c r="C231" s="83">
        <x:v>8</x:v>
      </x:c>
      <x:c r="D231" s="83">
        <x:v>9</x:v>
      </x:c>
      <x:c r="E231" s="83" t="s">
        <x:v>1460</x:v>
      </x:c>
      <x:c r="F231" s="83" t="s">
        <x:v>1461</x:v>
      </x:c>
      <x:c r="G231" s="83" t="s">
        <x:v>1462</x:v>
      </x:c>
      <x:c r="H231" s="83" t="s">
        <x:v>1383</x:v>
      </x:c>
      <x:c r="I231" s="83">
        <x:v>1</x:v>
      </x:c>
      <x:c r="J231" s="83" t="s">
        <x:v>1463</x:v>
      </x:c>
      <x:c r="K231" s="83" t="s">
        <x:v>741</x:v>
      </x:c>
      <x:c r="L231" s="83" t="s">
        <x:v>41</x:v>
      </x:c>
      <x:c r="M231" s="83" t="s">
        <x:v>742</x:v>
      </x:c>
      <x:c r="N231" s="83">
        <x:v>0.10972222222222222</x:v>
      </x:c>
      <x:c r="O231" s="83" t="s">
        <x:v>1464</x:v>
      </x:c>
      <x:c r="P231" s="83">
        <x:v>4</x:v>
      </x:c>
      <x:c r="Q231" s="83">
        <x:f t="shared" si="0"/>
        <x:v>1099</x:v>
      </x:c>
      <x:c r="R231" s="67" t="s">
        <x:v>1465</x:v>
      </x:c>
      <x:c r="S231" s="67" t="s">
        <x:v>41</x:v>
      </x:c>
      <x:c r="T231" s="67" t="s">
        <x:v>42</x:v>
      </x:c>
      <x:c r="U231" s="67" t="s">
        <x:v>42</x:v>
      </x:c>
      <x:c r="V231" s="67"/>
      <x:c r="W231" s="67"/>
      <x:c r="X231" s="67"/>
    </x:row>
    <x:row r="232" ht="39.95000076293945" customHeight="1">
      <x:c r="A232" s="67" t="s">
        <x:v>1266</x:v>
      </x:c>
      <x:c r="B232" s="83">
        <x:v>231</x:v>
      </x:c>
      <x:c r="C232" s="83">
        <x:v>4</x:v>
      </x:c>
      <x:c r="D232" s="83">
        <x:v>8</x:v>
      </x:c>
      <x:c r="E232" s="83" t="s">
        <x:v>1466</x:v>
      </x:c>
      <x:c r="F232" s="83" t="s">
        <x:v>1467</x:v>
      </x:c>
      <x:c r="G232" s="83" t="s">
        <x:v>1468</x:v>
      </x:c>
      <x:c r="H232" s="83" t="s">
        <x:v>967</x:v>
      </x:c>
      <x:c r="I232" s="83">
        <x:v>4</x:v>
      </x:c>
      <x:c r="J232" s="83" t="s">
        <x:v>1469</x:v>
      </x:c>
      <x:c r="K232" s="83" t="s">
        <x:v>969</x:v>
      </x:c>
      <x:c r="L232" s="83" t="s">
        <x:v>90</x:v>
      </x:c>
      <x:c r="M232" s="83" t="s">
        <x:v>970</x:v>
      </x:c>
      <x:c r="N232" s="83">
        <x:v>0.11041666666666666</x:v>
      </x:c>
      <x:c r="O232" s="83" t="s">
        <x:v>1464</x:v>
      </x:c>
      <x:c r="P232" s="83">
        <x:v>6</x:v>
      </x:c>
      <x:c r="Q232" s="83">
        <x:f t="shared" si="0"/>
        <x:v>1105</x:v>
      </x:c>
      <x:c r="R232" s="67"/>
      <x:c r="S232" s="67" t="s">
        <x:v>90</x:v>
      </x:c>
      <x:c r="T232" s="67" t="s">
        <x:v>177</x:v>
      </x:c>
      <x:c r="U232" s="67" t="s">
        <x:v>35</x:v>
      </x:c>
      <x:c r="V232" s="67"/>
      <x:c r="W232" s="67"/>
      <x:c r="X232" s="67"/>
    </x:row>
    <x:row r="233" ht="39.95000076293945" customHeight="1">
      <x:c r="A233" s="67" t="s">
        <x:v>1266</x:v>
      </x:c>
      <x:c r="B233" s="83">
        <x:v>232</x:v>
      </x:c>
      <x:c r="C233" s="83">
        <x:v>1</x:v>
      </x:c>
      <x:c r="D233" s="83">
        <x:v>10</x:v>
      </x:c>
      <x:c r="E233" s="83" t="s">
        <x:v>1470</x:v>
      </x:c>
      <x:c r="F233" s="83" t="s">
        <x:v>1471</x:v>
      </x:c>
      <x:c r="G233" s="83" t="s">
        <x:v>1472</x:v>
      </x:c>
      <x:c r="H233" s="83" t="s">
        <x:v>496</x:v>
      </x:c>
      <x:c r="I233" s="83">
        <x:v>2</x:v>
      </x:c>
      <x:c r="J233" s="83" t="s">
        <x:v>1473</x:v>
      </x:c>
      <x:c r="K233" s="83" t="s">
        <x:v>31</x:v>
      </x:c>
      <x:c r="L233" s="83" t="s">
        <x:v>177</x:v>
      </x:c>
      <x:c r="M233" s="83" t="s">
        <x:v>498</x:v>
      </x:c>
      <x:c r="N233" s="83">
        <x:v>0.11105324074074074</x:v>
      </x:c>
      <x:c r="O233" s="83" t="s">
        <x:v>1464</x:v>
      </x:c>
      <x:c r="P233" s="83">
        <x:v>5</x:v>
      </x:c>
      <x:c r="Q233" s="83">
        <x:f t="shared" si="0"/>
        <x:v>1110</x:v>
      </x:c>
      <x:c r="R233" s="67"/>
      <x:c r="S233" s="67" t="s">
        <x:v>177</x:v>
      </x:c>
      <x:c r="T233" s="67" t="s">
        <x:v>56</x:v>
      </x:c>
      <x:c r="U233" s="67" t="s">
        <x:v>35</x:v>
      </x:c>
      <x:c r="V233" s="67"/>
      <x:c r="W233" s="67"/>
      <x:c r="X233" s="67"/>
    </x:row>
    <x:row r="234" ht="39.95000076293945" customHeight="1">
      <x:c r="A234" s="67" t="s">
        <x:v>1266</x:v>
      </x:c>
      <x:c r="B234" s="83">
        <x:v>233</x:v>
      </x:c>
      <x:c r="C234" s="83">
        <x:v>1</x:v>
      </x:c>
      <x:c r="D234" s="83">
        <x:v>8</x:v>
      </x:c>
      <x:c r="E234" s="83" t="s">
        <x:v>1474</x:v>
      </x:c>
      <x:c r="F234" s="83" t="s">
        <x:v>1475</x:v>
      </x:c>
      <x:c r="G234" s="83" t="s">
        <x:v>1476</x:v>
      </x:c>
      <x:c r="H234" s="83" t="s">
        <x:v>513</x:v>
      </x:c>
      <x:c r="I234" s="83">
        <x:v>2</x:v>
      </x:c>
      <x:c r="J234" s="83" t="s">
        <x:v>1477</x:v>
      </x:c>
      <x:c r="K234" s="83" t="s">
        <x:v>31</x:v>
      </x:c>
      <x:c r="L234" s="83" t="s">
        <x:v>49</x:v>
      </x:c>
      <x:c r="M234" s="83" t="s">
        <x:v>515</x:v>
      </x:c>
      <x:c r="N234" s="83">
        <x:v>0.11140046296296297</x:v>
      </x:c>
      <x:c r="O234" s="83" t="s">
        <x:v>1464</x:v>
      </x:c>
      <x:c r="P234" s="83">
        <x:v>4</x:v>
      </x:c>
      <x:c r="Q234" s="83">
        <x:f t="shared" si="0"/>
        <x:v>1114</x:v>
      </x:c>
      <x:c r="R234" s="67"/>
      <x:c r="S234" s="67" t="s">
        <x:v>49</x:v>
      </x:c>
      <x:c r="T234" s="67" t="s">
        <x:v>49</x:v>
      </x:c>
      <x:c r="U234" s="67" t="s">
        <x:v>41</x:v>
      </x:c>
      <x:c r="V234" s="67"/>
      <x:c r="W234" s="67"/>
      <x:c r="X234" s="67"/>
    </x:row>
    <x:row r="235" ht="39.95000076293945" customHeight="1">
      <x:c r="A235" s="67" t="s">
        <x:v>1266</x:v>
      </x:c>
      <x:c r="B235" s="83">
        <x:v>234</x:v>
      </x:c>
      <x:c r="C235" s="83">
        <x:v>1</x:v>
      </x:c>
      <x:c r="D235" s="83">
        <x:v>10</x:v>
      </x:c>
      <x:c r="E235" s="83" t="s">
        <x:v>1478</x:v>
      </x:c>
      <x:c r="F235" s="83" t="s">
        <x:v>1479</x:v>
      </x:c>
      <x:c r="G235" s="83" t="s">
        <x:v>1480</x:v>
      </x:c>
      <x:c r="H235" s="83" t="s">
        <x:v>496</x:v>
      </x:c>
      <x:c r="I235" s="83">
        <x:v>2</x:v>
      </x:c>
      <x:c r="J235" s="83" t="s">
        <x:v>1481</x:v>
      </x:c>
      <x:c r="K235" s="83" t="s">
        <x:v>31</x:v>
      </x:c>
      <x:c r="L235" s="83" t="s">
        <x:v>177</x:v>
      </x:c>
      <x:c r="M235" s="83" t="s">
        <x:v>498</x:v>
      </x:c>
      <x:c r="N235" s="83">
        <x:v>0.11203703703703703</x:v>
      </x:c>
      <x:c r="O235" s="83" t="s">
        <x:v>1464</x:v>
      </x:c>
      <x:c r="P235" s="83">
        <x:v>5</x:v>
      </x:c>
      <x:c r="Q235" s="83">
        <x:f t="shared" si="0"/>
        <x:v>1119</x:v>
      </x:c>
      <x:c r="R235" s="67"/>
      <x:c r="S235" s="67" t="s">
        <x:v>177</x:v>
      </x:c>
      <x:c r="T235" s="67" t="s">
        <x:v>56</x:v>
      </x:c>
      <x:c r="U235" s="67" t="s">
        <x:v>35</x:v>
      </x:c>
      <x:c r="V235" s="67"/>
      <x:c r="W235" s="67"/>
      <x:c r="X235" s="67"/>
    </x:row>
    <x:row r="236" ht="39.95000076293945" customHeight="1">
      <x:c r="A236" s="67" t="s">
        <x:v>1266</x:v>
      </x:c>
      <x:c r="B236" s="83">
        <x:v>235</x:v>
      </x:c>
      <x:c r="C236" s="83">
        <x:v>5</x:v>
      </x:c>
      <x:c r="D236" s="83">
        <x:v>9</x:v>
      </x:c>
      <x:c r="E236" s="83" t="s">
        <x:v>1482</x:v>
      </x:c>
      <x:c r="F236" s="83" t="s">
        <x:v>1483</x:v>
      </x:c>
      <x:c r="G236" s="83" t="s">
        <x:v>1484</x:v>
      </x:c>
      <x:c r="H236" s="83" t="s">
        <x:v>1485</x:v>
      </x:c>
      <x:c r="I236" s="83">
        <x:v>6</x:v>
      </x:c>
      <x:c r="J236" s="83" t="s">
        <x:v>1486</x:v>
      </x:c>
      <x:c r="K236" s="83" t="s">
        <x:v>1487</x:v>
      </x:c>
      <x:c r="L236" s="83" t="s">
        <x:v>36</x:v>
      </x:c>
      <x:c r="M236" s="83" t="s">
        <x:v>1488</x:v>
      </x:c>
      <x:c r="N236" s="83">
        <x:v>0.11244212962962963</x:v>
      </x:c>
      <x:c r="O236" s="83" t="s">
        <x:v>1464</x:v>
      </x:c>
      <x:c r="P236" s="83">
        <x:v>7</x:v>
      </x:c>
      <x:c r="Q236" s="83">
        <x:f t="shared" si="0"/>
        <x:v>1126</x:v>
      </x:c>
      <x:c r="R236" s="67"/>
      <x:c r="S236" s="67" t="s">
        <x:v>36</x:v>
      </x:c>
      <x:c r="T236" s="67" t="s">
        <x:v>49</x:v>
      </x:c>
      <x:c r="U236" s="67" t="s">
        <x:v>49</x:v>
      </x:c>
      <x:c r="V236" s="67"/>
      <x:c r="W236" s="67"/>
      <x:c r="X236" s="67"/>
    </x:row>
    <x:row r="237" ht="39.95000076293945" customHeight="1">
      <x:c r="A237" s="67" t="s">
        <x:v>1266</x:v>
      </x:c>
      <x:c r="B237" s="83">
        <x:v>236</x:v>
      </x:c>
      <x:c r="C237" s="83">
        <x:v>8</x:v>
      </x:c>
      <x:c r="D237" s="83">
        <x:v>9</x:v>
      </x:c>
      <x:c r="E237" s="83" t="s">
        <x:v>1489</x:v>
      </x:c>
      <x:c r="F237" s="83" t="s">
        <x:v>1490</x:v>
      </x:c>
      <x:c r="G237" s="83" t="s">
        <x:v>1491</x:v>
      </x:c>
      <x:c r="H237" s="83" t="s">
        <x:v>1383</x:v>
      </x:c>
      <x:c r="I237" s="83">
        <x:v>5</x:v>
      </x:c>
      <x:c r="J237" s="83" t="s">
        <x:v>1492</x:v>
      </x:c>
      <x:c r="K237" s="83" t="s">
        <x:v>741</x:v>
      </x:c>
      <x:c r="L237" s="83" t="s">
        <x:v>49</x:v>
      </x:c>
      <x:c r="M237" s="83" t="s">
        <x:v>742</x:v>
      </x:c>
      <x:c r="N237" s="83">
        <x:v>0.11278935185185185</x:v>
      </x:c>
      <x:c r="O237" s="83" t="s">
        <x:v>1464</x:v>
      </x:c>
      <x:c r="P237" s="83">
        <x:v>6</x:v>
      </x:c>
      <x:c r="Q237" s="83">
        <x:f t="shared" si="0"/>
        <x:v>1132</x:v>
      </x:c>
      <x:c r="R237" s="67" t="s">
        <x:v>1493</x:v>
      </x:c>
      <x:c r="S237" s="67" t="s">
        <x:v>49</x:v>
      </x:c>
      <x:c r="T237" s="67" t="s">
        <x:v>49</x:v>
      </x:c>
      <x:c r="U237" s="67" t="s">
        <x:v>49</x:v>
      </x:c>
      <x:c r="V237" s="67"/>
      <x:c r="W237" s="67"/>
      <x:c r="X237" s="67"/>
    </x:row>
    <x:row r="238" ht="39.95000076293945" customHeight="1">
      <x:c r="A238" s="67" t="s">
        <x:v>1266</x:v>
      </x:c>
      <x:c r="B238" s="83">
        <x:v>237</x:v>
      </x:c>
      <x:c r="C238" s="83">
        <x:v>3</x:v>
      </x:c>
      <x:c r="D238" s="83">
        <x:v>10</x:v>
      </x:c>
      <x:c r="E238" s="83" t="s">
        <x:v>1494</x:v>
      </x:c>
      <x:c r="F238" s="83" t="s">
        <x:v>1495</x:v>
      </x:c>
      <x:c r="G238" s="83" t="s">
        <x:v>1496</x:v>
      </x:c>
      <x:c r="H238" s="83" t="s">
        <x:v>1497</x:v>
      </x:c>
      <x:c r="I238" s="83">
        <x:v>3</x:v>
      </x:c>
      <x:c r="J238" s="83" t="s">
        <x:v>1498</x:v>
      </x:c>
      <x:c r="K238" s="83" t="s">
        <x:v>31</x:v>
      </x:c>
      <x:c r="L238" s="83" t="s">
        <x:v>42</x:v>
      </x:c>
      <x:c r="M238" s="83" t="s">
        <x:v>1499</x:v>
      </x:c>
      <x:c r="N238" s="83">
        <x:v>0.11302083333333333</x:v>
      </x:c>
      <x:c r="O238" s="83" t="s">
        <x:v>1464</x:v>
      </x:c>
      <x:c r="P238" s="83">
        <x:v>5</x:v>
      </x:c>
      <x:c r="Q238" s="83">
        <x:f t="shared" si="0"/>
        <x:v>1137</x:v>
      </x:c>
      <x:c r="R238" s="67"/>
      <x:c r="S238" s="67" t="s">
        <x:v>42</x:v>
      </x:c>
      <x:c r="T238" s="67" t="s">
        <x:v>42</x:v>
      </x:c>
      <x:c r="U238" s="67" t="s">
        <x:v>42</x:v>
      </x:c>
      <x:c r="V238" s="67"/>
      <x:c r="W238" s="67"/>
      <x:c r="X238" s="67"/>
      <x:c r="Y238" s="83" t="s">
        <x:v>1500</x:v>
      </x:c>
    </x:row>
    <x:row r="239" ht="39.95000076293945" customHeight="1">
      <x:c r="A239" s="67" t="s">
        <x:v>1266</x:v>
      </x:c>
      <x:c r="B239" s="83">
        <x:v>238</x:v>
      </x:c>
      <x:c r="C239" s="83">
        <x:v>6</x:v>
      </x:c>
      <x:c r="D239" s="83">
        <x:v>9</x:v>
      </x:c>
      <x:c r="E239" s="83" t="s">
        <x:v>1501</x:v>
      </x:c>
      <x:c r="F239" s="83" t="s">
        <x:v>1502</x:v>
      </x:c>
      <x:c r="G239" s="83" t="s">
        <x:v>1503</x:v>
      </x:c>
      <x:c r="H239" s="83" t="s">
        <x:v>1504</x:v>
      </x:c>
      <x:c r="I239" s="83">
        <x:v>1</x:v>
      </x:c>
      <x:c r="J239" s="83" t="s">
        <x:v>1505</x:v>
      </x:c>
      <x:c r="K239" s="83" t="s">
        <x:v>1506</x:v>
      </x:c>
      <x:c r="L239" s="83" t="s">
        <x:v>42</x:v>
      </x:c>
      <x:c r="M239" s="83" t="s">
        <x:v>1507</x:v>
      </x:c>
      <x:c r="N239" s="83">
        <x:v>0.11325231481481482</x:v>
      </x:c>
      <x:c r="O239" s="83" t="s">
        <x:v>1508</x:v>
      </x:c>
      <x:c r="P239" s="83">
        <x:v>7</x:v>
      </x:c>
      <x:c r="Q239" s="83">
        <x:f t="shared" si="0"/>
        <x:v>1144</x:v>
      </x:c>
      <x:c r="R239" s="67"/>
      <x:c r="S239" s="67" t="s">
        <x:v>42</x:v>
      </x:c>
      <x:c r="T239" s="67" t="s">
        <x:v>42</x:v>
      </x:c>
      <x:c r="U239" s="67" t="s">
        <x:v>42</x:v>
      </x:c>
      <x:c r="V239" s="67"/>
      <x:c r="W239" s="67"/>
      <x:c r="X239" s="67"/>
    </x:row>
    <x:row r="240" ht="39.95000076293945" customHeight="1">
      <x:c r="A240" s="67" t="s">
        <x:v>1266</x:v>
      </x:c>
      <x:c r="B240" s="83">
        <x:v>239</x:v>
      </x:c>
      <x:c r="C240" s="83">
        <x:v>8</x:v>
      </x:c>
      <x:c r="D240" s="83">
        <x:v>9</x:v>
      </x:c>
      <x:c r="E240" s="83" t="s">
        <x:v>1509</x:v>
      </x:c>
      <x:c r="F240" s="83" t="s">
        <x:v>1510</x:v>
      </x:c>
      <x:c r="G240" s="83" t="s">
        <x:v>1511</x:v>
      </x:c>
      <x:c r="H240" s="83" t="s">
        <x:v>1383</x:v>
      </x:c>
      <x:c r="I240" s="83">
        <x:v>4</x:v>
      </x:c>
      <x:c r="J240" s="83" t="s">
        <x:v>1512</x:v>
      </x:c>
      <x:c r="K240" s="83" t="s">
        <x:v>741</x:v>
      </x:c>
      <x:c r="L240" s="83" t="s">
        <x:v>1513</x:v>
      </x:c>
      <x:c r="M240" s="83" t="s">
        <x:v>742</x:v>
      </x:c>
      <x:c r="N240" s="83">
        <x:v>0.11550925925925926</x:v>
      </x:c>
      <x:c r="O240" s="83" t="s">
        <x:v>1514</x:v>
      </x:c>
      <x:c r="P240" s="83">
        <x:v>6</x:v>
      </x:c>
      <x:c r="Q240" s="83">
        <x:f t="shared" si="0"/>
        <x:v>1150</x:v>
      </x:c>
      <x:c r="R240" s="67" t="s">
        <x:v>1515</x:v>
      </x:c>
      <x:c r="S240" s="67" t="s">
        <x:v>1513</x:v>
      </x:c>
      <x:c r="T240" s="67" t="s">
        <x:v>1516</x:v>
      </x:c>
      <x:c r="U240" s="67" t="s">
        <x:v>1517</x:v>
      </x:c>
      <x:c r="V240" s="67"/>
      <x:c r="W240" s="67"/>
      <x:c r="X240" s="67"/>
    </x:row>
    <x:row r="241" ht="39.95000076293945" customHeight="1">
      <x:c r="A241" s="67" t="s">
        <x:v>1266</x:v>
      </x:c>
      <x:c r="B241" s="83">
        <x:v>240</x:v>
      </x:c>
      <x:c r="C241" s="83">
        <x:v>9</x:v>
      </x:c>
      <x:c r="D241" s="83">
        <x:v>9</x:v>
      </x:c>
      <x:c r="E241" s="83" t="s">
        <x:v>1518</x:v>
      </x:c>
      <x:c r="F241" s="83" t="s">
        <x:v>1519</x:v>
      </x:c>
      <x:c r="G241" s="83" t="s">
        <x:v>1520</x:v>
      </x:c>
      <x:c r="H241" s="83" t="s">
        <x:v>1521</x:v>
      </x:c>
      <x:c r="I241" s="83">
        <x:v>6</x:v>
      </x:c>
      <x:c r="J241" s="83" t="s">
        <x:v>1522</x:v>
      </x:c>
      <x:c r="K241" s="83" t="s">
        <x:v>741</x:v>
      </x:c>
      <x:c r="L241" s="83" t="s">
        <x:v>1523</x:v>
      </x:c>
      <x:c r="M241" s="83" t="s">
        <x:v>1018</x:v>
      </x:c>
      <x:c r="N241" s="83">
        <x:v>0.11915509259259259</x:v>
      </x:c>
      <x:c r="O241" s="83" t="s">
        <x:v>1524</x:v>
      </x:c>
      <x:c r="P241" s="83">
        <x:v>5</x:v>
      </x:c>
      <x:c r="Q241" s="83">
        <x:f t="shared" si="0"/>
        <x:v>1155</x:v>
      </x:c>
      <x:c r="R241" s="67" t="s">
        <x:v>1525</x:v>
      </x:c>
      <x:c r="S241" s="67" t="s">
        <x:v>1523</x:v>
      </x:c>
      <x:c r="T241" s="67" t="s">
        <x:v>1526</x:v>
      </x:c>
      <x:c r="U241" s="67" t="s">
        <x:v>1527</x:v>
      </x:c>
      <x:c r="V241" s="67"/>
      <x:c r="W241" s="67"/>
      <x:c r="X241" s="67" t="s">
        <x:v>1528</x:v>
      </x:c>
    </x:row>
    <x:row r="242" ht="39.95000076293945" customHeight="1">
      <x:c r="A242" s="67" t="s">
        <x:v>1266</x:v>
      </x:c>
      <x:c r="B242" s="83">
        <x:v>241</x:v>
      </x:c>
      <x:c r="C242" s="83">
        <x:v>2</x:v>
      </x:c>
      <x:c r="D242" s="83">
        <x:v>8</x:v>
      </x:c>
      <x:c r="E242" s="83" t="s">
        <x:v>1529</x:v>
      </x:c>
      <x:c r="F242" s="83" t="s">
        <x:v>1360</x:v>
      </x:c>
      <x:c r="G242" s="83" t="s">
        <x:v>1530</x:v>
      </x:c>
      <x:c r="H242" s="83" t="s">
        <x:v>1531</x:v>
      </x:c>
      <x:c r="I242" s="83">
        <x:v>2</x:v>
      </x:c>
      <x:c r="J242" s="83" t="s">
        <x:v>1363</x:v>
      </x:c>
      <x:c r="K242" s="83" t="s">
        <x:v>1364</x:v>
      </x:c>
      <x:c r="L242" s="83" t="s">
        <x:v>43</x:v>
      </x:c>
      <x:c r="M242" s="83" t="s">
        <x:v>1365</x:v>
      </x:c>
      <x:c r="N242" s="83">
        <x:v>0.1193287037037037</x:v>
      </x:c>
      <x:c r="O242" s="83" t="s">
        <x:v>1532</x:v>
      </x:c>
      <x:c r="P242" s="83">
        <x:v>4</x:v>
      </x:c>
      <x:c r="Q242" s="83">
        <x:f t="shared" si="0"/>
        <x:v>1159</x:v>
      </x:c>
      <x:c r="R242" s="67"/>
      <x:c r="S242" s="67" t="s">
        <x:v>43</x:v>
      </x:c>
      <x:c r="T242" s="67" t="s">
        <x:v>43</x:v>
      </x:c>
      <x:c r="U242" s="67" t="s">
        <x:v>43</x:v>
      </x:c>
      <x:c r="V242" s="67"/>
      <x:c r="W242" s="67"/>
      <x:c r="X242" s="67" t="s">
        <x:v>1533</x:v>
      </x:c>
    </x:row>
    <x:row r="243" ht="39.95000076293945" customHeight="1">
      <x:c r="A243" s="67" t="s">
        <x:v>1266</x:v>
      </x:c>
      <x:c r="B243" s="83">
        <x:v>242</x:v>
      </x:c>
      <x:c r="C243" s="83">
        <x:v>2</x:v>
      </x:c>
      <x:c r="D243" s="83">
        <x:v>9</x:v>
      </x:c>
      <x:c r="E243" s="83" t="s">
        <x:v>1534</x:v>
      </x:c>
      <x:c r="F243" s="83" t="s">
        <x:v>1535</x:v>
      </x:c>
      <x:c r="G243" s="83" t="s">
        <x:v>1536</x:v>
      </x:c>
      <x:c r="H243" s="83" t="s">
        <x:v>1537</x:v>
      </x:c>
      <x:c r="I243" s="83">
        <x:v>3</x:v>
      </x:c>
      <x:c r="J243" s="83" t="s">
        <x:v>1538</x:v>
      </x:c>
      <x:c r="K243" s="83" t="s">
        <x:v>1539</x:v>
      </x:c>
      <x:c r="L243" s="83" t="s">
        <x:v>49</x:v>
      </x:c>
      <x:c r="M243" s="83" t="s">
        <x:v>1540</x:v>
      </x:c>
      <x:c r="N243" s="83">
        <x:v>0.11967592592592592</x:v>
      </x:c>
      <x:c r="O243" s="83" t="s">
        <x:v>1532</x:v>
      </x:c>
      <x:c r="P243" s="83">
        <x:v>4</x:v>
      </x:c>
      <x:c r="Q243" s="83">
        <x:f t="shared" si="0"/>
        <x:v>1163</x:v>
      </x:c>
      <x:c r="R243" s="67"/>
      <x:c r="S243" s="67" t="s">
        <x:v>49</x:v>
      </x:c>
      <x:c r="T243" s="67" t="s">
        <x:v>49</x:v>
      </x:c>
      <x:c r="U243" s="67" t="s">
        <x:v>49</x:v>
      </x:c>
      <x:c r="V243" s="67"/>
      <x:c r="W243" s="67"/>
      <x:c r="X243" s="67"/>
      <x:c r="Y243" s="83" t="s">
        <x:v>1541</x:v>
      </x:c>
    </x:row>
    <x:row r="244" ht="39.95000076293945" customHeight="1">
      <x:c r="A244" s="67" t="s">
        <x:v>1266</x:v>
      </x:c>
      <x:c r="B244" s="83">
        <x:v>243</x:v>
      </x:c>
      <x:c r="C244" s="83">
        <x:v>4</x:v>
      </x:c>
      <x:c r="D244" s="83">
        <x:v>10</x:v>
      </x:c>
      <x:c r="E244" s="83" t="s">
        <x:v>1542</x:v>
      </x:c>
      <x:c r="F244" s="83" t="s">
        <x:v>1543</x:v>
      </x:c>
      <x:c r="G244" s="83" t="s">
        <x:v>1544</x:v>
      </x:c>
      <x:c r="H244" s="83" t="s">
        <x:v>1545</x:v>
      </x:c>
      <x:c r="I244" s="83">
        <x:v>5</x:v>
      </x:c>
      <x:c r="J244" s="83" t="s">
        <x:v>1546</x:v>
      </x:c>
      <x:c r="K244" s="83" t="s">
        <x:v>1547</x:v>
      </x:c>
      <x:c r="L244" s="83" t="s">
        <x:v>43</x:v>
      </x:c>
      <x:c r="M244" s="83" t="s">
        <x:v>1548</x:v>
      </x:c>
      <x:c r="N244" s="83">
        <x:v>0.11984953703703703</x:v>
      </x:c>
      <x:c r="O244" s="83" t="s">
        <x:v>1532</x:v>
      </x:c>
      <x:c r="P244" s="83">
        <x:v>6</x:v>
      </x:c>
      <x:c r="Q244" s="83" t="n">
        <x:f t="shared" ref="Q244:Q275" si="1">Q243+P244</x:f>
        <x:v>1169</x:v>
      </x:c>
      <x:c r="R244" s="67"/>
      <x:c r="S244" s="67" t="s">
        <x:v>43</x:v>
      </x:c>
      <x:c r="T244" s="67" t="s">
        <x:v>43</x:v>
      </x:c>
      <x:c r="U244" s="67" t="s">
        <x:v>43</x:v>
      </x:c>
      <x:c r="V244" s="67"/>
      <x:c r="W244" s="67"/>
      <x:c r="X244" s="67"/>
    </x:row>
    <x:row r="245" ht="39.95000076293945" customHeight="1">
      <x:c r="A245" s="67" t="s">
        <x:v>1266</x:v>
      </x:c>
      <x:c r="B245" s="83">
        <x:v>244</x:v>
      </x:c>
      <x:c r="C245" s="83">
        <x:v>5</x:v>
      </x:c>
      <x:c r="D245" s="83">
        <x:v>9</x:v>
      </x:c>
      <x:c r="E245" s="83" t="s">
        <x:v>1549</x:v>
      </x:c>
      <x:c r="F245" s="83" t="s">
        <x:v>1550</x:v>
      </x:c>
      <x:c r="G245" s="83" t="s">
        <x:v>1551</x:v>
      </x:c>
      <x:c r="H245" s="83" t="s">
        <x:v>1552</x:v>
      </x:c>
      <x:c r="I245" s="83">
        <x:v>3</x:v>
      </x:c>
      <x:c r="J245" s="83" t="s">
        <x:v>1553</x:v>
      </x:c>
      <x:c r="K245" s="83" t="s">
        <x:v>1554</x:v>
      </x:c>
      <x:c r="L245" s="83" t="s">
        <x:v>41</x:v>
      </x:c>
      <x:c r="M245" s="83" t="s">
        <x:v>1555</x:v>
      </x:c>
      <x:c r="N245" s="83">
        <x:v>0.12013888888888889</x:v>
      </x:c>
      <x:c r="O245" s="83" t="s">
        <x:v>1532</x:v>
      </x:c>
      <x:c r="P245" s="83">
        <x:v>6</x:v>
      </x:c>
      <x:c r="Q245" s="83">
        <x:f t="shared" si="1"/>
        <x:v>1175</x:v>
      </x:c>
      <x:c r="R245" s="67"/>
      <x:c r="S245" s="67" t="s">
        <x:v>41</x:v>
      </x:c>
      <x:c r="T245" s="67" t="s">
        <x:v>41</x:v>
      </x:c>
      <x:c r="U245" s="67" t="s">
        <x:v>41</x:v>
      </x:c>
      <x:c r="V245" s="67"/>
      <x:c r="W245" s="67"/>
      <x:c r="X245" s="67"/>
    </x:row>
    <x:row r="246" ht="39.95000076293945" customHeight="1">
      <x:c r="A246" s="67" t="s">
        <x:v>1266</x:v>
      </x:c>
      <x:c r="B246" s="83">
        <x:v>245</x:v>
      </x:c>
      <x:c r="C246" s="83">
        <x:v>1</x:v>
      </x:c>
      <x:c r="D246" s="83">
        <x:v>10</x:v>
      </x:c>
      <x:c r="E246" s="83" t="s">
        <x:v>1556</x:v>
      </x:c>
      <x:c r="F246" s="83" t="s">
        <x:v>1557</x:v>
      </x:c>
      <x:c r="G246" s="83" t="s">
        <x:v>1558</x:v>
      </x:c>
      <x:c r="H246" s="83" t="s">
        <x:v>488</x:v>
      </x:c>
      <x:c r="I246" s="83">
        <x:v>2</x:v>
      </x:c>
      <x:c r="J246" s="83" t="s">
        <x:v>1559</x:v>
      </x:c>
      <x:c r="K246" s="83" t="s">
        <x:v>31</x:v>
      </x:c>
      <x:c r="L246" s="83" t="s">
        <x:v>177</x:v>
      </x:c>
      <x:c r="M246" s="83" t="s">
        <x:v>1560</x:v>
      </x:c>
      <x:c r="N246" s="83">
        <x:v>0.12077546296296296</x:v>
      </x:c>
      <x:c r="O246" s="83" t="s">
        <x:v>1532</x:v>
      </x:c>
      <x:c r="P246" s="83">
        <x:v>5</x:v>
      </x:c>
      <x:c r="Q246" s="83">
        <x:f t="shared" si="1"/>
        <x:v>1180</x:v>
      </x:c>
      <x:c r="R246" s="67" t="s">
        <x:v>1561</x:v>
      </x:c>
      <x:c r="S246" s="67" t="s">
        <x:v>177</x:v>
      </x:c>
      <x:c r="T246" s="67" t="s">
        <x:v>56</x:v>
      </x:c>
      <x:c r="U246" s="67" t="s">
        <x:v>35</x:v>
      </x:c>
      <x:c r="V246" s="67"/>
      <x:c r="W246" s="67"/>
      <x:c r="X246" s="67"/>
      <x:c r="Y246" s="83" t="s">
        <x:v>1562</x:v>
      </x:c>
    </x:row>
    <x:row r="247" ht="39.95000076293945" customHeight="1">
      <x:c r="A247" s="67" t="s">
        <x:v>1266</x:v>
      </x:c>
      <x:c r="B247" s="83">
        <x:v>246</x:v>
      </x:c>
      <x:c r="C247" s="83">
        <x:v>8</x:v>
      </x:c>
      <x:c r="D247" s="83">
        <x:v>10</x:v>
      </x:c>
      <x:c r="E247" s="83" t="s">
        <x:v>1563</x:v>
      </x:c>
      <x:c r="F247" s="83" t="s">
        <x:v>1564</x:v>
      </x:c>
      <x:c r="G247" s="83" t="s">
        <x:v>1565</x:v>
      </x:c>
      <x:c r="H247" s="83" t="s">
        <x:v>1566</x:v>
      </x:c>
      <x:c r="I247" s="83">
        <x:v>3</x:v>
      </x:c>
      <x:c r="J247" s="83" t="s">
        <x:v>1567</x:v>
      </x:c>
      <x:c r="K247" s="83" t="s">
        <x:v>1568</x:v>
      </x:c>
      <x:c r="L247" s="83" t="s">
        <x:v>1569</x:v>
      </x:c>
      <x:c r="M247" s="83" t="s">
        <x:v>1570</x:v>
      </x:c>
      <x:c r="N247" s="83">
        <x:v>0.12239583333333333</x:v>
      </x:c>
      <x:c r="O247" s="83" t="s">
        <x:v>1532</x:v>
      </x:c>
      <x:c r="P247" s="83">
        <x:v>12</x:v>
      </x:c>
      <x:c r="Q247" s="83">
        <x:f t="shared" si="1"/>
        <x:v>1192</x:v>
      </x:c>
      <x:c r="R247" s="67"/>
      <x:c r="S247" s="67" t="s">
        <x:v>1569</x:v>
      </x:c>
      <x:c r="T247" s="67" t="s">
        <x:v>1571</x:v>
      </x:c>
      <x:c r="U247" s="67" t="s">
        <x:v>1572</x:v>
      </x:c>
      <x:c r="V247" s="67"/>
      <x:c r="W247" s="67"/>
      <x:c r="X247" s="67"/>
    </x:row>
    <x:row r="248" ht="39.95000076293945" customHeight="1">
      <x:c r="A248" s="67" t="s">
        <x:v>1266</x:v>
      </x:c>
      <x:c r="B248" s="83">
        <x:v>247</x:v>
      </x:c>
      <x:c r="C248" s="83">
        <x:v>8</x:v>
      </x:c>
      <x:c r="D248" s="83">
        <x:v>10</x:v>
      </x:c>
      <x:c r="E248" s="83" t="s">
        <x:v>1573</x:v>
      </x:c>
      <x:c r="F248" s="83" t="s">
        <x:v>1574</x:v>
      </x:c>
      <x:c r="G248" s="83" t="s">
        <x:v>1575</x:v>
      </x:c>
      <x:c r="H248" s="83" t="s">
        <x:v>1576</x:v>
      </x:c>
      <x:c r="I248" s="83">
        <x:v>3</x:v>
      </x:c>
      <x:c r="J248" s="83" t="s">
        <x:v>1577</x:v>
      </x:c>
      <x:c r="K248" s="83" t="s">
        <x:v>1578</x:v>
      </x:c>
      <x:c r="L248" s="83" t="s">
        <x:v>888</x:v>
      </x:c>
      <x:c r="M248" s="83" t="s">
        <x:v>1579</x:v>
      </x:c>
      <x:c r="N248" s="83">
        <x:v>0.12366898148148148</x:v>
      </x:c>
      <x:c r="O248" s="83" t="s">
        <x:v>1532</x:v>
      </x:c>
      <x:c r="P248" s="83">
        <x:v>12</x:v>
      </x:c>
      <x:c r="Q248" s="83">
        <x:f t="shared" si="1"/>
        <x:v>1204</x:v>
      </x:c>
      <x:c r="R248" s="67"/>
      <x:c r="S248" s="67" t="s">
        <x:v>888</x:v>
      </x:c>
      <x:c r="T248" s="67" t="s">
        <x:v>1140</x:v>
      </x:c>
      <x:c r="U248" s="67" t="s">
        <x:v>889</x:v>
      </x:c>
      <x:c r="V248" s="67"/>
      <x:c r="W248" s="67"/>
      <x:c r="X248" s="67"/>
    </x:row>
    <x:row r="249" ht="39.95000076293945" customHeight="1">
      <x:c r="A249" s="67" t="s">
        <x:v>1266</x:v>
      </x:c>
      <x:c r="B249" s="83">
        <x:v>248</x:v>
      </x:c>
      <x:c r="C249" s="83">
        <x:v>7</x:v>
      </x:c>
      <x:c r="D249" s="83">
        <x:v>10</x:v>
      </x:c>
      <x:c r="E249" s="83" t="s">
        <x:v>1580</x:v>
      </x:c>
      <x:c r="F249" s="83" t="s">
        <x:v>1581</x:v>
      </x:c>
      <x:c r="G249" s="83" t="s">
        <x:v>1582</x:v>
      </x:c>
      <x:c r="H249" s="83" t="s">
        <x:v>1583</x:v>
      </x:c>
      <x:c r="I249" s="83">
        <x:v>3</x:v>
      </x:c>
      <x:c r="J249" s="83" t="s">
        <x:v>1584</x:v>
      </x:c>
      <x:c r="K249" s="83" t="s">
        <x:v>1585</x:v>
      </x:c>
      <x:c r="L249" s="83" t="s">
        <x:v>591</x:v>
      </x:c>
      <x:c r="M249" s="83" t="s">
        <x:v>1586</x:v>
      </x:c>
      <x:c r="N249" s="83">
        <x:v>0.12442129629629629</x:v>
      </x:c>
      <x:c r="O249" s="83" t="s">
        <x:v>1532</x:v>
      </x:c>
      <x:c r="P249" s="83">
        <x:v>12</x:v>
      </x:c>
      <x:c r="Q249" s="83">
        <x:f t="shared" si="1"/>
        <x:v>1216</x:v>
      </x:c>
      <x:c r="R249" s="67"/>
      <x:c r="S249" s="67" t="s">
        <x:v>591</x:v>
      </x:c>
      <x:c r="T249" s="67" t="s">
        <x:v>90</x:v>
      </x:c>
      <x:c r="U249" s="67" t="s">
        <x:v>177</x:v>
      </x:c>
      <x:c r="V249" s="67"/>
      <x:c r="W249" s="67"/>
      <x:c r="X249" s="67"/>
    </x:row>
    <x:row r="250" ht="39.95000076293945" customHeight="1">
      <x:c r="A250" s="67" t="s">
        <x:v>1266</x:v>
      </x:c>
      <x:c r="B250" s="83">
        <x:v>249</x:v>
      </x:c>
      <x:c r="C250" s="83">
        <x:v>1</x:v>
      </x:c>
      <x:c r="D250" s="83">
        <x:v>10</x:v>
      </x:c>
      <x:c r="E250" s="83" t="s">
        <x:v>1587</x:v>
      </x:c>
      <x:c r="F250" s="83" t="s">
        <x:v>1588</x:v>
      </x:c>
      <x:c r="G250" s="83" t="s">
        <x:v>1589</x:v>
      </x:c>
      <x:c r="H250" s="83" t="s">
        <x:v>1590</x:v>
      </x:c>
      <x:c r="I250" s="83">
        <x:v>4</x:v>
      </x:c>
      <x:c r="J250" s="83" t="s">
        <x:v>1591</x:v>
      </x:c>
      <x:c r="K250" s="83" t="s">
        <x:v>31</x:v>
      </x:c>
      <x:c r="L250" s="83" t="s">
        <x:v>591</x:v>
      </x:c>
      <x:c r="M250" s="83" t="s">
        <x:v>1592</x:v>
      </x:c>
      <x:c r="N250" s="83">
        <x:v>0.12517361111111111</x:v>
      </x:c>
      <x:c r="O250" s="83" t="s">
        <x:v>1532</x:v>
      </x:c>
      <x:c r="P250" s="83">
        <x:v>6</x:v>
      </x:c>
      <x:c r="Q250" s="83">
        <x:f t="shared" si="1"/>
        <x:v>1222</x:v>
      </x:c>
      <x:c r="R250" s="67"/>
      <x:c r="S250" s="67" t="s">
        <x:v>591</x:v>
      </x:c>
      <x:c r="T250" s="67" t="s">
        <x:v>90</x:v>
      </x:c>
      <x:c r="U250" s="67" t="s">
        <x:v>177</x:v>
      </x:c>
      <x:c r="V250" s="67" t="s">
        <x:v>1593</x:v>
      </x:c>
      <x:c r="W250" s="67"/>
      <x:c r="X250" s="67" t="s">
        <x:v>1594</x:v>
      </x:c>
      <x:c r="Y250" s="83" t="s">
        <x:v>1595</x:v>
      </x:c>
    </x:row>
    <x:row r="251" ht="39.95000076293945" customHeight="1">
      <x:c r="A251" s="67" t="s">
        <x:v>1266</x:v>
      </x:c>
      <x:c r="B251" s="83">
        <x:v>250</x:v>
      </x:c>
      <x:c r="C251" s="83">
        <x:v>9</x:v>
      </x:c>
      <x:c r="D251" s="83">
        <x:v>9</x:v>
      </x:c>
      <x:c r="E251" s="83" t="s">
        <x:v>1596</x:v>
      </x:c>
      <x:c r="F251" s="83" t="s">
        <x:v>1597</x:v>
      </x:c>
      <x:c r="G251" s="83" t="s">
        <x:v>1598</x:v>
      </x:c>
      <x:c r="H251" s="83" t="s">
        <x:v>1599</x:v>
      </x:c>
      <x:c r="I251" s="83">
        <x:v>4</x:v>
      </x:c>
      <x:c r="J251" s="83" t="s">
        <x:v>1600</x:v>
      </x:c>
      <x:c r="K251" s="83" t="s">
        <x:v>1601</x:v>
      </x:c>
      <x:c r="L251" s="83" t="s">
        <x:v>1190</x:v>
      </x:c>
      <x:c r="M251" s="83" t="s">
        <x:v>1602</x:v>
      </x:c>
      <x:c r="N251" s="83">
        <x:v>0.12662037037037038</x:v>
      </x:c>
      <x:c r="O251" s="83" t="s">
        <x:v>1532</x:v>
      </x:c>
      <x:c r="P251" s="83">
        <x:v>8</x:v>
      </x:c>
      <x:c r="Q251" s="83">
        <x:f t="shared" si="1"/>
        <x:v>1230</x:v>
      </x:c>
      <x:c r="R251" s="67" t="s">
        <x:v>1603</x:v>
      </x:c>
      <x:c r="S251" s="67" t="s">
        <x:v>1190</x:v>
      </x:c>
      <x:c r="T251" s="67" t="s">
        <x:v>884</x:v>
      </x:c>
      <x:c r="U251" s="67" t="s">
        <x:v>1209</x:v>
      </x:c>
      <x:c r="V251" s="67"/>
      <x:c r="W251" s="67"/>
      <x:c r="X251" s="67"/>
      <x:c r="Y251" s="83" t="s">
        <x:v>1604</x:v>
      </x:c>
    </x:row>
    <x:row r="252" ht="39.95000076293945" customHeight="1">
      <x:c r="A252" s="67" t="s">
        <x:v>1266</x:v>
      </x:c>
      <x:c r="B252" s="83">
        <x:v>251</x:v>
      </x:c>
      <x:c r="C252" s="83">
        <x:v>8</x:v>
      </x:c>
      <x:c r="D252" s="83">
        <x:v>9</x:v>
      </x:c>
      <x:c r="E252" s="83" t="s">
        <x:v>1605</x:v>
      </x:c>
      <x:c r="F252" s="83" t="s">
        <x:v>1606</x:v>
      </x:c>
      <x:c r="G252" s="83" t="s">
        <x:v>1607</x:v>
      </x:c>
      <x:c r="H252" s="83" t="s">
        <x:v>1608</x:v>
      </x:c>
      <x:c r="I252" s="83">
        <x:v>4</x:v>
      </x:c>
      <x:c r="J252" s="83" t="s">
        <x:v>1609</x:v>
      </x:c>
      <x:c r="K252" s="83" t="s">
        <x:v>1601</x:v>
      </x:c>
      <x:c r="L252" s="83" t="s">
        <x:v>1610</x:v>
      </x:c>
      <x:c r="M252" s="83" t="s">
        <x:v>1602</x:v>
      </x:c>
      <x:c r="N252" s="83">
        <x:v>0.12771990740740741</x:v>
      </x:c>
      <x:c r="O252" s="83" t="s">
        <x:v>1532</x:v>
      </x:c>
      <x:c r="P252" s="83">
        <x:v>8</x:v>
      </x:c>
      <x:c r="Q252" s="83">
        <x:f t="shared" si="1"/>
        <x:v>1238</x:v>
      </x:c>
      <x:c r="R252" s="67" t="s">
        <x:v>1611</x:v>
      </x:c>
      <x:c r="S252" s="67" t="s">
        <x:v>1610</x:v>
      </x:c>
      <x:c r="T252" s="67" t="s">
        <x:v>1612</x:v>
      </x:c>
      <x:c r="U252" s="67" t="s">
        <x:v>1613</x:v>
      </x:c>
      <x:c r="V252" s="67"/>
      <x:c r="W252" s="67"/>
      <x:c r="X252" s="67"/>
    </x:row>
    <x:row r="253" ht="39.95000076293945" customHeight="1">
      <x:c r="A253" s="67" t="s">
        <x:v>1266</x:v>
      </x:c>
      <x:c r="B253" s="83">
        <x:v>252</x:v>
      </x:c>
      <x:c r="C253" s="83">
        <x:v>1</x:v>
      </x:c>
      <x:c r="D253" s="83">
        <x:v>10</x:v>
      </x:c>
      <x:c r="E253" s="83" t="s">
        <x:v>1614</x:v>
      </x:c>
      <x:c r="F253" s="83" t="s">
        <x:v>1615</x:v>
      </x:c>
      <x:c r="G253" s="83" t="s">
        <x:v>1616</x:v>
      </x:c>
      <x:c r="H253" s="83" t="s">
        <x:v>1617</x:v>
      </x:c>
      <x:c r="I253" s="83">
        <x:v>1</x:v>
      </x:c>
      <x:c r="J253" s="83" t="s">
        <x:v>1618</x:v>
      </x:c>
      <x:c r="K253" s="83" t="s">
        <x:v>1619</x:v>
      </x:c>
      <x:c r="L253" s="83" t="s">
        <x:v>42</x:v>
      </x:c>
      <x:c r="M253" s="83" t="s">
        <x:v>1620</x:v>
      </x:c>
      <x:c r="N253" s="83">
        <x:v>0.12795138888888888</x:v>
      </x:c>
      <x:c r="O253" s="83" t="s">
        <x:v>1532</x:v>
      </x:c>
      <x:c r="P253" s="83">
        <x:v>4</x:v>
      </x:c>
      <x:c r="Q253" s="83">
        <x:f t="shared" si="1"/>
        <x:v>1242</x:v>
      </x:c>
      <x:c r="R253" s="67"/>
      <x:c r="S253" s="67" t="s">
        <x:v>42</x:v>
      </x:c>
      <x:c r="T253" s="67" t="s">
        <x:v>42</x:v>
      </x:c>
      <x:c r="U253" s="67" t="s">
        <x:v>42</x:v>
      </x:c>
      <x:c r="V253" s="67"/>
      <x:c r="W253" s="67"/>
      <x:c r="X253" s="67"/>
    </x:row>
    <x:row r="254" ht="39.95000076293945" customHeight="1">
      <x:c r="A254" s="67" t="s">
        <x:v>1266</x:v>
      </x:c>
      <x:c r="B254" s="83">
        <x:v>253</x:v>
      </x:c>
      <x:c r="C254" s="83">
        <x:v>1</x:v>
      </x:c>
      <x:c r="D254" s="83">
        <x:v>10</x:v>
      </x:c>
      <x:c r="E254" s="83" t="s">
        <x:v>1621</x:v>
      </x:c>
      <x:c r="F254" s="83" t="s">
        <x:v>1622</x:v>
      </x:c>
      <x:c r="G254" s="83" t="s">
        <x:v>1623</x:v>
      </x:c>
      <x:c r="H254" s="83" t="s">
        <x:v>496</x:v>
      </x:c>
      <x:c r="I254" s="83">
        <x:v>2</x:v>
      </x:c>
      <x:c r="J254" s="83" t="s">
        <x:v>1624</x:v>
      </x:c>
      <x:c r="K254" s="83" t="s">
        <x:v>31</x:v>
      </x:c>
      <x:c r="L254" s="83" t="s">
        <x:v>177</x:v>
      </x:c>
      <x:c r="M254" s="83" t="s">
        <x:v>498</x:v>
      </x:c>
      <x:c r="N254" s="83">
        <x:v>0.12858796296296296</x:v>
      </x:c>
      <x:c r="O254" s="83" t="s">
        <x:v>1532</x:v>
      </x:c>
      <x:c r="P254" s="83">
        <x:v>5</x:v>
      </x:c>
      <x:c r="Q254" s="83">
        <x:f t="shared" si="1"/>
        <x:v>1247</x:v>
      </x:c>
      <x:c r="R254" s="67"/>
      <x:c r="S254" s="67" t="s">
        <x:v>177</x:v>
      </x:c>
      <x:c r="T254" s="67" t="s">
        <x:v>56</x:v>
      </x:c>
      <x:c r="U254" s="67" t="s">
        <x:v>35</x:v>
      </x:c>
      <x:c r="V254" s="67"/>
      <x:c r="W254" s="67"/>
      <x:c r="X254" s="67"/>
    </x:row>
    <x:row r="255" ht="39.95000076293945" customHeight="1">
      <x:c r="A255" s="67" t="s">
        <x:v>1266</x:v>
      </x:c>
      <x:c r="B255" s="83">
        <x:v>254</x:v>
      </x:c>
      <x:c r="C255" s="83">
        <x:v>1</x:v>
      </x:c>
      <x:c r="D255" s="83">
        <x:v>10</x:v>
      </x:c>
      <x:c r="E255" s="83" t="s">
        <x:v>1625</x:v>
      </x:c>
      <x:c r="F255" s="83" t="s">
        <x:v>1626</x:v>
      </x:c>
      <x:c r="G255" s="83" t="s">
        <x:v>1627</x:v>
      </x:c>
      <x:c r="H255" s="83" t="s">
        <x:v>496</x:v>
      </x:c>
      <x:c r="I255" s="83">
        <x:v>2</x:v>
      </x:c>
      <x:c r="J255" s="83" t="s">
        <x:v>1628</x:v>
      </x:c>
      <x:c r="K255" s="83" t="s">
        <x:v>31</x:v>
      </x:c>
      <x:c r="L255" s="83" t="s">
        <x:v>177</x:v>
      </x:c>
      <x:c r="M255" s="83" t="s">
        <x:v>498</x:v>
      </x:c>
      <x:c r="N255" s="83">
        <x:v>0.12922453703703704</x:v>
      </x:c>
      <x:c r="O255" s="83" t="s">
        <x:v>1532</x:v>
      </x:c>
      <x:c r="P255" s="83">
        <x:v>5</x:v>
      </x:c>
      <x:c r="Q255" s="83">
        <x:f t="shared" si="1"/>
        <x:v>1252</x:v>
      </x:c>
      <x:c r="R255" s="67"/>
      <x:c r="S255" s="67" t="s">
        <x:v>177</x:v>
      </x:c>
      <x:c r="T255" s="67" t="s">
        <x:v>56</x:v>
      </x:c>
      <x:c r="U255" s="67" t="s">
        <x:v>35</x:v>
      </x:c>
      <x:c r="V255" s="67"/>
      <x:c r="W255" s="67"/>
      <x:c r="X255" s="67"/>
    </x:row>
    <x:row r="256" ht="39.95000076293945" customHeight="1">
      <x:c r="A256" s="67" t="s">
        <x:v>1266</x:v>
      </x:c>
      <x:c r="B256" s="83">
        <x:v>255</x:v>
      </x:c>
      <x:c r="C256" s="83">
        <x:v>1</x:v>
      </x:c>
      <x:c r="D256" s="83">
        <x:v>10</x:v>
      </x:c>
      <x:c r="E256" s="83" t="s">
        <x:v>1629</x:v>
      </x:c>
      <x:c r="F256" s="83" t="s">
        <x:v>1630</x:v>
      </x:c>
      <x:c r="G256" s="83" t="s">
        <x:v>1631</x:v>
      </x:c>
      <x:c r="H256" s="83" t="s">
        <x:v>496</x:v>
      </x:c>
      <x:c r="I256" s="83">
        <x:v>2</x:v>
      </x:c>
      <x:c r="J256" s="83" t="s">
        <x:v>1632</x:v>
      </x:c>
      <x:c r="K256" s="83" t="s">
        <x:v>31</x:v>
      </x:c>
      <x:c r="L256" s="83" t="s">
        <x:v>889</x:v>
      </x:c>
      <x:c r="M256" s="83" t="s">
        <x:v>498</x:v>
      </x:c>
      <x:c r="N256" s="83">
        <x:v>0.13038194444444445</x:v>
      </x:c>
      <x:c r="O256" s="83" t="s">
        <x:v>1532</x:v>
      </x:c>
      <x:c r="P256" s="83">
        <x:v>12</x:v>
      </x:c>
      <x:c r="Q256" s="83">
        <x:f t="shared" si="1"/>
        <x:v>1264</x:v>
      </x:c>
      <x:c r="R256" s="67"/>
      <x:c r="S256" s="67" t="s">
        <x:v>889</x:v>
      </x:c>
      <x:c r="T256" s="67" t="s">
        <x:v>899</x:v>
      </x:c>
      <x:c r="U256" s="67" t="s">
        <x:v>588</x:v>
      </x:c>
      <x:c r="V256" s="67" t="s">
        <x:v>1633</x:v>
      </x:c>
      <x:c r="W256" s="67"/>
      <x:c r="X256" s="67" t="s">
        <x:v>1634</x:v>
      </x:c>
    </x:row>
    <x:row r="257" ht="39.95000076293945" customHeight="1">
      <x:c r="A257" s="67" t="s">
        <x:v>1266</x:v>
      </x:c>
      <x:c r="B257" s="83">
        <x:v>256</x:v>
      </x:c>
      <x:c r="C257" s="83">
        <x:v>6</x:v>
      </x:c>
      <x:c r="D257" s="83">
        <x:v>9</x:v>
      </x:c>
      <x:c r="E257" s="83" t="s">
        <x:v>1635</x:v>
      </x:c>
      <x:c r="F257" s="83" t="s">
        <x:v>1636</x:v>
      </x:c>
      <x:c r="G257" s="83" t="s">
        <x:v>1637</x:v>
      </x:c>
      <x:c r="H257" s="83" t="s">
        <x:v>1638</x:v>
      </x:c>
      <x:c r="I257" s="83">
        <x:v>1</x:v>
      </x:c>
      <x:c r="J257" s="83" t="s">
        <x:v>1639</x:v>
      </x:c>
      <x:c r="K257" s="83" t="s">
        <x:v>1640</x:v>
      </x:c>
      <x:c r="L257" s="83" t="s">
        <x:v>36</x:v>
      </x:c>
      <x:c r="M257" s="83" t="s">
        <x:v>1641</x:v>
      </x:c>
      <x:c r="N257" s="83">
        <x:v>0.13078703703703703</x:v>
      </x:c>
      <x:c r="O257" s="83" t="s">
        <x:v>1642</x:v>
      </x:c>
      <x:c r="P257" s="83">
        <x:v>6</x:v>
      </x:c>
      <x:c r="Q257" s="83">
        <x:f t="shared" si="1"/>
        <x:v>1270</x:v>
      </x:c>
      <x:c r="R257" s="67"/>
      <x:c r="S257" s="67" t="s">
        <x:v>36</x:v>
      </x:c>
      <x:c r="T257" s="67" t="s">
        <x:v>49</x:v>
      </x:c>
      <x:c r="U257" s="67" t="s">
        <x:v>49</x:v>
      </x:c>
      <x:c r="V257" s="67"/>
      <x:c r="W257" s="67"/>
      <x:c r="X257" s="67"/>
    </x:row>
    <x:row r="258" ht="39.95000076293945" customHeight="1">
      <x:c r="A258" s="67" t="s">
        <x:v>1266</x:v>
      </x:c>
      <x:c r="B258" s="83">
        <x:v>257</x:v>
      </x:c>
      <x:c r="C258" s="83">
        <x:v>1</x:v>
      </x:c>
      <x:c r="D258" s="83">
        <x:v>8</x:v>
      </x:c>
      <x:c r="E258" s="83" t="s">
        <x:v>1643</x:v>
      </x:c>
      <x:c r="F258" s="83" t="s">
        <x:v>1644</x:v>
      </x:c>
      <x:c r="G258" s="83" t="s">
        <x:v>1645</x:v>
      </x:c>
      <x:c r="H258" s="83" t="s">
        <x:v>791</x:v>
      </x:c>
      <x:c r="I258" s="83">
        <x:v>3</x:v>
      </x:c>
      <x:c r="J258" s="83" t="s">
        <x:v>1646</x:v>
      </x:c>
      <x:c r="K258" s="83" t="s">
        <x:v>793</x:v>
      </x:c>
      <x:c r="L258" s="83" t="s">
        <x:v>49</x:v>
      </x:c>
      <x:c r="M258" s="83" t="s">
        <x:v>794</x:v>
      </x:c>
      <x:c r="N258" s="83">
        <x:v>0.13113425925925926</x:v>
      </x:c>
      <x:c r="O258" s="83" t="s">
        <x:v>1642</x:v>
      </x:c>
      <x:c r="P258" s="83">
        <x:v>4</x:v>
      </x:c>
      <x:c r="Q258" s="83">
        <x:f t="shared" si="1"/>
        <x:v>1274</x:v>
      </x:c>
      <x:c r="R258" s="67"/>
      <x:c r="S258" s="67" t="s">
        <x:v>49</x:v>
      </x:c>
      <x:c r="T258" s="67" t="s">
        <x:v>49</x:v>
      </x:c>
      <x:c r="U258" s="67" t="s">
        <x:v>49</x:v>
      </x:c>
      <x:c r="V258" s="67"/>
      <x:c r="W258" s="67"/>
      <x:c r="X258" s="67" t="s">
        <x:v>1647</x:v>
      </x:c>
    </x:row>
    <x:row r="259" ht="39.95000076293945" customHeight="1">
      <x:c r="A259" s="67" t="s">
        <x:v>1648</x:v>
      </x:c>
      <x:c r="B259" s="83">
        <x:v>258</x:v>
      </x:c>
      <x:c r="C259" s="83">
        <x:v>1</x:v>
      </x:c>
      <x:c r="D259" s="83">
        <x:v>8</x:v>
      </x:c>
      <x:c r="E259" s="83" t="s">
        <x:v>1649</x:v>
      </x:c>
      <x:c r="F259" s="83" t="s">
        <x:v>1650</x:v>
      </x:c>
      <x:c r="G259" s="83" t="s">
        <x:v>1651</x:v>
      </x:c>
      <x:c r="H259" s="83" t="s">
        <x:v>1652</x:v>
      </x:c>
      <x:c r="I259" s="83">
        <x:v>3</x:v>
      </x:c>
      <x:c r="J259" s="83" t="s">
        <x:v>1653</x:v>
      </x:c>
      <x:c r="K259" s="83" t="s">
        <x:v>31</x:v>
      </x:c>
      <x:c r="L259" s="83" t="s">
        <x:v>41</x:v>
      </x:c>
      <x:c r="M259" s="83" t="s">
        <x:v>1654</x:v>
      </x:c>
      <x:c r="N259" s="83">
        <x:v>0.13142361111111112</x:v>
      </x:c>
      <x:c r="O259" s="83" t="s">
        <x:v>1655</x:v>
      </x:c>
      <x:c r="P259" s="83">
        <x:v>5</x:v>
      </x:c>
      <x:c r="Q259" s="83">
        <x:f t="shared" si="1"/>
        <x:v>1279</x:v>
      </x:c>
      <x:c r="R259" s="67"/>
      <x:c r="S259" s="67" t="s">
        <x:v>41</x:v>
      </x:c>
      <x:c r="T259" s="67" t="s">
        <x:v>42</x:v>
      </x:c>
      <x:c r="U259" s="67" t="s">
        <x:v>42</x:v>
      </x:c>
      <x:c r="V259" s="67"/>
      <x:c r="W259" s="67"/>
      <x:c r="X259" s="67" t="s">
        <x:v>1653</x:v>
      </x:c>
      <x:c r="Y259" s="83" t="s">
        <x:v>1656</x:v>
      </x:c>
    </x:row>
    <x:row r="260" ht="39.95000076293945" customHeight="1">
      <x:c r="A260" s="67" t="s">
        <x:v>1648</x:v>
      </x:c>
      <x:c r="B260" s="83">
        <x:v>259</x:v>
      </x:c>
      <x:c r="C260" s="83">
        <x:v>1</x:v>
      </x:c>
      <x:c r="D260" s="83">
        <x:v>8</x:v>
      </x:c>
      <x:c r="E260" s="83" t="s">
        <x:v>1657</x:v>
      </x:c>
      <x:c r="F260" s="83" t="s">
        <x:v>1658</x:v>
      </x:c>
      <x:c r="G260" s="83" t="s">
        <x:v>1659</x:v>
      </x:c>
      <x:c r="H260" s="83" t="s">
        <x:v>513</x:v>
      </x:c>
      <x:c r="I260" s="83">
        <x:v>2</x:v>
      </x:c>
      <x:c r="J260" s="83" t="s">
        <x:v>1660</x:v>
      </x:c>
      <x:c r="K260" s="83" t="s">
        <x:v>31</x:v>
      </x:c>
      <x:c r="L260" s="83" t="s">
        <x:v>49</x:v>
      </x:c>
      <x:c r="M260" s="83" t="s">
        <x:v>515</x:v>
      </x:c>
      <x:c r="N260" s="83">
        <x:v>0.13177083333333334</x:v>
      </x:c>
      <x:c r="O260" s="83" t="s">
        <x:v>1661</x:v>
      </x:c>
      <x:c r="P260" s="83">
        <x:v>4</x:v>
      </x:c>
      <x:c r="Q260" s="83">
        <x:f t="shared" si="1"/>
        <x:v>1283</x:v>
      </x:c>
      <x:c r="R260" s="67"/>
      <x:c r="S260" s="67" t="s">
        <x:v>49</x:v>
      </x:c>
      <x:c r="T260" s="67" t="s">
        <x:v>49</x:v>
      </x:c>
      <x:c r="U260" s="67" t="s">
        <x:v>41</x:v>
      </x:c>
      <x:c r="V260" s="67"/>
      <x:c r="W260" s="67"/>
      <x:c r="X260" s="67"/>
    </x:row>
    <x:row r="261" ht="39.95000076293945" customHeight="1">
      <x:c r="A261" s="67" t="s">
        <x:v>1648</x:v>
      </x:c>
      <x:c r="B261" s="83">
        <x:v>260</x:v>
      </x:c>
      <x:c r="C261" s="83">
        <x:v>1</x:v>
      </x:c>
      <x:c r="D261" s="83">
        <x:v>10</x:v>
      </x:c>
      <x:c r="E261" s="83" t="s">
        <x:v>1662</x:v>
      </x:c>
      <x:c r="F261" s="83" t="s">
        <x:v>1663</x:v>
      </x:c>
      <x:c r="G261" s="83" t="s">
        <x:v>1664</x:v>
      </x:c>
      <x:c r="H261" s="83" t="s">
        <x:v>496</x:v>
      </x:c>
      <x:c r="I261" s="83">
        <x:v>2</x:v>
      </x:c>
      <x:c r="J261" s="83" t="s">
        <x:v>1665</x:v>
      </x:c>
      <x:c r="K261" s="83" t="s">
        <x:v>31</x:v>
      </x:c>
      <x:c r="L261" s="83" t="s">
        <x:v>177</x:v>
      </x:c>
      <x:c r="M261" s="83" t="s">
        <x:v>498</x:v>
      </x:c>
      <x:c r="N261" s="83">
        <x:v>0.13240740740740742</x:v>
      </x:c>
      <x:c r="O261" s="83" t="s">
        <x:v>1661</x:v>
      </x:c>
      <x:c r="P261" s="83">
        <x:v>5</x:v>
      </x:c>
      <x:c r="Q261" s="83">
        <x:f t="shared" si="1"/>
        <x:v>1288</x:v>
      </x:c>
      <x:c r="R261" s="67"/>
      <x:c r="S261" s="67" t="s">
        <x:v>177</x:v>
      </x:c>
      <x:c r="T261" s="67" t="s">
        <x:v>56</x:v>
      </x:c>
      <x:c r="U261" s="67" t="s">
        <x:v>35</x:v>
      </x:c>
      <x:c r="V261" s="67"/>
      <x:c r="W261" s="67"/>
      <x:c r="X261" s="67"/>
    </x:row>
    <x:row r="262" ht="39.95000076293945" customHeight="1">
      <x:c r="A262" s="67" t="s">
        <x:v>1648</x:v>
      </x:c>
      <x:c r="B262" s="83">
        <x:v>261</x:v>
      </x:c>
      <x:c r="C262" s="83">
        <x:v>2</x:v>
      </x:c>
      <x:c r="D262" s="83">
        <x:v>7</x:v>
      </x:c>
      <x:c r="E262" s="83" t="s">
        <x:v>1666</x:v>
      </x:c>
      <x:c r="F262" s="83" t="s">
        <x:v>1667</x:v>
      </x:c>
      <x:c r="G262" s="83" t="s">
        <x:v>1668</x:v>
      </x:c>
      <x:c r="H262" s="83" t="s">
        <x:v>482</x:v>
      </x:c>
      <x:c r="I262" s="83">
        <x:v>3</x:v>
      </x:c>
      <x:c r="J262" s="83" t="s">
        <x:v>1669</x:v>
      </x:c>
      <x:c r="K262" s="83" t="s">
        <x:v>31</x:v>
      </x:c>
      <x:c r="L262" s="83" t="s">
        <x:v>41</x:v>
      </x:c>
      <x:c r="M262" s="83" t="s">
        <x:v>484</x:v>
      </x:c>
      <x:c r="N262" s="83">
        <x:v>0.13269675925925925</x:v>
      </x:c>
      <x:c r="O262" s="83" t="s">
        <x:v>1661</x:v>
      </x:c>
      <x:c r="P262" s="83">
        <x:v>4</x:v>
      </x:c>
      <x:c r="Q262" s="83">
        <x:f t="shared" si="1"/>
        <x:v>1292</x:v>
      </x:c>
      <x:c r="R262" s="67"/>
      <x:c r="S262" s="67" t="s">
        <x:v>41</x:v>
      </x:c>
      <x:c r="T262" s="67" t="s">
        <x:v>41</x:v>
      </x:c>
      <x:c r="U262" s="67" t="s">
        <x:v>42</x:v>
      </x:c>
      <x:c r="V262" s="67"/>
      <x:c r="W262" s="67"/>
      <x:c r="X262" s="67"/>
    </x:row>
    <x:row r="263" ht="39.95000076293945" customHeight="1">
      <x:c r="A263" s="67" t="s">
        <x:v>1648</x:v>
      </x:c>
      <x:c r="B263" s="83">
        <x:v>262</x:v>
      </x:c>
      <x:c r="C263" s="83">
        <x:v>1</x:v>
      </x:c>
      <x:c r="D263" s="83">
        <x:v>10</x:v>
      </x:c>
      <x:c r="E263" s="83" t="s">
        <x:v>1670</x:v>
      </x:c>
      <x:c r="F263" s="83" t="s">
        <x:v>1671</x:v>
      </x:c>
      <x:c r="G263" s="83" t="s">
        <x:v>1672</x:v>
      </x:c>
      <x:c r="H263" s="83" t="s">
        <x:v>496</x:v>
      </x:c>
      <x:c r="I263" s="83">
        <x:v>2</x:v>
      </x:c>
      <x:c r="J263" s="83" t="s">
        <x:v>1673</x:v>
      </x:c>
      <x:c r="K263" s="83" t="s">
        <x:v>31</x:v>
      </x:c>
      <x:c r="L263" s="83" t="s">
        <x:v>177</x:v>
      </x:c>
      <x:c r="M263" s="83" t="s">
        <x:v>498</x:v>
      </x:c>
      <x:c r="N263" s="83">
        <x:v>0.13333333333333333</x:v>
      </x:c>
      <x:c r="O263" s="83" t="s">
        <x:v>1661</x:v>
      </x:c>
      <x:c r="P263" s="83">
        <x:v>5</x:v>
      </x:c>
      <x:c r="Q263" s="83">
        <x:f t="shared" si="1"/>
        <x:v>1297</x:v>
      </x:c>
      <x:c r="R263" s="67"/>
      <x:c r="S263" s="67" t="s">
        <x:v>177</x:v>
      </x:c>
      <x:c r="T263" s="67" t="s">
        <x:v>56</x:v>
      </x:c>
      <x:c r="U263" s="67" t="s">
        <x:v>35</x:v>
      </x:c>
      <x:c r="V263" s="67" t="s">
        <x:v>1674</x:v>
      </x:c>
      <x:c r="W263" s="67"/>
      <x:c r="X263" s="67" t="s">
        <x:v>1675</x:v>
      </x:c>
    </x:row>
    <x:row r="264" ht="39.95000076293945" customHeight="1">
      <x:c r="A264" s="67" t="s">
        <x:v>1648</x:v>
      </x:c>
      <x:c r="B264" s="83">
        <x:v>263</x:v>
      </x:c>
      <x:c r="C264" s="83">
        <x:v>1</x:v>
      </x:c>
      <x:c r="D264" s="83">
        <x:v>8</x:v>
      </x:c>
      <x:c r="E264" s="83" t="s">
        <x:v>1676</x:v>
      </x:c>
      <x:c r="F264" s="83" t="s">
        <x:v>1677</x:v>
      </x:c>
      <x:c r="G264" s="83" t="s">
        <x:v>1678</x:v>
      </x:c>
      <x:c r="H264" s="83" t="s">
        <x:v>513</x:v>
      </x:c>
      <x:c r="I264" s="83">
        <x:v>2</x:v>
      </x:c>
      <x:c r="J264" s="83" t="s">
        <x:v>1679</x:v>
      </x:c>
      <x:c r="K264" s="83" t="s">
        <x:v>31</x:v>
      </x:c>
      <x:c r="L264" s="83" t="s">
        <x:v>49</x:v>
      </x:c>
      <x:c r="M264" s="83" t="s">
        <x:v>515</x:v>
      </x:c>
      <x:c r="N264" s="83">
        <x:v>0.13368055555555555</x:v>
      </x:c>
      <x:c r="O264" s="83" t="s">
        <x:v>1680</x:v>
      </x:c>
      <x:c r="P264" s="83">
        <x:v>4</x:v>
      </x:c>
      <x:c r="Q264" s="83">
        <x:f t="shared" si="1"/>
        <x:v>1301</x:v>
      </x:c>
      <x:c r="R264" s="67"/>
      <x:c r="S264" s="67" t="s">
        <x:v>49</x:v>
      </x:c>
      <x:c r="T264" s="67" t="s">
        <x:v>49</x:v>
      </x:c>
      <x:c r="U264" s="67" t="s">
        <x:v>41</x:v>
      </x:c>
      <x:c r="V264" s="67"/>
      <x:c r="W264" s="67" t="s">
        <x:v>1681</x:v>
      </x:c>
      <x:c r="X264" s="67"/>
    </x:row>
    <x:row r="265" ht="39.95000076293945" customHeight="1">
      <x:c r="A265" s="67" t="s">
        <x:v>1648</x:v>
      </x:c>
      <x:c r="B265" s="83">
        <x:v>264</x:v>
      </x:c>
      <x:c r="C265" s="83">
        <x:v>1</x:v>
      </x:c>
      <x:c r="D265" s="83">
        <x:v>8</x:v>
      </x:c>
      <x:c r="E265" s="83" t="s">
        <x:v>1682</x:v>
      </x:c>
      <x:c r="F265" s="83" t="s">
        <x:v>1683</x:v>
      </x:c>
      <x:c r="G265" s="83" t="s">
        <x:v>1684</x:v>
      </x:c>
      <x:c r="H265" s="83" t="s">
        <x:v>513</x:v>
      </x:c>
      <x:c r="I265" s="83">
        <x:v>2</x:v>
      </x:c>
      <x:c r="J265" s="83" t="s">
        <x:v>1685</x:v>
      </x:c>
      <x:c r="K265" s="83" t="s">
        <x:v>31</x:v>
      </x:c>
      <x:c r="L265" s="83" t="s">
        <x:v>49</x:v>
      </x:c>
      <x:c r="M265" s="83" t="s">
        <x:v>515</x:v>
      </x:c>
      <x:c r="N265" s="83">
        <x:v>0.13402777777777777</x:v>
      </x:c>
      <x:c r="O265" s="83" t="s">
        <x:v>1680</x:v>
      </x:c>
      <x:c r="P265" s="83">
        <x:v>4</x:v>
      </x:c>
      <x:c r="Q265" s="83">
        <x:f t="shared" si="1"/>
        <x:v>1305</x:v>
      </x:c>
      <x:c r="R265" s="67"/>
      <x:c r="S265" s="67" t="s">
        <x:v>49</x:v>
      </x:c>
      <x:c r="T265" s="67" t="s">
        <x:v>49</x:v>
      </x:c>
      <x:c r="U265" s="67" t="s">
        <x:v>41</x:v>
      </x:c>
      <x:c r="V265" s="67"/>
      <x:c r="W265" s="67" t="s">
        <x:v>1686</x:v>
      </x:c>
      <x:c r="X265" s="67"/>
    </x:row>
    <x:row r="266" ht="39.95000076293945" customHeight="1">
      <x:c r="A266" s="67" t="s">
        <x:v>1648</x:v>
      </x:c>
      <x:c r="B266" s="83">
        <x:v>265</x:v>
      </x:c>
      <x:c r="C266" s="83">
        <x:v>8</x:v>
      </x:c>
      <x:c r="D266" s="83">
        <x:v>9</x:v>
      </x:c>
      <x:c r="E266" s="83" t="s">
        <x:v>1687</x:v>
      </x:c>
      <x:c r="F266" s="83" t="s">
        <x:v>1688</x:v>
      </x:c>
      <x:c r="G266" s="83" t="s">
        <x:v>1689</x:v>
      </x:c>
      <x:c r="H266" s="83" t="s">
        <x:v>894</x:v>
      </x:c>
      <x:c r="I266" s="83">
        <x:v>5</x:v>
      </x:c>
      <x:c r="J266" s="83" t="s">
        <x:v>1690</x:v>
      </x:c>
      <x:c r="K266" s="83" t="s">
        <x:v>1691</x:v>
      </x:c>
      <x:c r="L266" s="83" t="s">
        <x:v>1692</x:v>
      </x:c>
      <x:c r="M266" s="83" t="s">
        <x:v>1693</x:v>
      </x:c>
      <x:c r="N266" s="83">
        <x:v>0.13576388888888888</x:v>
      </x:c>
      <x:c r="O266" s="83" t="s">
        <x:v>1694</x:v>
      </x:c>
      <x:c r="P266" s="83">
        <x:v>6</x:v>
      </x:c>
      <x:c r="Q266" s="83">
        <x:f t="shared" si="1"/>
        <x:v>1311</x:v>
      </x:c>
      <x:c r="R266" s="67" t="s">
        <x:v>1695</x:v>
      </x:c>
      <x:c r="S266" s="67" t="s">
        <x:v>1692</x:v>
      </x:c>
      <x:c r="T266" s="67" t="s">
        <x:v>1572</x:v>
      </x:c>
      <x:c r="U266" s="67" t="s">
        <x:v>888</x:v>
      </x:c>
      <x:c r="V266" s="67" t="s">
        <x:v>1696</x:v>
      </x:c>
      <x:c r="W266" s="67" t="s">
        <x:v>1697</x:v>
      </x:c>
      <x:c r="X266" s="67"/>
      <x:c r="Y266" s="83" t="s">
        <x:v>1698</x:v>
      </x:c>
    </x:row>
    <x:row r="267" ht="39.95000076293945" customHeight="1">
      <x:c r="A267" s="67" t="s">
        <x:v>1648</x:v>
      </x:c>
      <x:c r="B267" s="83">
        <x:v>266</x:v>
      </x:c>
      <x:c r="C267" s="83">
        <x:v>3</x:v>
      </x:c>
      <x:c r="D267" s="83">
        <x:v>9</x:v>
      </x:c>
      <x:c r="E267" s="83" t="s">
        <x:v>1699</x:v>
      </x:c>
      <x:c r="F267" s="83" t="s">
        <x:v>1700</x:v>
      </x:c>
      <x:c r="G267" s="83" t="s">
        <x:v>1701</x:v>
      </x:c>
      <x:c r="H267" s="83" t="s">
        <x:v>86</x:v>
      </x:c>
      <x:c r="I267" s="83">
        <x:v>4</x:v>
      </x:c>
      <x:c r="J267" s="83" t="s">
        <x:v>1702</x:v>
      </x:c>
      <x:c r="K267" s="83" t="s">
        <x:v>1703</x:v>
      </x:c>
      <x:c r="L267" s="83" t="s">
        <x:v>90</x:v>
      </x:c>
      <x:c r="M267" s="83" t="s">
        <x:v>1704</x:v>
      </x:c>
      <x:c r="N267" s="83">
        <x:v>0.13645833333333332</x:v>
      </x:c>
      <x:c r="O267" s="83" t="s">
        <x:v>1694</x:v>
      </x:c>
      <x:c r="P267" s="83">
        <x:v>3</x:v>
      </x:c>
      <x:c r="Q267" s="83">
        <x:f t="shared" si="1"/>
        <x:v>1314</x:v>
      </x:c>
      <x:c r="R267" s="67"/>
      <x:c r="S267" s="67" t="s">
        <x:v>90</x:v>
      </x:c>
      <x:c r="T267" s="67" t="s">
        <x:v>177</x:v>
      </x:c>
      <x:c r="U267" s="67" t="s">
        <x:v>32</x:v>
      </x:c>
      <x:c r="V267" s="67"/>
      <x:c r="W267" s="67" t="s">
        <x:v>1705</x:v>
      </x:c>
      <x:c r="X267" s="67"/>
      <x:c r="Y267" s="83" t="s">
        <x:v>1706</x:v>
      </x:c>
    </x:row>
    <x:row r="268" ht="39.95000076293945" customHeight="1">
      <x:c r="A268" s="67" t="s">
        <x:v>1648</x:v>
      </x:c>
      <x:c r="B268" s="83">
        <x:v>267</x:v>
      </x:c>
      <x:c r="C268" s="83">
        <x:v>5</x:v>
      </x:c>
      <x:c r="D268" s="83">
        <x:v>10</x:v>
      </x:c>
      <x:c r="E268" s="83" t="s">
        <x:v>1707</x:v>
      </x:c>
      <x:c r="F268" s="83" t="s">
        <x:v>1708</x:v>
      </x:c>
      <x:c r="G268" s="83" t="s">
        <x:v>1709</x:v>
      </x:c>
      <x:c r="H268" s="83" t="s">
        <x:v>1710</x:v>
      </x:c>
      <x:c r="I268" s="83">
        <x:v>3</x:v>
      </x:c>
      <x:c r="J268" s="83" t="s">
        <x:v>1711</x:v>
      </x:c>
      <x:c r="K268" s="83" t="s">
        <x:v>1712</x:v>
      </x:c>
      <x:c r="L268" s="83" t="s">
        <x:v>888</x:v>
      </x:c>
      <x:c r="M268" s="83" t="s">
        <x:v>1713</x:v>
      </x:c>
      <x:c r="N268" s="83">
        <x:v>0.13773148148148148</x:v>
      </x:c>
      <x:c r="O268" s="83" t="s">
        <x:v>1680</x:v>
      </x:c>
      <x:c r="P268" s="83">
        <x:v>7</x:v>
      </x:c>
      <x:c r="Q268" s="83">
        <x:f t="shared" si="1"/>
        <x:v>1321</x:v>
      </x:c>
      <x:c r="R268" s="67"/>
      <x:c r="S268" s="67" t="s">
        <x:v>888</x:v>
      </x:c>
      <x:c r="T268" s="67" t="s">
        <x:v>1127</x:v>
      </x:c>
      <x:c r="U268" s="67" t="s">
        <x:v>588</x:v>
      </x:c>
      <x:c r="V268" s="67"/>
      <x:c r="W268" s="67" t="s">
        <x:v>1714</x:v>
      </x:c>
      <x:c r="X268" s="67"/>
      <x:c r="Y268" s="83" t="s">
        <x:v>1715</x:v>
      </x:c>
    </x:row>
    <x:row r="269" ht="39.95000076293945" customHeight="1">
      <x:c r="A269" s="67" t="s">
        <x:v>1648</x:v>
      </x:c>
      <x:c r="B269" s="83">
        <x:v>268</x:v>
      </x:c>
      <x:c r="C269" s="83">
        <x:v>1</x:v>
      </x:c>
      <x:c r="D269" s="83">
        <x:v>10</x:v>
      </x:c>
      <x:c r="E269" s="83" t="s">
        <x:v>1716</x:v>
      </x:c>
      <x:c r="F269" s="83" t="s">
        <x:v>1717</x:v>
      </x:c>
      <x:c r="G269" s="83" t="s">
        <x:v>1718</x:v>
      </x:c>
      <x:c r="H269" s="83" t="s">
        <x:v>1719</x:v>
      </x:c>
      <x:c r="I269" s="83">
        <x:v>3</x:v>
      </x:c>
      <x:c r="J269" s="83" t="s">
        <x:v>1720</x:v>
      </x:c>
      <x:c r="K269" s="83" t="s">
        <x:v>31</x:v>
      </x:c>
      <x:c r="L269" s="83" t="s">
        <x:v>1078</x:v>
      </x:c>
      <x:c r="M269" s="83" t="s">
        <x:v>1721</x:v>
      </x:c>
      <x:c r="N269" s="83">
        <x:v>0.13871527777777778</x:v>
      </x:c>
      <x:c r="O269" s="83" t="s">
        <x:v>1722</x:v>
      </x:c>
      <x:c r="P269" s="83">
        <x:v>5</x:v>
      </x:c>
      <x:c r="Q269" s="83">
        <x:f t="shared" si="1"/>
        <x:v>1326</x:v>
      </x:c>
      <x:c r="R269" s="67"/>
      <x:c r="S269" s="67" t="s">
        <x:v>1078</x:v>
      </x:c>
      <x:c r="T269" s="67" t="s">
        <x:v>89</x:v>
      </x:c>
      <x:c r="U269" s="67" t="s">
        <x:v>89</x:v>
      </x:c>
      <x:c r="V269" s="67"/>
      <x:c r="W269" s="67" t="s">
        <x:v>1723</x:v>
      </x:c>
      <x:c r="X269" s="67"/>
      <x:c r="Y269" s="83" t="s">
        <x:v>1724</x:v>
      </x:c>
    </x:row>
    <x:row r="270" ht="39.95000076293945" customHeight="1">
      <x:c r="A270" s="67" t="s">
        <x:v>1648</x:v>
      </x:c>
      <x:c r="B270" s="83">
        <x:v>269</x:v>
      </x:c>
      <x:c r="C270" s="83">
        <x:v>1</x:v>
      </x:c>
      <x:c r="D270" s="83">
        <x:v>10</x:v>
      </x:c>
      <x:c r="E270" s="83" t="s">
        <x:v>1725</x:v>
      </x:c>
      <x:c r="F270" s="83" t="s">
        <x:v>1726</x:v>
      </x:c>
      <x:c r="G270" s="83" t="s">
        <x:v>1727</x:v>
      </x:c>
      <x:c r="H270" s="83" t="s">
        <x:v>1728</x:v>
      </x:c>
      <x:c r="I270" s="83">
        <x:v>3</x:v>
      </x:c>
      <x:c r="J270" s="83" t="s">
        <x:v>1729</x:v>
      </x:c>
      <x:c r="K270" s="83" t="s">
        <x:v>31</x:v>
      </x:c>
      <x:c r="L270" s="83" t="s">
        <x:v>591</x:v>
      </x:c>
      <x:c r="M270" s="83" t="s">
        <x:v>1730</x:v>
      </x:c>
      <x:c r="N270" s="83">
        <x:v>0.13946759259259259</x:v>
      </x:c>
      <x:c r="O270" s="83" t="s">
        <x:v>1722</x:v>
      </x:c>
      <x:c r="P270" s="83">
        <x:v>5</x:v>
      </x:c>
      <x:c r="Q270" s="83">
        <x:f t="shared" si="1"/>
        <x:v>1331</x:v>
      </x:c>
      <x:c r="R270" s="67"/>
      <x:c r="S270" s="67" t="s">
        <x:v>591</x:v>
      </x:c>
      <x:c r="T270" s="67" t="s">
        <x:v>591</x:v>
      </x:c>
      <x:c r="U270" s="67" t="s">
        <x:v>90</x:v>
      </x:c>
      <x:c r="V270" s="67"/>
      <x:c r="W270" s="67" t="s">
        <x:v>1731</x:v>
      </x:c>
      <x:c r="X270" s="67"/>
      <x:c r="Y270" s="83" t="s">
        <x:v>1732</x:v>
      </x:c>
    </x:row>
    <x:row r="271" ht="39.95000076293945" customHeight="1">
      <x:c r="A271" s="67" t="s">
        <x:v>1648</x:v>
      </x:c>
      <x:c r="B271" s="83">
        <x:v>270</x:v>
      </x:c>
      <x:c r="C271" s="83">
        <x:v>1</x:v>
      </x:c>
      <x:c r="D271" s="83">
        <x:v>9</x:v>
      </x:c>
      <x:c r="E271" s="83" t="s">
        <x:v>1733</x:v>
      </x:c>
      <x:c r="F271" s="83" t="s">
        <x:v>1734</x:v>
      </x:c>
      <x:c r="G271" s="83" t="s">
        <x:v>1735</x:v>
      </x:c>
      <x:c r="H271" s="83" t="s">
        <x:v>1736</x:v>
      </x:c>
      <x:c r="I271" s="83">
        <x:v>2</x:v>
      </x:c>
      <x:c r="J271" s="83" t="s">
        <x:v>1737</x:v>
      </x:c>
      <x:c r="K271" s="83" t="s">
        <x:v>31</x:v>
      </x:c>
      <x:c r="L271" s="83" t="s">
        <x:v>56</x:v>
      </x:c>
      <x:c r="M271" s="83" t="s">
        <x:v>1738</x:v>
      </x:c>
      <x:c r="N271" s="83">
        <x:v>0.14004629629629631</x:v>
      </x:c>
      <x:c r="O271" s="83" t="s">
        <x:v>1722</x:v>
      </x:c>
      <x:c r="P271" s="83">
        <x:v>4</x:v>
      </x:c>
      <x:c r="Q271" s="83">
        <x:f t="shared" si="1"/>
        <x:v>1335</x:v>
      </x:c>
      <x:c r="R271" s="67"/>
      <x:c r="S271" s="67" t="s">
        <x:v>56</x:v>
      </x:c>
      <x:c r="T271" s="67" t="s">
        <x:v>32</x:v>
      </x:c>
      <x:c r="U271" s="67" t="s">
        <x:v>32</x:v>
      </x:c>
      <x:c r="V271" s="67"/>
      <x:c r="W271" s="67" t="s">
        <x:v>1739</x:v>
      </x:c>
      <x:c r="X271" s="67" t="s">
        <x:v>1740</x:v>
      </x:c>
      <x:c r="Y271" s="83" t="s">
        <x:v>1741</x:v>
      </x:c>
    </x:row>
    <x:row r="272" ht="39.95000076293945" customHeight="1">
      <x:c r="A272" s="67" t="s">
        <x:v>1648</x:v>
      </x:c>
      <x:c r="B272" s="83">
        <x:v>271</x:v>
      </x:c>
      <x:c r="C272" s="83">
        <x:v>1</x:v>
      </x:c>
      <x:c r="D272" s="83">
        <x:v>9</x:v>
      </x:c>
      <x:c r="E272" s="83" t="s">
        <x:v>1742</x:v>
      </x:c>
      <x:c r="F272" s="83" t="s">
        <x:v>1743</x:v>
      </x:c>
      <x:c r="G272" s="83" t="s">
        <x:v>1744</x:v>
      </x:c>
      <x:c r="H272" s="83" t="s">
        <x:v>1745</x:v>
      </x:c>
      <x:c r="I272" s="83">
        <x:v>3</x:v>
      </x:c>
      <x:c r="J272" s="83" t="s">
        <x:v>1746</x:v>
      </x:c>
      <x:c r="K272" s="83" t="s">
        <x:v>31</x:v>
      </x:c>
      <x:c r="L272" s="83" t="s">
        <x:v>49</x:v>
      </x:c>
      <x:c r="M272" s="83" t="s">
        <x:v>1747</x:v>
      </x:c>
      <x:c r="N272" s="83">
        <x:v>0.14039351851851853</x:v>
      </x:c>
      <x:c r="O272" s="83" t="s">
        <x:v>1722</x:v>
      </x:c>
      <x:c r="P272" s="83">
        <x:v>5</x:v>
      </x:c>
      <x:c r="Q272" s="83">
        <x:f t="shared" si="1"/>
        <x:v>1340</x:v>
      </x:c>
      <x:c r="R272" s="67"/>
      <x:c r="S272" s="67" t="s">
        <x:v>49</x:v>
      </x:c>
      <x:c r="T272" s="67" t="s">
        <x:v>49</x:v>
      </x:c>
      <x:c r="U272" s="67" t="s">
        <x:v>49</x:v>
      </x:c>
      <x:c r="V272" s="67"/>
      <x:c r="W272" s="67"/>
      <x:c r="X272" s="67" t="s">
        <x:v>1748</x:v>
      </x:c>
      <x:c r="Y272" s="83" t="s">
        <x:v>1749</x:v>
      </x:c>
    </x:row>
    <x:row r="273" ht="39.95000076293945" customHeight="1">
      <x:c r="A273" s="67" t="s">
        <x:v>1648</x:v>
      </x:c>
      <x:c r="B273" s="83">
        <x:v>272</x:v>
      </x:c>
      <x:c r="C273" s="83">
        <x:v>5</x:v>
      </x:c>
      <x:c r="D273" s="83">
        <x:v>9</x:v>
      </x:c>
      <x:c r="E273" s="83" t="s">
        <x:v>1750</x:v>
      </x:c>
      <x:c r="F273" s="83" t="s">
        <x:v>1751</x:v>
      </x:c>
      <x:c r="G273" s="83" t="s">
        <x:v>1752</x:v>
      </x:c>
      <x:c r="H273" s="83" t="s">
        <x:v>1753</x:v>
      </x:c>
      <x:c r="I273" s="83">
        <x:v>1</x:v>
      </x:c>
      <x:c r="J273" s="83" t="s">
        <x:v>1754</x:v>
      </x:c>
      <x:c r="K273" s="83" t="s">
        <x:v>31</x:v>
      </x:c>
      <x:c r="L273" s="83" t="s">
        <x:v>36</x:v>
      </x:c>
      <x:c r="M273" s="83" t="s">
        <x:v>116</x:v>
      </x:c>
      <x:c r="N273" s="83">
        <x:v>0.14079861111111111</x:v>
      </x:c>
      <x:c r="O273" s="83" t="s">
        <x:v>1755</x:v>
      </x:c>
      <x:c r="P273" s="83">
        <x:v>6</x:v>
      </x:c>
      <x:c r="Q273" s="83">
        <x:f t="shared" si="1"/>
        <x:v>1346</x:v>
      </x:c>
      <x:c r="R273" s="67"/>
      <x:c r="S273" s="67" t="s">
        <x:v>36</x:v>
      </x:c>
      <x:c r="T273" s="67" t="s">
        <x:v>49</x:v>
      </x:c>
      <x:c r="U273" s="67" t="s">
        <x:v>49</x:v>
      </x:c>
      <x:c r="V273" s="67"/>
      <x:c r="W273" s="67"/>
      <x:c r="X273" s="67" t="s">
        <x:v>1756</x:v>
      </x:c>
    </x:row>
    <x:row r="274" ht="39.95000076293945" customHeight="1">
      <x:c r="A274" s="67" t="s">
        <x:v>1648</x:v>
      </x:c>
      <x:c r="B274" s="83">
        <x:v>273</x:v>
      </x:c>
      <x:c r="C274" s="83">
        <x:v>6</x:v>
      </x:c>
      <x:c r="D274" s="83">
        <x:v>10</x:v>
      </x:c>
      <x:c r="E274" s="83" t="s">
        <x:v>1757</x:v>
      </x:c>
      <x:c r="F274" s="83" t="s">
        <x:v>1758</x:v>
      </x:c>
      <x:c r="G274" s="83" t="s">
        <x:v>1759</x:v>
      </x:c>
      <x:c r="H274" s="83" t="s">
        <x:v>1760</x:v>
      </x:c>
      <x:c r="I274" s="83">
        <x:v>3</x:v>
      </x:c>
      <x:c r="J274" s="83" t="s">
        <x:v>1761</x:v>
      </x:c>
      <x:c r="K274" s="83" t="s">
        <x:v>1762</x:v>
      </x:c>
      <x:c r="L274" s="83" t="s">
        <x:v>41</x:v>
      </x:c>
      <x:c r="M274" s="83" t="s">
        <x:v>1763</x:v>
      </x:c>
      <x:c r="N274" s="83">
        <x:v>0.14108796296296297</x:v>
      </x:c>
      <x:c r="O274" s="83" t="s">
        <x:v>1764</x:v>
      </x:c>
      <x:c r="P274" s="83">
        <x:v>7</x:v>
      </x:c>
      <x:c r="Q274" s="83">
        <x:f t="shared" si="1"/>
        <x:v>1353</x:v>
      </x:c>
      <x:c r="R274" s="67"/>
      <x:c r="S274" s="67" t="s">
        <x:v>41</x:v>
      </x:c>
      <x:c r="T274" s="67" t="s">
        <x:v>41</x:v>
      </x:c>
      <x:c r="U274" s="67" t="s">
        <x:v>41</x:v>
      </x:c>
      <x:c r="V274" s="67"/>
      <x:c r="W274" s="67"/>
      <x:c r="X274" s="67"/>
    </x:row>
    <x:row r="275" ht="39.95000076293945" customHeight="1">
      <x:c r="A275" s="67" t="s">
        <x:v>1648</x:v>
      </x:c>
      <x:c r="B275" s="83">
        <x:v>274</x:v>
      </x:c>
      <x:c r="C275" s="83">
        <x:v>9</x:v>
      </x:c>
      <x:c r="D275" s="83">
        <x:v>10</x:v>
      </x:c>
      <x:c r="E275" s="83" t="s">
        <x:v>1765</x:v>
      </x:c>
      <x:c r="F275" s="83" t="s">
        <x:v>1766</x:v>
      </x:c>
      <x:c r="G275" s="83" t="s">
        <x:v>1767</x:v>
      </x:c>
      <x:c r="H275" s="83" t="s">
        <x:v>1768</x:v>
      </x:c>
      <x:c r="I275" s="83">
        <x:v>4</x:v>
      </x:c>
      <x:c r="J275" s="83" t="s">
        <x:v>1769</x:v>
      </x:c>
      <x:c r="K275" s="83" t="s">
        <x:v>741</x:v>
      </x:c>
      <x:c r="L275" s="83" t="s">
        <x:v>90</x:v>
      </x:c>
      <x:c r="M275" s="83" t="s">
        <x:v>742</x:v>
      </x:c>
      <x:c r="N275" s="83">
        <x:v>0.14178240740740741</x:v>
      </x:c>
      <x:c r="O275" s="83" t="s">
        <x:v>1764</x:v>
      </x:c>
      <x:c r="P275" s="83">
        <x:v>6</x:v>
      </x:c>
      <x:c r="Q275" s="83">
        <x:f t="shared" si="1"/>
        <x:v>1359</x:v>
      </x:c>
      <x:c r="R275" s="67" t="s">
        <x:v>1770</x:v>
      </x:c>
      <x:c r="S275" s="67" t="s">
        <x:v>90</x:v>
      </x:c>
      <x:c r="T275" s="67" t="s">
        <x:v>177</x:v>
      </x:c>
      <x:c r="U275" s="67" t="s">
        <x:v>35</x:v>
      </x:c>
      <x:c r="V275" s="67"/>
      <x:c r="W275" s="67"/>
      <x:c r="X275" s="67"/>
      <x:c r="Y275" s="83" t="s">
        <x:v>1771</x:v>
      </x:c>
    </x:row>
    <x:row r="276" ht="39.95000076293945" customHeight="1">
      <x:c r="A276" s="67" t="s">
        <x:v>1648</x:v>
      </x:c>
      <x:c r="B276" s="83">
        <x:v>275</x:v>
      </x:c>
      <x:c r="C276" s="83">
        <x:v>9</x:v>
      </x:c>
      <x:c r="D276" s="83">
        <x:v>10</x:v>
      </x:c>
      <x:c r="E276" s="83" t="s">
        <x:v>1772</x:v>
      </x:c>
      <x:c r="F276" s="83" t="s">
        <x:v>1773</x:v>
      </x:c>
      <x:c r="G276" s="83" t="s">
        <x:v>1774</x:v>
      </x:c>
      <x:c r="H276" s="83" t="s">
        <x:v>1768</x:v>
      </x:c>
      <x:c r="I276" s="83">
        <x:v>4</x:v>
      </x:c>
      <x:c r="J276" s="83" t="s">
        <x:v>1775</x:v>
      </x:c>
      <x:c r="K276" s="83" t="s">
        <x:v>741</x:v>
      </x:c>
      <x:c r="L276" s="83" t="s">
        <x:v>90</x:v>
      </x:c>
      <x:c r="M276" s="83" t="s">
        <x:v>742</x:v>
      </x:c>
      <x:c r="N276" s="83">
        <x:v>0.14247685185185185</x:v>
      </x:c>
      <x:c r="O276" s="83" t="s">
        <x:v>1776</x:v>
      </x:c>
      <x:c r="P276" s="83">
        <x:v>6</x:v>
      </x:c>
      <x:c r="Q276" s="83" t="n">
        <x:f t="shared" ref="Q276:Q307" si="2">Q275+P276</x:f>
        <x:v>1365</x:v>
      </x:c>
      <x:c r="R276" s="67" t="s">
        <x:v>1777</x:v>
      </x:c>
      <x:c r="S276" s="67" t="s">
        <x:v>90</x:v>
      </x:c>
      <x:c r="T276" s="67" t="s">
        <x:v>177</x:v>
      </x:c>
      <x:c r="U276" s="67" t="s">
        <x:v>35</x:v>
      </x:c>
      <x:c r="V276" s="67"/>
      <x:c r="W276" s="67"/>
      <x:c r="X276" s="67"/>
    </x:row>
    <x:row r="277" ht="39.95000076293945" customHeight="1">
      <x:c r="A277" s="67" t="s">
        <x:v>1648</x:v>
      </x:c>
      <x:c r="B277" s="83">
        <x:v>276</x:v>
      </x:c>
      <x:c r="C277" s="83">
        <x:v>9</x:v>
      </x:c>
      <x:c r="D277" s="83">
        <x:v>10</x:v>
      </x:c>
      <x:c r="E277" s="83" t="s">
        <x:v>1778</x:v>
      </x:c>
      <x:c r="F277" s="83" t="s">
        <x:v>1779</x:v>
      </x:c>
      <x:c r="G277" s="83" t="s">
        <x:v>1780</x:v>
      </x:c>
      <x:c r="H277" s="83" t="s">
        <x:v>1768</x:v>
      </x:c>
      <x:c r="I277" s="83">
        <x:v>4</x:v>
      </x:c>
      <x:c r="J277" s="83" t="s">
        <x:v>1781</x:v>
      </x:c>
      <x:c r="K277" s="83" t="s">
        <x:v>741</x:v>
      </x:c>
      <x:c r="L277" s="83" t="s">
        <x:v>1692</x:v>
      </x:c>
      <x:c r="M277" s="83" t="s">
        <x:v>742</x:v>
      </x:c>
      <x:c r="N277" s="83">
        <x:v>0.14421296296296296</x:v>
      </x:c>
      <x:c r="O277" s="83" t="s">
        <x:v>1776</x:v>
      </x:c>
      <x:c r="P277" s="83">
        <x:v>6</x:v>
      </x:c>
      <x:c r="Q277" s="83">
        <x:f t="shared" si="2"/>
        <x:v>1371</x:v>
      </x:c>
      <x:c r="R277" s="67" t="s">
        <x:v>1782</x:v>
      </x:c>
      <x:c r="S277" s="67" t="s">
        <x:v>1692</x:v>
      </x:c>
      <x:c r="T277" s="67" t="s">
        <x:v>1571</x:v>
      </x:c>
      <x:c r="U277" s="67" t="s">
        <x:v>888</x:v>
      </x:c>
      <x:c r="V277" s="67" t="s">
        <x:v>1783</x:v>
      </x:c>
      <x:c r="W277" s="67"/>
      <x:c r="X277" s="67"/>
    </x:row>
    <x:row r="278" ht="39.95000076293945" customHeight="1">
      <x:c r="A278" s="67" t="s">
        <x:v>1648</x:v>
      </x:c>
      <x:c r="B278" s="83">
        <x:v>277</x:v>
      </x:c>
      <x:c r="C278" s="83">
        <x:v>9</x:v>
      </x:c>
      <x:c r="D278" s="83">
        <x:v>10</x:v>
      </x:c>
      <x:c r="E278" s="83" t="s">
        <x:v>1784</x:v>
      </x:c>
      <x:c r="F278" s="83" t="s">
        <x:v>1785</x:v>
      </x:c>
      <x:c r="G278" s="83" t="s">
        <x:v>1786</x:v>
      </x:c>
      <x:c r="H278" s="83" t="s">
        <x:v>1768</x:v>
      </x:c>
      <x:c r="I278" s="83">
        <x:v>4</x:v>
      </x:c>
      <x:c r="J278" s="83" t="s">
        <x:v>1787</x:v>
      </x:c>
      <x:c r="K278" s="83" t="s">
        <x:v>741</x:v>
      </x:c>
      <x:c r="L278" s="83" t="s">
        <x:v>90</x:v>
      </x:c>
      <x:c r="M278" s="83" t="s">
        <x:v>742</x:v>
      </x:c>
      <x:c r="N278" s="83">
        <x:v>0.1449074074074074</x:v>
      </x:c>
      <x:c r="O278" s="83" t="s">
        <x:v>1776</x:v>
      </x:c>
      <x:c r="P278" s="83">
        <x:v>6</x:v>
      </x:c>
      <x:c r="Q278" s="83">
        <x:f t="shared" si="2"/>
        <x:v>1377</x:v>
      </x:c>
      <x:c r="R278" s="67" t="s">
        <x:v>1788</x:v>
      </x:c>
      <x:c r="S278" s="67" t="s">
        <x:v>90</x:v>
      </x:c>
      <x:c r="T278" s="67" t="s">
        <x:v>177</x:v>
      </x:c>
      <x:c r="U278" s="67" t="s">
        <x:v>35</x:v>
      </x:c>
      <x:c r="V278" s="67"/>
      <x:c r="W278" s="67"/>
      <x:c r="X278" s="67"/>
    </x:row>
    <x:row r="279" ht="39.95000076293945" customHeight="1">
      <x:c r="A279" s="67" t="s">
        <x:v>1648</x:v>
      </x:c>
      <x:c r="B279" s="83">
        <x:v>278</x:v>
      </x:c>
      <x:c r="C279" s="83">
        <x:v>1</x:v>
      </x:c>
      <x:c r="D279" s="83">
        <x:v>10</x:v>
      </x:c>
      <x:c r="E279" s="83" t="s">
        <x:v>1789</x:v>
      </x:c>
      <x:c r="F279" s="83" t="s">
        <x:v>1790</x:v>
      </x:c>
      <x:c r="G279" s="83" t="s">
        <x:v>1791</x:v>
      </x:c>
      <x:c r="H279" s="83" t="s">
        <x:v>496</x:v>
      </x:c>
      <x:c r="I279" s="83">
        <x:v>2</x:v>
      </x:c>
      <x:c r="J279" s="83" t="s">
        <x:v>1792</x:v>
      </x:c>
      <x:c r="K279" s="83" t="s">
        <x:v>31</x:v>
      </x:c>
      <x:c r="L279" s="83" t="s">
        <x:v>177</x:v>
      </x:c>
      <x:c r="M279" s="83" t="s">
        <x:v>498</x:v>
      </x:c>
      <x:c r="N279" s="83">
        <x:v>0.14554398148148148</x:v>
      </x:c>
      <x:c r="O279" s="83" t="s">
        <x:v>1793</x:v>
      </x:c>
      <x:c r="P279" s="83">
        <x:v>5</x:v>
      </x:c>
      <x:c r="Q279" s="83">
        <x:f t="shared" si="2"/>
        <x:v>1382</x:v>
      </x:c>
      <x:c r="R279" s="67"/>
      <x:c r="S279" s="67" t="s">
        <x:v>177</x:v>
      </x:c>
      <x:c r="T279" s="67" t="s">
        <x:v>56</x:v>
      </x:c>
      <x:c r="U279" s="67" t="s">
        <x:v>35</x:v>
      </x:c>
      <x:c r="V279" s="67"/>
      <x:c r="W279" s="67"/>
      <x:c r="X279" s="67"/>
    </x:row>
    <x:row r="280" ht="39.95000076293945" customHeight="1">
      <x:c r="A280" s="67" t="s">
        <x:v>1648</x:v>
      </x:c>
      <x:c r="B280" s="83">
        <x:v>279</x:v>
      </x:c>
      <x:c r="C280" s="83">
        <x:v>9</x:v>
      </x:c>
      <x:c r="D280" s="83">
        <x:v>10</x:v>
      </x:c>
      <x:c r="E280" s="83" t="s">
        <x:v>1794</x:v>
      </x:c>
      <x:c r="F280" s="83" t="s">
        <x:v>1795</x:v>
      </x:c>
      <x:c r="G280" s="83" t="s">
        <x:v>1796</x:v>
      </x:c>
      <x:c r="H280" s="83" t="s">
        <x:v>1768</x:v>
      </x:c>
      <x:c r="I280" s="83">
        <x:v>2</x:v>
      </x:c>
      <x:c r="J280" s="83" t="s">
        <x:v>1797</x:v>
      </x:c>
      <x:c r="K280" s="83" t="s">
        <x:v>741</x:v>
      </x:c>
      <x:c r="L280" s="83" t="s">
        <x:v>177</x:v>
      </x:c>
      <x:c r="M280" s="83" t="s">
        <x:v>742</x:v>
      </x:c>
      <x:c r="N280" s="83">
        <x:v>0.14618055555555556</x:v>
      </x:c>
      <x:c r="O280" s="83" t="s">
        <x:v>1793</x:v>
      </x:c>
      <x:c r="P280" s="83">
        <x:v>5</x:v>
      </x:c>
      <x:c r="Q280" s="83">
        <x:f t="shared" si="2"/>
        <x:v>1387</x:v>
      </x:c>
      <x:c r="R280" s="67" t="s">
        <x:v>1798</x:v>
      </x:c>
      <x:c r="S280" s="67" t="s">
        <x:v>177</x:v>
      </x:c>
      <x:c r="T280" s="67" t="s">
        <x:v>56</x:v>
      </x:c>
      <x:c r="U280" s="67" t="s">
        <x:v>35</x:v>
      </x:c>
      <x:c r="V280" s="67" t="s">
        <x:v>1799</x:v>
      </x:c>
      <x:c r="W280" s="67"/>
      <x:c r="X280" s="67"/>
    </x:row>
    <x:row r="281" ht="39.95000076293945" customHeight="1">
      <x:c r="A281" s="67" t="s">
        <x:v>1648</x:v>
      </x:c>
      <x:c r="B281" s="83">
        <x:v>280</x:v>
      </x:c>
      <x:c r="C281" s="83">
        <x:v>9</x:v>
      </x:c>
      <x:c r="D281" s="83">
        <x:v>10</x:v>
      </x:c>
      <x:c r="E281" s="83" t="s">
        <x:v>1800</x:v>
      </x:c>
      <x:c r="F281" s="83" t="s">
        <x:v>1801</x:v>
      </x:c>
      <x:c r="G281" s="83" t="s">
        <x:v>1802</x:v>
      </x:c>
      <x:c r="H281" s="83" t="s">
        <x:v>1768</x:v>
      </x:c>
      <x:c r="I281" s="83">
        <x:v>3</x:v>
      </x:c>
      <x:c r="J281" s="83" t="s">
        <x:v>1803</x:v>
      </x:c>
      <x:c r="K281" s="83" t="s">
        <x:v>741</x:v>
      </x:c>
      <x:c r="L281" s="83" t="s">
        <x:v>41</x:v>
      </x:c>
      <x:c r="M281" s="83" t="s">
        <x:v>742</x:v>
      </x:c>
      <x:c r="N281" s="83">
        <x:v>0.1464699074074074</x:v>
      </x:c>
      <x:c r="O281" s="83" t="s">
        <x:v>1804</x:v>
      </x:c>
      <x:c r="P281" s="83">
        <x:v>4</x:v>
      </x:c>
      <x:c r="Q281" s="83">
        <x:f t="shared" si="2"/>
        <x:v>1391</x:v>
      </x:c>
      <x:c r="R281" s="67" t="s">
        <x:v>1805</x:v>
      </x:c>
      <x:c r="S281" s="67" t="s">
        <x:v>41</x:v>
      </x:c>
      <x:c r="T281" s="67" t="s">
        <x:v>41</x:v>
      </x:c>
      <x:c r="U281" s="67" t="s">
        <x:v>42</x:v>
      </x:c>
      <x:c r="V281" s="67"/>
      <x:c r="W281" s="67"/>
      <x:c r="X281" s="67"/>
    </x:row>
    <x:row r="282" ht="39.95000076293945" customHeight="1">
      <x:c r="A282" s="67" t="s">
        <x:v>1648</x:v>
      </x:c>
      <x:c r="B282" s="83">
        <x:v>281</x:v>
      </x:c>
      <x:c r="C282" s="83">
        <x:v>1</x:v>
      </x:c>
      <x:c r="D282" s="83">
        <x:v>10</x:v>
      </x:c>
      <x:c r="E282" s="83" t="s">
        <x:v>1806</x:v>
      </x:c>
      <x:c r="F282" s="83" t="s">
        <x:v>1807</x:v>
      </x:c>
      <x:c r="G282" s="83" t="s">
        <x:v>1808</x:v>
      </x:c>
      <x:c r="H282" s="83" t="s">
        <x:v>496</x:v>
      </x:c>
      <x:c r="I282" s="83">
        <x:v>2</x:v>
      </x:c>
      <x:c r="J282" s="83" t="s">
        <x:v>1809</x:v>
      </x:c>
      <x:c r="K282" s="83" t="s">
        <x:v>31</x:v>
      </x:c>
      <x:c r="L282" s="83" t="s">
        <x:v>591</x:v>
      </x:c>
      <x:c r="M282" s="83" t="s">
        <x:v>498</x:v>
      </x:c>
      <x:c r="N282" s="83">
        <x:v>0.14722222222222223</x:v>
      </x:c>
      <x:c r="O282" s="83" t="s">
        <x:v>1810</x:v>
      </x:c>
      <x:c r="P282" s="83">
        <x:v>5</x:v>
      </x:c>
      <x:c r="Q282" s="83">
        <x:f t="shared" si="2"/>
        <x:v>1396</x:v>
      </x:c>
      <x:c r="R282" s="67"/>
      <x:c r="S282" s="67" t="s">
        <x:v>591</x:v>
      </x:c>
      <x:c r="T282" s="67" t="s">
        <x:v>591</x:v>
      </x:c>
      <x:c r="U282" s="67" t="s">
        <x:v>177</x:v>
      </x:c>
      <x:c r="V282" s="67" t="s">
        <x:v>1811</x:v>
      </x:c>
      <x:c r="W282" s="67"/>
      <x:c r="X282" s="67"/>
    </x:row>
    <x:row r="283" ht="39.95000076293945" customHeight="1">
      <x:c r="A283" s="67" t="s">
        <x:v>1648</x:v>
      </x:c>
      <x:c r="B283" s="83">
        <x:v>282</x:v>
      </x:c>
      <x:c r="C283" s="83">
        <x:v>2</x:v>
      </x:c>
      <x:c r="D283" s="83">
        <x:v>5</x:v>
      </x:c>
      <x:c r="E283" s="83" t="s">
        <x:v>1812</x:v>
      </x:c>
      <x:c r="F283" s="83" t="s">
        <x:v>1813</x:v>
      </x:c>
      <x:c r="G283" s="83" t="s">
        <x:v>1814</x:v>
      </x:c>
      <x:c r="H283" s="83" t="s">
        <x:v>473</x:v>
      </x:c>
      <x:c r="I283" s="83">
        <x:v>1</x:v>
      </x:c>
      <x:c r="J283" s="83" t="s">
        <x:v>1815</x:v>
      </x:c>
      <x:c r="K283" s="83" t="s">
        <x:v>31</x:v>
      </x:c>
      <x:c r="L283" s="83" t="s">
        <x:v>41</x:v>
      </x:c>
      <x:c r="M283" s="83" t="s">
        <x:v>475</x:v>
      </x:c>
      <x:c r="N283" s="83">
        <x:v>0.14751157407407409</x:v>
      </x:c>
      <x:c r="O283" s="83" t="s">
        <x:v>1810</x:v>
      </x:c>
      <x:c r="P283" s="83">
        <x:v>3</x:v>
      </x:c>
      <x:c r="Q283" s="83">
        <x:f t="shared" si="2"/>
        <x:v>1399</x:v>
      </x:c>
      <x:c r="R283" s="67"/>
      <x:c r="S283" s="67" t="s">
        <x:v>41</x:v>
      </x:c>
      <x:c r="T283" s="67" t="s">
        <x:v>42</x:v>
      </x:c>
      <x:c r="U283" s="67" t="s">
        <x:v>42</x:v>
      </x:c>
      <x:c r="V283" s="67"/>
      <x:c r="W283" s="67"/>
      <x:c r="X283" s="67"/>
    </x:row>
    <x:row r="284" ht="39.95000076293945" customHeight="1">
      <x:c r="A284" s="67" t="s">
        <x:v>1648</x:v>
      </x:c>
      <x:c r="B284" s="83">
        <x:v>283</x:v>
      </x:c>
      <x:c r="C284" s="83">
        <x:v>10</x:v>
      </x:c>
      <x:c r="D284" s="83">
        <x:v>10</x:v>
      </x:c>
      <x:c r="E284" s="83" t="s">
        <x:v>1816</x:v>
      </x:c>
      <x:c r="F284" s="83" t="s">
        <x:v>1817</x:v>
      </x:c>
      <x:c r="G284" s="83" t="s">
        <x:v>1818</x:v>
      </x:c>
      <x:c r="H284" s="83" t="s">
        <x:v>1819</x:v>
      </x:c>
      <x:c r="I284" s="83">
        <x:v>6</x:v>
      </x:c>
      <x:c r="J284" s="83" t="s">
        <x:v>1820</x:v>
      </x:c>
      <x:c r="K284" s="83" t="s">
        <x:v>741</x:v>
      </x:c>
      <x:c r="L284" s="83" t="s">
        <x:v>1821</x:v>
      </x:c>
      <x:c r="M284" s="83" t="s">
        <x:v>1018</x:v>
      </x:c>
      <x:c r="N284" s="83">
        <x:v>0.15480324074074073</x:v>
      </x:c>
      <x:c r="O284" s="83" t="s">
        <x:v>1810</x:v>
      </x:c>
      <x:c r="P284" s="83">
        <x:v>12</x:v>
      </x:c>
      <x:c r="Q284" s="83">
        <x:f t="shared" si="2"/>
        <x:v>1411</x:v>
      </x:c>
      <x:c r="R284" s="67" t="s">
        <x:v>1822</x:v>
      </x:c>
      <x:c r="S284" s="67" t="s">
        <x:v>1821</x:v>
      </x:c>
      <x:c r="T284" s="67" t="s">
        <x:v>1823</x:v>
      </x:c>
      <x:c r="U284" s="67" t="s">
        <x:v>1824</x:v>
      </x:c>
      <x:c r="V284" s="67"/>
      <x:c r="W284" s="67"/>
      <x:c r="X284" s="67" t="s">
        <x:v>1825</x:v>
      </x:c>
    </x:row>
    <x:row r="285" ht="39.95000076293945" customHeight="1">
      <x:c r="A285" s="67" t="s">
        <x:v>1648</x:v>
      </x:c>
      <x:c r="B285" s="83">
        <x:v>284</x:v>
      </x:c>
      <x:c r="C285" s="83">
        <x:v>1</x:v>
      </x:c>
      <x:c r="D285" s="83">
        <x:v>10</x:v>
      </x:c>
      <x:c r="E285" s="83" t="s">
        <x:v>1826</x:v>
      </x:c>
      <x:c r="F285" s="83" t="s">
        <x:v>1827</x:v>
      </x:c>
      <x:c r="G285" s="83" t="s">
        <x:v>1828</x:v>
      </x:c>
      <x:c r="H285" s="83" t="s">
        <x:v>488</x:v>
      </x:c>
      <x:c r="I285" s="83">
        <x:v>2</x:v>
      </x:c>
      <x:c r="J285" s="83" t="s">
        <x:v>1829</x:v>
      </x:c>
      <x:c r="K285" s="83" t="s">
        <x:v>31</x:v>
      </x:c>
      <x:c r="L285" s="83" t="s">
        <x:v>177</x:v>
      </x:c>
      <x:c r="M285" s="83" t="s">
        <x:v>1560</x:v>
      </x:c>
      <x:c r="N285" s="83">
        <x:v>0.15543981481481481</x:v>
      </x:c>
      <x:c r="O285" s="83" t="s">
        <x:v>1830</x:v>
      </x:c>
      <x:c r="P285" s="83">
        <x:v>5</x:v>
      </x:c>
      <x:c r="Q285" s="83">
        <x:f t="shared" si="2"/>
        <x:v>1416</x:v>
      </x:c>
      <x:c r="R285" s="67" t="s">
        <x:v>1831</x:v>
      </x:c>
      <x:c r="S285" s="67" t="s">
        <x:v>177</x:v>
      </x:c>
      <x:c r="T285" s="67" t="s">
        <x:v>56</x:v>
      </x:c>
      <x:c r="U285" s="67" t="s">
        <x:v>35</x:v>
      </x:c>
      <x:c r="V285" s="67"/>
      <x:c r="W285" s="67"/>
      <x:c r="X285" s="67"/>
    </x:row>
    <x:row r="286" ht="39.95000076293945" customHeight="1">
      <x:c r="A286" s="67" t="s">
        <x:v>1648</x:v>
      </x:c>
      <x:c r="B286" s="83">
        <x:v>285</x:v>
      </x:c>
      <x:c r="C286" s="83">
        <x:v>8</x:v>
      </x:c>
      <x:c r="D286" s="83">
        <x:v>10</x:v>
      </x:c>
      <x:c r="E286" s="83" t="s">
        <x:v>1832</x:v>
      </x:c>
      <x:c r="F286" s="83" t="s">
        <x:v>1833</x:v>
      </x:c>
      <x:c r="G286" s="83" t="s">
        <x:v>1834</x:v>
      </x:c>
      <x:c r="H286" s="83" t="s">
        <x:v>1835</x:v>
      </x:c>
      <x:c r="I286" s="83">
        <x:v>4</x:v>
      </x:c>
      <x:c r="J286" s="83" t="s">
        <x:v>1836</x:v>
      </x:c>
      <x:c r="K286" s="83" t="s">
        <x:v>1837</x:v>
      </x:c>
      <x:c r="L286" s="83" t="s">
        <x:v>1838</x:v>
      </x:c>
      <x:c r="M286" s="83" t="s">
        <x:v>1839</x:v>
      </x:c>
      <x:c r="N286" s="83">
        <x:v>0.15729166666666666</x:v>
      </x:c>
      <x:c r="O286" s="83" t="s">
        <x:v>1830</x:v>
      </x:c>
      <x:c r="P286" s="83">
        <x:v>12</x:v>
      </x:c>
      <x:c r="Q286" s="83">
        <x:f t="shared" si="2"/>
        <x:v>1428</x:v>
      </x:c>
      <x:c r="R286" s="67"/>
      <x:c r="S286" s="67" t="s">
        <x:v>1838</x:v>
      </x:c>
      <x:c r="T286" s="67" t="s">
        <x:v>1692</x:v>
      </x:c>
      <x:c r="U286" s="67" t="s">
        <x:v>1569</x:v>
      </x:c>
      <x:c r="V286" s="67"/>
      <x:c r="W286" s="67"/>
      <x:c r="X286" s="67"/>
    </x:row>
    <x:row r="287" ht="39.95000076293945" customHeight="1">
      <x:c r="A287" s="67" t="s">
        <x:v>1648</x:v>
      </x:c>
      <x:c r="B287" s="83">
        <x:v>286</x:v>
      </x:c>
      <x:c r="C287" s="83">
        <x:v>8</x:v>
      </x:c>
      <x:c r="D287" s="83">
        <x:v>10</x:v>
      </x:c>
      <x:c r="E287" s="83" t="s">
        <x:v>1840</x:v>
      </x:c>
      <x:c r="F287" s="83" t="s">
        <x:v>1841</x:v>
      </x:c>
      <x:c r="G287" s="83" t="s">
        <x:v>1842</x:v>
      </x:c>
      <x:c r="H287" s="83" t="s">
        <x:v>1843</x:v>
      </x:c>
      <x:c r="I287" s="83">
        <x:v>6</x:v>
      </x:c>
      <x:c r="J287" s="83" t="s">
        <x:v>1844</x:v>
      </x:c>
      <x:c r="K287" s="83" t="s">
        <x:v>1845</x:v>
      </x:c>
      <x:c r="L287" s="83" t="s">
        <x:v>1838</x:v>
      </x:c>
      <x:c r="M287" s="83" t="s">
        <x:v>1846</x:v>
      </x:c>
      <x:c r="N287" s="83">
        <x:v>0.15914351851851852</x:v>
      </x:c>
      <x:c r="O287" s="83" t="s">
        <x:v>1830</x:v>
      </x:c>
      <x:c r="P287" s="83">
        <x:v>12</x:v>
      </x:c>
      <x:c r="Q287" s="83">
        <x:f t="shared" si="2"/>
        <x:v>1440</x:v>
      </x:c>
      <x:c r="R287" s="67"/>
      <x:c r="S287" s="67" t="s">
        <x:v>1838</x:v>
      </x:c>
      <x:c r="T287" s="67" t="s">
        <x:v>1692</x:v>
      </x:c>
      <x:c r="U287" s="67" t="s">
        <x:v>1569</x:v>
      </x:c>
      <x:c r="V287" s="67"/>
      <x:c r="W287" s="67"/>
      <x:c r="X287" s="67"/>
    </x:row>
    <x:row r="288" ht="39.95000076293945" customHeight="1">
      <x:c r="A288" s="67" t="s">
        <x:v>1648</x:v>
      </x:c>
      <x:c r="B288" s="83">
        <x:v>287</x:v>
      </x:c>
      <x:c r="C288" s="83">
        <x:v>9</x:v>
      </x:c>
      <x:c r="D288" s="83">
        <x:v>10</x:v>
      </x:c>
      <x:c r="E288" s="83" t="s">
        <x:v>1847</x:v>
      </x:c>
      <x:c r="F288" s="83" t="s">
        <x:v>1848</x:v>
      </x:c>
      <x:c r="G288" s="83" t="s">
        <x:v>1849</x:v>
      </x:c>
      <x:c r="H288" s="83" t="s">
        <x:v>1850</x:v>
      </x:c>
      <x:c r="I288" s="83">
        <x:v>4</x:v>
      </x:c>
      <x:c r="J288" s="83" t="s">
        <x:v>1851</x:v>
      </x:c>
      <x:c r="K288" s="83" t="s">
        <x:v>1852</x:v>
      </x:c>
      <x:c r="L288" s="83" t="s">
        <x:v>1853</x:v>
      </x:c>
      <x:c r="M288" s="83" t="s">
        <x:v>1854</x:v>
      </x:c>
      <x:c r="N288" s="83">
        <x:v>0.16134259259259259</x:v>
      </x:c>
      <x:c r="O288" s="83" t="s">
        <x:v>1830</x:v>
      </x:c>
      <x:c r="P288" s="83">
        <x:v>12</x:v>
      </x:c>
      <x:c r="Q288" s="83">
        <x:f t="shared" si="2"/>
        <x:v>1452</x:v>
      </x:c>
      <x:c r="R288" s="67"/>
      <x:c r="S288" s="67" t="s">
        <x:v>1853</x:v>
      </x:c>
      <x:c r="T288" s="67" t="s">
        <x:v>1516</x:v>
      </x:c>
      <x:c r="U288" s="67" t="s">
        <x:v>1855</x:v>
      </x:c>
      <x:c r="V288" s="67"/>
      <x:c r="W288" s="67"/>
      <x:c r="X288" s="67"/>
      <x:c r="Y288" s="83" t="s">
        <x:v>1856</x:v>
      </x:c>
    </x:row>
    <x:row r="289" ht="39.95000076293945" customHeight="1">
      <x:c r="A289" s="67" t="s">
        <x:v>1648</x:v>
      </x:c>
      <x:c r="B289" s="83">
        <x:v>288</x:v>
      </x:c>
      <x:c r="C289" s="83">
        <x:v>10</x:v>
      </x:c>
      <x:c r="D289" s="83">
        <x:v>10</x:v>
      </x:c>
      <x:c r="E289" s="83" t="s">
        <x:v>1857</x:v>
      </x:c>
      <x:c r="F289" s="83" t="s">
        <x:v>1858</x:v>
      </x:c>
      <x:c r="G289" s="83" t="s">
        <x:v>1859</x:v>
      </x:c>
      <x:c r="H289" s="83" t="s">
        <x:v>1860</x:v>
      </x:c>
      <x:c r="I289" s="83">
        <x:v>5</x:v>
      </x:c>
      <x:c r="J289" s="83" t="s">
        <x:v>1861</x:v>
      </x:c>
      <x:c r="K289" s="83" t="s">
        <x:v>1862</x:v>
      </x:c>
      <x:c r="L289" s="83" t="s">
        <x:v>1863</x:v>
      </x:c>
      <x:c r="M289" s="83" t="s">
        <x:v>1864</x:v>
      </x:c>
      <x:c r="N289" s="83">
        <x:v>0.16412037037037036</x:v>
      </x:c>
      <x:c r="O289" s="83" t="s">
        <x:v>1830</x:v>
      </x:c>
      <x:c r="P289" s="83">
        <x:v>12</x:v>
      </x:c>
      <x:c r="Q289" s="83">
        <x:f t="shared" si="2"/>
        <x:v>1464</x:v>
      </x:c>
      <x:c r="R289" s="67" t="s">
        <x:v>1865</x:v>
      </x:c>
      <x:c r="S289" s="67" t="s">
        <x:v>1863</x:v>
      </x:c>
      <x:c r="T289" s="67" t="s">
        <x:v>1052</x:v>
      </x:c>
      <x:c r="U289" s="67" t="s">
        <x:v>1866</x:v>
      </x:c>
      <x:c r="V289" s="67"/>
      <x:c r="W289" s="67"/>
      <x:c r="X289" s="67" t="s">
        <x:v>1867</x:v>
      </x:c>
      <x:c r="Y289" s="83" t="s">
        <x:v>1868</x:v>
      </x:c>
    </x:row>
    <x:row r="290" ht="39.95000076293945" customHeight="1">
      <x:c r="A290" s="67" t="s">
        <x:v>1648</x:v>
      </x:c>
      <x:c r="B290" s="83">
        <x:v>289</x:v>
      </x:c>
      <x:c r="C290" s="83">
        <x:v>1</x:v>
      </x:c>
      <x:c r="D290" s="83">
        <x:v>10</x:v>
      </x:c>
      <x:c r="E290" s="83" t="s">
        <x:v>1869</x:v>
      </x:c>
      <x:c r="F290" s="83" t="s">
        <x:v>1870</x:v>
      </x:c>
      <x:c r="G290" s="83" t="s">
        <x:v>1871</x:v>
      </x:c>
      <x:c r="H290" s="83" t="s">
        <x:v>496</x:v>
      </x:c>
      <x:c r="I290" s="83">
        <x:v>2</x:v>
      </x:c>
      <x:c r="J290" s="83" t="s">
        <x:v>1872</x:v>
      </x:c>
      <x:c r="K290" s="83" t="s">
        <x:v>31</x:v>
      </x:c>
      <x:c r="L290" s="83" t="s">
        <x:v>177</x:v>
      </x:c>
      <x:c r="M290" s="83" t="s">
        <x:v>498</x:v>
      </x:c>
      <x:c r="N290" s="83">
        <x:v>0.16475694444444444</x:v>
      </x:c>
      <x:c r="O290" s="83" t="s">
        <x:v>1830</x:v>
      </x:c>
      <x:c r="P290" s="83">
        <x:v>10</x:v>
      </x:c>
      <x:c r="Q290" s="83">
        <x:f t="shared" si="2"/>
        <x:v>1474</x:v>
      </x:c>
      <x:c r="R290" s="67"/>
      <x:c r="S290" s="67" t="s">
        <x:v>177</x:v>
      </x:c>
      <x:c r="T290" s="67" t="s">
        <x:v>56</x:v>
      </x:c>
      <x:c r="U290" s="67" t="s">
        <x:v>35</x:v>
      </x:c>
      <x:c r="V290" s="67"/>
      <x:c r="W290" s="67"/>
      <x:c r="X290" s="67"/>
    </x:row>
    <x:row r="291" ht="39.95000076293945" customHeight="1">
      <x:c r="A291" s="67" t="s">
        <x:v>1648</x:v>
      </x:c>
      <x:c r="B291" s="83">
        <x:v>290</x:v>
      </x:c>
      <x:c r="C291" s="83">
        <x:v>1</x:v>
      </x:c>
      <x:c r="D291" s="83">
        <x:v>10</x:v>
      </x:c>
      <x:c r="E291" s="83" t="s">
        <x:v>1873</x:v>
      </x:c>
      <x:c r="F291" s="83" t="s">
        <x:v>1874</x:v>
      </x:c>
      <x:c r="G291" s="83" t="s">
        <x:v>1875</x:v>
      </x:c>
      <x:c r="H291" s="83" t="s">
        <x:v>496</x:v>
      </x:c>
      <x:c r="I291" s="83">
        <x:v>2</x:v>
      </x:c>
      <x:c r="J291" s="83" t="s">
        <x:v>1876</x:v>
      </x:c>
      <x:c r="K291" s="83" t="s">
        <x:v>31</x:v>
      </x:c>
      <x:c r="L291" s="83" t="s">
        <x:v>177</x:v>
      </x:c>
      <x:c r="M291" s="83" t="s">
        <x:v>498</x:v>
      </x:c>
      <x:c r="N291" s="83">
        <x:v>0.16539351851851852</x:v>
      </x:c>
      <x:c r="O291" s="83" t="s">
        <x:v>1877</x:v>
      </x:c>
      <x:c r="P291" s="83">
        <x:v>5</x:v>
      </x:c>
      <x:c r="Q291" s="83">
        <x:f t="shared" si="2"/>
        <x:v>1479</x:v>
      </x:c>
      <x:c r="R291" s="67"/>
      <x:c r="S291" s="67" t="s">
        <x:v>177</x:v>
      </x:c>
      <x:c r="T291" s="67" t="s">
        <x:v>56</x:v>
      </x:c>
      <x:c r="U291" s="67" t="s">
        <x:v>35</x:v>
      </x:c>
      <x:c r="V291" s="67" t="s">
        <x:v>1878</x:v>
      </x:c>
      <x:c r="W291" s="67"/>
      <x:c r="X291" s="67" t="s">
        <x:v>1879</x:v>
      </x:c>
    </x:row>
    <x:row r="292" ht="39.95000076293945" customHeight="1">
      <x:c r="A292" s="67" t="s">
        <x:v>1648</x:v>
      </x:c>
      <x:c r="B292" s="83">
        <x:v>291</x:v>
      </x:c>
      <x:c r="C292" s="83">
        <x:v>1</x:v>
      </x:c>
      <x:c r="D292" s="83">
        <x:v>8</x:v>
      </x:c>
      <x:c r="E292" s="83" t="s">
        <x:v>1880</x:v>
      </x:c>
      <x:c r="F292" s="83" t="s">
        <x:v>1881</x:v>
      </x:c>
      <x:c r="G292" s="83" t="s">
        <x:v>1882</x:v>
      </x:c>
      <x:c r="H292" s="83" t="s">
        <x:v>513</x:v>
      </x:c>
      <x:c r="I292" s="83">
        <x:v>2</x:v>
      </x:c>
      <x:c r="J292" s="83" t="s">
        <x:v>1883</x:v>
      </x:c>
      <x:c r="K292" s="83" t="s">
        <x:v>31</x:v>
      </x:c>
      <x:c r="L292" s="83" t="s">
        <x:v>49</x:v>
      </x:c>
      <x:c r="M292" s="83" t="s">
        <x:v>515</x:v>
      </x:c>
      <x:c r="N292" s="83">
        <x:v>0.16574074074074074</x:v>
      </x:c>
      <x:c r="O292" s="83" t="s">
        <x:v>1877</x:v>
      </x:c>
      <x:c r="P292" s="83">
        <x:v>4</x:v>
      </x:c>
      <x:c r="Q292" s="83">
        <x:f t="shared" si="2"/>
        <x:v>1483</x:v>
      </x:c>
      <x:c r="R292" s="67"/>
      <x:c r="S292" s="67" t="s">
        <x:v>49</x:v>
      </x:c>
      <x:c r="T292" s="67" t="s">
        <x:v>49</x:v>
      </x:c>
      <x:c r="U292" s="67" t="s">
        <x:v>41</x:v>
      </x:c>
      <x:c r="V292" s="67"/>
      <x:c r="W292" s="67"/>
      <x:c r="X292" s="67"/>
    </x:row>
    <x:row r="293" ht="39.95000076293945" customHeight="1">
      <x:c r="A293" s="67" t="s">
        <x:v>1648</x:v>
      </x:c>
      <x:c r="B293" s="83">
        <x:v>292</x:v>
      </x:c>
      <x:c r="C293" s="83">
        <x:v>1</x:v>
      </x:c>
      <x:c r="D293" s="83">
        <x:v>8</x:v>
      </x:c>
      <x:c r="E293" s="83" t="s">
        <x:v>1884</x:v>
      </x:c>
      <x:c r="F293" s="83" t="s">
        <x:v>1885</x:v>
      </x:c>
      <x:c r="G293" s="83" t="s">
        <x:v>1886</x:v>
      </x:c>
      <x:c r="H293" s="83" t="s">
        <x:v>513</x:v>
      </x:c>
      <x:c r="I293" s="83">
        <x:v>2</x:v>
      </x:c>
      <x:c r="J293" s="83" t="s">
        <x:v>1887</x:v>
      </x:c>
      <x:c r="K293" s="83" t="s">
        <x:v>31</x:v>
      </x:c>
      <x:c r="L293" s="83" t="s">
        <x:v>49</x:v>
      </x:c>
      <x:c r="M293" s="83" t="s">
        <x:v>515</x:v>
      </x:c>
      <x:c r="N293" s="83">
        <x:v>0.16608796296296297</x:v>
      </x:c>
      <x:c r="O293" s="83" t="s">
        <x:v>1877</x:v>
      </x:c>
      <x:c r="P293" s="83">
        <x:v>4</x:v>
      </x:c>
      <x:c r="Q293" s="83">
        <x:f t="shared" si="2"/>
        <x:v>1487</x:v>
      </x:c>
      <x:c r="R293" s="67"/>
      <x:c r="S293" s="67" t="s">
        <x:v>49</x:v>
      </x:c>
      <x:c r="T293" s="67" t="s">
        <x:v>49</x:v>
      </x:c>
      <x:c r="U293" s="67" t="s">
        <x:v>41</x:v>
      </x:c>
      <x:c r="V293" s="67"/>
      <x:c r="W293" s="67"/>
      <x:c r="X293" s="67"/>
      <x:c r="Y293" s="83" t="s">
        <x:v>1888</x:v>
      </x:c>
    </x:row>
    <x:row r="294" ht="39.95000076293945" customHeight="1">
      <x:c r="A294" s="67" t="s">
        <x:v>1648</x:v>
      </x:c>
      <x:c r="B294" s="83">
        <x:v>293</x:v>
      </x:c>
      <x:c r="C294" s="83">
        <x:v>1</x:v>
      </x:c>
      <x:c r="D294" s="83">
        <x:v>10</x:v>
      </x:c>
      <x:c r="E294" s="83" t="s">
        <x:v>1889</x:v>
      </x:c>
      <x:c r="F294" s="83" t="s">
        <x:v>1890</x:v>
      </x:c>
      <x:c r="G294" s="83" t="s">
        <x:v>1891</x:v>
      </x:c>
      <x:c r="H294" s="83" t="s">
        <x:v>496</x:v>
      </x:c>
      <x:c r="I294" s="83">
        <x:v>2</x:v>
      </x:c>
      <x:c r="J294" s="83" t="s">
        <x:v>1892</x:v>
      </x:c>
      <x:c r="K294" s="83" t="s">
        <x:v>31</x:v>
      </x:c>
      <x:c r="L294" s="83" t="s">
        <x:v>884</x:v>
      </x:c>
      <x:c r="M294" s="83" t="s">
        <x:v>498</x:v>
      </x:c>
      <x:c r="N294" s="83">
        <x:v>0.16747685185185185</x:v>
      </x:c>
      <x:c r="O294" s="83" t="s">
        <x:v>1893</x:v>
      </x:c>
      <x:c r="P294" s="83">
        <x:v>8</x:v>
      </x:c>
      <x:c r="Q294" s="83">
        <x:f t="shared" si="2"/>
        <x:v>1495</x:v>
      </x:c>
      <x:c r="R294" s="67"/>
      <x:c r="S294" s="67" t="s">
        <x:v>884</x:v>
      </x:c>
      <x:c r="T294" s="67" t="s">
        <x:v>1140</x:v>
      </x:c>
      <x:c r="U294" s="67" t="s">
        <x:v>1127</x:v>
      </x:c>
      <x:c r="V294" s="67"/>
      <x:c r="W294" s="67"/>
      <x:c r="X294" s="67"/>
      <x:c r="Y294" s="83" t="s">
        <x:v>1894</x:v>
      </x:c>
    </x:row>
    <x:row r="295" ht="39.95000076293945" customHeight="1">
      <x:c r="A295" s="67" t="s">
        <x:v>1648</x:v>
      </x:c>
      <x:c r="B295" s="83">
        <x:v>294</x:v>
      </x:c>
      <x:c r="C295" s="83">
        <x:v>1</x:v>
      </x:c>
      <x:c r="D295" s="83">
        <x:v>10</x:v>
      </x:c>
      <x:c r="E295" s="83" t="s">
        <x:v>1895</x:v>
      </x:c>
      <x:c r="F295" s="83" t="s">
        <x:v>1896</x:v>
      </x:c>
      <x:c r="G295" s="83" t="s">
        <x:v>1897</x:v>
      </x:c>
      <x:c r="H295" s="83" t="s">
        <x:v>496</x:v>
      </x:c>
      <x:c r="I295" s="83">
        <x:v>2</x:v>
      </x:c>
      <x:c r="J295" s="83" t="s">
        <x:v>1898</x:v>
      </x:c>
      <x:c r="K295" s="83" t="s">
        <x:v>31</x:v>
      </x:c>
      <x:c r="L295" s="83" t="s">
        <x:v>177</x:v>
      </x:c>
      <x:c r="M295" s="83" t="s">
        <x:v>498</x:v>
      </x:c>
      <x:c r="N295" s="83">
        <x:v>0.16811342592592593</x:v>
      </x:c>
      <x:c r="O295" s="83" t="s">
        <x:v>1893</x:v>
      </x:c>
      <x:c r="P295" s="83">
        <x:v>5</x:v>
      </x:c>
      <x:c r="Q295" s="83">
        <x:f t="shared" si="2"/>
        <x:v>1500</x:v>
      </x:c>
      <x:c r="R295" s="67"/>
      <x:c r="S295" s="67" t="s">
        <x:v>177</x:v>
      </x:c>
      <x:c r="T295" s="67" t="s">
        <x:v>56</x:v>
      </x:c>
      <x:c r="U295" s="67" t="s">
        <x:v>35</x:v>
      </x:c>
      <x:c r="V295" s="67"/>
      <x:c r="W295" s="67"/>
      <x:c r="X295" s="67"/>
      <x:c r="Y295" s="83" t="s">
        <x:v>1899</x:v>
      </x:c>
    </x:row>
    <x:row r="296" ht="39.95000076293945" customHeight="1">
      <x:c r="A296" s="67" t="s">
        <x:v>1648</x:v>
      </x:c>
      <x:c r="B296" s="83">
        <x:v>295</x:v>
      </x:c>
      <x:c r="C296" s="83">
        <x:v>1</x:v>
      </x:c>
      <x:c r="D296" s="83">
        <x:v>10</x:v>
      </x:c>
      <x:c r="E296" s="83" t="s">
        <x:v>1900</x:v>
      </x:c>
      <x:c r="F296" s="83" t="s">
        <x:v>1901</x:v>
      </x:c>
      <x:c r="G296" s="83" t="s">
        <x:v>1902</x:v>
      </x:c>
      <x:c r="H296" s="83" t="s">
        <x:v>496</x:v>
      </x:c>
      <x:c r="I296" s="83">
        <x:v>2</x:v>
      </x:c>
      <x:c r="J296" s="83" t="s">
        <x:v>1903</x:v>
      </x:c>
      <x:c r="K296" s="83" t="s">
        <x:v>31</x:v>
      </x:c>
      <x:c r="L296" s="83" t="s">
        <x:v>177</x:v>
      </x:c>
      <x:c r="M296" s="83" t="s">
        <x:v>498</x:v>
      </x:c>
      <x:c r="N296" s="83">
        <x:v>0.16875000000000001</x:v>
      </x:c>
      <x:c r="O296" s="83" t="s">
        <x:v>1893</x:v>
      </x:c>
      <x:c r="P296" s="83">
        <x:v>5</x:v>
      </x:c>
      <x:c r="Q296" s="83">
        <x:f t="shared" si="2"/>
        <x:v>1505</x:v>
      </x:c>
      <x:c r="R296" s="67"/>
      <x:c r="S296" s="67" t="s">
        <x:v>177</x:v>
      </x:c>
      <x:c r="T296" s="67" t="s">
        <x:v>56</x:v>
      </x:c>
      <x:c r="U296" s="67" t="s">
        <x:v>35</x:v>
      </x:c>
      <x:c r="V296" s="67"/>
      <x:c r="W296" s="67"/>
      <x:c r="X296" s="67"/>
      <x:c r="Y296" s="83" t="s">
        <x:v>1899</x:v>
      </x:c>
    </x:row>
    <x:row r="297" ht="39.95000076293945" customHeight="1">
      <x:c r="A297" s="67" t="s">
        <x:v>1648</x:v>
      </x:c>
      <x:c r="B297" s="83">
        <x:v>296</x:v>
      </x:c>
      <x:c r="C297" s="83">
        <x:v>1</x:v>
      </x:c>
      <x:c r="D297" s="83">
        <x:v>10</x:v>
      </x:c>
      <x:c r="E297" s="83" t="s">
        <x:v>1904</x:v>
      </x:c>
      <x:c r="F297" s="83" t="s">
        <x:v>1905</x:v>
      </x:c>
      <x:c r="G297" s="83" t="s">
        <x:v>1906</x:v>
      </x:c>
      <x:c r="H297" s="83" t="s">
        <x:v>496</x:v>
      </x:c>
      <x:c r="I297" s="83">
        <x:v>2</x:v>
      </x:c>
      <x:c r="J297" s="83" t="s">
        <x:v>1907</x:v>
      </x:c>
      <x:c r="K297" s="83" t="s">
        <x:v>31</x:v>
      </x:c>
      <x:c r="L297" s="83" t="s">
        <x:v>177</x:v>
      </x:c>
      <x:c r="M297" s="83" t="s">
        <x:v>498</x:v>
      </x:c>
      <x:c r="N297" s="83">
        <x:v>0.16938657407407406</x:v>
      </x:c>
      <x:c r="O297" s="83" t="s">
        <x:v>1893</x:v>
      </x:c>
      <x:c r="P297" s="83">
        <x:v>5</x:v>
      </x:c>
      <x:c r="Q297" s="83">
        <x:f t="shared" si="2"/>
        <x:v>1510</x:v>
      </x:c>
      <x:c r="R297" s="67" t="s">
        <x:v>1908</x:v>
      </x:c>
      <x:c r="S297" s="67" t="s">
        <x:v>177</x:v>
      </x:c>
      <x:c r="T297" s="67" t="s">
        <x:v>56</x:v>
      </x:c>
      <x:c r="U297" s="67" t="s">
        <x:v>35</x:v>
      </x:c>
      <x:c r="V297" s="67"/>
      <x:c r="W297" s="67"/>
      <x:c r="X297" s="67" t="s">
        <x:v>1909</x:v>
      </x:c>
      <x:c r="Y297" s="83" t="s">
        <x:v>1910</x:v>
      </x:c>
    </x:row>
    <x:row r="298" ht="39.95000076293945" customHeight="1">
      <x:c r="A298" s="67" t="s">
        <x:v>1648</x:v>
      </x:c>
      <x:c r="B298" s="83">
        <x:v>297</x:v>
      </x:c>
      <x:c r="C298" s="83">
        <x:v>1</x:v>
      </x:c>
      <x:c r="D298" s="83">
        <x:v>10</x:v>
      </x:c>
      <x:c r="E298" s="83" t="s">
        <x:v>1911</x:v>
      </x:c>
      <x:c r="F298" s="83" t="s">
        <x:v>1912</x:v>
      </x:c>
      <x:c r="G298" s="83" t="s">
        <x:v>1913</x:v>
      </x:c>
      <x:c r="H298" s="83" t="s">
        <x:v>496</x:v>
      </x:c>
      <x:c r="I298" s="83">
        <x:v>2</x:v>
      </x:c>
      <x:c r="J298" s="83" t="s">
        <x:v>1914</x:v>
      </x:c>
      <x:c r="K298" s="83" t="s">
        <x:v>31</x:v>
      </x:c>
      <x:c r="L298" s="83" t="s">
        <x:v>884</x:v>
      </x:c>
      <x:c r="M298" s="83" t="s">
        <x:v>498</x:v>
      </x:c>
      <x:c r="N298" s="83">
        <x:v>0.17077546296296298</x:v>
      </x:c>
      <x:c r="O298" s="83" t="s">
        <x:v>1915</x:v>
      </x:c>
      <x:c r="P298" s="83">
        <x:v>10</x:v>
      </x:c>
      <x:c r="Q298" s="83">
        <x:f t="shared" si="2"/>
        <x:v>1520</x:v>
      </x:c>
      <x:c r="R298" s="67"/>
      <x:c r="S298" s="67" t="s">
        <x:v>884</x:v>
      </x:c>
      <x:c r="T298" s="67" t="s">
        <x:v>1140</x:v>
      </x:c>
      <x:c r="U298" s="67" t="s">
        <x:v>1127</x:v>
      </x:c>
      <x:c r="V298" s="67"/>
      <x:c r="W298" s="67"/>
      <x:c r="X298" s="67"/>
      <x:c r="Y298" s="83" t="s">
        <x:v>1916</x:v>
      </x:c>
    </x:row>
    <x:row r="299" ht="39.95000076293945" customHeight="1">
      <x:c r="A299" s="67" t="s">
        <x:v>1648</x:v>
      </x:c>
      <x:c r="B299" s="83">
        <x:v>298</x:v>
      </x:c>
      <x:c r="C299" s="83">
        <x:v>1</x:v>
      </x:c>
      <x:c r="D299" s="83">
        <x:v>10</x:v>
      </x:c>
      <x:c r="E299" s="83" t="s">
        <x:v>1917</x:v>
      </x:c>
      <x:c r="F299" s="83" t="s">
        <x:v>1918</x:v>
      </x:c>
      <x:c r="G299" s="83" t="s">
        <x:v>1919</x:v>
      </x:c>
      <x:c r="H299" s="83" t="s">
        <x:v>496</x:v>
      </x:c>
      <x:c r="I299" s="83">
        <x:v>2</x:v>
      </x:c>
      <x:c r="J299" s="83" t="s">
        <x:v>1920</x:v>
      </x:c>
      <x:c r="K299" s="83" t="s">
        <x:v>31</x:v>
      </x:c>
      <x:c r="L299" s="83" t="s">
        <x:v>884</x:v>
      </x:c>
      <x:c r="M299" s="83" t="s">
        <x:v>498</x:v>
      </x:c>
      <x:c r="N299" s="83">
        <x:v>0.17216435185185186</x:v>
      </x:c>
      <x:c r="O299" s="83" t="s">
        <x:v>1915</x:v>
      </x:c>
      <x:c r="P299" s="83">
        <x:v>10</x:v>
      </x:c>
      <x:c r="Q299" s="83">
        <x:f t="shared" si="2"/>
        <x:v>1530</x:v>
      </x:c>
      <x:c r="R299" s="67"/>
      <x:c r="S299" s="67" t="s">
        <x:v>884</x:v>
      </x:c>
      <x:c r="T299" s="67" t="s">
        <x:v>888</x:v>
      </x:c>
      <x:c r="U299" s="67" t="s">
        <x:v>889</x:v>
      </x:c>
      <x:c r="V299" s="67"/>
      <x:c r="W299" s="67"/>
      <x:c r="X299" s="67"/>
      <x:c r="Y299" s="83" t="s">
        <x:v>1921</x:v>
      </x:c>
    </x:row>
    <x:row r="300" ht="39.95000076293945" customHeight="1">
      <x:c r="A300" s="67" t="s">
        <x:v>1648</x:v>
      </x:c>
      <x:c r="B300" s="83">
        <x:v>299</x:v>
      </x:c>
      <x:c r="C300" s="83">
        <x:v>1</x:v>
      </x:c>
      <x:c r="D300" s="83">
        <x:v>8</x:v>
      </x:c>
      <x:c r="E300" s="83" t="s">
        <x:v>1922</x:v>
      </x:c>
      <x:c r="F300" s="83" t="s">
        <x:v>1923</x:v>
      </x:c>
      <x:c r="G300" s="83" t="s">
        <x:v>1924</x:v>
      </x:c>
      <x:c r="H300" s="83" t="s">
        <x:v>513</x:v>
      </x:c>
      <x:c r="I300" s="83">
        <x:v>2</x:v>
      </x:c>
      <x:c r="J300" s="83" t="s">
        <x:v>1925</x:v>
      </x:c>
      <x:c r="K300" s="83" t="s">
        <x:v>31</x:v>
      </x:c>
      <x:c r="L300" s="83" t="s">
        <x:v>49</x:v>
      </x:c>
      <x:c r="M300" s="83" t="s">
        <x:v>515</x:v>
      </x:c>
      <x:c r="N300" s="83">
        <x:v>0.17251157407407408</x:v>
      </x:c>
      <x:c r="O300" s="83" t="s">
        <x:v>1915</x:v>
      </x:c>
      <x:c r="P300" s="83">
        <x:v>4</x:v>
      </x:c>
      <x:c r="Q300" s="83">
        <x:f t="shared" si="2"/>
        <x:v>1534</x:v>
      </x:c>
      <x:c r="R300" s="67"/>
      <x:c r="S300" s="67" t="s">
        <x:v>49</x:v>
      </x:c>
      <x:c r="T300" s="67" t="s">
        <x:v>49</x:v>
      </x:c>
      <x:c r="U300" s="67" t="s">
        <x:v>41</x:v>
      </x:c>
      <x:c r="V300" s="67"/>
      <x:c r="W300" s="67"/>
      <x:c r="X300" s="67"/>
    </x:row>
    <x:row r="301" ht="39.95000076293945" customHeight="1">
      <x:c r="A301" s="67" t="s">
        <x:v>1648</x:v>
      </x:c>
      <x:c r="B301" s="83">
        <x:v>300</x:v>
      </x:c>
      <x:c r="C301" s="83">
        <x:v>1</x:v>
      </x:c>
      <x:c r="D301" s="83">
        <x:v>10</x:v>
      </x:c>
      <x:c r="E301" s="83" t="s">
        <x:v>1926</x:v>
      </x:c>
      <x:c r="F301" s="83" t="s">
        <x:v>1927</x:v>
      </x:c>
      <x:c r="G301" s="83" t="s">
        <x:v>1928</x:v>
      </x:c>
      <x:c r="H301" s="83" t="s">
        <x:v>1929</x:v>
      </x:c>
      <x:c r="I301" s="83">
        <x:v>4</x:v>
      </x:c>
      <x:c r="J301" s="83" t="s">
        <x:v>1930</x:v>
      </x:c>
      <x:c r="K301" s="83" t="s">
        <x:v>31</x:v>
      </x:c>
      <x:c r="L301" s="83" t="s">
        <x:v>36</x:v>
      </x:c>
      <x:c r="M301" s="83" t="s">
        <x:v>1931</x:v>
      </x:c>
      <x:c r="N301" s="83">
        <x:v>0.17291666666666666</x:v>
      </x:c>
      <x:c r="O301" s="83" t="s">
        <x:v>1932</x:v>
      </x:c>
      <x:c r="P301" s="83">
        <x:v>5</x:v>
      </x:c>
      <x:c r="Q301" s="83">
        <x:f t="shared" si="2"/>
        <x:v>1539</x:v>
      </x:c>
      <x:c r="R301" s="67"/>
      <x:c r="S301" s="67" t="s">
        <x:v>36</x:v>
      </x:c>
      <x:c r="T301" s="67" t="s">
        <x:v>49</x:v>
      </x:c>
      <x:c r="U301" s="67" t="s">
        <x:v>49</x:v>
      </x:c>
      <x:c r="V301" s="67"/>
      <x:c r="W301" s="67"/>
      <x:c r="X301" s="67"/>
    </x:row>
    <x:row r="302" ht="39.95000076293945" customHeight="1">
      <x:c r="A302" s="67" t="s">
        <x:v>1648</x:v>
      </x:c>
      <x:c r="B302" s="83">
        <x:v>301</x:v>
      </x:c>
      <x:c r="C302" s="83">
        <x:v>1</x:v>
      </x:c>
      <x:c r="D302" s="83">
        <x:v>10</x:v>
      </x:c>
      <x:c r="E302" s="83" t="s">
        <x:v>1933</x:v>
      </x:c>
      <x:c r="F302" s="83" t="s">
        <x:v>1934</x:v>
      </x:c>
      <x:c r="G302" s="83" t="s">
        <x:v>1935</x:v>
      </x:c>
      <x:c r="H302" s="83" t="s">
        <x:v>1292</x:v>
      </x:c>
      <x:c r="I302" s="83">
        <x:v>3</x:v>
      </x:c>
      <x:c r="J302" s="83" t="s">
        <x:v>1936</x:v>
      </x:c>
      <x:c r="K302" s="83" t="s">
        <x:v>31</x:v>
      </x:c>
      <x:c r="L302" s="83" t="s">
        <x:v>89</x:v>
      </x:c>
      <x:c r="M302" s="83" t="s">
        <x:v>1937</x:v>
      </x:c>
      <x:c r="N302" s="83">
        <x:v>0.17372685185185185</x:v>
      </x:c>
      <x:c r="O302" s="83" t="s">
        <x:v>1932</x:v>
      </x:c>
      <x:c r="P302" s="83">
        <x:v>4</x:v>
      </x:c>
      <x:c r="Q302" s="83">
        <x:f t="shared" si="2"/>
        <x:v>1543</x:v>
      </x:c>
      <x:c r="R302" s="67"/>
      <x:c r="S302" s="67" t="s">
        <x:v>89</x:v>
      </x:c>
      <x:c r="T302" s="67" t="s">
        <x:v>591</x:v>
      </x:c>
      <x:c r="U302" s="67" t="s">
        <x:v>90</x:v>
      </x:c>
      <x:c r="V302" s="67"/>
      <x:c r="W302" s="67" t="s">
        <x:v>1938</x:v>
      </x:c>
      <x:c r="X302" s="67"/>
      <x:c r="Y302" s="83" t="s">
        <x:v>1939</x:v>
      </x:c>
    </x:row>
    <x:row r="303" ht="39.95000076293945" customHeight="1">
      <x:c r="A303" s="67" t="s">
        <x:v>1648</x:v>
      </x:c>
      <x:c r="B303" s="83">
        <x:v>302</x:v>
      </x:c>
      <x:c r="C303" s="83">
        <x:v>1</x:v>
      </x:c>
      <x:c r="D303" s="83">
        <x:v>9</x:v>
      </x:c>
      <x:c r="E303" s="83" t="s">
        <x:v>1940</x:v>
      </x:c>
      <x:c r="F303" s="83" t="s">
        <x:v>1941</x:v>
      </x:c>
      <x:c r="G303" s="83" t="s">
        <x:v>1942</x:v>
      </x:c>
      <x:c r="H303" s="83" t="s">
        <x:v>1943</x:v>
      </x:c>
      <x:c r="I303" s="83">
        <x:v>3</x:v>
      </x:c>
      <x:c r="J303" s="83" t="s">
        <x:v>1944</x:v>
      </x:c>
      <x:c r="K303" s="83" t="s">
        <x:v>31</x:v>
      </x:c>
      <x:c r="L303" s="83" t="s">
        <x:v>1078</x:v>
      </x:c>
      <x:c r="M303" s="83" t="s">
        <x:v>1945</x:v>
      </x:c>
      <x:c r="N303" s="83">
        <x:v>0.17471064814814816</x:v>
      </x:c>
      <x:c r="O303" s="83" t="s">
        <x:v>1932</x:v>
      </x:c>
      <x:c r="P303" s="83">
        <x:v>5</x:v>
      </x:c>
      <x:c r="Q303" s="83">
        <x:f t="shared" si="2"/>
        <x:v>1548</x:v>
      </x:c>
      <x:c r="R303" s="67"/>
      <x:c r="S303" s="67" t="s">
        <x:v>1078</x:v>
      </x:c>
      <x:c r="T303" s="67" t="s">
        <x:v>89</x:v>
      </x:c>
      <x:c r="U303" s="67" t="s">
        <x:v>89</x:v>
      </x:c>
      <x:c r="V303" s="67"/>
      <x:c r="W303" s="67" t="s">
        <x:v>1946</x:v>
      </x:c>
      <x:c r="X303" s="67"/>
      <x:c r="Y303" s="83" t="s">
        <x:v>1947</x:v>
      </x:c>
    </x:row>
    <x:row r="304" ht="39.95000076293945" customHeight="1">
      <x:c r="A304" s="67" t="s">
        <x:v>1648</x:v>
      </x:c>
      <x:c r="B304" s="83">
        <x:v>303</x:v>
      </x:c>
      <x:c r="C304" s="83">
        <x:v>1</x:v>
      </x:c>
      <x:c r="D304" s="83">
        <x:v>9</x:v>
      </x:c>
      <x:c r="E304" s="83" t="s">
        <x:v>1948</x:v>
      </x:c>
      <x:c r="F304" s="83" t="s">
        <x:v>1949</x:v>
      </x:c>
      <x:c r="G304" s="83" t="s">
        <x:v>1950</x:v>
      </x:c>
      <x:c r="H304" s="83" t="s">
        <x:v>1951</x:v>
      </x:c>
      <x:c r="I304" s="83">
        <x:v>2</x:v>
      </x:c>
      <x:c r="J304" s="83" t="s">
        <x:v>1952</x:v>
      </x:c>
      <x:c r="K304" s="83" t="s">
        <x:v>31</x:v>
      </x:c>
      <x:c r="L304" s="83" t="s">
        <x:v>177</x:v>
      </x:c>
      <x:c r="M304" s="83" t="s">
        <x:v>1953</x:v>
      </x:c>
      <x:c r="N304" s="83">
        <x:v>0.17534722222222221</x:v>
      </x:c>
      <x:c r="O304" s="83" t="s">
        <x:v>1932</x:v>
      </x:c>
      <x:c r="P304" s="83">
        <x:v>4</x:v>
      </x:c>
      <x:c r="Q304" s="83">
        <x:f t="shared" si="2"/>
        <x:v>1552</x:v>
      </x:c>
      <x:c r="R304" s="67"/>
      <x:c r="S304" s="67" t="s">
        <x:v>177</x:v>
      </x:c>
      <x:c r="T304" s="67" t="s">
        <x:v>56</x:v>
      </x:c>
      <x:c r="U304" s="67" t="s">
        <x:v>56</x:v>
      </x:c>
      <x:c r="V304" s="67"/>
      <x:c r="W304" s="67" t="s">
        <x:v>1954</x:v>
      </x:c>
      <x:c r="X304" s="67"/>
      <x:c r="Y304" s="83" t="s">
        <x:v>1955</x:v>
      </x:c>
    </x:row>
    <x:row r="305" ht="39.95000076293945" customHeight="1">
      <x:c r="A305" s="67" t="s">
        <x:v>1648</x:v>
      </x:c>
      <x:c r="B305" s="83">
        <x:v>304</x:v>
      </x:c>
      <x:c r="C305" s="83">
        <x:v>1</x:v>
      </x:c>
      <x:c r="D305" s="83">
        <x:v>10</x:v>
      </x:c>
      <x:c r="E305" s="83" t="s">
        <x:v>1956</x:v>
      </x:c>
      <x:c r="F305" s="83" t="s">
        <x:v>1957</x:v>
      </x:c>
      <x:c r="G305" s="83" t="s">
        <x:v>1958</x:v>
      </x:c>
      <x:c r="H305" s="83" t="s">
        <x:v>1292</x:v>
      </x:c>
      <x:c r="I305" s="83">
        <x:v>3</x:v>
      </x:c>
      <x:c r="J305" s="83" t="s">
        <x:v>1959</x:v>
      </x:c>
      <x:c r="K305" s="83" t="s">
        <x:v>31</x:v>
      </x:c>
      <x:c r="L305" s="83" t="s">
        <x:v>177</x:v>
      </x:c>
      <x:c r="M305" s="83" t="s">
        <x:v>1960</x:v>
      </x:c>
      <x:c r="N305" s="83">
        <x:v>0.17598379629629629</x:v>
      </x:c>
      <x:c r="O305" s="83" t="s">
        <x:v>1932</x:v>
      </x:c>
      <x:c r="P305" s="83">
        <x:v>4</x:v>
      </x:c>
      <x:c r="Q305" s="83">
        <x:f t="shared" si="2"/>
        <x:v>1556</x:v>
      </x:c>
      <x:c r="R305" s="67"/>
      <x:c r="S305" s="67" t="s">
        <x:v>177</x:v>
      </x:c>
      <x:c r="T305" s="67" t="s">
        <x:v>56</x:v>
      </x:c>
      <x:c r="U305" s="67" t="s">
        <x:v>56</x:v>
      </x:c>
      <x:c r="V305" s="67"/>
      <x:c r="W305" s="67"/>
      <x:c r="X305" s="67" t="s">
        <x:v>1961</x:v>
      </x:c>
      <x:c r="Y305" s="83" t="s">
        <x:v>1962</x:v>
      </x:c>
    </x:row>
    <x:row r="306" ht="39.95000076293945" customHeight="1">
      <x:c r="A306" s="67" t="s">
        <x:v>1648</x:v>
      </x:c>
      <x:c r="B306" s="83">
        <x:v>305</x:v>
      </x:c>
      <x:c r="C306" s="83">
        <x:v>1</x:v>
      </x:c>
      <x:c r="D306" s="83">
        <x:v>9</x:v>
      </x:c>
      <x:c r="E306" s="83" t="s">
        <x:v>1963</x:v>
      </x:c>
      <x:c r="F306" s="83" t="s">
        <x:v>1964</x:v>
      </x:c>
      <x:c r="G306" s="83" t="s">
        <x:v>1965</x:v>
      </x:c>
      <x:c r="H306" s="83" t="s">
        <x:v>1929</x:v>
      </x:c>
      <x:c r="I306" s="83">
        <x:v>5</x:v>
      </x:c>
      <x:c r="J306" s="83" t="s">
        <x:v>1930</x:v>
      </x:c>
      <x:c r="K306" s="83" t="s">
        <x:v>31</x:v>
      </x:c>
      <x:c r="L306" s="83" t="s">
        <x:v>89</x:v>
      </x:c>
      <x:c r="M306" s="83" t="s">
        <x:v>1931</x:v>
      </x:c>
      <x:c r="N306" s="83">
        <x:v>0.17679398148148148</x:v>
      </x:c>
      <x:c r="O306" s="83" t="s">
        <x:v>1932</x:v>
      </x:c>
      <x:c r="P306" s="83">
        <x:v>5</x:v>
      </x:c>
      <x:c r="Q306" s="83">
        <x:f t="shared" si="2"/>
        <x:v>1561</x:v>
      </x:c>
      <x:c r="R306" s="67"/>
      <x:c r="S306" s="67" t="s">
        <x:v>89</x:v>
      </x:c>
      <x:c r="T306" s="67" t="s">
        <x:v>89</x:v>
      </x:c>
      <x:c r="U306" s="67" t="s">
        <x:v>89</x:v>
      </x:c>
      <x:c r="V306" s="67"/>
      <x:c r="W306" s="67"/>
      <x:c r="X306" s="67"/>
      <x:c r="Y306" s="83" t="s">
        <x:v>1966</x:v>
      </x:c>
    </x:row>
    <x:row r="307" ht="39.95000076293945" customHeight="1">
      <x:c r="A307" s="67" t="s">
        <x:v>1648</x:v>
      </x:c>
      <x:c r="B307" s="83">
        <x:v>306</x:v>
      </x:c>
      <x:c r="C307" s="83">
        <x:v>1</x:v>
      </x:c>
      <x:c r="D307" s="83">
        <x:v>9</x:v>
      </x:c>
      <x:c r="E307" s="83" t="s">
        <x:v>1967</x:v>
      </x:c>
      <x:c r="F307" s="83" t="s">
        <x:v>1968</x:v>
      </x:c>
      <x:c r="G307" s="83" t="s">
        <x:v>1969</x:v>
      </x:c>
      <x:c r="H307" s="83" t="s">
        <x:v>1970</x:v>
      </x:c>
      <x:c r="I307" s="83">
        <x:v>1</x:v>
      </x:c>
      <x:c r="J307" s="83" t="s">
        <x:v>1971</x:v>
      </x:c>
      <x:c r="K307" s="83" t="s">
        <x:v>31</x:v>
      </x:c>
      <x:c r="L307" s="83" t="s">
        <x:v>591</x:v>
      </x:c>
      <x:c r="M307" s="83" t="s">
        <x:v>1972</x:v>
      </x:c>
      <x:c r="N307" s="83">
        <x:v>0.17754629629629629</x:v>
      </x:c>
      <x:c r="O307" s="83" t="s">
        <x:v>1932</x:v>
      </x:c>
      <x:c r="P307" s="83">
        <x:v>5</x:v>
      </x:c>
      <x:c r="Q307" s="83">
        <x:f t="shared" si="2"/>
        <x:v>1566</x:v>
      </x:c>
      <x:c r="R307" s="67"/>
      <x:c r="S307" s="67" t="s">
        <x:v>591</x:v>
      </x:c>
      <x:c r="T307" s="67" t="s">
        <x:v>591</x:v>
      </x:c>
      <x:c r="U307" s="67" t="s">
        <x:v>90</x:v>
      </x:c>
      <x:c r="V307" s="67"/>
      <x:c r="W307" s="67"/>
      <x:c r="X307" s="67"/>
    </x:row>
  </x:sheetData>
  <x:conditionalFormatting sqref="A1:A120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2:I120">
    <x:cfRule type="dataBar" priority="11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{13E402FC-D14E-452B-A76C-80F7540F92A8}</x14:id>
        </x:ext>
      </x:extLst>
    </x:cfRule>
  </x:conditionalFormatting>
  <x:conditionalFormatting sqref="D1:D1048571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1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1:I150">
    <x:cfRule type="dataBar" priority="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{93F76D15-706B-4DF2-8F5B-7FA07C7AD472}</x14:id>
        </x:ext>
      </x:extLst>
    </x:cfRule>
  </x:conditionalFormatting>
  <x:conditionalFormatting sqref="I2:I120">
    <x:cfRule type="dataBar" priority="12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{11DC9F4D-783F-443E-8E60-F6FB0DA61C66}</x14:id>
        </x:ext>
      </x:extLst>
    </x:cfRule>
  </x:conditionalFormatting>
  <x:conditionalFormatting sqref="I121:I150">
    <x:cfRule type="dataBar" priority="12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{6553F629-CE7C-4F05-A316-6CBE8364AD87}</x14:id>
        </x:ext>
      </x:extLst>
    </x:cfRule>
  </x:conditionalFormatting>
  <x:conditionalFormatting sqref="I2:I120">
    <x:cfRule type="dataBar" priority="12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{9C6B21B7-3954-4C88-9C42-9F9F51E53CEA}</x14:id>
        </x:ext>
      </x:extLst>
    </x:cfRule>
  </x:conditionalFormatting>
  <x:conditionalFormatting sqref="I121:I150">
    <x:cfRule type="dataBar" priority="12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{6C9F44F2-4174-4971-AF91-4AA98EEE5F64}</x14:id>
        </x:ext>
      </x:extLst>
    </x:cfRule>
  </x:conditionalFormatting>
  <x:conditionalFormatting sqref="I2:I120">
    <x:cfRule type="dataBar" priority="12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{EC2FB88F-037A-45E4-8802-15FE77E53FF3}</x14:id>
        </x:ext>
      </x:extLst>
    </x:cfRule>
  </x:conditionalFormatting>
  <x:conditionalFormatting sqref="I121:I150">
    <x:cfRule type="dataBar" priority="12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{F6BC46A6-7BDC-4601-A648-F324BB1F6E3D}</x14:id>
        </x:ext>
      </x:extLst>
    </x:cfRule>
  </x:conditionalFormatting>
  <x:conditionalFormatting sqref="I2:I120">
    <x:cfRule type="dataBar" priority="12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{40356DCB-03E0-44E3-9A5C-874659FA3D5F}</x14:id>
        </x:ext>
      </x:extLst>
    </x:cfRule>
  </x:conditionalFormatting>
  <x:conditionalFormatting sqref="I121:I150">
    <x:cfRule type="dataBar" priority="12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{1C2592AC-2D26-4264-ADE9-D2FC270F50A4}</x14:id>
        </x:ext>
      </x:extLst>
    </x:cfRule>
  </x:conditionalFormatting>
  <x:conditionalFormatting sqref="I2:I120">
    <x:cfRule type="dataBar" priority="12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{337707C7-BB58-408D-AD87-6676E743F673}</x14:id>
        </x:ext>
      </x:extLst>
    </x:cfRule>
  </x:conditionalFormatting>
  <x:conditionalFormatting sqref="I121:I150">
    <x:cfRule type="dataBar" priority="13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{861248BF-0C76-4073-8C72-AD7DBFEB3468}</x14:id>
        </x:ext>
      </x:extLst>
    </x:cfRule>
  </x:conditionalFormatting>
  <x:conditionalFormatting sqref="I2:I120">
    <x:cfRule type="dataBar" priority="13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{F5E83409-DAD2-4DBB-961D-0950199D1761}</x14:id>
        </x:ext>
      </x:extLst>
    </x:cfRule>
  </x:conditionalFormatting>
  <x:conditionalFormatting sqref="I121:I150">
    <x:cfRule type="dataBar" priority="13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{B4884351-7D61-45FD-84C0-EED62C1664EA}</x14:id>
        </x:ext>
      </x:extLst>
    </x:cfRule>
  </x:conditionalFormatting>
  <x:conditionalFormatting sqref="I2:I120">
    <x:cfRule type="dataBar" priority="13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{E54F4651-4389-45E9-92A9-16E3B19E1253}</x14:id>
        </x:ext>
      </x:extLst>
    </x:cfRule>
  </x:conditionalFormatting>
  <x:conditionalFormatting sqref="I121:I150">
    <x:cfRule type="dataBar" priority="13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{60E0DCA0-DA8F-4362-B199-0ED46337B74A}</x14:id>
        </x:ext>
      </x:extLst>
    </x:cfRule>
  </x:conditionalFormatting>
  <x:conditionalFormatting sqref="I2:I120">
    <x:cfRule type="dataBar" priority="13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{13E21AB3-576C-4583-B30C-99FF46B71CD0}</x14:id>
        </x:ext>
      </x:extLst>
    </x:cfRule>
  </x:conditionalFormatting>
  <x:conditionalFormatting sqref="I121:I150">
    <x:cfRule type="dataBar" priority="13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{501FCA45-6834-4D11-9938-552682CF4902}</x14:id>
        </x:ext>
      </x:extLst>
    </x:cfRule>
  </x:conditionalFormatting>
  <x:conditionalFormatting sqref="I2:I120">
    <x:cfRule type="dataBar" priority="13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{866ACC44-DA9C-402E-9342-C588B950ED41}</x14:id>
        </x:ext>
      </x:extLst>
    </x:cfRule>
  </x:conditionalFormatting>
  <x:conditionalFormatting sqref="I121:I150">
    <x:cfRule type="dataBar" priority="13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{92A0137D-C945-4BC5-A844-9D825D7C0988}</x14:id>
        </x:ext>
      </x:extLst>
    </x:cfRule>
  </x:conditionalFormatting>
  <x:conditionalFormatting sqref="I2:I120">
    <x:cfRule type="dataBar" priority="14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{D7DA786A-3BEF-44F6-B258-70EA831F1E28}</x14:id>
        </x:ext>
      </x:extLst>
    </x:cfRule>
  </x:conditionalFormatting>
  <x:conditionalFormatting sqref="I121:I150">
    <x:cfRule type="dataBar" priority="14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{FC2DFF30-2425-49AF-BACD-EA8E500B2179}</x14:id>
        </x:ext>
      </x:extLst>
    </x:cfRule>
  </x:conditionalFormatting>
  <x:conditionalFormatting sqref="I2:I120">
    <x:cfRule type="dataBar" priority="14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{60BFA707-B1AB-4A62-A4EA-B6FE6E0104C1}</x14:id>
        </x:ext>
      </x:extLst>
    </x:cfRule>
  </x:conditionalFormatting>
  <x:conditionalFormatting sqref="I121:I150">
    <x:cfRule type="dataBar" priority="14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{8B8F1889-5D50-4DDC-B00E-0CC56710F28B}</x14:id>
        </x:ext>
      </x:extLst>
    </x:cfRule>
  </x:conditionalFormatting>
  <x:conditionalFormatting sqref="I2:I120">
    <x:cfRule type="dataBar" priority="14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{962364B9-B3B1-4A95-9917-9BE71F5DDE0E}</x14:id>
        </x:ext>
      </x:extLst>
    </x:cfRule>
  </x:conditionalFormatting>
  <x:conditionalFormatting sqref="I121:I150">
    <x:cfRule type="dataBar" priority="14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{73FE8472-7697-4B20-8FCF-85FDC7FB8ADF}</x14:id>
        </x:ext>
      </x:extLst>
    </x:cfRule>
  </x:conditionalFormatting>
  <x:conditionalFormatting sqref="I2:I120">
    <x:cfRule type="dataBar" priority="14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{60843B13-95A6-4FDD-95CE-C688DED63BFA}</x14:id>
        </x:ext>
      </x:extLst>
    </x:cfRule>
  </x:conditionalFormatting>
  <x:conditionalFormatting sqref="I121:I150">
    <x:cfRule type="dataBar" priority="14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{C1F05DED-5183-49A2-A26D-E7537A0941D7}</x14:id>
        </x:ext>
      </x:extLst>
    </x:cfRule>
  </x:conditionalFormatting>
  <x:conditionalFormatting sqref="I2:I120">
    <x:cfRule type="dataBar" priority="14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{8B4A8173-7A10-4094-B46D-7DB1B1754B24}</x14:id>
        </x:ext>
      </x:extLst>
    </x:cfRule>
  </x:conditionalFormatting>
  <x:conditionalFormatting sqref="I121:I150">
    <x:cfRule type="dataBar" priority="15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{80CA52D3-88DA-4A9B-B823-ED787278D1A4}</x14:id>
        </x:ext>
      </x:extLst>
    </x:cfRule>
  </x:conditionalFormatting>
  <x:conditionalFormatting sqref="I2:I120">
    <x:cfRule type="dataBar" priority="15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{788C4C6B-F0E6-42E5-B35B-009BC427157D}</x14:id>
        </x:ext>
      </x:extLst>
    </x:cfRule>
  </x:conditionalFormatting>
  <x:conditionalFormatting sqref="I121:I150">
    <x:cfRule type="dataBar" priority="15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{7AB83A81-92AA-4BC4-B3E4-8B7693C993F0}</x14:id>
        </x:ext>
      </x:extLst>
    </x:cfRule>
  </x:conditionalFormatting>
  <x:conditionalFormatting sqref="I2:I120">
    <x:cfRule type="dataBar" priority="15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{69C37B0F-5BDF-495F-97ED-43E987936057}</x14:id>
        </x:ext>
      </x:extLst>
    </x:cfRule>
  </x:conditionalFormatting>
  <x:conditionalFormatting sqref="I121:I150">
    <x:cfRule type="dataBar" priority="15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{6F5CB433-EF24-4EDE-8068-009C33709FC1}</x14:id>
        </x:ext>
      </x:extLst>
    </x:cfRule>
  </x:conditionalFormatting>
  <x:conditionalFormatting sqref="I2:I120">
    <x:cfRule type="dataBar" priority="15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{8CF5C6B8-0632-47C1-8094-F4B4EFF99ACF}</x14:id>
        </x:ext>
      </x:extLst>
    </x:cfRule>
  </x:conditionalFormatting>
  <x:conditionalFormatting sqref="I121:I150">
    <x:cfRule type="dataBar" priority="15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{707F3676-59F3-4366-B2BF-CD239C2859FC}</x14:id>
        </x:ext>
      </x:extLst>
    </x:cfRule>
  </x:conditionalFormatting>
  <x:conditionalFormatting sqref="I2:I120">
    <x:cfRule type="dataBar" priority="15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{F7A7D838-F374-4208-A080-94867A196B12}</x14:id>
        </x:ext>
      </x:extLst>
    </x:cfRule>
  </x:conditionalFormatting>
  <x:conditionalFormatting sqref="I121:I150">
    <x:cfRule type="dataBar" priority="15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{BA405CCD-6EA2-4A79-A312-439ED3BDAFE5}</x14:id>
        </x:ext>
      </x:extLst>
    </x:cfRule>
  </x:conditionalFormatting>
  <x:conditionalFormatting sqref="I2:I120">
    <x:cfRule type="dataBar" priority="15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{8E4E71ED-3B42-4C61-A544-06A0049E5A97}</x14:id>
        </x:ext>
      </x:extLst>
    </x:cfRule>
  </x:conditionalFormatting>
  <x:conditionalFormatting sqref="I121:I150">
    <x:cfRule type="dataBar" priority="15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{7B1631E1-6EB6-42C5-ADB8-8F292EF22F1B}</x14:id>
        </x:ext>
      </x:extLst>
    </x:cfRule>
  </x:conditionalFormatting>
  <x:conditionalFormatting sqref="I2:I120">
    <x:cfRule type="dataBar" priority="16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{6747E935-374A-4843-A59D-C5B3504BC62A}</x14:id>
        </x:ext>
      </x:extLst>
    </x:cfRule>
  </x:conditionalFormatting>
  <x:conditionalFormatting sqref="I121:I150">
    <x:cfRule type="dataBar" priority="16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{9CEC5FCC-2E47-4294-8DEC-C1FD765586BB}</x14:id>
        </x:ext>
      </x:extLst>
    </x:cfRule>
  </x:conditionalFormatting>
  <x:conditionalFormatting sqref="I2:I120">
    <x:cfRule type="dataBar" priority="16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{5E32C370-D405-493F-9735-B1A452EBDCC5}</x14:id>
        </x:ext>
      </x:extLst>
    </x:cfRule>
  </x:conditionalFormatting>
  <x:conditionalFormatting sqref="I121:I150">
    <x:cfRule type="dataBar" priority="16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{3217DC4C-CA64-4EED-9A16-167980F8611E}</x14:id>
        </x:ext>
      </x:extLst>
    </x:cfRule>
  </x:conditionalFormatting>
  <x:conditionalFormatting sqref="I2:I120">
    <x:cfRule type="dataBar" priority="16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{80ADEE12-F3B1-4642-B632-9D7BF211049B}</x14:id>
        </x:ext>
      </x:extLst>
    </x:cfRule>
  </x:conditionalFormatting>
  <x:conditionalFormatting sqref="I121:I150">
    <x:cfRule type="dataBar" priority="16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{D4113B00-8D21-4D26-BC09-6D523C79C8FA}</x14:id>
        </x:ext>
      </x:extLst>
    </x:cfRule>
  </x:conditionalFormatting>
  <x:conditionalFormatting sqref="I2:I120">
    <x:cfRule type="dataBar" priority="16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{41F8C8CA-2BAC-47DA-B69B-4A06EE893335}</x14:id>
        </x:ext>
      </x:extLst>
    </x:cfRule>
  </x:conditionalFormatting>
  <x:conditionalFormatting sqref="I121:I150">
    <x:cfRule type="dataBar" priority="16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{60CA6BB5-54A9-428F-8E99-E8220D3AEA61}</x14:id>
        </x:ext>
      </x:extLst>
    </x:cfRule>
  </x:conditionalFormatting>
  <x:conditionalFormatting sqref="I2:I120">
    <x:cfRule type="dataBar" priority="16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{AB1A3F71-DA96-47CC-8916-F2DFB727788C}</x14:id>
        </x:ext>
      </x:extLst>
    </x:cfRule>
  </x:conditionalFormatting>
  <x:conditionalFormatting sqref="I121:I150">
    <x:cfRule type="dataBar" priority="17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{4190C381-A254-4DE0-A349-74B70A2FBE14}</x14:id>
        </x:ext>
      </x:extLst>
    </x:cfRule>
  </x:conditionalFormatting>
  <x:conditionalFormatting sqref="I2:I120">
    <x:cfRule type="dataBar" priority="17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{0F81C478-32AD-40D1-8809-3786169B64B6}</x14:id>
        </x:ext>
      </x:extLst>
    </x:cfRule>
  </x:conditionalFormatting>
  <x:conditionalFormatting sqref="I121:I150">
    <x:cfRule type="dataBar" priority="17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{3A9CE391-B29F-48E3-B681-7081DD4D1945}</x14:id>
        </x:ext>
      </x:extLst>
    </x:cfRule>
  </x:conditionalFormatting>
  <x:conditionalFormatting sqref="I2:I120">
    <x:cfRule type="dataBar" priority="17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{8D9E93C5-305B-44A1-969D-FCA1EBB7E170}</x14:id>
        </x:ext>
      </x:extLst>
    </x:cfRule>
  </x:conditionalFormatting>
  <x:conditionalFormatting sqref="I121:I150">
    <x:cfRule type="dataBar" priority="17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{4492CDFF-48CE-4A62-9983-908DCC4F0BD3}</x14:id>
        </x:ext>
      </x:extLst>
    </x:cfRule>
  </x:conditionalFormatting>
  <x:conditionalFormatting sqref="I2:I120">
    <x:cfRule type="dataBar" priority="17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{2E2B4E40-E471-4263-8D94-6A137EFCBCAE}</x14:id>
        </x:ext>
      </x:extLst>
    </x:cfRule>
  </x:conditionalFormatting>
  <x:conditionalFormatting sqref="I121:I150">
    <x:cfRule type="dataBar" priority="17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{BAEC4EA0-6BF1-405C-BDA9-A6482BCD0E25}</x14:id>
        </x:ext>
      </x:extLst>
    </x:cfRule>
  </x:conditionalFormatting>
  <x:conditionalFormatting sqref="I2:I120">
    <x:cfRule type="dataBar" priority="17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{4276492F-CBE9-40A7-8AE2-922AD2842486}</x14:id>
        </x:ext>
      </x:extLst>
    </x:cfRule>
  </x:conditionalFormatting>
  <x:conditionalFormatting sqref="I121:I150">
    <x:cfRule type="dataBar" priority="17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{FBC3E5E6-2CF8-4C50-9F3B-DB833B6CA562}</x14:id>
        </x:ext>
      </x:extLst>
    </x:cfRule>
  </x:conditionalFormatting>
  <x:conditionalFormatting sqref="I2:I120">
    <x:cfRule type="dataBar" priority="17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{BDCF2498-4969-4C12-98AD-F23860DD37B3}</x14:id>
        </x:ext>
      </x:extLst>
    </x:cfRule>
  </x:conditionalFormatting>
  <x:conditionalFormatting sqref="I121:I150">
    <x:cfRule type="dataBar" priority="17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{808600B0-F3A3-477B-958D-FA365696E918}</x14:id>
        </x:ext>
      </x:extLst>
    </x:cfRule>
  </x:conditionalFormatting>
  <x:conditionalFormatting sqref="I2:I120">
    <x:cfRule type="dataBar" priority="17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{6EA07820-C847-4789-894C-91D2034EE5E7}</x14:id>
        </x:ext>
      </x:extLst>
    </x:cfRule>
  </x:conditionalFormatting>
  <x:conditionalFormatting sqref="I121:I150">
    <x:cfRule type="dataBar" priority="18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{4E3FD4CF-3C50-4A4C-9A5E-C8D4C12BC89F}</x14:id>
        </x:ext>
      </x:extLst>
    </x:cfRule>
  </x:conditionalFormatting>
  <x:conditionalFormatting sqref="I2:I120">
    <x:cfRule type="dataBar" priority="18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{FA57DA41-6C9B-4925-94D6-0371C71D0B86}</x14:id>
        </x:ext>
      </x:extLst>
    </x:cfRule>
  </x:conditionalFormatting>
  <x:conditionalFormatting sqref="I121:I150">
    <x:cfRule type="dataBar" priority="18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{5805739D-4174-4EBE-8777-CD731BADBC8E}</x14:id>
        </x:ext>
      </x:extLst>
    </x:cfRule>
  </x:conditionalFormatting>
  <x:conditionalFormatting sqref="I2:I120">
    <x:cfRule type="dataBar" priority="18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{976856F2-5637-47E0-98B7-B3F555B8924F}</x14:id>
        </x:ext>
      </x:extLst>
    </x:cfRule>
  </x:conditionalFormatting>
  <x:conditionalFormatting sqref="I121:I150">
    <x:cfRule type="dataBar" priority="18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{4E6CE74C-2110-415A-BA6C-0F20872BD088}</x14:id>
        </x:ext>
      </x:extLst>
    </x:cfRule>
  </x:conditionalFormatting>
  <x:conditionalFormatting sqref="I2:I120">
    <x:cfRule type="dataBar" priority="18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{554C1C0B-0C2B-4604-BDFE-B5312ADEAF84}</x14:id>
        </x:ext>
      </x:extLst>
    </x:cfRule>
  </x:conditionalFormatting>
  <x:conditionalFormatting sqref="I121:I150">
    <x:cfRule type="dataBar" priority="18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{5E79E309-C3BD-45AD-BC6A-25D2950385D5}</x14:id>
        </x:ext>
      </x:extLst>
    </x:cfRule>
  </x:conditionalFormatting>
  <x:conditionalFormatting sqref="I2:I120">
    <x:cfRule type="dataBar" priority="18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{FDE3C7B0-77F8-4674-A5EB-185FCE5C0120}</x14:id>
        </x:ext>
      </x:extLst>
    </x:cfRule>
  </x:conditionalFormatting>
  <x:conditionalFormatting sqref="I121:I150">
    <x:cfRule type="dataBar" priority="18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{30A85011-165F-40EE-92AD-BB3D019FEE88}</x14:id>
        </x:ext>
      </x:extLst>
    </x:cfRule>
  </x:conditionalFormatting>
  <x:conditionalFormatting sqref="I2:I120">
    <x:cfRule type="dataBar" priority="19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{889F9390-525A-4A78-8B44-A81EF5A72F54}</x14:id>
        </x:ext>
      </x:extLst>
    </x:cfRule>
  </x:conditionalFormatting>
  <x:conditionalFormatting sqref="I121:I150">
    <x:cfRule type="dataBar" priority="19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{F0CF0E5A-A07A-4F6F-9AA6-DB0F8597C9D5}</x14:id>
        </x:ext>
      </x:extLst>
    </x:cfRule>
  </x:conditionalFormatting>
  <x:conditionalFormatting sqref="I2:I120">
    <x:cfRule type="dataBar" priority="19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{E7F03D3F-D392-4FB0-9AD6-24974E054F8D}</x14:id>
        </x:ext>
      </x:extLst>
    </x:cfRule>
  </x:conditionalFormatting>
  <x:conditionalFormatting sqref="I121:I150">
    <x:cfRule type="dataBar" priority="19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{2068F675-0310-4CC3-A085-22C169C0993F}</x14:id>
        </x:ext>
      </x:extLst>
    </x:cfRule>
  </x:conditionalFormatting>
  <x:conditionalFormatting sqref="I2:I120">
    <x:cfRule type="dataBar" priority="19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{8472E956-91A1-474B-832E-93FB8D21CE07}</x14:id>
        </x:ext>
      </x:extLst>
    </x:cfRule>
  </x:conditionalFormatting>
  <x:conditionalFormatting sqref="I121:I150">
    <x:cfRule type="dataBar" priority="19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{E6B36DD1-D756-4CC1-A38F-994CDD5ECD9A}</x14:id>
        </x:ext>
      </x:extLst>
    </x:cfRule>
  </x:conditionalFormatting>
  <x:conditionalFormatting sqref="I2:I120">
    <x:cfRule type="dataBar" priority="19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{F867CA5F-D18E-407D-A703-E228DD3E96E2}</x14:id>
        </x:ext>
      </x:extLst>
    </x:cfRule>
  </x:conditionalFormatting>
  <x:conditionalFormatting sqref="I121:I150">
    <x:cfRule type="dataBar" priority="19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{11F18BF9-33DE-4C3F-A71A-46D4096CB76E}</x14:id>
        </x:ext>
      </x:extLst>
    </x:cfRule>
  </x:conditionalFormatting>
  <x:conditionalFormatting sqref="I2:I120">
    <x:cfRule type="dataBar" priority="19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{89BFBA3F-C4FC-421B-BA76-26D221D57247}</x14:id>
        </x:ext>
      </x:extLst>
    </x:cfRule>
  </x:conditionalFormatting>
  <x:conditionalFormatting sqref="I121:I150">
    <x:cfRule type="dataBar" priority="20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{8CD70BA5-CC5C-4E20-B104-D6371E6F881F}</x14:id>
        </x:ext>
      </x:extLst>
    </x:cfRule>
  </x:conditionalFormatting>
  <x:conditionalFormatting sqref="I2:I120">
    <x:cfRule type="dataBar" priority="19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{9C9E875B-215A-418F-917B-38127A826914}</x14:id>
        </x:ext>
      </x:extLst>
    </x:cfRule>
  </x:conditionalFormatting>
  <x:conditionalFormatting sqref="I121:I150">
    <x:cfRule type="dataBar" priority="20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{A9B26ECE-737B-401F-9F93-D0069B8FF4D1}</x14:id>
        </x:ext>
      </x:extLst>
    </x:cfRule>
  </x:conditionalFormatting>
  <x:conditionalFormatting sqref="I2:I120">
    <x:cfRule type="dataBar" priority="20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{0207B89B-D3F6-4B8C-BF46-86B72A9BD522}</x14:id>
        </x:ext>
      </x:extLst>
    </x:cfRule>
  </x:conditionalFormatting>
  <x:conditionalFormatting sqref="I121:I150">
    <x:cfRule type="dataBar" priority="20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{2BD7023F-E285-425D-AEF6-5165F94388C0}</x14:id>
        </x:ext>
      </x:extLst>
    </x:cfRule>
  </x:conditionalFormatting>
  <x:conditionalFormatting sqref="I2:I120">
    <x:cfRule type="dataBar" priority="20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{DFBB06CA-0E19-4AA1-B1C8-60E8C0ACD4AC}</x14:id>
        </x:ext>
      </x:extLst>
    </x:cfRule>
  </x:conditionalFormatting>
  <x:conditionalFormatting sqref="I121:I150">
    <x:cfRule type="dataBar" priority="20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{B24B94E0-E673-4FB8-B51B-73704091E08B}</x14:id>
        </x:ext>
      </x:extLst>
    </x:cfRule>
  </x:conditionalFormatting>
  <x:conditionalFormatting sqref="I2:I120">
    <x:cfRule type="dataBar" priority="20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{D61BF005-0CC8-4E32-ACBE-4F6FBE288D26}</x14:id>
        </x:ext>
      </x:extLst>
    </x:cfRule>
  </x:conditionalFormatting>
  <x:conditionalFormatting sqref="I121:I150">
    <x:cfRule type="dataBar" priority="20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{65990B12-F072-4D54-B811-176FC634CF17}</x14:id>
        </x:ext>
      </x:extLst>
    </x:cfRule>
  </x:conditionalFormatting>
  <x:conditionalFormatting sqref="I2:I120">
    <x:cfRule type="dataBar" priority="20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{8E024554-EB9E-4772-B03E-68B2DB7CEE1C}</x14:id>
        </x:ext>
      </x:extLst>
    </x:cfRule>
  </x:conditionalFormatting>
  <x:conditionalFormatting sqref="I121:I150">
    <x:cfRule type="dataBar" priority="20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{38F7D13A-54CE-4E9C-B107-C7907C822482}</x14:id>
        </x:ext>
      </x:extLst>
    </x:cfRule>
  </x:conditionalFormatting>
  <x:conditionalFormatting sqref="I2:I120">
    <x:cfRule type="dataBar" priority="21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{F682679F-8360-4CBB-A17D-7BBC5E6D57F7}</x14:id>
        </x:ext>
      </x:extLst>
    </x:cfRule>
  </x:conditionalFormatting>
  <x:conditionalFormatting sqref="I121:I150">
    <x:cfRule type="dataBar" priority="21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{96CF603E-E4CF-4F90-8BCC-D34DA09F40B8}</x14:id>
        </x:ext>
      </x:extLst>
    </x:cfRule>
  </x:conditionalFormatting>
  <x:conditionalFormatting sqref="I2:I120">
    <x:cfRule type="dataBar" priority="21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{6555D256-5333-4C53-A346-A92F929BBB1D}</x14:id>
        </x:ext>
      </x:extLst>
    </x:cfRule>
  </x:conditionalFormatting>
  <x:conditionalFormatting sqref="I121:I150">
    <x:cfRule type="dataBar" priority="21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{B5BEDC6E-99CD-4CDC-9884-98DE564599DF}</x14:id>
        </x:ext>
      </x:extLst>
    </x:cfRule>
  </x:conditionalFormatting>
  <x:conditionalFormatting sqref="I2:I120">
    <x:cfRule type="dataBar" priority="21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{2FDC7EDE-DB5F-4165-8B6F-9DD6247680B8}</x14:id>
        </x:ext>
      </x:extLst>
    </x:cfRule>
  </x:conditionalFormatting>
  <x:conditionalFormatting sqref="I121:I150">
    <x:cfRule type="dataBar" priority="21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{438ECE81-268C-4594-83BA-F221DA6DF9F4}</x14:id>
        </x:ext>
      </x:extLst>
    </x:cfRule>
  </x:conditionalFormatting>
  <x:conditionalFormatting sqref="I2:I120">
    <x:cfRule type="dataBar" priority="21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{232B41F3-6B67-459B-83CC-A00E1E521EB0}</x14:id>
        </x:ext>
      </x:extLst>
    </x:cfRule>
  </x:conditionalFormatting>
  <x:conditionalFormatting sqref="I121:I150">
    <x:cfRule type="dataBar" priority="21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{5304A98E-E018-4D7D-A45E-E009AB2CA745}</x14:id>
        </x:ext>
      </x:extLst>
    </x:cfRule>
  </x:conditionalFormatting>
  <x:conditionalFormatting sqref="I2:I120">
    <x:cfRule type="dataBar" priority="21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{82CE1FD1-CAF5-44BA-9A3E-0E307791E1B3}</x14:id>
        </x:ext>
      </x:extLst>
    </x:cfRule>
  </x:conditionalFormatting>
  <x:conditionalFormatting sqref="I121:I150">
    <x:cfRule type="dataBar" priority="21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{EDAAF468-DF23-4F0A-A1E6-710CB65DA7E4}</x14:id>
        </x:ext>
      </x:extLst>
    </x:cfRule>
  </x:conditionalFormatting>
  <x:conditionalFormatting sqref="I2:I120">
    <x:cfRule type="dataBar" priority="22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{A28956DE-8B6E-44AF-8860-80DF4C7F8DB5}</x14:id>
        </x:ext>
      </x:extLst>
    </x:cfRule>
  </x:conditionalFormatting>
  <x:conditionalFormatting sqref="I121:I150">
    <x:cfRule type="dataBar" priority="22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{8E44396C-6644-4D1E-8FEE-E072FC2D6451}</x14:id>
        </x:ext>
      </x:extLst>
    </x:cfRule>
  </x:conditionalFormatting>
  <x:conditionalFormatting sqref="I2:I120">
    <x:cfRule type="dataBar" priority="22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{264CF86D-0D19-4E37-8B6E-A73B7904B5AD}</x14:id>
        </x:ext>
      </x:extLst>
    </x:cfRule>
  </x:conditionalFormatting>
  <x:conditionalFormatting sqref="I121:I150">
    <x:cfRule type="dataBar" priority="22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{EAF59D11-FE87-47B8-A3E8-FA11A44BABB7}</x14:id>
        </x:ext>
      </x:extLst>
    </x:cfRule>
  </x:conditionalFormatting>
  <x:conditionalFormatting sqref="I2:I120">
    <x:cfRule type="dataBar" priority="22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{A6A951B0-A236-423E-8284-5F46BBA6B2B6}</x14:id>
        </x:ext>
      </x:extLst>
    </x:cfRule>
  </x:conditionalFormatting>
  <x:conditionalFormatting sqref="I121:I150">
    <x:cfRule type="dataBar" priority="22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{7A0006C4-2CA2-48DF-BA58-40BDE10AECF9}</x14:id>
        </x:ext>
      </x:extLst>
    </x:cfRule>
  </x:conditionalFormatting>
  <x:conditionalFormatting sqref="I2:I120">
    <x:cfRule type="dataBar" priority="22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{A50618FE-3031-4022-BD62-A6CA54C9526A}</x14:id>
        </x:ext>
      </x:extLst>
    </x:cfRule>
  </x:conditionalFormatting>
  <x:conditionalFormatting sqref="I121:I150">
    <x:cfRule type="dataBar" priority="22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{979F28AE-8D6A-4300-B7C0-8449E22D584C}</x14:id>
        </x:ext>
      </x:extLst>
    </x:cfRule>
  </x:conditionalFormatting>
  <x:conditionalFormatting sqref="I2:I120">
    <x:cfRule type="dataBar" priority="22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{993775B4-EA22-4359-BB68-DB050E57EE4C}</x14:id>
        </x:ext>
      </x:extLst>
    </x:cfRule>
  </x:conditionalFormatting>
  <x:conditionalFormatting sqref="I121:I150">
    <x:cfRule type="dataBar" priority="22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{3161FD3A-AD26-443D-89D2-9C55DAA8926E}</x14:id>
        </x:ext>
      </x:extLst>
    </x:cfRule>
  </x:conditionalFormatting>
  <x:conditionalFormatting sqref="I2:I120">
    <x:cfRule type="dataBar" priority="23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{BD0B9842-BACB-477D-B57F-9ACB919D74CA}</x14:id>
        </x:ext>
      </x:extLst>
    </x:cfRule>
  </x:conditionalFormatting>
  <x:conditionalFormatting sqref="I121:I150">
    <x:cfRule type="dataBar" priority="23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{A75D519C-350A-49F3-9FCC-AC98F4A248C6}</x14:id>
        </x:ext>
      </x:extLst>
    </x:cfRule>
  </x:conditionalFormatting>
  <x:conditionalFormatting sqref="I2:I120">
    <x:cfRule type="dataBar" priority="23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{D1E3C34D-F8E8-4CA8-B6DA-3014BE7A27F2}</x14:id>
        </x:ext>
      </x:extLst>
    </x:cfRule>
  </x:conditionalFormatting>
  <x:conditionalFormatting sqref="I121:I150">
    <x:cfRule type="dataBar" priority="23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{AA2F75AE-82E2-4BBB-9C5B-0F934ABC58E4}</x14:id>
        </x:ext>
      </x:extLst>
    </x:cfRule>
  </x:conditionalFormatting>
  <x:conditionalFormatting sqref="I2:I120">
    <x:cfRule type="dataBar" priority="23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{58F70163-9405-4AAB-909C-C9D40048683F}</x14:id>
        </x:ext>
      </x:extLst>
    </x:cfRule>
  </x:conditionalFormatting>
  <x:conditionalFormatting sqref="I121:I150">
    <x:cfRule type="dataBar" priority="23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{C52D8B05-99C0-4BC2-8503-9207C626762B}</x14:id>
        </x:ext>
      </x:extLst>
    </x:cfRule>
  </x:conditionalFormatting>
  <x:conditionalFormatting sqref="I2:I120">
    <x:cfRule type="dataBar" priority="23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{24D9FCBF-CCBA-45C1-B990-90848FE0F497}</x14:id>
        </x:ext>
      </x:extLst>
    </x:cfRule>
  </x:conditionalFormatting>
  <x:conditionalFormatting sqref="I121:I150">
    <x:cfRule type="dataBar" priority="23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{493A300F-E713-4F51-A1F5-B729C96D4B2B}</x14:id>
        </x:ext>
      </x:extLst>
    </x:cfRule>
  </x:conditionalFormatting>
  <x:conditionalFormatting sqref="I2:I120">
    <x:cfRule type="dataBar" priority="23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{245188AD-E9A1-4FB5-A955-E415DF7B2533}</x14:id>
        </x:ext>
      </x:extLst>
    </x:cfRule>
  </x:conditionalFormatting>
  <x:conditionalFormatting sqref="I121:I150">
    <x:cfRule type="dataBar" priority="23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{D96BFD9C-188E-4176-B601-D5A01D156F0A}</x14:id>
        </x:ext>
      </x:extLst>
    </x:cfRule>
  </x:conditionalFormatting>
  <x:conditionalFormatting sqref="I2:I120">
    <x:cfRule type="dataBar" priority="23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{12440D6C-8538-476C-987D-69E87B27E2C1}</x14:id>
        </x:ext>
      </x:extLst>
    </x:cfRule>
  </x:conditionalFormatting>
  <x:conditionalFormatting sqref="I121:I150">
    <x:cfRule type="dataBar" priority="24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{6236C1F7-D192-4D1F-A4C7-B2E7C4F9104B}</x14:id>
        </x:ext>
      </x:extLst>
    </x:cfRule>
  </x:conditionalFormatting>
  <x:conditionalFormatting sqref="I2:I120">
    <x:cfRule type="dataBar" priority="24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{2ACEE965-0830-4B4C-AF4B-20AA45668DA5}</x14:id>
        </x:ext>
      </x:extLst>
    </x:cfRule>
  </x:conditionalFormatting>
  <x:conditionalFormatting sqref="I121:I150">
    <x:cfRule type="dataBar" priority="24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{8E2FD3BA-BB41-4F5F-9363-493D8030A5C1}</x14:id>
        </x:ext>
      </x:extLst>
    </x:cfRule>
  </x:conditionalFormatting>
  <x:conditionalFormatting sqref="I2:I120">
    <x:cfRule type="dataBar" priority="24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{10105E3A-9F1E-4F80-AB43-F2296A87AE82}</x14:id>
        </x:ext>
      </x:extLst>
    </x:cfRule>
  </x:conditionalFormatting>
  <x:conditionalFormatting sqref="I121:I150">
    <x:cfRule type="dataBar" priority="24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{5A353CE0-585F-4BD0-8494-3C0DB4457B99}</x14:id>
        </x:ext>
      </x:extLst>
    </x:cfRule>
  </x:conditionalFormatting>
  <x:conditionalFormatting sqref="I2:I120">
    <x:cfRule type="dataBar" priority="24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{03F5EF05-441F-4DDE-A25C-F60BE2D07D7A}</x14:id>
        </x:ext>
      </x:extLst>
    </x:cfRule>
  </x:conditionalFormatting>
  <x:conditionalFormatting sqref="I121:I150">
    <x:cfRule type="dataBar" priority="24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{05361B80-B0D0-4F0A-AC74-4DF8C421ADBB}</x14:id>
        </x:ext>
      </x:extLst>
    </x:cfRule>
  </x:conditionalFormatting>
  <x:conditionalFormatting sqref="I2:I120">
    <x:cfRule type="dataBar" priority="24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{864F3E1F-A818-48F0-AD69-2A1AFFB93BA1}</x14:id>
        </x:ext>
      </x:extLst>
    </x:cfRule>
  </x:conditionalFormatting>
  <x:conditionalFormatting sqref="I121:I150">
    <x:cfRule type="dataBar" priority="24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{FCB736AE-AB48-4BF8-BAFB-5AEB2A8D57E9}</x14:id>
        </x:ext>
      </x:extLst>
    </x:cfRule>
  </x:conditionalFormatting>
  <x:conditionalFormatting sqref="I2:I120">
    <x:cfRule type="dataBar" priority="25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{EBD36B3F-AFC9-4863-9669-B378CA027309}</x14:id>
        </x:ext>
      </x:extLst>
    </x:cfRule>
  </x:conditionalFormatting>
  <x:conditionalFormatting sqref="I121:I150">
    <x:cfRule type="dataBar" priority="25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{9AD10F32-C66F-4B14-89BE-8DF6BF6006AF}</x14:id>
        </x:ext>
      </x:extLst>
    </x:cfRule>
  </x:conditionalFormatting>
  <x:conditionalFormatting sqref="I2:I120">
    <x:cfRule type="dataBar" priority="25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{B00C6466-02C2-4926-BF86-24106453E935}</x14:id>
        </x:ext>
      </x:extLst>
    </x:cfRule>
  </x:conditionalFormatting>
  <x:conditionalFormatting sqref="I121:I150">
    <x:cfRule type="dataBar" priority="25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{367E6C84-1BAE-499C-B018-007C7509300D}</x14:id>
        </x:ext>
      </x:extLst>
    </x:cfRule>
  </x:conditionalFormatting>
  <x:conditionalFormatting sqref="I2:I120">
    <x:cfRule type="dataBar" priority="25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{E2BF5EA1-D989-40FE-8AF9-9F8A6EB83BA7}</x14:id>
        </x:ext>
      </x:extLst>
    </x:cfRule>
  </x:conditionalFormatting>
  <x:conditionalFormatting sqref="I121:I150">
    <x:cfRule type="dataBar" priority="25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{C33501D1-25F5-46D0-8A0F-3D5AD73E61C8}</x14:id>
        </x:ext>
      </x:extLst>
    </x:cfRule>
  </x:conditionalFormatting>
  <x:conditionalFormatting sqref="I2:I120">
    <x:cfRule type="dataBar" priority="25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{0B57049D-4DC8-4892-9357-DE222650E701}</x14:id>
        </x:ext>
      </x:extLst>
    </x:cfRule>
  </x:conditionalFormatting>
  <x:conditionalFormatting sqref="I121:I150">
    <x:cfRule type="dataBar" priority="25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{D0E3F490-A298-4655-8B0C-1D1D94F8F3AE}</x14:id>
        </x:ext>
      </x:extLst>
    </x:cfRule>
  </x:conditionalFormatting>
  <x:conditionalFormatting sqref="I2:I120">
    <x:cfRule type="dataBar" priority="25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{A050AA11-0150-4CE5-82A1-7EDD3A1FD64E}</x14:id>
        </x:ext>
      </x:extLst>
    </x:cfRule>
  </x:conditionalFormatting>
  <x:conditionalFormatting sqref="I121:I150">
    <x:cfRule type="dataBar" priority="25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{49F9B0DB-2100-4402-8E3A-82535E8EBF52}</x14:id>
        </x:ext>
      </x:extLst>
    </x:cfRule>
  </x:conditionalFormatting>
  <x:conditionalFormatting sqref="I2:I120">
    <x:cfRule type="dataBar" priority="25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{3C76D6DF-A7A0-4445-9290-B7F42D91ABBD}</x14:id>
        </x:ext>
      </x:extLst>
    </x:cfRule>
  </x:conditionalFormatting>
  <x:conditionalFormatting sqref="I121:I150">
    <x:cfRule type="dataBar" priority="26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{D392F0AC-A782-48BF-8A43-A77B8FEFD7F7}</x14:id>
        </x:ext>
      </x:extLst>
    </x:cfRule>
  </x:conditionalFormatting>
  <x:conditionalFormatting sqref="I2:I120">
    <x:cfRule type="dataBar" priority="26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{E54CDE3B-0B39-4858-BF51-196A93BC45F3}</x14:id>
        </x:ext>
      </x:extLst>
    </x:cfRule>
  </x:conditionalFormatting>
  <x:conditionalFormatting sqref="I121:I150">
    <x:cfRule type="dataBar" priority="26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{02F4FAC0-DC11-47EF-8234-8184DD857134}</x14:id>
        </x:ext>
      </x:extLst>
    </x:cfRule>
  </x:conditionalFormatting>
  <x:conditionalFormatting sqref="I2:I120">
    <x:cfRule type="dataBar" priority="26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{E2CA7EAF-D879-4F8B-95BB-FB2EB21DA400}</x14:id>
        </x:ext>
      </x:extLst>
    </x:cfRule>
  </x:conditionalFormatting>
  <x:conditionalFormatting sqref="I121:I150">
    <x:cfRule type="dataBar" priority="26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{ABD0C0C8-D31F-45D8-9FA8-45EE29D8B5FF}</x14:id>
        </x:ext>
      </x:extLst>
    </x:cfRule>
  </x:conditionalFormatting>
  <x:conditionalFormatting sqref="I2:I120">
    <x:cfRule type="dataBar" priority="26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{F14C192A-A3B1-40F7-8C47-5AA8D432A219}</x14:id>
        </x:ext>
      </x:extLst>
    </x:cfRule>
  </x:conditionalFormatting>
  <x:conditionalFormatting sqref="I121:I150">
    <x:cfRule type="dataBar" priority="26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{0DBF87EC-CBE2-4C62-8D81-67B139C86C2E}</x14:id>
        </x:ext>
      </x:extLst>
    </x:cfRule>
  </x:conditionalFormatting>
  <x:conditionalFormatting sqref="I2:I120">
    <x:cfRule type="dataBar" priority="26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{3C28E1E0-F9A8-4A61-9B11-B34C4C6FB6F9}</x14:id>
        </x:ext>
      </x:extLst>
    </x:cfRule>
  </x:conditionalFormatting>
  <x:conditionalFormatting sqref="I121:I150">
    <x:cfRule type="dataBar" priority="26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{047B419D-D6FB-48C2-B102-E6E8650D4E1E}</x14:id>
        </x:ext>
      </x:extLst>
    </x:cfRule>
  </x:conditionalFormatting>
  <x:conditionalFormatting sqref="I2:I120">
    <x:cfRule type="dataBar" priority="26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{7111BB9A-B179-4799-84DB-6F75C1DF8875}</x14:id>
        </x:ext>
      </x:extLst>
    </x:cfRule>
  </x:conditionalFormatting>
  <x:conditionalFormatting sqref="I121:I150">
    <x:cfRule type="dataBar" priority="27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{93CC9BE8-99C8-48AF-BB69-5617A513ED4A}</x14:id>
        </x:ext>
      </x:extLst>
    </x:cfRule>
  </x:conditionalFormatting>
  <x:conditionalFormatting sqref="I2:I120">
    <x:cfRule type="dataBar" priority="27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{7A91024C-7626-499A-8FD8-C1F1C6655D81}</x14:id>
        </x:ext>
      </x:extLst>
    </x:cfRule>
  </x:conditionalFormatting>
  <x:conditionalFormatting sqref="I121:I150">
    <x:cfRule type="dataBar" priority="27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{F6203915-6B54-4528-BCDF-C2C1B95E5C1E}</x14:id>
        </x:ext>
      </x:extLst>
    </x:cfRule>
  </x:conditionalFormatting>
  <x:conditionalFormatting sqref="I2:I120">
    <x:cfRule type="dataBar" priority="27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{860F4EF2-91CD-4012-B633-954C300E4C46}</x14:id>
        </x:ext>
      </x:extLst>
    </x:cfRule>
  </x:conditionalFormatting>
  <x:conditionalFormatting sqref="I121:I150">
    <x:cfRule type="dataBar" priority="27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{D01C5C62-FB48-45F4-A4F0-25740D17EB48}</x14:id>
        </x:ext>
      </x:extLst>
    </x:cfRule>
  </x:conditionalFormatting>
  <x:conditionalFormatting sqref="I2:I120">
    <x:cfRule type="dataBar" priority="27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{CF02B128-EE45-475D-9C2D-B318AA28F048}</x14:id>
        </x:ext>
      </x:extLst>
    </x:cfRule>
  </x:conditionalFormatting>
  <x:conditionalFormatting sqref="I121:I150">
    <x:cfRule type="dataBar" priority="27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{BE26F1D3-D619-4A3C-8C92-E8443B3A2360}</x14:id>
        </x:ext>
      </x:extLst>
    </x:cfRule>
  </x:conditionalFormatting>
  <x:conditionalFormatting sqref="I2:I120">
    <x:cfRule type="dataBar" priority="27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{4B1A32DF-4639-4F0E-8B5E-5460462B35B7}</x14:id>
        </x:ext>
      </x:extLst>
    </x:cfRule>
  </x:conditionalFormatting>
  <x:conditionalFormatting sqref="I121:I150">
    <x:cfRule type="dataBar" priority="27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{3FD456A5-91C9-43BA-BDF9-F601A969B219}</x14:id>
        </x:ext>
      </x:extLst>
    </x:cfRule>
  </x:conditionalFormatting>
  <x:conditionalFormatting sqref="I2:I120">
    <x:cfRule type="dataBar" priority="28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{DFAFE087-891E-4A02-A0EB-8A47AB77E484}</x14:id>
        </x:ext>
      </x:extLst>
    </x:cfRule>
  </x:conditionalFormatting>
  <x:conditionalFormatting sqref="I121:I150">
    <x:cfRule type="dataBar" priority="28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{E8595E33-288A-4EF4-997D-A4E610188748}</x14:id>
        </x:ext>
      </x:extLst>
    </x:cfRule>
  </x:conditionalFormatting>
  <x:conditionalFormatting sqref="I2:I120">
    <x:cfRule type="dataBar" priority="28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{16795D96-86B9-4FA4-A6CB-BB67D047916B}</x14:id>
        </x:ext>
      </x:extLst>
    </x:cfRule>
  </x:conditionalFormatting>
  <x:conditionalFormatting sqref="I121:I150">
    <x:cfRule type="dataBar" priority="28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{AB0E8E67-6A01-437B-B940-A1CBAC5542BA}</x14:id>
        </x:ext>
      </x:extLst>
    </x:cfRule>
  </x:conditionalFormatting>
  <x:conditionalFormatting sqref="I2:I120">
    <x:cfRule type="dataBar" priority="28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{4EE8735B-120F-46AE-9E69-3B1E11D46914}</x14:id>
        </x:ext>
      </x:extLst>
    </x:cfRule>
  </x:conditionalFormatting>
  <x:conditionalFormatting sqref="I121:I150">
    <x:cfRule type="dataBar" priority="28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{6D16F0E9-B798-40A6-BF00-6A6C470D42A7}</x14:id>
        </x:ext>
      </x:extLst>
    </x:cfRule>
  </x:conditionalFormatting>
  <x:conditionalFormatting sqref="I2:I120">
    <x:cfRule type="dataBar" priority="28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{08094B1B-B1F3-42B7-B699-4A50BB635F8D}</x14:id>
        </x:ext>
      </x:extLst>
    </x:cfRule>
  </x:conditionalFormatting>
  <x:conditionalFormatting sqref="I121:I150">
    <x:cfRule type="dataBar" priority="28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{3144A889-BF64-4BA4-A3C1-E23BB1F80260}</x14:id>
        </x:ext>
      </x:extLst>
    </x:cfRule>
  </x:conditionalFormatting>
  <x:conditionalFormatting sqref="I2:I120">
    <x:cfRule type="dataBar" priority="28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{9BD4A611-7324-4B78-9BF4-AD948F1B9D46}</x14:id>
        </x:ext>
      </x:extLst>
    </x:cfRule>
  </x:conditionalFormatting>
  <x:conditionalFormatting sqref="I121:I150">
    <x:cfRule type="dataBar" priority="28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{1D9D1511-4D13-449D-A036-90EB07747C9D}</x14:id>
        </x:ext>
      </x:extLst>
    </x:cfRule>
  </x:conditionalFormatting>
  <x:conditionalFormatting sqref="I2:I120">
    <x:cfRule type="dataBar" priority="29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{1718A02F-F3BF-4883-8B6F-49B3A64E4C2D}</x14:id>
        </x:ext>
      </x:extLst>
    </x:cfRule>
  </x:conditionalFormatting>
  <x:conditionalFormatting sqref="I121:I150">
    <x:cfRule type="dataBar" priority="29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{91D8CAE4-D2B7-4C7C-9250-0F69677CB2F1}</x14:id>
        </x:ext>
      </x:extLst>
    </x:cfRule>
  </x:conditionalFormatting>
  <x:conditionalFormatting sqref="I2:I120">
    <x:cfRule type="dataBar" priority="29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{4E260B07-A6B2-4903-9D8D-54B41DD244BD}</x14:id>
        </x:ext>
      </x:extLst>
    </x:cfRule>
  </x:conditionalFormatting>
  <x:conditionalFormatting sqref="I121:I150">
    <x:cfRule type="dataBar" priority="29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{B9E0EB02-BE84-4116-A453-269A177913DA}</x14:id>
        </x:ext>
      </x:extLst>
    </x:cfRule>
  </x:conditionalFormatting>
  <x:conditionalFormatting sqref="I2:I120">
    <x:cfRule type="dataBar" priority="29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{E67FD334-8C21-4AB3-B259-E59051E2CABD}</x14:id>
        </x:ext>
      </x:extLst>
    </x:cfRule>
  </x:conditionalFormatting>
  <x:conditionalFormatting sqref="I121:I150">
    <x:cfRule type="dataBar" priority="29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{15A84252-08AE-403B-A43C-89635205A928}</x14:id>
        </x:ext>
      </x:extLst>
    </x:cfRule>
  </x:conditionalFormatting>
  <x:conditionalFormatting sqref="I2:I120">
    <x:cfRule type="dataBar" priority="29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{33B728A0-1FC2-4BF8-8C5B-835A5630A072}</x14:id>
        </x:ext>
      </x:extLst>
    </x:cfRule>
  </x:conditionalFormatting>
  <x:conditionalFormatting sqref="I121:I150">
    <x:cfRule type="dataBar" priority="29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{4377E643-99A3-457E-BACD-64DCC33591A6}</x14:id>
        </x:ext>
      </x:extLst>
    </x:cfRule>
  </x:conditionalFormatting>
  <x:conditionalFormatting sqref="I2:I120">
    <x:cfRule type="dataBar" priority="29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{B3CDFF36-2E69-44D0-B21E-0B1F6E86637C}</x14:id>
        </x:ext>
      </x:extLst>
    </x:cfRule>
  </x:conditionalFormatting>
  <x:conditionalFormatting sqref="I121:I150">
    <x:cfRule type="dataBar" priority="29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{18792392-4E56-4985-8194-BC85B4D8B3C3}</x14:id>
        </x:ext>
      </x:extLst>
    </x:cfRule>
  </x:conditionalFormatting>
  <x:conditionalFormatting sqref="I2:I120">
    <x:cfRule type="dataBar" priority="30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{E96C2603-B821-41D8-A464-52D5025BA61A}</x14:id>
        </x:ext>
      </x:extLst>
    </x:cfRule>
  </x:conditionalFormatting>
  <x:conditionalFormatting sqref="I121:I150">
    <x:cfRule type="dataBar" priority="30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{7690041E-A233-47AB-A74B-7937E612853D}</x14:id>
        </x:ext>
      </x:extLst>
    </x:cfRule>
  </x:conditionalFormatting>
  <x:conditionalFormatting sqref="I2:I120">
    <x:cfRule type="dataBar" priority="30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{26FFBEFA-1BF6-4B84-972D-929AB1BEB9C2}</x14:id>
        </x:ext>
      </x:extLst>
    </x:cfRule>
  </x:conditionalFormatting>
  <x:conditionalFormatting sqref="I121:I150">
    <x:cfRule type="dataBar" priority="30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{647A304F-829A-4278-9265-09464EEF90EF}</x14:id>
        </x:ext>
      </x:extLst>
    </x:cfRule>
  </x:conditionalFormatting>
  <x:conditionalFormatting sqref="I2:I120">
    <x:cfRule type="dataBar" priority="30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{CF8ED027-4CD7-47CF-9510-46BD5B8D28CC}</x14:id>
        </x:ext>
      </x:extLst>
    </x:cfRule>
  </x:conditionalFormatting>
  <x:conditionalFormatting sqref="I121:I150">
    <x:cfRule type="dataBar" priority="30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{062114B9-B218-4D30-AC4D-3B463FD58237}</x14:id>
        </x:ext>
      </x:extLst>
    </x:cfRule>
  </x:conditionalFormatting>
  <x:conditionalFormatting sqref="I2:I120">
    <x:cfRule type="dataBar" priority="30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{89DCDE21-567F-4F74-8091-118A6E5D03AD}</x14:id>
        </x:ext>
      </x:extLst>
    </x:cfRule>
  </x:conditionalFormatting>
  <x:conditionalFormatting sqref="I121:I150">
    <x:cfRule type="dataBar" priority="30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{36E441C6-599C-41DD-AFB2-B29DF4137C26}</x14:id>
        </x:ext>
      </x:extLst>
    </x:cfRule>
  </x:conditionalFormatting>
  <x:conditionalFormatting sqref="I2:I120">
    <x:cfRule type="dataBar" priority="30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{45C136BB-B071-4910-9A3F-E852B20E8AB7}</x14:id>
        </x:ext>
      </x:extLst>
    </x:cfRule>
  </x:conditionalFormatting>
  <x:conditionalFormatting sqref="I121:I150">
    <x:cfRule type="dataBar" priority="3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{5BA02698-E04B-48C7-A6BB-086210238BA8}</x14:id>
        </x:ext>
      </x:extLst>
    </x:cfRule>
  </x:conditionalFormatting>
  <x:conditionalFormatting sqref="I2:I120">
    <x:cfRule type="dataBar" priority="31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{9E0EADD8-265A-432D-B0EC-99C3E6EE9D31}</x14:id>
        </x:ext>
      </x:extLst>
    </x:cfRule>
  </x:conditionalFormatting>
  <x:conditionalFormatting sqref="I121:I150">
    <x:cfRule type="dataBar" priority="31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{587C2715-483B-44FF-897A-06432CD9FF95}</x14:id>
        </x:ext>
      </x:extLst>
    </x:cfRule>
  </x:conditionalFormatting>
  <x:conditionalFormatting sqref="I2:I120">
    <x:cfRule type="dataBar" priority="31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{5363321C-F75A-4850-B303-0C174211B5F4}</x14:id>
        </x:ext>
      </x:extLst>
    </x:cfRule>
  </x:conditionalFormatting>
  <x:conditionalFormatting sqref="I121:I150">
    <x:cfRule type="dataBar" priority="31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{AF0E38AB-DA59-491A-8102-13884785D517}</x14:id>
        </x:ext>
      </x:extLst>
    </x:cfRule>
  </x:conditionalFormatting>
  <x:conditionalFormatting sqref="I2:I120">
    <x:cfRule type="dataBar" priority="31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{894D91D7-A824-4563-8C32-33F8B61C9466}</x14:id>
        </x:ext>
      </x:extLst>
    </x:cfRule>
  </x:conditionalFormatting>
  <x:conditionalFormatting sqref="I121:I150">
    <x:cfRule type="dataBar" priority="31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{C97BCBC0-557D-4F63-B3B6-9FAB1C4D05DF}</x14:id>
        </x:ext>
      </x:extLst>
    </x:cfRule>
  </x:conditionalFormatting>
  <x:conditionalFormatting sqref="I2:I120">
    <x:cfRule type="dataBar" priority="31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{C57F3A58-38E3-4317-A3B9-51BB6A1A2FCA}</x14:id>
        </x:ext>
      </x:extLst>
    </x:cfRule>
  </x:conditionalFormatting>
  <x:conditionalFormatting sqref="I121:I150">
    <x:cfRule type="dataBar" priority="31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{72B44813-15EE-4895-A627-564EDBA8CF1E}</x14:id>
        </x:ext>
      </x:extLst>
    </x:cfRule>
  </x:conditionalFormatting>
  <x:conditionalFormatting sqref="I2:I120">
    <x:cfRule type="dataBar" priority="31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{F6292EE6-A99C-4716-BABC-AFC8CBFABAE3}</x14:id>
        </x:ext>
      </x:extLst>
    </x:cfRule>
  </x:conditionalFormatting>
  <x:conditionalFormatting sqref="I121:I150">
    <x:cfRule type="dataBar" priority="32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{2507F01B-4806-4F0A-8711-BB69077C66E7}</x14:id>
        </x:ext>
      </x:extLst>
    </x:cfRule>
  </x:conditionalFormatting>
  <x:conditionalFormatting sqref="I2:I120">
    <x:cfRule type="dataBar" priority="31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{E9035E80-14EC-4CCD-86B3-D6F2664E2897}</x14:id>
        </x:ext>
      </x:extLst>
    </x:cfRule>
  </x:conditionalFormatting>
  <x:conditionalFormatting sqref="I121:I150">
    <x:cfRule type="dataBar" priority="32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{1DB759D0-1538-4560-924E-5DF073DF2497}</x14:id>
        </x:ext>
      </x:extLst>
    </x:cfRule>
  </x:conditionalFormatting>
  <x:conditionalFormatting sqref="I2:I120">
    <x:cfRule type="dataBar" priority="32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{2B79F524-9D79-427E-B949-6436A9C9DFB2}</x14:id>
        </x:ext>
      </x:extLst>
    </x:cfRule>
  </x:conditionalFormatting>
  <x:conditionalFormatting sqref="I121:I150">
    <x:cfRule type="dataBar" priority="32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{2617F229-7C08-4C4A-B15A-488F0528080A}</x14:id>
        </x:ext>
      </x:extLst>
    </x:cfRule>
  </x:conditionalFormatting>
  <x:conditionalFormatting sqref="I2:I120">
    <x:cfRule type="dataBar" priority="32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{CD0FBF4F-CE03-4615-868E-7BD9B9D0624F}</x14:id>
        </x:ext>
      </x:extLst>
    </x:cfRule>
  </x:conditionalFormatting>
  <x:conditionalFormatting sqref="I121:I150">
    <x:cfRule type="dataBar" priority="32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{1BE5D29D-5475-4EC2-B99D-EB3D86CEDC19}</x14:id>
        </x:ext>
      </x:extLst>
    </x:cfRule>
  </x:conditionalFormatting>
  <x:conditionalFormatting sqref="I2:I120">
    <x:cfRule type="dataBar" priority="32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{048B728D-371C-4560-ACBC-BA1040FE795C}</x14:id>
        </x:ext>
      </x:extLst>
    </x:cfRule>
  </x:conditionalFormatting>
  <x:conditionalFormatting sqref="I121:I150">
    <x:cfRule type="dataBar" priority="32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{9ED31E42-CA25-4F56-BE0C-607498494328}</x14:id>
        </x:ext>
      </x:extLst>
    </x:cfRule>
  </x:conditionalFormatting>
  <x:conditionalFormatting sqref="I2:I120">
    <x:cfRule type="dataBar" priority="32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{51038D78-F990-4395-AF0E-DC156595AB21}</x14:id>
        </x:ext>
      </x:extLst>
    </x:cfRule>
  </x:conditionalFormatting>
  <x:conditionalFormatting sqref="I121:I150">
    <x:cfRule type="dataBar" priority="32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{25B78B57-BEA3-4000-8958-237AA44EFC6B}</x14:id>
        </x:ext>
      </x:extLst>
    </x:cfRule>
  </x:conditionalFormatting>
  <x:conditionalFormatting sqref="I2:I120">
    <x:cfRule type="dataBar" priority="33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{609A3A1D-043E-4260-8466-42E484DD4F92}</x14:id>
        </x:ext>
      </x:extLst>
    </x:cfRule>
  </x:conditionalFormatting>
  <x:conditionalFormatting sqref="I121:I150">
    <x:cfRule type="dataBar" priority="33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{60AFA692-12C9-4504-8684-0FD60E662ED1}</x14:id>
        </x:ext>
      </x:extLst>
    </x:cfRule>
  </x:conditionalFormatting>
  <x:conditionalFormatting sqref="I2:I120">
    <x:cfRule type="dataBar" priority="33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{82D5D873-80A3-4D56-8C0F-43783F4E60DF}</x14:id>
        </x:ext>
      </x:extLst>
    </x:cfRule>
  </x:conditionalFormatting>
  <x:conditionalFormatting sqref="I121:I150">
    <x:cfRule type="dataBar" priority="33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{E1F503F9-AD90-47BE-B527-19EE9236456E}</x14:id>
        </x:ext>
      </x:extLst>
    </x:cfRule>
  </x:conditionalFormatting>
  <x:conditionalFormatting sqref="I2:I120">
    <x:cfRule type="dataBar" priority="33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{6215F686-F30C-44A1-9487-65FDC9281FD0}</x14:id>
        </x:ext>
      </x:extLst>
    </x:cfRule>
  </x:conditionalFormatting>
  <x:conditionalFormatting sqref="I121:I150">
    <x:cfRule type="dataBar" priority="33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{A4787460-40E2-4190-919A-B9D38CF9978F}</x14:id>
        </x:ext>
      </x:extLst>
    </x:cfRule>
  </x:conditionalFormatting>
  <x:conditionalFormatting sqref="I2:I120">
    <x:cfRule type="dataBar" priority="33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{AD25B98C-69F5-4F4C-ADF9-2DCCB1DA46B7}</x14:id>
        </x:ext>
      </x:extLst>
    </x:cfRule>
  </x:conditionalFormatting>
  <x:conditionalFormatting sqref="I121:I150">
    <x:cfRule type="dataBar" priority="33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{14C24E2F-A6EF-41A3-AEB6-73952FDB65B7}</x14:id>
        </x:ext>
      </x:extLst>
    </x:cfRule>
  </x:conditionalFormatting>
  <x:conditionalFormatting sqref="I2:I120">
    <x:cfRule type="dataBar" priority="33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{00D99F63-5288-4458-AA2A-DB24ABBCE25C}</x14:id>
        </x:ext>
      </x:extLst>
    </x:cfRule>
  </x:conditionalFormatting>
  <x:conditionalFormatting sqref="I121:I150">
    <x:cfRule type="dataBar" priority="33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{E22FEFCD-E398-4997-BFD8-5D95E16D4C92}</x14:id>
        </x:ext>
      </x:extLst>
    </x:cfRule>
  </x:conditionalFormatting>
  <x:conditionalFormatting sqref="I2:I120">
    <x:cfRule type="dataBar" priority="34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{348D0D1D-B61B-47BD-B582-382D9EFFB887}</x14:id>
        </x:ext>
      </x:extLst>
    </x:cfRule>
  </x:conditionalFormatting>
  <x:conditionalFormatting sqref="I121:I150">
    <x:cfRule type="dataBar" priority="34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{47F8F1FB-2D89-437A-8D78-D39319527147}</x14:id>
        </x:ext>
      </x:extLst>
    </x:cfRule>
  </x:conditionalFormatting>
  <x:conditionalFormatting sqref="I2:I120">
    <x:cfRule type="dataBar" priority="34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{5A9B18AC-85AB-414A-9B56-8912C8AB4203}</x14:id>
        </x:ext>
      </x:extLst>
    </x:cfRule>
  </x:conditionalFormatting>
  <x:conditionalFormatting sqref="I121:I150">
    <x:cfRule type="dataBar" priority="34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{8CB0AC36-C56F-4FBB-936B-D13B05726812}</x14:id>
        </x:ext>
      </x:extLst>
    </x:cfRule>
  </x:conditionalFormatting>
  <x:conditionalFormatting sqref="I2:I120">
    <x:cfRule type="dataBar" priority="34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{68732DAC-A21A-4D67-8E5F-24302096A9DF}</x14:id>
        </x:ext>
      </x:extLst>
    </x:cfRule>
  </x:conditionalFormatting>
  <x:conditionalFormatting sqref="I121:I150">
    <x:cfRule type="dataBar" priority="34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{83D8A76D-817F-482A-9759-8E51D677356B}</x14:id>
        </x:ext>
      </x:extLst>
    </x:cfRule>
  </x:conditionalFormatting>
  <x:conditionalFormatting sqref="I2:I120">
    <x:cfRule type="dataBar" priority="34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{AD0383BE-1631-4C13-9C52-DBFCE4AEC727}</x14:id>
        </x:ext>
      </x:extLst>
    </x:cfRule>
  </x:conditionalFormatting>
  <x:conditionalFormatting sqref="I121:I150">
    <x:cfRule type="dataBar" priority="34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{2400CD73-DFC9-4849-9B7D-0C4BA8BCEED6}</x14:id>
        </x:ext>
      </x:extLst>
    </x:cfRule>
  </x:conditionalFormatting>
  <x:conditionalFormatting sqref="I2:I120">
    <x:cfRule type="dataBar" priority="34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{BC32C4CB-BC2B-4196-A1F2-9A3D67C09604}</x14:id>
        </x:ext>
      </x:extLst>
    </x:cfRule>
  </x:conditionalFormatting>
  <x:conditionalFormatting sqref="I121:I150">
    <x:cfRule type="dataBar" priority="34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{C0008E33-B651-479B-A8E9-15F33F17A0EB}</x14:id>
        </x:ext>
      </x:extLst>
    </x:cfRule>
  </x:conditionalFormatting>
  <x:conditionalFormatting sqref="I2:I120">
    <x:cfRule type="dataBar" priority="35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{E2F66E63-6FCC-40EB-96E7-1726CAD7A8B3}</x14:id>
        </x:ext>
      </x:extLst>
    </x:cfRule>
  </x:conditionalFormatting>
  <x:conditionalFormatting sqref="I121:I150">
    <x:cfRule type="dataBar" priority="35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{53FC4E5B-E2AC-4E1A-85E2-8A15396BAFDF}</x14:id>
        </x:ext>
      </x:extLst>
    </x:cfRule>
  </x:conditionalFormatting>
  <x:conditionalFormatting sqref="I2:I120">
    <x:cfRule type="dataBar" priority="35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{65C0ED64-3F63-47E0-B5E7-4564072B215F}</x14:id>
        </x:ext>
      </x:extLst>
    </x:cfRule>
  </x:conditionalFormatting>
  <x:conditionalFormatting sqref="I121:I150">
    <x:cfRule type="dataBar" priority="35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{DA2ACA38-C37D-4976-90F2-C44199C8EC9D}</x14:id>
        </x:ext>
      </x:extLst>
    </x:cfRule>
  </x:conditionalFormatting>
  <x:conditionalFormatting sqref="I2:I120">
    <x:cfRule type="dataBar" priority="35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{EE3E1147-3342-492A-917D-9F49EF67B402}</x14:id>
        </x:ext>
      </x:extLst>
    </x:cfRule>
  </x:conditionalFormatting>
  <x:conditionalFormatting sqref="I121:I150">
    <x:cfRule type="dataBar" priority="35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{3F9DD3ED-74DD-465D-A0CC-F59300C317EF}</x14:id>
        </x:ext>
      </x:extLst>
    </x:cfRule>
  </x:conditionalFormatting>
  <x:conditionalFormatting sqref="I2:I120">
    <x:cfRule type="dataBar" priority="35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{5C5BD6FD-7813-4BD9-8A8A-338C7E6ED63D}</x14:id>
        </x:ext>
      </x:extLst>
    </x:cfRule>
  </x:conditionalFormatting>
  <x:conditionalFormatting sqref="I121:I150">
    <x:cfRule type="dataBar" priority="35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{EC26AE8C-B959-49F5-A45A-9B56C6B7376F}</x14:id>
        </x:ext>
      </x:extLst>
    </x:cfRule>
  </x:conditionalFormatting>
  <x:conditionalFormatting sqref="I2:I120">
    <x:cfRule type="dataBar" priority="35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{E7C8A663-0587-4FD8-9B8C-B2F464364FA9}</x14:id>
        </x:ext>
      </x:extLst>
    </x:cfRule>
  </x:conditionalFormatting>
  <x:conditionalFormatting sqref="I121:I150">
    <x:cfRule type="dataBar" priority="35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{81F81699-839E-491B-80F9-A0A17D5B1CF0}</x14:id>
        </x:ext>
      </x:extLst>
    </x:cfRule>
  </x:conditionalFormatting>
  <x:conditionalFormatting sqref="I2:I120">
    <x:cfRule type="dataBar" priority="36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{51514556-9019-4B62-B043-88F1EBC39336}</x14:id>
        </x:ext>
      </x:extLst>
    </x:cfRule>
  </x:conditionalFormatting>
  <x:conditionalFormatting sqref="I121:I150">
    <x:cfRule type="dataBar" priority="36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{48165870-8722-485B-8868-353C77313BF1}</x14:id>
        </x:ext>
      </x:extLst>
    </x:cfRule>
  </x:conditionalFormatting>
  <x:conditionalFormatting sqref="I2:I120">
    <x:cfRule type="dataBar" priority="36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{04B20222-6A30-4CB4-8111-12C276189D37}</x14:id>
        </x:ext>
      </x:extLst>
    </x:cfRule>
  </x:conditionalFormatting>
  <x:conditionalFormatting sqref="I121:I150">
    <x:cfRule type="dataBar" priority="36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{0F890E0F-21F0-4037-BA5C-B4A3C1093CF0}</x14:id>
        </x:ext>
      </x:extLst>
    </x:cfRule>
  </x:conditionalFormatting>
  <x:conditionalFormatting sqref="I2:I120">
    <x:cfRule type="dataBar" priority="36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{CA32BB80-8873-45F9-90DF-0C6390CE048F}</x14:id>
        </x:ext>
      </x:extLst>
    </x:cfRule>
  </x:conditionalFormatting>
  <x:conditionalFormatting sqref="I121:I150">
    <x:cfRule type="dataBar" priority="36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{A8D0FCBD-9C6B-451C-9CC4-1B25CA6CB210}</x14:id>
        </x:ext>
      </x:extLst>
    </x:cfRule>
  </x:conditionalFormatting>
  <x:conditionalFormatting sqref="I2:I120">
    <x:cfRule type="dataBar" priority="367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{5BB31A65-8055-4AA8-99A9-EB93798CBCF1}</x14:id>
        </x:ext>
      </x:extLst>
    </x:cfRule>
  </x:conditionalFormatting>
  <x:conditionalFormatting sqref="I121:I150">
    <x:cfRule type="dataBar" priority="366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{4C15F6B1-E8C3-400F-A0A5-D2D5297A840E}</x14:id>
        </x:ext>
      </x:extLst>
    </x:cfRule>
  </x:conditionalFormatting>
  <x:conditionalFormatting sqref="I2:I120">
    <x:cfRule type="dataBar" priority="369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{C46092A0-9148-4972-AE24-293A1F7FC739}</x14:id>
        </x:ext>
      </x:extLst>
    </x:cfRule>
  </x:conditionalFormatting>
  <x:conditionalFormatting sqref="I121:I150">
    <x:cfRule type="dataBar" priority="368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{95F58DAC-45E1-48FE-9C25-DB8D8C4FD2E6}</x14:id>
        </x:ext>
      </x:extLst>
    </x:cfRule>
  </x:conditionalFormatting>
  <x:conditionalFormatting sqref="I2:I120">
    <x:cfRule type="dataBar" priority="370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{77BEA5BF-4D8A-4393-A7C1-8635C089C500}</x14:id>
        </x:ext>
      </x:extLst>
    </x:cfRule>
  </x:conditionalFormatting>
  <x:conditionalFormatting sqref="I121:I150">
    <x:cfRule type="dataBar" priority="371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{CD0C2D17-2282-46B2-B284-8F97ABDFC588}</x14:id>
        </x:ext>
      </x:extLst>
    </x:cfRule>
  </x:conditionalFormatting>
  <x:conditionalFormatting sqref="I2:I120">
    <x:cfRule type="dataBar" priority="373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{FE5B5DAB-637B-47EA-B3CA-9A635E6441B7}</x14:id>
        </x:ext>
      </x:extLst>
    </x:cfRule>
  </x:conditionalFormatting>
  <x:conditionalFormatting sqref="I121:I150">
    <x:cfRule type="dataBar" priority="372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{49735905-6C60-41F7-91C4-6DDD40CBB775}</x14:id>
        </x:ext>
      </x:extLst>
    </x:cfRule>
  </x:conditionalFormatting>
  <x:conditionalFormatting sqref="I2:I120">
    <x:cfRule type="dataBar" priority="374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{DBE98643-7581-4040-A333-2ED0858529E9}</x14:id>
        </x:ext>
      </x:extLst>
    </x:cfRule>
  </x:conditionalFormatting>
  <x:conditionalFormatting sqref="I121:I150">
    <x:cfRule type="dataBar" priority="375">
      <x:dataBar minLength="0" maxLength="100">
        <x:cfvo type="min"/>
        <x:cfvo type="max"/>
        <x:color rgb="ffff0000"/>
      </x:dataBar>
      <x:extLst>
        <x:ext xmlns:x14="http://schemas.microsoft.com/office/spreadsheetml/2009/9/main" uri="{B025F937-C7B1-47D3-B67F-A62EFF666E3E}">
          <x14:id>{9F2E4E4D-D31E-4743-B024-EAB69D943126}</x14:id>
        </x:ext>
      </x:extLst>
    </x:cfRule>
  </x:conditionalFormatting>
  <x:conditionalFormatting sqref="I2:I120">
    <x:cfRule type="dataBar" priority="10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{A8DCC776-A4BB-447E-A6C0-BF12E9E26D9A}</x14:id>
        </x:ext>
      </x:extLst>
    </x:cfRule>
  </x:conditionalFormatting>
  <x:conditionalFormatting sqref="I121:I150">
    <x:cfRule type="dataBar" priority="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{1E947DC0-2F9B-485B-8EC0-03802F7D731F}</x14:id>
        </x:ext>
      </x:extLst>
    </x:cfRule>
  </x:conditionalFormatting>
  <x:conditionalFormatting sqref="I2:I120">
    <x:cfRule type="dataBar" priority="11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{F4DB27DB-EED8-40C4-8D5C-0C198CAA49F9}</x14:id>
        </x:ext>
      </x:extLst>
    </x:cfRule>
  </x:conditionalFormatting>
  <x:conditionalFormatting sqref="I121:I150">
    <x:cfRule type="dataBar" priority="12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{D259364A-0B83-495C-92C8-F299F78E3E0F}</x14:id>
        </x:ext>
      </x:extLst>
    </x:cfRule>
  </x:conditionalFormatting>
  <x:conditionalFormatting sqref="I2:I120">
    <x:cfRule type="dataBar" priority="12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{0B4E99C9-4941-40F5-8B66-937EBF002C77}</x14:id>
        </x:ext>
      </x:extLst>
    </x:cfRule>
  </x:conditionalFormatting>
  <x:conditionalFormatting sqref="I121:I150">
    <x:cfRule type="dataBar" priority="1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{FAF06C26-DF9F-4D92-B8EE-752215EBDBBF}</x14:id>
        </x:ext>
      </x:extLst>
    </x:cfRule>
  </x:conditionalFormatting>
  <x:conditionalFormatting sqref="I2:I120">
    <x:cfRule type="dataBar" priority="1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{4A1BCDC3-BF82-4F19-8BA9-D157C0205048}</x14:id>
        </x:ext>
      </x:extLst>
    </x:cfRule>
  </x:conditionalFormatting>
  <x:conditionalFormatting sqref="I121:I150">
    <x:cfRule type="dataBar" priority="1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{B5DA42EC-7203-44CC-89F3-5F6FEB840ACC}</x14:id>
        </x:ext>
      </x:extLst>
    </x:cfRule>
  </x:conditionalFormatting>
  <x:conditionalFormatting sqref="I2:I120">
    <x:cfRule type="dataBar" priority="1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{99E66865-0BEA-4286-96A5-F13AB3F24B44}</x14:id>
        </x:ext>
      </x:extLst>
    </x:cfRule>
  </x:conditionalFormatting>
  <x:conditionalFormatting sqref="I121:I150">
    <x:cfRule type="dataBar" priority="12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{FBF83C8C-DA57-44DB-9EA8-C4FE9A7E7514}</x14:id>
        </x:ext>
      </x:extLst>
    </x:cfRule>
  </x:conditionalFormatting>
  <x:conditionalFormatting sqref="I2:I120">
    <x:cfRule type="dataBar" priority="13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{AE00340F-704C-4BD8-BB6F-03959EAD242C}</x14:id>
        </x:ext>
      </x:extLst>
    </x:cfRule>
  </x:conditionalFormatting>
  <x:conditionalFormatting sqref="I121:I150">
    <x:cfRule type="dataBar" priority="12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{4F7CC875-2ACA-4A75-9181-C26BB86718D8}</x14:id>
        </x:ext>
      </x:extLst>
    </x:cfRule>
  </x:conditionalFormatting>
  <x:conditionalFormatting sqref="I2:I120">
    <x:cfRule type="dataBar" priority="13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{E6BDAD33-5028-46AF-8A8E-CA6F63E1E2DD}</x14:id>
        </x:ext>
      </x:extLst>
    </x:cfRule>
  </x:conditionalFormatting>
  <x:conditionalFormatting sqref="I121:I150">
    <x:cfRule type="dataBar" priority="13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{93E57D75-43D2-4236-A0F1-85ABEE0B7BB7}</x14:id>
        </x:ext>
      </x:extLst>
    </x:cfRule>
  </x:conditionalFormatting>
  <x:conditionalFormatting sqref="I2:I120">
    <x:cfRule type="dataBar" priority="13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{78C7924A-B5F4-423B-AE56-022D35F09ED0}</x14:id>
        </x:ext>
      </x:extLst>
    </x:cfRule>
  </x:conditionalFormatting>
  <x:conditionalFormatting sqref="I121:I150">
    <x:cfRule type="dataBar" priority="13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{B5B80D6E-17BF-48C7-92B1-4A4F1DC9F701}</x14:id>
        </x:ext>
      </x:extLst>
    </x:cfRule>
  </x:conditionalFormatting>
  <x:conditionalFormatting sqref="I2:I120">
    <x:cfRule type="dataBar" priority="1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{0225E42A-DE7F-4E62-84E8-E1DED3ABDFF1}</x14:id>
        </x:ext>
      </x:extLst>
    </x:cfRule>
  </x:conditionalFormatting>
  <x:conditionalFormatting sqref="I121:I150">
    <x:cfRule type="dataBar" priority="13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{41D2FB1D-C138-4015-8AAE-95E7C94E8B65}</x14:id>
        </x:ext>
      </x:extLst>
    </x:cfRule>
  </x:conditionalFormatting>
  <x:conditionalFormatting sqref="I2:I120">
    <x:cfRule type="dataBar" priority="13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{34BAC08C-B978-4F80-868A-CC32B6B76C88}</x14:id>
        </x:ext>
      </x:extLst>
    </x:cfRule>
  </x:conditionalFormatting>
  <x:conditionalFormatting sqref="I121:I150">
    <x:cfRule type="dataBar" priority="1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{52F9A838-5C48-4369-94AD-2B8B5327C3D3}</x14:id>
        </x:ext>
      </x:extLst>
    </x:cfRule>
  </x:conditionalFormatting>
  <x:conditionalFormatting sqref="I2:I120">
    <x:cfRule type="dataBar" priority="13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{46C92F8A-7F71-4DAA-8D8A-7E20D284E310}</x14:id>
        </x:ext>
      </x:extLst>
    </x:cfRule>
  </x:conditionalFormatting>
  <x:conditionalFormatting sqref="I121:I150">
    <x:cfRule type="dataBar" priority="1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{3F865A52-F63F-4D50-9D51-C753F64823D0}</x14:id>
        </x:ext>
      </x:extLst>
    </x:cfRule>
  </x:conditionalFormatting>
  <x:conditionalFormatting sqref="I2:I120">
    <x:cfRule type="dataBar" priority="14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{EDBA5258-1319-4873-A479-9BA12B3E8169}</x14:id>
        </x:ext>
      </x:extLst>
    </x:cfRule>
  </x:conditionalFormatting>
  <x:conditionalFormatting sqref="I121:I150">
    <x:cfRule type="dataBar" priority="14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{ED2B2CC8-BCC3-4078-BC81-634640F02F47}</x14:id>
        </x:ext>
      </x:extLst>
    </x:cfRule>
  </x:conditionalFormatting>
  <x:conditionalFormatting sqref="I2:I120">
    <x:cfRule type="dataBar" priority="1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{0E92B375-C5CD-4B84-BBC3-F6E7BB08E174}</x14:id>
        </x:ext>
      </x:extLst>
    </x:cfRule>
  </x:conditionalFormatting>
  <x:conditionalFormatting sqref="I121:I150">
    <x:cfRule type="dataBar" priority="14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{394BE90E-3009-419B-A4F3-075218068C4F}</x14:id>
        </x:ext>
      </x:extLst>
    </x:cfRule>
  </x:conditionalFormatting>
  <x:conditionalFormatting sqref="I2:I120">
    <x:cfRule type="dataBar" priority="14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{ABCDA0FC-0680-449A-A8B5-51D4D13DF32C}</x14:id>
        </x:ext>
      </x:extLst>
    </x:cfRule>
  </x:conditionalFormatting>
  <x:conditionalFormatting sqref="I121:I150">
    <x:cfRule type="dataBar" priority="14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{72D02374-10C1-45AA-B723-589A7207AC38}</x14:id>
        </x:ext>
      </x:extLst>
    </x:cfRule>
  </x:conditionalFormatting>
  <x:conditionalFormatting sqref="I2:I120">
    <x:cfRule type="dataBar" priority="14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{279477CD-A70A-4054-809C-0AE27DA967FB}</x14:id>
        </x:ext>
      </x:extLst>
    </x:cfRule>
  </x:conditionalFormatting>
  <x:conditionalFormatting sqref="I121:I150">
    <x:cfRule type="dataBar" priority="14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{7A37CAF2-8EF7-44DE-82AF-5CF0380AD0D7}</x14:id>
        </x:ext>
      </x:extLst>
    </x:cfRule>
  </x:conditionalFormatting>
  <x:conditionalFormatting sqref="I2:I120">
    <x:cfRule type="dataBar" priority="14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{50F9B425-CC48-4233-8929-458F2C790CB5}</x14:id>
        </x:ext>
      </x:extLst>
    </x:cfRule>
  </x:conditionalFormatting>
  <x:conditionalFormatting sqref="I121:I150">
    <x:cfRule type="dataBar" priority="15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{9EA29AAA-EB95-4CFA-B269-7F3610C2C965}</x14:id>
        </x:ext>
      </x:extLst>
    </x:cfRule>
  </x:conditionalFormatting>
  <x:conditionalFormatting sqref="I2:I120">
    <x:cfRule type="dataBar" priority="15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{3469E36E-16F2-4F75-A37B-BB1EB54DC307}</x14:id>
        </x:ext>
      </x:extLst>
    </x:cfRule>
  </x:conditionalFormatting>
  <x:conditionalFormatting sqref="I121:I150">
    <x:cfRule type="dataBar" priority="15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{9F0BA5C4-8370-4CE8-8C59-7086940A54E9}</x14:id>
        </x:ext>
      </x:extLst>
    </x:cfRule>
  </x:conditionalFormatting>
  <x:conditionalFormatting sqref="I2:I120">
    <x:cfRule type="dataBar" priority="15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{55549BC9-9659-41C5-895E-1DE642A1D6F6}</x14:id>
        </x:ext>
      </x:extLst>
    </x:cfRule>
  </x:conditionalFormatting>
  <x:conditionalFormatting sqref="I121:I150">
    <x:cfRule type="dataBar" priority="15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{0B5107C1-FC53-405D-9464-06AF4FF4BAD4}</x14:id>
        </x:ext>
      </x:extLst>
    </x:cfRule>
  </x:conditionalFormatting>
  <x:conditionalFormatting sqref="I2:I120">
    <x:cfRule type="dataBar" priority="15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{946B2B2D-F664-40FB-86C1-2D2CF8570C9E}</x14:id>
        </x:ext>
      </x:extLst>
    </x:cfRule>
  </x:conditionalFormatting>
  <x:conditionalFormatting sqref="I121:I150">
    <x:cfRule type="dataBar" priority="15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{01A66B72-EB19-4F80-82F9-0AE9E2ED58FF}</x14:id>
        </x:ext>
      </x:extLst>
    </x:cfRule>
  </x:conditionalFormatting>
  <x:conditionalFormatting sqref="I2:I120">
    <x:cfRule type="dataBar" priority="15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{8F0ECC79-75D6-40DA-8029-56AB9CC46535}</x14:id>
        </x:ext>
      </x:extLst>
    </x:cfRule>
  </x:conditionalFormatting>
  <x:conditionalFormatting sqref="I121:I150">
    <x:cfRule type="dataBar" priority="15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{4BA623FB-C0F0-417C-AC21-854D50612ACF}</x14:id>
        </x:ext>
      </x:extLst>
    </x:cfRule>
  </x:conditionalFormatting>
  <x:conditionalFormatting sqref="I2:I120">
    <x:cfRule type="dataBar" priority="16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{D219BAB7-FF5E-4E56-93DD-30580CDE9609}</x14:id>
        </x:ext>
      </x:extLst>
    </x:cfRule>
  </x:conditionalFormatting>
  <x:conditionalFormatting sqref="I121:I150">
    <x:cfRule type="dataBar" priority="16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{CC0CF64D-554F-4E5E-A7BE-C92BD2BD9931}</x14:id>
        </x:ext>
      </x:extLst>
    </x:cfRule>
  </x:conditionalFormatting>
  <x:conditionalFormatting sqref="I2:I120">
    <x:cfRule type="dataBar" priority="16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{DD17167A-95F5-4A32-93C3-A9CE6EB85405}</x14:id>
        </x:ext>
      </x:extLst>
    </x:cfRule>
  </x:conditionalFormatting>
  <x:conditionalFormatting sqref="I121:I150">
    <x:cfRule type="dataBar" priority="16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{883E1304-CED9-465F-BEF9-DC51C6AC7EE2}</x14:id>
        </x:ext>
      </x:extLst>
    </x:cfRule>
  </x:conditionalFormatting>
  <x:conditionalFormatting sqref="I2:I120">
    <x:cfRule type="dataBar" priority="16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{1A2E66DA-1602-455B-98FE-89F276410A8A}</x14:id>
        </x:ext>
      </x:extLst>
    </x:cfRule>
  </x:conditionalFormatting>
  <x:conditionalFormatting sqref="I121:I150">
    <x:cfRule type="dataBar" priority="16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{3AD12194-02C1-42D8-9BA9-E8486B021062}</x14:id>
        </x:ext>
      </x:extLst>
    </x:cfRule>
  </x:conditionalFormatting>
  <x:conditionalFormatting sqref="I2:I120">
    <x:cfRule type="dataBar" priority="16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{683E2016-22A8-46E2-BBAD-72E1EAF24CDA}</x14:id>
        </x:ext>
      </x:extLst>
    </x:cfRule>
  </x:conditionalFormatting>
  <x:conditionalFormatting sqref="I121:I150">
    <x:cfRule type="dataBar" priority="16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{7F40A9B8-03EF-40BF-B921-0886591DBD61}</x14:id>
        </x:ext>
      </x:extLst>
    </x:cfRule>
  </x:conditionalFormatting>
  <x:conditionalFormatting sqref="I2:I120">
    <x:cfRule type="dataBar" priority="16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{42C5CF0E-BFEA-463E-AD6E-E13657ED7F88}</x14:id>
        </x:ext>
      </x:extLst>
    </x:cfRule>
  </x:conditionalFormatting>
  <x:conditionalFormatting sqref="I121:I150">
    <x:cfRule type="dataBar" priority="16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{01E1909A-DA64-479F-B1E9-74857D9CF175}</x14:id>
        </x:ext>
      </x:extLst>
    </x:cfRule>
  </x:conditionalFormatting>
  <x:conditionalFormatting sqref="I2:I120">
    <x:cfRule type="dataBar" priority="16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{0109A402-85E5-4620-AD1B-9CF526BFF696}</x14:id>
        </x:ext>
      </x:extLst>
    </x:cfRule>
  </x:conditionalFormatting>
  <x:conditionalFormatting sqref="I121:I150">
    <x:cfRule type="dataBar" priority="17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{8AEA91B5-8C9C-466E-B0A4-B9F0A759734C}</x14:id>
        </x:ext>
      </x:extLst>
    </x:cfRule>
  </x:conditionalFormatting>
  <x:conditionalFormatting sqref="I2:I120">
    <x:cfRule type="dataBar" priority="17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{5C940162-8E6B-460D-8385-674D32A1C5EB}</x14:id>
        </x:ext>
      </x:extLst>
    </x:cfRule>
  </x:conditionalFormatting>
  <x:conditionalFormatting sqref="I121:I150">
    <x:cfRule type="dataBar" priority="17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{6F17FB68-5FBE-4FD7-B9FD-FB959105FE71}</x14:id>
        </x:ext>
      </x:extLst>
    </x:cfRule>
  </x:conditionalFormatting>
  <x:conditionalFormatting sqref="I2:I120">
    <x:cfRule type="dataBar" priority="17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{88313028-D8C2-4750-8074-7020475B8032}</x14:id>
        </x:ext>
      </x:extLst>
    </x:cfRule>
  </x:conditionalFormatting>
  <x:conditionalFormatting sqref="I121:I150">
    <x:cfRule type="dataBar" priority="17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{BF45AD68-FCB3-4DE3-A68A-2908041B106B}</x14:id>
        </x:ext>
      </x:extLst>
    </x:cfRule>
  </x:conditionalFormatting>
  <x:conditionalFormatting sqref="I2:I120">
    <x:cfRule type="dataBar" priority="17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{B116D235-A99A-4C81-90D5-3C9CBE354229}</x14:id>
        </x:ext>
      </x:extLst>
    </x:cfRule>
  </x:conditionalFormatting>
  <x:conditionalFormatting sqref="I121:I150">
    <x:cfRule type="dataBar" priority="17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{E64F46AA-B36D-4F3C-AADC-694686251881}</x14:id>
        </x:ext>
      </x:extLst>
    </x:cfRule>
  </x:conditionalFormatting>
  <x:conditionalFormatting sqref="I2:I120">
    <x:cfRule type="dataBar" priority="17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{6174F853-A825-4A1B-850B-2450F5484E25}</x14:id>
        </x:ext>
      </x:extLst>
    </x:cfRule>
  </x:conditionalFormatting>
  <x:conditionalFormatting sqref="I121:I150">
    <x:cfRule type="dataBar" priority="18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{2457D487-E3AB-4D2C-A94E-8741B63B1FD0}</x14:id>
        </x:ext>
      </x:extLst>
    </x:cfRule>
  </x:conditionalFormatting>
  <x:conditionalFormatting sqref="I2:I120">
    <x:cfRule type="dataBar" priority="18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{BAA1372A-1DE1-4104-A7B3-07A76A863038}</x14:id>
        </x:ext>
      </x:extLst>
    </x:cfRule>
  </x:conditionalFormatting>
  <x:conditionalFormatting sqref="I121:I150">
    <x:cfRule type="dataBar" priority="18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{5B720F53-D325-410F-80FF-C48CCD44AE7D}</x14:id>
        </x:ext>
      </x:extLst>
    </x:cfRule>
  </x:conditionalFormatting>
  <x:conditionalFormatting sqref="I2:I120">
    <x:cfRule type="dataBar" priority="18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{093F3F84-DB7A-4D07-A180-D4F609090F61}</x14:id>
        </x:ext>
      </x:extLst>
    </x:cfRule>
  </x:conditionalFormatting>
  <x:conditionalFormatting sqref="I121:I150">
    <x:cfRule type="dataBar" priority="18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{8062BA27-94C4-4EEC-83B7-D7E042E0FF0D}</x14:id>
        </x:ext>
      </x:extLst>
    </x:cfRule>
  </x:conditionalFormatting>
  <x:conditionalFormatting sqref="I2:I120">
    <x:cfRule type="dataBar" priority="18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{4B77A0EE-F259-4771-85DD-1E8A8B73A37B}</x14:id>
        </x:ext>
      </x:extLst>
    </x:cfRule>
  </x:conditionalFormatting>
  <x:conditionalFormatting sqref="I121:I150">
    <x:cfRule type="dataBar" priority="18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{53BFF74A-C73A-425A-8AB2-E28A3BD26953}</x14:id>
        </x:ext>
      </x:extLst>
    </x:cfRule>
  </x:conditionalFormatting>
  <x:conditionalFormatting sqref="I2:I120">
    <x:cfRule type="dataBar" priority="18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{88037531-C176-4EE3-8076-D80EB120005B}</x14:id>
        </x:ext>
      </x:extLst>
    </x:cfRule>
  </x:conditionalFormatting>
  <x:conditionalFormatting sqref="I121:I150">
    <x:cfRule type="dataBar" priority="18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{0C72C90E-C55C-465F-B59D-A999E0021E00}</x14:id>
        </x:ext>
      </x:extLst>
    </x:cfRule>
  </x:conditionalFormatting>
  <x:conditionalFormatting sqref="I2:I120">
    <x:cfRule type="dataBar" priority="18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{C4D120D7-7553-4AFA-A7B7-3E84C88CEB49}</x14:id>
        </x:ext>
      </x:extLst>
    </x:cfRule>
  </x:conditionalFormatting>
  <x:conditionalFormatting sqref="I121:I150">
    <x:cfRule type="dataBar" priority="18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{383EFED4-3F15-4836-B19F-9FE506F29F73}</x14:id>
        </x:ext>
      </x:extLst>
    </x:cfRule>
  </x:conditionalFormatting>
  <x:conditionalFormatting sqref="I2:I120">
    <x:cfRule type="dataBar" priority="19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{9F081904-697F-4FB5-BBBA-5435C7881E7A}</x14:id>
        </x:ext>
      </x:extLst>
    </x:cfRule>
  </x:conditionalFormatting>
  <x:conditionalFormatting sqref="I121:I150">
    <x:cfRule type="dataBar" priority="19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{164E1134-A924-4E79-93AB-4813FFB477EA}</x14:id>
        </x:ext>
      </x:extLst>
    </x:cfRule>
  </x:conditionalFormatting>
  <x:conditionalFormatting sqref="I2:I120">
    <x:cfRule type="dataBar" priority="19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{CC8D83EE-FDB1-466C-9CE0-3AA390B355DE}</x14:id>
        </x:ext>
      </x:extLst>
    </x:cfRule>
  </x:conditionalFormatting>
  <x:conditionalFormatting sqref="I121:I150">
    <x:cfRule type="dataBar" priority="19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{F8AA9851-877F-4C05-ADAE-CFEFB4D885AD}</x14:id>
        </x:ext>
      </x:extLst>
    </x:cfRule>
  </x:conditionalFormatting>
  <x:conditionalFormatting sqref="I2:I120">
    <x:cfRule type="dataBar" priority="19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{D9CE0FA7-8A2B-4D5B-8751-A6B075AFDDE5}</x14:id>
        </x:ext>
      </x:extLst>
    </x:cfRule>
  </x:conditionalFormatting>
  <x:conditionalFormatting sqref="I121:I150">
    <x:cfRule type="dataBar" priority="19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{07D9CDA1-9920-4648-80BC-BFB72E64419A}</x14:id>
        </x:ext>
      </x:extLst>
    </x:cfRule>
  </x:conditionalFormatting>
  <x:conditionalFormatting sqref="I2:I120">
    <x:cfRule type="dataBar" priority="19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{9E64E7B5-7D4A-443A-983D-C03F8B3B38AB}</x14:id>
        </x:ext>
      </x:extLst>
    </x:cfRule>
  </x:conditionalFormatting>
  <x:conditionalFormatting sqref="I121:I150">
    <x:cfRule type="dataBar" priority="19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{40852C37-F4A6-48EB-BABC-E189F12BBAE5}</x14:id>
        </x:ext>
      </x:extLst>
    </x:cfRule>
  </x:conditionalFormatting>
  <x:conditionalFormatting sqref="I2:I120">
    <x:cfRule type="dataBar" priority="19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{A51A499E-6575-446E-8A3D-A0E150B630FD}</x14:id>
        </x:ext>
      </x:extLst>
    </x:cfRule>
  </x:conditionalFormatting>
  <x:conditionalFormatting sqref="I121:I150">
    <x:cfRule type="dataBar" priority="19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{528A297C-7674-4E01-8FF5-6884208379D8}</x14:id>
        </x:ext>
      </x:extLst>
    </x:cfRule>
  </x:conditionalFormatting>
  <x:conditionalFormatting sqref="I2:I120">
    <x:cfRule type="dataBar" priority="20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{F38BFE82-FFAD-44A0-9E6A-A72FBEB8B651}</x14:id>
        </x:ext>
      </x:extLst>
    </x:cfRule>
  </x:conditionalFormatting>
  <x:conditionalFormatting sqref="I121:I150">
    <x:cfRule type="dataBar" priority="20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{C2DE7A38-6528-40CE-8161-EC4B9E092389}</x14:id>
        </x:ext>
      </x:extLst>
    </x:cfRule>
  </x:conditionalFormatting>
  <x:conditionalFormatting sqref="I2:I120">
    <x:cfRule type="dataBar" priority="20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{9994A7B7-B3F4-4E80-A34D-30E2B875ADD0}</x14:id>
        </x:ext>
      </x:extLst>
    </x:cfRule>
  </x:conditionalFormatting>
  <x:conditionalFormatting sqref="I121:I150">
    <x:cfRule type="dataBar" priority="20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{5CBA1C61-345A-42B0-93D2-070B9342F5DA}</x14:id>
        </x:ext>
      </x:extLst>
    </x:cfRule>
  </x:conditionalFormatting>
  <x:conditionalFormatting sqref="I2:I120">
    <x:cfRule type="dataBar" priority="20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{343F0311-4D36-4D39-88D4-08E1EFDA2A44}</x14:id>
        </x:ext>
      </x:extLst>
    </x:cfRule>
  </x:conditionalFormatting>
  <x:conditionalFormatting sqref="I121:I150">
    <x:cfRule type="dataBar" priority="20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{B6F3E80A-0C84-4658-ABE5-06D02CAAFED4}</x14:id>
        </x:ext>
      </x:extLst>
    </x:cfRule>
  </x:conditionalFormatting>
  <x:conditionalFormatting sqref="I2:I120">
    <x:cfRule type="dataBar" priority="20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{C655AD64-2C6A-42F0-BEB4-96307B1B7002}</x14:id>
        </x:ext>
      </x:extLst>
    </x:cfRule>
  </x:conditionalFormatting>
  <x:conditionalFormatting sqref="I121:I150">
    <x:cfRule type="dataBar" priority="20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{C84698E7-AED8-49B3-AA02-6D1FB51FD8FF}</x14:id>
        </x:ext>
      </x:extLst>
    </x:cfRule>
  </x:conditionalFormatting>
  <x:conditionalFormatting sqref="I2:I120">
    <x:cfRule type="dataBar" priority="20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{3B42EDCE-9BC3-41AC-995C-AE924FD7E50B}</x14:id>
        </x:ext>
      </x:extLst>
    </x:cfRule>
  </x:conditionalFormatting>
  <x:conditionalFormatting sqref="I121:I150">
    <x:cfRule type="dataBar" priority="20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{EA374CFB-52F7-4ED1-B05D-D3CC21F24820}</x14:id>
        </x:ext>
      </x:extLst>
    </x:cfRule>
  </x:conditionalFormatting>
  <x:conditionalFormatting sqref="I2:I120">
    <x:cfRule type="dataBar" priority="21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{0B39EAC8-2E62-42F4-A579-AFAB6C539361}</x14:id>
        </x:ext>
      </x:extLst>
    </x:cfRule>
  </x:conditionalFormatting>
  <x:conditionalFormatting sqref="I121:I150">
    <x:cfRule type="dataBar" priority="21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{745B4637-65E8-49C5-9BA6-226A8E0B2275}</x14:id>
        </x:ext>
      </x:extLst>
    </x:cfRule>
  </x:conditionalFormatting>
  <x:conditionalFormatting sqref="I2:I120">
    <x:cfRule type="dataBar" priority="21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{FC24FF45-C2DF-44DC-BC83-35ECC8E4D278}</x14:id>
        </x:ext>
      </x:extLst>
    </x:cfRule>
  </x:conditionalFormatting>
  <x:conditionalFormatting sqref="I121:I150">
    <x:cfRule type="dataBar" priority="21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{E1DD5010-E077-4FD6-8676-2E8DA34116A7}</x14:id>
        </x:ext>
      </x:extLst>
    </x:cfRule>
  </x:conditionalFormatting>
  <x:conditionalFormatting sqref="I2:I120">
    <x:cfRule type="dataBar" priority="21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{8A406FFE-B0DC-42E1-9F26-3F65454E4720}</x14:id>
        </x:ext>
      </x:extLst>
    </x:cfRule>
  </x:conditionalFormatting>
  <x:conditionalFormatting sqref="I121:I150">
    <x:cfRule type="dataBar" priority="21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{3E37132A-CD87-4217-80DC-34219E95D2E6}</x14:id>
        </x:ext>
      </x:extLst>
    </x:cfRule>
  </x:conditionalFormatting>
  <x:conditionalFormatting sqref="I2:I120">
    <x:cfRule type="dataBar" priority="21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{22BD37B1-BCE0-4F1A-B3EA-2FC45697852D}</x14:id>
        </x:ext>
      </x:extLst>
    </x:cfRule>
  </x:conditionalFormatting>
  <x:conditionalFormatting sqref="I121:I150">
    <x:cfRule type="dataBar" priority="21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{B344A51A-4C21-41AF-B275-049CABBAF27E}</x14:id>
        </x:ext>
      </x:extLst>
    </x:cfRule>
  </x:conditionalFormatting>
  <x:conditionalFormatting sqref="I2:I120">
    <x:cfRule type="dataBar" priority="21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{3E384047-B1C4-4184-83FB-701C439A0FB3}</x14:id>
        </x:ext>
      </x:extLst>
    </x:cfRule>
  </x:conditionalFormatting>
  <x:conditionalFormatting sqref="I121:I150">
    <x:cfRule type="dataBar" priority="21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{77BFEC92-2774-46C5-A8D7-E96ED5ACD81E}</x14:id>
        </x:ext>
      </x:extLst>
    </x:cfRule>
  </x:conditionalFormatting>
  <x:conditionalFormatting sqref="I2:I120">
    <x:cfRule type="dataBar" priority="22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{6653CD3F-19A4-434F-9891-6F58491D69A6}</x14:id>
        </x:ext>
      </x:extLst>
    </x:cfRule>
  </x:conditionalFormatting>
  <x:conditionalFormatting sqref="I121:I150">
    <x:cfRule type="dataBar" priority="22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{6DC6A7E8-1EBA-4F0D-9703-5FA4D54043B7}</x14:id>
        </x:ext>
      </x:extLst>
    </x:cfRule>
  </x:conditionalFormatting>
  <x:conditionalFormatting sqref="I2:I120">
    <x:cfRule type="dataBar" priority="22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{C3DE5B43-6043-4FA7-975E-387E31FD3A9C}</x14:id>
        </x:ext>
      </x:extLst>
    </x:cfRule>
  </x:conditionalFormatting>
  <x:conditionalFormatting sqref="I121:I150">
    <x:cfRule type="dataBar" priority="22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{CDD33C23-9FE9-47B6-B57D-C1926DA4CCB3}</x14:id>
        </x:ext>
      </x:extLst>
    </x:cfRule>
  </x:conditionalFormatting>
  <x:conditionalFormatting sqref="I2:I120">
    <x:cfRule type="dataBar" priority="2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{6BEEE196-48FE-47E0-98A5-444AA501798D}</x14:id>
        </x:ext>
      </x:extLst>
    </x:cfRule>
  </x:conditionalFormatting>
  <x:conditionalFormatting sqref="I121:I150">
    <x:cfRule type="dataBar" priority="22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{6FDC6A79-E793-4611-B555-F6658389BCA5}</x14:id>
        </x:ext>
      </x:extLst>
    </x:cfRule>
  </x:conditionalFormatting>
  <x:conditionalFormatting sqref="I2:I120">
    <x:cfRule type="dataBar" priority="2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{CF61E476-B315-406F-8A67-3B6044FE614D}</x14:id>
        </x:ext>
      </x:extLst>
    </x:cfRule>
  </x:conditionalFormatting>
  <x:conditionalFormatting sqref="I121:I150">
    <x:cfRule type="dataBar" priority="22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{1CF7F867-7543-448B-83FE-055D70A1D107}</x14:id>
        </x:ext>
      </x:extLst>
    </x:cfRule>
  </x:conditionalFormatting>
  <x:conditionalFormatting sqref="I2:I120">
    <x:cfRule type="dataBar" priority="2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{42D3F51E-EAE6-4E80-BECA-096ED646C3C0}</x14:id>
        </x:ext>
      </x:extLst>
    </x:cfRule>
  </x:conditionalFormatting>
  <x:conditionalFormatting sqref="I121:I150">
    <x:cfRule type="dataBar" priority="22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{8F9827FA-519A-4FAC-AAE2-0A9D24757C04}</x14:id>
        </x:ext>
      </x:extLst>
    </x:cfRule>
  </x:conditionalFormatting>
  <x:conditionalFormatting sqref="I2:I120">
    <x:cfRule type="dataBar" priority="23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{6AB5D6FD-0D32-468B-BBF3-3756F6150DA0}</x14:id>
        </x:ext>
      </x:extLst>
    </x:cfRule>
  </x:conditionalFormatting>
  <x:conditionalFormatting sqref="I121:I150">
    <x:cfRule type="dataBar" priority="23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{175322E5-0DD2-4024-A0FF-FE4D3EA60554}</x14:id>
        </x:ext>
      </x:extLst>
    </x:cfRule>
  </x:conditionalFormatting>
  <x:conditionalFormatting sqref="I2:I120">
    <x:cfRule type="dataBar" priority="23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{24B78E25-8F21-4401-9D00-090CBC73AB98}</x14:id>
        </x:ext>
      </x:extLst>
    </x:cfRule>
  </x:conditionalFormatting>
  <x:conditionalFormatting sqref="I121:I150">
    <x:cfRule type="dataBar" priority="23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{B183AFC9-339F-46C4-9B2D-D764F4A859C6}</x14:id>
        </x:ext>
      </x:extLst>
    </x:cfRule>
  </x:conditionalFormatting>
  <x:conditionalFormatting sqref="I2:I120">
    <x:cfRule type="dataBar" priority="23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{9BDC1E05-3528-476E-BD33-4F9F022E6C39}</x14:id>
        </x:ext>
      </x:extLst>
    </x:cfRule>
  </x:conditionalFormatting>
  <x:conditionalFormatting sqref="I121:I150">
    <x:cfRule type="dataBar" priority="2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{89F90F55-FB2B-446B-B107-B46921F76532}</x14:id>
        </x:ext>
      </x:extLst>
    </x:cfRule>
  </x:conditionalFormatting>
  <x:conditionalFormatting sqref="I2:I120">
    <x:cfRule type="dataBar" priority="2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{9C4097C5-6030-4030-B668-A94B77DF06CF}</x14:id>
        </x:ext>
      </x:extLst>
    </x:cfRule>
  </x:conditionalFormatting>
  <x:conditionalFormatting sqref="I121:I150">
    <x:cfRule type="dataBar" priority="23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{5F8805BD-1DCF-4515-BCC0-AF9B9465C1C8}</x14:id>
        </x:ext>
      </x:extLst>
    </x:cfRule>
  </x:conditionalFormatting>
  <x:conditionalFormatting sqref="I2:I120">
    <x:cfRule type="dataBar" priority="23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{1AC462C1-15A7-4112-B378-3A6322040617}</x14:id>
        </x:ext>
      </x:extLst>
    </x:cfRule>
  </x:conditionalFormatting>
  <x:conditionalFormatting sqref="I121:I150">
    <x:cfRule type="dataBar" priority="2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{E9A94462-783B-4EED-A3B2-613AA972B59E}</x14:id>
        </x:ext>
      </x:extLst>
    </x:cfRule>
  </x:conditionalFormatting>
  <x:conditionalFormatting sqref="I2:I120">
    <x:cfRule type="dataBar" priority="2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{FC0B7CFC-84F9-4FAA-8A1A-61C02C91CBED}</x14:id>
        </x:ext>
      </x:extLst>
    </x:cfRule>
  </x:conditionalFormatting>
  <x:conditionalFormatting sqref="I121:I150">
    <x:cfRule type="dataBar" priority="24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{9C3B643F-6A9B-4012-B546-4E674678C590}</x14:id>
        </x:ext>
      </x:extLst>
    </x:cfRule>
  </x:conditionalFormatting>
  <x:conditionalFormatting sqref="I2:I120">
    <x:cfRule type="dataBar" priority="24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{AD95D467-9358-4AF4-BFAB-2044904BD7DF}</x14:id>
        </x:ext>
      </x:extLst>
    </x:cfRule>
  </x:conditionalFormatting>
  <x:conditionalFormatting sqref="I121:I150">
    <x:cfRule type="dataBar" priority="24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{DB8E0F3B-952D-4281-9005-1D735AA3E94F}</x14:id>
        </x:ext>
      </x:extLst>
    </x:cfRule>
  </x:conditionalFormatting>
  <x:conditionalFormatting sqref="I2:I120">
    <x:cfRule type="dataBar" priority="2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{A6350DE0-8580-40BA-AB13-518CFFD0C574}</x14:id>
        </x:ext>
      </x:extLst>
    </x:cfRule>
  </x:conditionalFormatting>
  <x:conditionalFormatting sqref="I121:I150">
    <x:cfRule type="dataBar" priority="2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{00328FAC-9B33-44B7-B2D0-DDCD7010CBFB}</x14:id>
        </x:ext>
      </x:extLst>
    </x:cfRule>
  </x:conditionalFormatting>
  <x:conditionalFormatting sqref="I2:I120">
    <x:cfRule type="dataBar" priority="24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{6942490C-71D5-4331-A10C-8A929B083355}</x14:id>
        </x:ext>
      </x:extLst>
    </x:cfRule>
  </x:conditionalFormatting>
  <x:conditionalFormatting sqref="I121:I150">
    <x:cfRule type="dataBar" priority="24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{34AF7CE7-5D80-43BE-B7CA-4461F84655A5}</x14:id>
        </x:ext>
      </x:extLst>
    </x:cfRule>
  </x:conditionalFormatting>
  <x:conditionalFormatting sqref="I2:I120">
    <x:cfRule type="dataBar" priority="24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{D02EF264-5E32-4F32-A96F-B607EA6A7844}</x14:id>
        </x:ext>
      </x:extLst>
    </x:cfRule>
  </x:conditionalFormatting>
  <x:conditionalFormatting sqref="I121:I150">
    <x:cfRule type="dataBar" priority="24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{AF758F3F-D72D-49DA-9F6C-DA3711390CD7}</x14:id>
        </x:ext>
      </x:extLst>
    </x:cfRule>
  </x:conditionalFormatting>
  <x:conditionalFormatting sqref="I2:I120">
    <x:cfRule type="dataBar" priority="25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{E6C43E14-A914-47DF-88D1-188AF71FF8E9}</x14:id>
        </x:ext>
      </x:extLst>
    </x:cfRule>
  </x:conditionalFormatting>
  <x:conditionalFormatting sqref="I121:I150">
    <x:cfRule type="dataBar" priority="25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{C408F779-986F-48F0-8D13-19E44A567A10}</x14:id>
        </x:ext>
      </x:extLst>
    </x:cfRule>
  </x:conditionalFormatting>
  <x:conditionalFormatting sqref="I2:I120">
    <x:cfRule type="dataBar" priority="25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{81AC18EC-4E43-4308-A229-88DF088A98F8}</x14:id>
        </x:ext>
      </x:extLst>
    </x:cfRule>
  </x:conditionalFormatting>
  <x:conditionalFormatting sqref="I121:I150">
    <x:cfRule type="dataBar" priority="25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{0DBA6786-F9E0-4F75-A1F0-C0887C71D685}</x14:id>
        </x:ext>
      </x:extLst>
    </x:cfRule>
  </x:conditionalFormatting>
  <x:conditionalFormatting sqref="I2:I120">
    <x:cfRule type="dataBar" priority="25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{4A2E9739-EE61-4F87-BC42-24DCA198AAE9}</x14:id>
        </x:ext>
      </x:extLst>
    </x:cfRule>
  </x:conditionalFormatting>
  <x:conditionalFormatting sqref="I121:I150">
    <x:cfRule type="dataBar" priority="25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{03056E2D-25A0-42BF-84B0-B6C1154A8B1F}</x14:id>
        </x:ext>
      </x:extLst>
    </x:cfRule>
  </x:conditionalFormatting>
  <x:conditionalFormatting sqref="I2:I120">
    <x:cfRule type="dataBar" priority="25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{8DF0E4EF-E45B-45AD-905C-E99D6188FD26}</x14:id>
        </x:ext>
      </x:extLst>
    </x:cfRule>
  </x:conditionalFormatting>
  <x:conditionalFormatting sqref="I121:I150">
    <x:cfRule type="dataBar" priority="25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{EAFBE909-7745-4F82-8BE0-8F55AA96054E}</x14:id>
        </x:ext>
      </x:extLst>
    </x:cfRule>
  </x:conditionalFormatting>
  <x:conditionalFormatting sqref="I2:I120">
    <x:cfRule type="dataBar" priority="25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{D42C36EA-1F65-4E19-82F9-2B323E3A0E1E}</x14:id>
        </x:ext>
      </x:extLst>
    </x:cfRule>
  </x:conditionalFormatting>
  <x:conditionalFormatting sqref="I121:I150">
    <x:cfRule type="dataBar" priority="26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{66E097AD-B978-42BF-BD81-4251369C84A7}</x14:id>
        </x:ext>
      </x:extLst>
    </x:cfRule>
  </x:conditionalFormatting>
  <x:conditionalFormatting sqref="I2:I120">
    <x:cfRule type="dataBar" priority="26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{EBAD4F8B-7FBA-406E-9D62-7B970F031C0C}</x14:id>
        </x:ext>
      </x:extLst>
    </x:cfRule>
  </x:conditionalFormatting>
  <x:conditionalFormatting sqref="I121:I150">
    <x:cfRule type="dataBar" priority="26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{A52C832A-2516-4E41-B0BE-0D897A4C9627}</x14:id>
        </x:ext>
      </x:extLst>
    </x:cfRule>
  </x:conditionalFormatting>
  <x:conditionalFormatting sqref="I2:I120">
    <x:cfRule type="dataBar" priority="26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{D2E23247-DB40-46CF-AD22-006F1342DBAC}</x14:id>
        </x:ext>
      </x:extLst>
    </x:cfRule>
  </x:conditionalFormatting>
  <x:conditionalFormatting sqref="I121:I150">
    <x:cfRule type="dataBar" priority="26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{7AF73EB8-E8B2-49FA-A1E4-0FD0727B64E4}</x14:id>
        </x:ext>
      </x:extLst>
    </x:cfRule>
  </x:conditionalFormatting>
  <x:conditionalFormatting sqref="I2:I120">
    <x:cfRule type="dataBar" priority="26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{AEE4CE45-0DF5-4069-8105-1C43E1CEC67E}</x14:id>
        </x:ext>
      </x:extLst>
    </x:cfRule>
  </x:conditionalFormatting>
  <x:conditionalFormatting sqref="I121:I150">
    <x:cfRule type="dataBar" priority="26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{7EEC07DC-ACF8-4D39-A03B-3BAD04973C79}</x14:id>
        </x:ext>
      </x:extLst>
    </x:cfRule>
  </x:conditionalFormatting>
  <x:conditionalFormatting sqref="I2:I120">
    <x:cfRule type="dataBar" priority="26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{BE8A142E-9DE3-4DDF-95D6-C8288D8A3298}</x14:id>
        </x:ext>
      </x:extLst>
    </x:cfRule>
  </x:conditionalFormatting>
  <x:conditionalFormatting sqref="I121:I150">
    <x:cfRule type="dataBar" priority="26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{B7ACAA24-075B-4CEB-B754-0D4815712A35}</x14:id>
        </x:ext>
      </x:extLst>
    </x:cfRule>
  </x:conditionalFormatting>
  <x:conditionalFormatting sqref="I2:I120">
    <x:cfRule type="dataBar" priority="26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{DD2C58D9-E706-4974-B7DE-E87E33D950AD}</x14:id>
        </x:ext>
      </x:extLst>
    </x:cfRule>
  </x:conditionalFormatting>
  <x:conditionalFormatting sqref="I121:I150">
    <x:cfRule type="dataBar" priority="27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{CD1DE1FC-BB91-425F-AAAE-D67E6E8D0B4D}</x14:id>
        </x:ext>
      </x:extLst>
    </x:cfRule>
  </x:conditionalFormatting>
  <x:conditionalFormatting sqref="I2:I120">
    <x:cfRule type="dataBar" priority="27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{4F7997E6-4D8F-49D6-9D6D-2623580E64C4}</x14:id>
        </x:ext>
      </x:extLst>
    </x:cfRule>
  </x:conditionalFormatting>
  <x:conditionalFormatting sqref="I121:I150">
    <x:cfRule type="dataBar" priority="27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{610294C1-6FBE-4F26-8F01-0C8F3646475C}</x14:id>
        </x:ext>
      </x:extLst>
    </x:cfRule>
  </x:conditionalFormatting>
  <x:conditionalFormatting sqref="I2:I120">
    <x:cfRule type="dataBar" priority="27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{23E8493B-C107-4A0F-B62F-A19E0D1D337B}</x14:id>
        </x:ext>
      </x:extLst>
    </x:cfRule>
  </x:conditionalFormatting>
  <x:conditionalFormatting sqref="I121:I150">
    <x:cfRule type="dataBar" priority="27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{AD9C1680-114F-4B98-923E-41A110D43C4F}</x14:id>
        </x:ext>
      </x:extLst>
    </x:cfRule>
  </x:conditionalFormatting>
  <x:conditionalFormatting sqref="I2:I120">
    <x:cfRule type="dataBar" priority="27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{C97141C9-3324-4B90-9EFE-B71BC4EC86C5}</x14:id>
        </x:ext>
      </x:extLst>
    </x:cfRule>
  </x:conditionalFormatting>
  <x:conditionalFormatting sqref="I121:I150">
    <x:cfRule type="dataBar" priority="27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{F3D12B51-C896-4212-A17E-4DC80D61F4FD}</x14:id>
        </x:ext>
      </x:extLst>
    </x:cfRule>
  </x:conditionalFormatting>
  <x:conditionalFormatting sqref="I2:I120">
    <x:cfRule type="dataBar" priority="27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{985C30D2-4494-4FA1-8202-A25606E71DA2}</x14:id>
        </x:ext>
      </x:extLst>
    </x:cfRule>
  </x:conditionalFormatting>
  <x:conditionalFormatting sqref="I121:I150">
    <x:cfRule type="dataBar" priority="27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{E82A6FCC-FC55-44E7-960F-B0B284CFD9D4}</x14:id>
        </x:ext>
      </x:extLst>
    </x:cfRule>
  </x:conditionalFormatting>
  <x:conditionalFormatting sqref="I2:I120">
    <x:cfRule type="dataBar" priority="27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{875F3FCE-CF13-4CD7-9CE6-127D23AFD6F1}</x14:id>
        </x:ext>
      </x:extLst>
    </x:cfRule>
  </x:conditionalFormatting>
  <x:conditionalFormatting sqref="I121:I150">
    <x:cfRule type="dataBar" priority="27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{15D84BA1-9F76-43E4-86F7-50A7B5325FEC}</x14:id>
        </x:ext>
      </x:extLst>
    </x:cfRule>
  </x:conditionalFormatting>
  <x:conditionalFormatting sqref="I2:I120">
    <x:cfRule type="dataBar" priority="28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{22685A13-24BC-483D-9B99-A6B5D49CE7C1}</x14:id>
        </x:ext>
      </x:extLst>
    </x:cfRule>
  </x:conditionalFormatting>
  <x:conditionalFormatting sqref="I121:I150">
    <x:cfRule type="dataBar" priority="28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{615F27F2-9D44-4817-8EA9-53407F8D0A45}</x14:id>
        </x:ext>
      </x:extLst>
    </x:cfRule>
  </x:conditionalFormatting>
  <x:conditionalFormatting sqref="I2:I120">
    <x:cfRule type="dataBar" priority="28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{5DBC88F3-5229-452E-83D0-34123A1FE52D}</x14:id>
        </x:ext>
      </x:extLst>
    </x:cfRule>
  </x:conditionalFormatting>
  <x:conditionalFormatting sqref="I121:I150">
    <x:cfRule type="dataBar" priority="28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{08ECB090-AB54-45E8-AC08-0BA32D513B62}</x14:id>
        </x:ext>
      </x:extLst>
    </x:cfRule>
  </x:conditionalFormatting>
  <x:conditionalFormatting sqref="I2:I120">
    <x:cfRule type="dataBar" priority="28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{876B571A-DA99-47A7-9B8B-E863E3F68661}</x14:id>
        </x:ext>
      </x:extLst>
    </x:cfRule>
  </x:conditionalFormatting>
  <x:conditionalFormatting sqref="I121:I150">
    <x:cfRule type="dataBar" priority="28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{90A6FC43-0839-4E92-AE5C-1B67BAE28DCC}</x14:id>
        </x:ext>
      </x:extLst>
    </x:cfRule>
  </x:conditionalFormatting>
  <x:conditionalFormatting sqref="I2:I120">
    <x:cfRule type="dataBar" priority="28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{DE648CD6-2121-4968-B916-28210D35F0FA}</x14:id>
        </x:ext>
      </x:extLst>
    </x:cfRule>
  </x:conditionalFormatting>
  <x:conditionalFormatting sqref="I121:I150">
    <x:cfRule type="dataBar" priority="28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{72D79FAB-2ED9-44D5-ADAE-02F750965E24}</x14:id>
        </x:ext>
      </x:extLst>
    </x:cfRule>
  </x:conditionalFormatting>
  <x:conditionalFormatting sqref="I2:I120">
    <x:cfRule type="dataBar" priority="28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{BD2D61A0-B7B1-4529-8B87-514CD496B8EB}</x14:id>
        </x:ext>
      </x:extLst>
    </x:cfRule>
  </x:conditionalFormatting>
  <x:conditionalFormatting sqref="I121:I150">
    <x:cfRule type="dataBar" priority="28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{2CF1DA5F-C1BB-4BCC-99B4-3DA380A1D42D}</x14:id>
        </x:ext>
      </x:extLst>
    </x:cfRule>
  </x:conditionalFormatting>
  <x:conditionalFormatting sqref="I2:I120">
    <x:cfRule type="dataBar" priority="29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{4F7FAB47-B89B-4F93-A110-BD383F92080D}</x14:id>
        </x:ext>
      </x:extLst>
    </x:cfRule>
  </x:conditionalFormatting>
  <x:conditionalFormatting sqref="I121:I150">
    <x:cfRule type="dataBar" priority="29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{2337C850-844B-47E0-938A-807FBA86DB07}</x14:id>
        </x:ext>
      </x:extLst>
    </x:cfRule>
  </x:conditionalFormatting>
  <x:conditionalFormatting sqref="I2:I120">
    <x:cfRule type="dataBar" priority="29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{9FD78BBC-D376-4ED3-92B5-4B44D36E5DF8}</x14:id>
        </x:ext>
      </x:extLst>
    </x:cfRule>
  </x:conditionalFormatting>
  <x:conditionalFormatting sqref="I121:I150">
    <x:cfRule type="dataBar" priority="29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{65C44A7D-4F2F-42E3-BE4A-061CE16F7368}</x14:id>
        </x:ext>
      </x:extLst>
    </x:cfRule>
  </x:conditionalFormatting>
  <x:conditionalFormatting sqref="I2:I120">
    <x:cfRule type="dataBar" priority="29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{C4A24077-B213-4C3A-913A-E7B50478B98E}</x14:id>
        </x:ext>
      </x:extLst>
    </x:cfRule>
  </x:conditionalFormatting>
  <x:conditionalFormatting sqref="I121:I150">
    <x:cfRule type="dataBar" priority="29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{F3F69055-2E9C-44DB-B291-E44CDC45A950}</x14:id>
        </x:ext>
      </x:extLst>
    </x:cfRule>
  </x:conditionalFormatting>
  <x:conditionalFormatting sqref="I2:I120">
    <x:cfRule type="dataBar" priority="29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{B24A18BC-4B1B-4461-9B8B-B6A6FD38B8B5}</x14:id>
        </x:ext>
      </x:extLst>
    </x:cfRule>
  </x:conditionalFormatting>
  <x:conditionalFormatting sqref="I121:I150">
    <x:cfRule type="dataBar" priority="29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{8B17CEA1-E9D5-4B6C-98D9-517C724F93E9}</x14:id>
        </x:ext>
      </x:extLst>
    </x:cfRule>
  </x:conditionalFormatting>
  <x:conditionalFormatting sqref="I2:I120">
    <x:cfRule type="dataBar" priority="29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{00767E6E-E58B-41F7-BF38-08A3719CE616}</x14:id>
        </x:ext>
      </x:extLst>
    </x:cfRule>
  </x:conditionalFormatting>
  <x:conditionalFormatting sqref="I121:I150">
    <x:cfRule type="dataBar" priority="29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{511BEC30-B89F-4D96-A28A-A4C61CB26ADD}</x14:id>
        </x:ext>
      </x:extLst>
    </x:cfRule>
  </x:conditionalFormatting>
  <x:conditionalFormatting sqref="I2:I120">
    <x:cfRule type="dataBar" priority="30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{AE1A1861-803A-47F9-9D1E-35AB02241652}</x14:id>
        </x:ext>
      </x:extLst>
    </x:cfRule>
  </x:conditionalFormatting>
  <x:conditionalFormatting sqref="I121:I150">
    <x:cfRule type="dataBar" priority="30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{28C82530-A2E8-4B14-8943-480F0DC70D21}</x14:id>
        </x:ext>
      </x:extLst>
    </x:cfRule>
  </x:conditionalFormatting>
  <x:conditionalFormatting sqref="I2:I120">
    <x:cfRule type="dataBar" priority="30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{98F059C4-82C6-44D6-9201-C8623BE1DAC6}</x14:id>
        </x:ext>
      </x:extLst>
    </x:cfRule>
  </x:conditionalFormatting>
  <x:conditionalFormatting sqref="I121:I150">
    <x:cfRule type="dataBar" priority="30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{052B7280-EA26-434F-BED9-16690AC945DC}</x14:id>
        </x:ext>
      </x:extLst>
    </x:cfRule>
  </x:conditionalFormatting>
  <x:conditionalFormatting sqref="I2:I120">
    <x:cfRule type="dataBar" priority="30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{98C8D0B7-C1B4-4B8B-A7E1-FB278A0C2BA2}</x14:id>
        </x:ext>
      </x:extLst>
    </x:cfRule>
  </x:conditionalFormatting>
  <x:conditionalFormatting sqref="I121:I150">
    <x:cfRule type="dataBar" priority="30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{5F29A213-EC2D-47F8-84AE-D8995DF13283}</x14:id>
        </x:ext>
      </x:extLst>
    </x:cfRule>
  </x:conditionalFormatting>
  <x:conditionalFormatting sqref="I2:I120">
    <x:cfRule type="dataBar" priority="30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{4414FECF-D124-49E3-AE8F-1FE011D76F4C}</x14:id>
        </x:ext>
      </x:extLst>
    </x:cfRule>
  </x:conditionalFormatting>
  <x:conditionalFormatting sqref="I121:I150">
    <x:cfRule type="dataBar" priority="30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{56C4BF19-17FB-4AD2-9493-F302DB7D23A0}</x14:id>
        </x:ext>
      </x:extLst>
    </x:cfRule>
  </x:conditionalFormatting>
  <x:conditionalFormatting sqref="I2:I120">
    <x:cfRule type="dataBar" priority="30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{1CCA6012-0382-4562-A965-CB036CEE61FB}</x14:id>
        </x:ext>
      </x:extLst>
    </x:cfRule>
  </x:conditionalFormatting>
  <x:conditionalFormatting sqref="I121:I150">
    <x:cfRule type="dataBar" priority="30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{EC1E5B3D-4FAB-4ADF-BEAB-FBF320F0D174}</x14:id>
        </x:ext>
      </x:extLst>
    </x:cfRule>
  </x:conditionalFormatting>
  <x:conditionalFormatting sqref="I2:I120">
    <x:cfRule type="dataBar" priority="31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{F4453A41-3F31-4C83-92E1-96FCDB31B9C9}</x14:id>
        </x:ext>
      </x:extLst>
    </x:cfRule>
  </x:conditionalFormatting>
  <x:conditionalFormatting sqref="I121:I150">
    <x:cfRule type="dataBar" priority="31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{9FDD6916-6E7F-4DAE-B209-099BE092DD2C}</x14:id>
        </x:ext>
      </x:extLst>
    </x:cfRule>
  </x:conditionalFormatting>
  <x:conditionalFormatting sqref="I2:I120">
    <x:cfRule type="dataBar" priority="31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{DBFD4636-9F44-4111-BCE1-A2FDB61CDE02}</x14:id>
        </x:ext>
      </x:extLst>
    </x:cfRule>
  </x:conditionalFormatting>
  <x:conditionalFormatting sqref="I121:I150">
    <x:cfRule type="dataBar" priority="31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{899C408C-F2B0-458D-A8DA-2833E0F914AA}</x14:id>
        </x:ext>
      </x:extLst>
    </x:cfRule>
  </x:conditionalFormatting>
  <x:conditionalFormatting sqref="I2:I120">
    <x:cfRule type="dataBar" priority="31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{338F28C0-F7F0-44B1-899E-508F39DD8906}</x14:id>
        </x:ext>
      </x:extLst>
    </x:cfRule>
  </x:conditionalFormatting>
  <x:conditionalFormatting sqref="I121:I150">
    <x:cfRule type="dataBar" priority="31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{B4D32B21-834A-4656-B2E2-DC5CD912BE3F}</x14:id>
        </x:ext>
      </x:extLst>
    </x:cfRule>
  </x:conditionalFormatting>
  <x:conditionalFormatting sqref="I2:I120">
    <x:cfRule type="dataBar" priority="31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{55BDFA91-4B1D-4012-8262-D475463EE4F7}</x14:id>
        </x:ext>
      </x:extLst>
    </x:cfRule>
  </x:conditionalFormatting>
  <x:conditionalFormatting sqref="I121:I150">
    <x:cfRule type="dataBar" priority="31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{C1576309-B90D-450A-8417-2B706BFBCCD3}</x14:id>
        </x:ext>
      </x:extLst>
    </x:cfRule>
  </x:conditionalFormatting>
  <x:conditionalFormatting sqref="I2:I120">
    <x:cfRule type="dataBar" priority="31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{1345CDCA-8242-4929-8E35-A0179283BEC0}</x14:id>
        </x:ext>
      </x:extLst>
    </x:cfRule>
  </x:conditionalFormatting>
  <x:conditionalFormatting sqref="I121:I150">
    <x:cfRule type="dataBar" priority="31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{EECBF193-698F-495E-AED5-C66B33AA2FBA}</x14:id>
        </x:ext>
      </x:extLst>
    </x:cfRule>
  </x:conditionalFormatting>
  <x:conditionalFormatting sqref="I2:I120">
    <x:cfRule type="dataBar" priority="32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{10EF65F0-C7C5-4DE3-893C-2A2AAD146ECB}</x14:id>
        </x:ext>
      </x:extLst>
    </x:cfRule>
  </x:conditionalFormatting>
  <x:conditionalFormatting sqref="I121:I150">
    <x:cfRule type="dataBar" priority="32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{1DB01097-1BD6-46C0-A437-FF010D532B4D}</x14:id>
        </x:ext>
      </x:extLst>
    </x:cfRule>
  </x:conditionalFormatting>
  <x:conditionalFormatting sqref="I2:I120">
    <x:cfRule type="dataBar" priority="32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{5BCB5A8E-8727-4D38-AA2F-0500995EBD1F}</x14:id>
        </x:ext>
      </x:extLst>
    </x:cfRule>
  </x:conditionalFormatting>
  <x:conditionalFormatting sqref="I121:I150">
    <x:cfRule type="dataBar" priority="32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{1A9A487F-44A9-4B8C-8B98-DD6761738341}</x14:id>
        </x:ext>
      </x:extLst>
    </x:cfRule>
  </x:conditionalFormatting>
  <x:conditionalFormatting sqref="I2:I120">
    <x:cfRule type="dataBar" priority="3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{C027A015-230F-4AA1-A727-3A8627E8DD39}</x14:id>
        </x:ext>
      </x:extLst>
    </x:cfRule>
  </x:conditionalFormatting>
  <x:conditionalFormatting sqref="I121:I150">
    <x:cfRule type="dataBar" priority="32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{F5AE636A-6116-4AD4-98C6-1938DBD68F19}</x14:id>
        </x:ext>
      </x:extLst>
    </x:cfRule>
  </x:conditionalFormatting>
  <x:conditionalFormatting sqref="I2:I120">
    <x:cfRule type="dataBar" priority="32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{76718188-0703-478A-A0E8-27522B7D5E50}</x14:id>
        </x:ext>
      </x:extLst>
    </x:cfRule>
  </x:conditionalFormatting>
  <x:conditionalFormatting sqref="I121:I150">
    <x:cfRule type="dataBar" priority="32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{A3CE3F89-DAD3-4E1F-9FCB-FFC5EE61FDDA}</x14:id>
        </x:ext>
      </x:extLst>
    </x:cfRule>
  </x:conditionalFormatting>
  <x:conditionalFormatting sqref="I2:I120">
    <x:cfRule type="dataBar" priority="32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{442944EF-80C6-4739-B39E-9910B1DD57D3}</x14:id>
        </x:ext>
      </x:extLst>
    </x:cfRule>
  </x:conditionalFormatting>
  <x:conditionalFormatting sqref="I121:I150">
    <x:cfRule type="dataBar" priority="32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{7CC12C7D-3577-4182-8C28-AB23769AE691}</x14:id>
        </x:ext>
      </x:extLst>
    </x:cfRule>
  </x:conditionalFormatting>
  <x:conditionalFormatting sqref="I2:I120">
    <x:cfRule type="dataBar" priority="33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{2D96BCA1-6DE0-440C-801F-AD920016671B}</x14:id>
        </x:ext>
      </x:extLst>
    </x:cfRule>
  </x:conditionalFormatting>
  <x:conditionalFormatting sqref="I121:I150">
    <x:cfRule type="dataBar" priority="33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{312B58B0-B79E-45A9-81E1-C78602164257}</x14:id>
        </x:ext>
      </x:extLst>
    </x:cfRule>
  </x:conditionalFormatting>
  <x:conditionalFormatting sqref="I2:I120">
    <x:cfRule type="dataBar" priority="33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{EA237F40-5723-4A71-BD41-522D33C1A2B0}</x14:id>
        </x:ext>
      </x:extLst>
    </x:cfRule>
  </x:conditionalFormatting>
  <x:conditionalFormatting sqref="I121:I150">
    <x:cfRule type="dataBar" priority="33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{5BC57B32-725A-4B1D-B9C6-09A241AC262C}</x14:id>
        </x:ext>
      </x:extLst>
    </x:cfRule>
  </x:conditionalFormatting>
  <x:conditionalFormatting sqref="I2:I120">
    <x:cfRule type="dataBar" priority="33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{32346817-B5F4-40CE-9C91-3ED7BFDFB1D5}</x14:id>
        </x:ext>
      </x:extLst>
    </x:cfRule>
  </x:conditionalFormatting>
  <x:conditionalFormatting sqref="I121:I150">
    <x:cfRule type="dataBar" priority="33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{D279774F-8BD3-41D1-A260-D3603A7F1AD5}</x14:id>
        </x:ext>
      </x:extLst>
    </x:cfRule>
  </x:conditionalFormatting>
  <x:conditionalFormatting sqref="I2:I120">
    <x:cfRule type="dataBar" priority="33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{3CFB57CE-B07C-4061-8A18-C5BA8468380B}</x14:id>
        </x:ext>
      </x:extLst>
    </x:cfRule>
  </x:conditionalFormatting>
  <x:conditionalFormatting sqref="I121:I150">
    <x:cfRule type="dataBar" priority="33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{A330219C-1F1D-4F1C-87F6-AA1E4E225117}</x14:id>
        </x:ext>
      </x:extLst>
    </x:cfRule>
  </x:conditionalFormatting>
  <x:conditionalFormatting sqref="I2:I120">
    <x:cfRule type="dataBar" priority="33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{85D42B31-02E6-450F-8796-2201D688AD59}</x14:id>
        </x:ext>
      </x:extLst>
    </x:cfRule>
  </x:conditionalFormatting>
  <x:conditionalFormatting sqref="I121:I150">
    <x:cfRule type="dataBar" priority="33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{2FC5FEE0-2F51-4B36-878A-3190D3A18DF8}</x14:id>
        </x:ext>
      </x:extLst>
    </x:cfRule>
  </x:conditionalFormatting>
  <x:conditionalFormatting sqref="I2:I120">
    <x:cfRule type="dataBar" priority="3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{6BB00FE5-9DFE-4697-942D-F81258F2F159}</x14:id>
        </x:ext>
      </x:extLst>
    </x:cfRule>
  </x:conditionalFormatting>
  <x:conditionalFormatting sqref="I121:I150">
    <x:cfRule type="dataBar" priority="34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{9C489EC3-E566-4637-8EF8-4C3A32C45EF6}</x14:id>
        </x:ext>
      </x:extLst>
    </x:cfRule>
  </x:conditionalFormatting>
  <x:conditionalFormatting sqref="I2:I120">
    <x:cfRule type="dataBar" priority="34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{3526F7CC-9206-47F7-95D6-8DE687D5F0C7}</x14:id>
        </x:ext>
      </x:extLst>
    </x:cfRule>
  </x:conditionalFormatting>
  <x:conditionalFormatting sqref="I121:I150">
    <x:cfRule type="dataBar" priority="34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{EACC0B2A-4FC2-4576-9C7B-4C87D1F59812}</x14:id>
        </x:ext>
      </x:extLst>
    </x:cfRule>
  </x:conditionalFormatting>
  <x:conditionalFormatting sqref="I2:I120">
    <x:cfRule type="dataBar" priority="34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{710B6C26-24E7-4E33-9C51-FF98A23992E7}</x14:id>
        </x:ext>
      </x:extLst>
    </x:cfRule>
  </x:conditionalFormatting>
  <x:conditionalFormatting sqref="I121:I150">
    <x:cfRule type="dataBar" priority="34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{2470D247-E905-4EC2-BE10-6CE987A20E8C}</x14:id>
        </x:ext>
      </x:extLst>
    </x:cfRule>
  </x:conditionalFormatting>
  <x:conditionalFormatting sqref="I2:I120">
    <x:cfRule type="dataBar" priority="34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{0DEA7D1C-8CD0-4970-85B3-1A04DACB3E7E}</x14:id>
        </x:ext>
      </x:extLst>
    </x:cfRule>
  </x:conditionalFormatting>
  <x:conditionalFormatting sqref="I121:I150">
    <x:cfRule type="dataBar" priority="34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{C2691BFC-B628-4EB3-99F0-6A5FD9729253}</x14:id>
        </x:ext>
      </x:extLst>
    </x:cfRule>
  </x:conditionalFormatting>
  <x:conditionalFormatting sqref="I2:I120">
    <x:cfRule type="dataBar" priority="34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{3337CD06-D793-4D7A-B268-B01950FD60A7}</x14:id>
        </x:ext>
      </x:extLst>
    </x:cfRule>
  </x:conditionalFormatting>
  <x:conditionalFormatting sqref="I121:I150">
    <x:cfRule type="dataBar" priority="34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{4FE3AA41-ABDC-42C0-B9BC-16333EAB42C9}</x14:id>
        </x:ext>
      </x:extLst>
    </x:cfRule>
  </x:conditionalFormatting>
  <x:conditionalFormatting sqref="I2:I120">
    <x:cfRule type="dataBar" priority="35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{D915AC18-949A-4AF8-98E0-DB770669D4EA}</x14:id>
        </x:ext>
      </x:extLst>
    </x:cfRule>
  </x:conditionalFormatting>
  <x:conditionalFormatting sqref="I121:I150">
    <x:cfRule type="dataBar" priority="35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{106EAE49-249A-478F-8D61-658951800F6E}</x14:id>
        </x:ext>
      </x:extLst>
    </x:cfRule>
  </x:conditionalFormatting>
  <x:conditionalFormatting sqref="I2:I120">
    <x:cfRule type="dataBar" priority="35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{104EC06A-C68D-4759-A610-C8005531B277}</x14:id>
        </x:ext>
      </x:extLst>
    </x:cfRule>
  </x:conditionalFormatting>
  <x:conditionalFormatting sqref="I121:I150">
    <x:cfRule type="dataBar" priority="35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{225DDD9A-E23E-43E2-AF51-AC520CE62E3B}</x14:id>
        </x:ext>
      </x:extLst>
    </x:cfRule>
  </x:conditionalFormatting>
  <x:conditionalFormatting sqref="I2:I120">
    <x:cfRule type="dataBar" priority="35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{4FE09D4C-6B05-498A-BFC3-3E9BAFF4D772}</x14:id>
        </x:ext>
      </x:extLst>
    </x:cfRule>
  </x:conditionalFormatting>
  <x:conditionalFormatting sqref="I121:I150">
    <x:cfRule type="dataBar" priority="35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{FFD2DA05-621F-42BC-B461-2A34E87E1252}</x14:id>
        </x:ext>
      </x:extLst>
    </x:cfRule>
  </x:conditionalFormatting>
  <x:conditionalFormatting sqref="I2:I120">
    <x:cfRule type="dataBar" priority="35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{DFB48C57-614C-478B-B38D-8BC0B32D6C3F}</x14:id>
        </x:ext>
      </x:extLst>
    </x:cfRule>
  </x:conditionalFormatting>
  <x:conditionalFormatting sqref="I121:I150">
    <x:cfRule type="dataBar" priority="35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{E701063D-0872-49AD-90B8-2BD47AF6368B}</x14:id>
        </x:ext>
      </x:extLst>
    </x:cfRule>
  </x:conditionalFormatting>
  <x:conditionalFormatting sqref="I2:I120">
    <x:cfRule type="dataBar" priority="35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{58825AC0-1CFD-44C6-A95F-A67BDBA63327}</x14:id>
        </x:ext>
      </x:extLst>
    </x:cfRule>
  </x:conditionalFormatting>
  <x:conditionalFormatting sqref="I121:I150">
    <x:cfRule type="dataBar" priority="35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{D31B01D9-BDB2-4138-A915-6BC991C13C50}</x14:id>
        </x:ext>
      </x:extLst>
    </x:cfRule>
  </x:conditionalFormatting>
  <x:conditionalFormatting sqref="I2:I120">
    <x:cfRule type="dataBar" priority="36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{59797129-CD58-46D3-90EA-D88CB14741ED}</x14:id>
        </x:ext>
      </x:extLst>
    </x:cfRule>
  </x:conditionalFormatting>
  <x:conditionalFormatting sqref="I121:I150">
    <x:cfRule type="dataBar" priority="36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{6861EE26-8D07-45AC-AC98-263E24D3C76F}</x14:id>
        </x:ext>
      </x:extLst>
    </x:cfRule>
  </x:conditionalFormatting>
  <x:conditionalFormatting sqref="I2:I120">
    <x:cfRule type="dataBar" priority="36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{932A2FA1-F61A-4EB1-AAEE-733852D4EA8B}</x14:id>
        </x:ext>
      </x:extLst>
    </x:cfRule>
  </x:conditionalFormatting>
  <x:conditionalFormatting sqref="I121:I150">
    <x:cfRule type="dataBar" priority="36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{16C2F85D-0DA1-408B-907E-AD5027D6B32F}</x14:id>
        </x:ext>
      </x:extLst>
    </x:cfRule>
  </x:conditionalFormatting>
  <x:conditionalFormatting sqref="I2:I120">
    <x:cfRule type="dataBar" priority="36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{15738AD5-CB60-497E-B5A0-160832600A65}</x14:id>
        </x:ext>
      </x:extLst>
    </x:cfRule>
  </x:conditionalFormatting>
  <x:conditionalFormatting sqref="I121:I150">
    <x:cfRule type="dataBar" priority="365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{F4A7CB25-B7C6-4E94-B989-2BB5751DDC7C}</x14:id>
        </x:ext>
      </x:extLst>
    </x:cfRule>
  </x:conditionalFormatting>
  <x:conditionalFormatting sqref="I2:I120">
    <x:cfRule type="dataBar" priority="36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{674F7888-6C29-4B2C-9C42-249EC2F41BBA}</x14:id>
        </x:ext>
      </x:extLst>
    </x:cfRule>
  </x:conditionalFormatting>
  <x:conditionalFormatting sqref="I121:I150">
    <x:cfRule type="dataBar" priority="367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{6433A5F7-B9C9-4A36-B758-D5D315558382}</x14:id>
        </x:ext>
      </x:extLst>
    </x:cfRule>
  </x:conditionalFormatting>
  <x:conditionalFormatting sqref="I2:I120">
    <x:cfRule type="dataBar" priority="368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{99C3B397-0C6E-4DFC-AF4B-B26381CCFC84}</x14:id>
        </x:ext>
      </x:extLst>
    </x:cfRule>
  </x:conditionalFormatting>
  <x:conditionalFormatting sqref="I121:I150">
    <x:cfRule type="dataBar" priority="369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{AD726C9A-7A29-4C63-ABD1-F399E48440C7}</x14:id>
        </x:ext>
      </x:extLst>
    </x:cfRule>
  </x:conditionalFormatting>
  <x:conditionalFormatting sqref="I2:I120">
    <x:cfRule type="dataBar" priority="370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{DE459841-23A3-4A88-AD41-33FC20E2AB35}</x14:id>
        </x:ext>
      </x:extLst>
    </x:cfRule>
  </x:conditionalFormatting>
  <x:conditionalFormatting sqref="I121:I150">
    <x:cfRule type="dataBar" priority="371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{167B9DEF-8B87-412E-8C1E-5B1D14A960B3}</x14:id>
        </x:ext>
      </x:extLst>
    </x:cfRule>
  </x:conditionalFormatting>
  <x:conditionalFormatting sqref="I2:I120">
    <x:cfRule type="dataBar" priority="372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{9A7A9A40-175B-45F2-9D9C-E86ADC140AEE}</x14:id>
        </x:ext>
      </x:extLst>
    </x:cfRule>
  </x:conditionalFormatting>
  <x:conditionalFormatting sqref="I121:I150">
    <x:cfRule type="dataBar" priority="373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{5876D98B-178C-4277-B8A5-29E8F44CBB6C}</x14:id>
        </x:ext>
      </x:extLst>
    </x:cfRule>
  </x:conditionalFormatting>
  <x:conditionalFormatting sqref="I2:I120">
    <x:cfRule type="dataBar" priority="374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{BD8A9539-0FAB-44A8-9BA5-08CE8522FC42}</x14:id>
        </x:ext>
      </x:extLst>
    </x:cfRule>
  </x:conditionalFormatting>
  <x:conditionalFormatting sqref="I121:I150">
    <x:cfRule type="dataBar" priority="376">
      <x:dataBar minLength="0" maxLength="100">
        <x:cfvo type="min"/>
        <x:cfvo type="max"/>
        <x:color auto="1"/>
      </x:dataBar>
      <x:extLst>
        <x:ext xmlns:x14="http://schemas.microsoft.com/office/spreadsheetml/2009/9/main" uri="{B025F937-C7B1-47D3-B67F-A62EFF666E3E}">
          <x14:id>{0FEC6048-547D-4469-A06B-A47174B98132}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0" id="{13E402FC-D14E-452B-A76C-80F7540F92A8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" id="{93F76D15-706B-4DF2-8F5B-7FA07C7AD472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20" id="{11DC9F4D-783F-443E-8E60-F6FB0DA61C66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22" id="{6553F629-CE7C-4F05-A316-6CBE8364AD87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23" id="{9C6B21B7-3954-4C88-9C42-9F9F51E53CEA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24" id="{6C9F44F2-4174-4971-AF91-4AA98EEE5F64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24" id="{EC2FB88F-037A-45E4-8802-15FE77E53FF3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26" id="{F6BC46A6-7BDC-4601-A648-F324BB1F6E3D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29" id="{40356DCB-03E0-44E3-9A5C-874659FA3D5F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28" id="{1C2592AC-2D26-4264-ADE9-D2FC270F50A4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28" id="{337707C7-BB58-408D-AD87-6676E743F673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30" id="{861248BF-0C76-4073-8C72-AD7DBFEB346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31" id="{F5E83409-DAD2-4DBB-961D-0950199D176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33" id="{B4884351-7D61-45FD-84C0-EED62C1664EA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32" id="{E54F4651-4389-45E9-92A9-16E3B19E1253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34" id="{60E0DCA0-DA8F-4362-B199-0ED46337B74A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37" id="{13E21AB3-576C-4583-B30C-99FF46B71CD0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38" id="{501FCA45-6834-4D11-9938-552682CF4902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38" id="{866ACC44-DA9C-402E-9342-C588B950ED4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39" id="{92A0137D-C945-4BC5-A844-9D825D7C098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41" id="{D7DA786A-3BEF-44F6-B258-70EA831F1E28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41" id="{FC2DFF30-2425-49AF-BACD-EA8E500B2179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42" id="{60BFA707-B1AB-4A62-A4EA-B6FE6E0104C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43" id="{8B8F1889-5D50-4DDC-B00E-0CC56710F28B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45" id="{962364B9-B3B1-4A95-9917-9BE71F5DDE0E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44" id="{73FE8472-7697-4B20-8FCF-85FDC7FB8ADF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45" id="{60843B13-95A6-4FDD-95CE-C688DED63BFA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47" id="{C1F05DED-5183-49A2-A26D-E7537A0941D7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49" id="{8B4A8173-7A10-4094-B46D-7DB1B1754B24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50" id="{80CA52D3-88DA-4A9B-B823-ED787278D1A4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51" id="{788C4C6B-F0E6-42E5-B35B-009BC427157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50" id="{7AB83A81-92AA-4BC4-B3E4-8B7693C993F0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52" id="{69C37B0F-5BDF-495F-97ED-43E987936057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53" id="{6F5CB433-EF24-4EDE-8068-009C33709FC1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54" id="{8CF5C6B8-0632-47C1-8094-F4B4EFF99ACF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55" id="{707F3676-59F3-4366-B2BF-CD239C2859FC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56" id="{F7A7D838-F374-4208-A080-94867A196B12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57" id="{BA405CCD-6EA2-4A79-A312-439ED3BDAFE5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58" id="{8E4E71ED-3B42-4C61-A544-06A0049E5A97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59" id="{7B1631E1-6EB6-42C5-ADB8-8F292EF22F1B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60" id="{6747E935-374A-4843-A59D-C5B3504BC62A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62" id="{9CEC5FCC-2E47-4294-8DEC-C1FD765586BB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63" id="{5E32C370-D405-493F-9735-B1A452EBDCC5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63" id="{3217DC4C-CA64-4EED-9A16-167980F8611E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65" id="{80ADEE12-F3B1-4642-B632-9D7BF211049B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65" id="{D4113B00-8D21-4D26-BC09-6D523C79C8FA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66" id="{41F8C8CA-2BAC-47DA-B69B-4A06EE893335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67" id="{60CA6BB5-54A9-428F-8E99-E8220D3AEA61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68" id="{AB1A3F71-DA96-47CC-8916-F2DFB727788C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70" id="{4190C381-A254-4DE0-A349-74B70A2FBE14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70" id="{0F81C478-32AD-40D1-8809-3786169B64B6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71" id="{3A9CE391-B29F-48E3-B681-7081DD4D1945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72" id="{8D9E93C5-305B-44A1-969D-FCA1EBB7E170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73" id="{4492CDFF-48CE-4A62-9983-908DCC4F0BD3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75" id="{2E2B4E40-E471-4263-8D94-6A137EFCBCAE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74" id="{BAEC4EA0-6BF1-405C-BDA9-A6482BCD0E25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76" id="{4276492F-CBE9-40A7-8AE2-922AD2842486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78" id="{FBC3E5E6-2CF8-4C50-9F3B-DB833B6CA562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77" id="{BDCF2498-4969-4C12-98AD-F23860DD37B3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78" id="{808600B0-F3A3-477B-958D-FA365696E91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79" id="{6EA07820-C847-4789-894C-91D2034EE5E7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81" id="{4E3FD4CF-3C50-4A4C-9A5E-C8D4C12BC89F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83" id="{FA57DA41-6C9B-4925-94D6-0371C71D0B86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184" id="{5805739D-4174-4EBE-8777-CD731BADBC8E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183" id="{976856F2-5637-47E0-98B7-B3F555B8924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85" id="{4E6CE74C-2110-415A-BA6C-0F20872BD088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86" id="{554C1C0B-0C2B-4604-BDFE-B5312ADEAF84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87" id="{5E79E309-C3BD-45AD-BC6A-25D2950385D5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89" id="{FDE3C7B0-77F8-4674-A5EB-185FCE5C0120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89" id="{30A85011-165F-40EE-92AD-BB3D019FEE88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91" id="{889F9390-525A-4A78-8B44-A81EF5A72F54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91" id="{F0CF0E5A-A07A-4F6F-9AA6-DB0F8597C9D5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93" id="{E7F03D3F-D392-4FB0-9AD6-24974E054F8D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92" id="{2068F675-0310-4CC3-A085-22C169C0993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95" id="{8472E956-91A1-474B-832E-93FB8D21CE0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94" id="{E6B36DD1-D756-4CC1-A38F-994CDD5ECD9A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96" id="{F867CA5F-D18E-407D-A703-E228DD3E96E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197" id="{11F18BF9-33DE-4C3F-A71A-46D4096CB76E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98" id="{89BFBA3F-C4FC-421B-BA76-26D221D5724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00" id="{8CD70BA5-CC5C-4E20-B104-D6371E6F881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99" id="{9C9E875B-215A-418F-917B-38127A826914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01" id="{A9B26ECE-737B-401F-9F93-D0069B8FF4D1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02" id="{0207B89B-D3F6-4B8C-BF46-86B72A9BD52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03" id="{2BD7023F-E285-425D-AEF6-5165F94388C0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05" id="{DFBB06CA-0E19-4AA1-B1C8-60E8C0ACD4AC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05" id="{B24B94E0-E673-4FB8-B51B-73704091E08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07" id="{D61BF005-0CC8-4E32-ACBE-4F6FBE288D26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07" id="{65990B12-F072-4D54-B811-176FC634CF1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08" id="{8E024554-EB9E-4772-B03E-68B2DB7CEE1C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09" id="{38F7D13A-54CE-4E9C-B107-C7907C822482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10" id="{F682679F-8360-4CBB-A17D-7BBC5E6D57F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11" id="{96CF603E-E4CF-4F90-8BCC-D34DA09F40B8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11" id="{6555D256-5333-4C53-A346-A92F929BBB1D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14" id="{B5BEDC6E-99CD-4CDC-9884-98DE564599D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13" id="{2FDC7EDE-DB5F-4165-8B6F-9DD6247680B8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15" id="{438ECE81-268C-4594-83BA-F221DA6DF9F4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16" id="{232B41F3-6B67-459B-83CC-A00E1E521EB0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18" id="{5304A98E-E018-4D7D-A45E-E009AB2CA745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18" id="{82CE1FD1-CAF5-44BA-9A3E-0E307791E1B3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19" id="{EDAAF468-DF23-4F0A-A1E6-710CB65DA7E4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21" id="{A28956DE-8B6E-44AF-8860-80DF4C7F8DB5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22" id="{8E44396C-6644-4D1E-8FEE-E072FC2D6451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23" id="{264CF86D-0D19-4E37-8B6E-A73B7904B5AD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23" id="{EAF59D11-FE87-47B8-A3E8-FA11A44BABB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24" id="{A6A951B0-A236-423E-8284-5F46BBA6B2B6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25" id="{7A0006C4-2CA2-48DF-BA58-40BDE10AECF9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26" id="{A50618FE-3031-4022-BD62-A6CA54C9526A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26" id="{979F28AE-8D6A-4300-B7C0-8449E22D584C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29" id="{993775B4-EA22-4359-BB68-DB050E57EE4C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28" id="{3161FD3A-AD26-443D-89D2-9C55DAA8926E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31" id="{BD0B9842-BACB-477D-B57F-9ACB919D74CA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30" id="{A75D519C-350A-49F3-9FCC-AC98F4A248C6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33" id="{D1E3C34D-F8E8-4CA8-B6DA-3014BE7A27F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32" id="{AA2F75AE-82E2-4BBB-9C5B-0F934ABC58E4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34" id="{58F70163-9405-4AAB-909C-C9D40048683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36" id="{C52D8B05-99C0-4BC2-8503-9207C626762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36" id="{24D9FCBF-CCBA-45C1-B990-90848FE0F49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37" id="{493A300F-E713-4F51-A1F5-B729C96D4B2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39" id="{245188AD-E9A1-4FB5-A955-E415DF7B2533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38" id="{D96BFD9C-188E-4176-B601-D5A01D156F0A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39" id="{12440D6C-8538-476C-987D-69E87B27E2C1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41" id="{6236C1F7-D192-4D1F-A4C7-B2E7C4F9104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42" id="{2ACEE965-0830-4B4C-AF4B-20AA45668DA5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43" id="{8E2FD3BA-BB41-4F5F-9363-493D8030A5C1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45" id="{10105E3A-9F1E-4F80-AB43-F2296A87AE8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45" id="{5A353CE0-585F-4BD0-8494-3C0DB4457B99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46" id="{03F5EF05-441F-4DDE-A25C-F60BE2D07D7A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247" id="{05361B80-B0D0-4F0A-AC74-4DF8C421ADB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248" id="{864F3E1F-A818-48F0-AD69-2A1AFFB93BA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49" id="{FCB736AE-AB48-4BF8-BAFB-5AEB2A8D57E9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50" id="{EBD36B3F-AFC9-4863-9669-B378CA027309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52" id="{9AD10F32-C66F-4B14-89BE-8DF6BF6006AF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51" id="{B00C6466-02C2-4926-BF86-24106453E935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54" id="{367E6C84-1BAE-499C-B018-007C7509300D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54" id="{E2BF5EA1-D989-40FE-8AF9-9F8A6EB83BA7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56" id="{C33501D1-25F5-46D0-8A0F-3D5AD73E61C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57" id="{0B57049D-4DC8-4892-9357-DE222650E70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56" id="{D0E3F490-A298-4655-8B0C-1D1D94F8F3AE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58" id="{A050AA11-0150-4CE5-82A1-7EDD3A1FD64E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59" id="{49F9B0DB-2100-4402-8E3A-82535E8EBF52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59" id="{3C76D6DF-A7A0-4445-9290-B7F42D91ABB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61" id="{D392F0AC-A782-48BF-8A43-A77B8FEFD7F7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63" id="{E54CDE3B-0B39-4858-BF51-196A93BC45F3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63" id="{02F4FAC0-DC11-47EF-8234-8184DD857134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64" id="{E2CA7EAF-D879-4F8B-95BB-FB2EB21DA400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65" id="{ABD0C0C8-D31F-45D8-9FA8-45EE29D8B5FF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65" id="{F14C192A-A3B1-40F7-8C47-5AA8D432A219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67" id="{0DBF87EC-CBE2-4C62-8D81-67B139C86C2E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67" id="{3C28E1E0-F9A8-4A61-9B11-B34C4C6FB6F9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68" id="{047B419D-D6FB-48C2-B102-E6E8650D4E1E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69" id="{7111BB9A-B179-4799-84DB-6F75C1DF8875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71" id="{93CC9BE8-99C8-48AF-BB69-5617A513ED4A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73" id="{7A91024C-7626-499A-8FD8-C1F1C6655D8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74" id="{F6203915-6B54-4528-BCDF-C2C1B95E5C1E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74" id="{860F4EF2-91CD-4012-B633-954C300E4C46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75" id="{D01C5C62-FB48-45F4-A4F0-25740D17EB4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77" id="{CF02B128-EE45-475D-9C2D-B318AA28F048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77" id="{BE26F1D3-D619-4A3C-8C92-E8443B3A2360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79" id="{4B1A32DF-4639-4F0E-8B5E-5460462B35B7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78" id="{3FD456A5-91C9-43BA-BDF9-F601A969B219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80" id="{DFAFE087-891E-4A02-A0EB-8A47AB77E484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82" id="{E8595E33-288A-4EF4-997D-A4E61018874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81" id="{16795D96-86B9-4FA4-A6CB-BB67D047916B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83" id="{AB0E8E67-6A01-437B-B940-A1CBAC5542BA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85" id="{4EE8735B-120F-46AE-9E69-3B1E11D46914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84" id="{6D16F0E9-B798-40A6-BF00-6A6C470D42A7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85" id="{08094B1B-B1F3-42B7-B699-4A50BB635F8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88" id="{3144A889-BF64-4BA4-A3C1-E23BB1F80260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89" id="{9BD4A611-7324-4B78-9BF4-AD948F1B9D46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88" id="{1D9D1511-4D13-449D-A036-90EB07747C9D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90" id="{1718A02F-F3BF-4883-8B6F-49B3A64E4C2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90" id="{91D8CAE4-D2B7-4C7C-9250-0F69677CB2F1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92" id="{4E260B07-A6B2-4903-9D8D-54B41DD244B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94" id="{B9E0EB02-BE84-4116-A453-269A177913DA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95" id="{E67FD334-8C21-4AB3-B259-E59051E2CAB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96" id="{15A84252-08AE-403B-A43C-89635205A92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95" id="{33B728A0-1FC2-4BF8-8C5B-835A5630A072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96" id="{4377E643-99A3-457E-BACD-64DCC33591A6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298" id="{B3CDFF36-2E69-44D0-B21E-0B1F6E86637C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299" id="{18792392-4E56-4985-8194-BC85B4D8B3C3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00" id="{E96C2603-B821-41D8-A464-52D5025BA61A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01" id="{7690041E-A233-47AB-A74B-7937E612853D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01" id="{26FFBEFA-1BF6-4B84-972D-929AB1BEB9C2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04" id="{647A304F-829A-4278-9265-09464EEF90EF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03" id="{CF8ED027-4CD7-47CF-9510-46BD5B8D28CC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04" id="{062114B9-B218-4D30-AC4D-3B463FD58237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05" id="{89DCDE21-567F-4F74-8091-118A6E5D03AD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07" id="{36E441C6-599C-41DD-AFB2-B29DF4137C26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09" id="{45C136BB-B071-4910-9A3F-E852B20E8AB7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08" id="{5BA02698-E04B-48C7-A6BB-086210238BA8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10" id="{9E0EADD8-265A-432D-B0EC-99C3E6EE9D31}">
            <x14:dataBar minLength="0" maxLength="100">
              <x14:cfvo type="min"/>
              <x14:cfvo type="max"/>
              <x14:fillColor rgb="ff315f97"/>
            </x14:dataBar>
          </x14:cfRule>
          <xm:sqref>I2:I120</xm:sqref>
        </x14:conditionalFormatting>
        <x14:conditionalFormatting>
          <x14:cfRule type="dataBar" priority="311" id="{587C2715-483B-44FF-897A-06432CD9FF95}">
            <x14:dataBar minLength="0" maxLength="100">
              <x14:cfvo type="min"/>
              <x14:cfvo type="max"/>
              <x14:fillColor rgb="ff315f97"/>
            </x14:dataBar>
          </x14:cfRule>
          <xm:sqref>I121:I150</xm:sqref>
        </x14:conditionalFormatting>
        <x14:conditionalFormatting>
          <x14:cfRule type="dataBar" priority="312" id="{5363321C-F75A-4850-B303-0C174211B5F4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13" id="{AF0E38AB-DA59-491A-8102-13884785D51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14" id="{894D91D7-A824-4563-8C32-33F8B61C9466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15" id="{C97BCBC0-557D-4F63-B3B6-9FAB1C4D05D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16" id="{C57F3A58-38E3-4317-A3B9-51BB6A1A2FCA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17" id="{72B44813-15EE-4895-A627-564EDBA8CF1E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18" id="{F6292EE6-A99C-4716-BABC-AFC8CBFABAE3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20" id="{2507F01B-4806-4F0A-8711-BB69077C66E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19" id="{E9035E80-14EC-4CCD-86B3-D6F2664E289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21" id="{1DB759D0-1538-4560-924E-5DF073DF249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22" id="{2B79F524-9D79-427E-B949-6436A9C9DFB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23" id="{2617F229-7C08-4C4A-B15A-488F0528080A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24" id="{CD0FBF4F-CE03-4615-868E-7BD9B9D0624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24" id="{1BE5D29D-5475-4EC2-B99D-EB3D86CEDC19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26" id="{048B728D-371C-4560-ACBC-BA1040FE795C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27" id="{9ED31E42-CA25-4F56-BE0C-607498494328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29" id="{51038D78-F990-4395-AF0E-DC156595AB21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28" id="{25B78B57-BEA3-4000-8958-237AA44EFC6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30" id="{609A3A1D-043E-4260-8466-42E484DD4F9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31" id="{60AFA692-12C9-4504-8684-0FD60E662ED1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33" id="{82D5D873-80A3-4D56-8C0F-43783F4E60D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32" id="{E1F503F9-AD90-47BE-B527-19EE9236456E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34" id="{6215F686-F30C-44A1-9487-65FDC9281FD0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35" id="{A4787460-40E2-4190-919A-B9D38CF9978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37" id="{AD25B98C-69F5-4F4C-ADF9-2DCCB1DA46B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38" id="{14C24E2F-A6EF-41A3-AEB6-73952FDB65B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37" id="{00D99F63-5288-4458-AA2A-DB24ABBCE25C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39" id="{E22FEFCD-E398-4997-BFD8-5D95E16D4C92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41" id="{348D0D1D-B61B-47BD-B582-382D9EFFB88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41" id="{47F8F1FB-2D89-437A-8D78-D39319527147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42" id="{5A9B18AC-85AB-414A-9B56-8912C8AB4203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43" id="{8CB0AC36-C56F-4FBB-936B-D13B05726812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44" id="{68732DAC-A21A-4D67-8E5F-24302096A9D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45" id="{83D8A76D-817F-482A-9759-8E51D677356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46" id="{AD0383BE-1631-4C13-9C52-DBFCE4AEC72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47" id="{2400CD73-DFC9-4849-9B7D-0C4BA8BCEED6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47" id="{BC32C4CB-BC2B-4196-A1F2-9A3D67C09604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48" id="{C0008E33-B651-479B-A8E9-15F33F17A0EB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51" id="{E2F66E63-6FCC-40EB-96E7-1726CAD7A8B3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50" id="{53FC4E5B-E2AC-4E1A-85E2-8A15396BAFD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53" id="{65C0ED64-3F63-47E0-B5E7-4564072B215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52" id="{DA2ACA38-C37D-4976-90F2-C44199C8EC9D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55" id="{EE3E1147-3342-492A-917D-9F49EF67B402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54" id="{3F9DD3ED-74DD-465D-A0CC-F59300C317E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56" id="{5C5BD6FD-7813-4BD9-8A8A-338C7E6ED63D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57" id="{EC26AE8C-B959-49F5-A45A-9B56C6B7376F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58" id="{E7C8A663-0587-4FD8-9B8C-B2F464364FA9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59" id="{81F81699-839E-491B-80F9-A0A17D5B1CF0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61" id="{51514556-9019-4B62-B043-88F1EBC39336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60" id="{48165870-8722-485B-8868-353C77313BF1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63" id="{04B20222-6A30-4CB4-8111-12C276189D3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62" id="{0F890E0F-21F0-4037-BA5C-B4A3C1093CF0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64" id="{CA32BB80-8873-45F9-90DF-0C6390CE048F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65" id="{A8D0FCBD-9C6B-451C-9CC4-1B25CA6CB210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67" id="{5BB31A65-8055-4AA8-99A9-EB93798CBCF1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66" id="{4C15F6B1-E8C3-400F-A0A5-D2D5297A840E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69" id="{C46092A0-9148-4972-AE24-293A1F7FC739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68" id="{95F58DAC-45E1-48FE-9C25-DB8D8C4FD2E6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70" id="{77BEA5BF-4D8A-4393-A7C1-8635C089C500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71" id="{CD0C2D17-2282-46B2-B284-8F97ABDFC588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73" id="{FE5B5DAB-637B-47EA-B3CA-9A635E6441B7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72" id="{49735905-6C60-41F7-91C4-6DDD40CBB775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374" id="{DBE98643-7581-4040-A333-2ED0858529E9}">
            <x14:dataBar minLength="0" maxLength="100">
              <x14:cfvo type="min"/>
              <x14:cfvo type="max"/>
              <x14:fillColor rgb="ffff0000"/>
            </x14:dataBar>
          </x14:cfRule>
          <xm:sqref>I2:I120</xm:sqref>
        </x14:conditionalFormatting>
        <x14:conditionalFormatting>
          <x14:cfRule type="dataBar" priority="375" id="{9F2E4E4D-D31E-4743-B024-EAB69D943126}">
            <x14:dataBar minLength="0" maxLength="100">
              <x14:cfvo type="min"/>
              <x14:cfvo type="max"/>
              <x14:fillColor rgb="ffff0000"/>
            </x14:dataBar>
          </x14:cfRule>
          <xm:sqref>I121:I150</xm:sqref>
        </x14:conditionalFormatting>
        <x14:conditionalFormatting>
          <x14:cfRule type="dataBar" priority="109" id="{A8DCC776-A4BB-447E-A6C0-BF12E9E26D9A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" id="{1E947DC0-2F9B-485B-8EC0-03802F7D731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19" id="{F4DB27DB-EED8-40C4-8D5C-0C198CAA49F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21" id="{D259364A-0B83-495C-92C8-F299F78E3E0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23" id="{0B4E99C9-4941-40F5-8B66-937EBF002C77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25" id="{FAF06C26-DF9F-4D92-B8EE-752215EBDBB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25" id="{4A1BCDC3-BF82-4F19-8BA9-D157C020504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27" id="{B5DA42EC-7203-44CC-89F3-5F6FEB840AC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27" id="{99E66865-0BEA-4286-96A5-F13AB3F24B44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26" id="{FBF83C8C-DA57-44DB-9EA8-C4FE9A7E7514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30" id="{AE00340F-704C-4BD8-BB6F-03959EAD242C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29" id="{4F7CC875-2ACA-4A75-9181-C26BB86718D8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32" id="{E6BDAD33-5028-46AF-8A8E-CA6F63E1E2DD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31" id="{93E57D75-43D2-4236-A0F1-85ABEE0B7BB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34" id="{78C7924A-B5F4-423B-AE56-022D35F09ED0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33" id="{B5B80D6E-17BF-48C7-92B1-4A4F1DC9F701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35" id="{0225E42A-DE7F-4E62-84E8-E1DED3ABDFF1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36" id="{41D2FB1D-C138-4015-8AAE-95E7C94E8B65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37" id="{34BAC08C-B978-4F80-868A-CC32B6B76C8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40" id="{52F9A838-5C48-4369-94AD-2B8B5327C3D3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39" id="{46C92F8A-7F71-4DAA-8D8A-7E20D284E310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40" id="{3F865A52-F63F-4D50-9D51-C753F64823D0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42" id="{EDBA5258-1319-4873-A479-9BA12B3E816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43" id="{ED2B2CC8-BCC3-4078-BC81-634640F02F4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44" id="{0E92B375-C5CD-4B84-BBC3-F6E7BB08E174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46" id="{394BE90E-3009-419B-A4F3-075218068C4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46" id="{ABCDA0FC-0680-449A-A8B5-51D4D13DF32C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47" id="{72D02374-10C1-45AA-B723-589A7207AC38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48" id="{279477CD-A70A-4054-809C-0AE27DA967FB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48" id="{7A37CAF2-8EF7-44DE-82AF-5CF0380AD0D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49" id="{50F9B425-CC48-4233-8929-458F2C790CB5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51" id="{9EA29AAA-EB95-4CFA-B269-7F3610C2C965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52" id="{3469E36E-16F2-4F75-A37B-BB1EB54DC307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53" id="{9F0BA5C4-8370-4CE8-8C59-7086940A54E9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54" id="{55549BC9-9659-41C5-895E-1DE642A1D6F6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56" id="{0B5107C1-FC53-405D-9464-06AF4FF4BAD4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55" id="{946B2B2D-F664-40FB-86C1-2D2CF8570C9E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57" id="{01A66B72-EB19-4F80-82F9-0AE9E2ED58F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58" id="{8F0ECC79-75D6-40DA-8029-56AB9CC46535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59" id="{4BA623FB-C0F0-417C-AC21-854D50612AC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60" id="{D219BAB7-FF5E-4E56-93DD-30580CDE960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61" id="{CC0CF64D-554F-4E5E-A7BE-C92BD2BD9931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61" id="{DD17167A-95F5-4A32-93C3-A9CE6EB85405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62" id="{883E1304-CED9-465F-BEF9-DC51C6AC7EE2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64" id="{1A2E66DA-1602-455B-98FE-89F276410A8A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64" id="{3AD12194-02C1-42D8-9BA9-E8486B021062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66" id="{683E2016-22A8-46E2-BBAD-72E1EAF24CDA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68" id="{7F40A9B8-03EF-40BF-B921-0886591DBD61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67" id="{42C5CF0E-BFEA-463E-AD6E-E13657ED7F8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69" id="{01E1909A-DA64-479F-B1E9-74857D9CF175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69" id="{0109A402-85E5-4620-AD1B-9CF526BFF696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71" id="{8AEA91B5-8C9C-466E-B0A4-B9F0A759734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72" id="{5C940162-8E6B-460D-8385-674D32A1C5EB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74" id="{6F17FB68-5FBE-4FD7-B9FD-FB959105FE71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73" id="{88313028-D8C2-4750-8074-7020475B8032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75" id="{BF45AD68-FCB3-4DE3-A68A-2908041B106B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76" id="{B116D235-A99A-4C81-90D5-3C9CBE35422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77" id="{E64F46AA-B36D-4F3C-AADC-694686251881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79" id="{6174F853-A825-4A1B-850B-2450F5484E25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80" id="{2457D487-E3AB-4D2C-A94E-8741B63B1FD0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80" id="{BAA1372A-1DE1-4104-A7B3-07A76A86303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81" id="{5B720F53-D325-410F-80FF-C48CCD44AE7D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82" id="{093F3F84-DB7A-4D07-A180-D4F609090F61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182" id="{8062BA27-94C4-4EEC-83B7-D7E042E0FF0D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184" id="{4B77A0EE-F259-4771-85DD-1E8A8B73A37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85" id="{53BFF74A-C73A-425A-8AB2-E28A3BD2695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86" id="{88037531-C176-4EE3-8076-D80EB120005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87" id="{0C72C90E-C55C-465F-B59D-A999E0021E0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88" id="{C4D120D7-7553-4AFA-A7B7-3E84C88CEB4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88" id="{383EFED4-3F15-4836-B19F-9FE506F29F7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0" id="{9F081904-697F-4FB5-BBBA-5435C7881E7A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0" id="{164E1134-A924-4E79-93AB-4813FFB477E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2" id="{CC8D83EE-FDB1-466C-9CE0-3AA390B355DE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4" id="{F8AA9851-877F-4C05-ADAE-CFEFB4D885AD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3" id="{D9CE0FA7-8A2B-4D5B-8751-A6B075AFDDE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6" id="{07D9CDA1-9920-4648-80BC-BFB72E64419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5" id="{9E64E7B5-7D4A-443A-983D-C03F8B3B38A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8" id="{40852C37-F4A6-48EB-BABC-E189F12BBAE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197" id="{A51A499E-6575-446E-8A3D-A0E150B630F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199" id="{528A297C-7674-4E01-8FF5-6884208379D8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0" id="{F38BFE82-FFAD-44A0-9E6A-A72FBEB8B651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1" id="{C2DE7A38-6528-40CE-8161-EC4B9E092389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2" id="{9994A7B7-B3F4-4E80-A34D-30E2B875ADD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3" id="{5CBA1C61-345A-42B0-93D2-070B9342F5D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4" id="{343F0311-4D36-4D39-88D4-08E1EFDA2A44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4" id="{B6F3E80A-0C84-4658-ABE5-06D02CAAFED4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6" id="{C655AD64-2C6A-42F0-BEB4-96307B1B700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6" id="{C84698E7-AED8-49B3-AA02-6D1FB51FD8F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08" id="{3B42EDCE-9BC3-41AC-995C-AE924FD7E50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09" id="{EA374CFB-52F7-4ED1-B05D-D3CC21F2482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0" id="{0B39EAC8-2E62-42F4-A579-AFAB6C539361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2" id="{745B4637-65E8-49C5-9BA6-226A8E0B227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3" id="{FC24FF45-C2DF-44DC-BC83-35ECC8E4D278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2" id="{E1DD5010-E077-4FD6-8676-2E8DA34116A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4" id="{8A406FFE-B0DC-42E1-9F26-3F65454E472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5" id="{3E37132A-CD87-4217-80DC-34219E95D2E6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6" id="{22BD37B1-BCE0-4F1A-B3EA-2FC45697852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7" id="{B344A51A-4C21-41AF-B275-049CABBAF27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17" id="{3E384047-B1C4-4184-83FB-701C439A0FB3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19" id="{77BFEC92-2774-46C5-A8D7-E96ED5ACD81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0" id="{6653CD3F-19A4-434F-9891-6F58491D69A6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0" id="{6DC6A7E8-1EBA-4F0D-9703-5FA4D54043B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1" id="{C3DE5B43-6043-4FA7-975E-387E31FD3A9C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2" id="{CDD33C23-9FE9-47B6-B57D-C1926DA4CCB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5" id="{6BEEE196-48FE-47E0-98A5-444AA501798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4" id="{6FDC6A79-E793-4611-B555-F6658389BCA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7" id="{CF61E476-B315-406F-8A67-3B6044FE614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8" id="{1CF7F867-7543-448B-83FE-055D70A1D10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27" id="{42D3F51E-EAE6-4E80-BECA-096ED646C3C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29" id="{8F9827FA-519A-4FAC-AAE2-0A9D24757C04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0" id="{6AB5D6FD-0D32-468B-BBF3-3756F6150DA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2" id="{175322E5-0DD2-4024-A0FF-FE4D3EA60554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1" id="{24B78E25-8F21-4401-9D00-090CBC73AB98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4" id="{B183AFC9-339F-46C4-9B2D-D764F4A859C6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3" id="{9BDC1E05-3528-476E-BD33-4F9F022E6C3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5" id="{89F90F55-FB2B-446B-B107-B46921F7653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5" id="{9C4097C5-6030-4030-B668-A94B77DF06C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37" id="{5F8805BD-1DCF-4515-BCC0-AF9B9465C1C8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38" id="{1AC462C1-15A7-4112-B378-3A632204061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0" id="{E9A94462-783B-4EED-A3B2-613AA972B59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0" id="{FC0B7CFC-84F9-4FAA-8A1A-61C02C91CBE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1" id="{9C3B643F-6A9B-4012-B546-4E674678C59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2" id="{AD95D467-9358-4AF4-BFAB-2044904BD7D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3" id="{DB8E0F3B-952D-4281-9005-1D735AA3E94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4" id="{A6350DE0-8580-40BA-AB13-518CFFD0C574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4" id="{00328FAC-9B33-44B7-B2D0-DDCD7010CBFB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7" id="{6942490C-71D5-4331-A10C-8A929B08335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246" id="{34AF7CE7-5D80-43BE-B7CA-4461F84655A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249" id="{D02EF264-5E32-4F32-A96F-B607EA6A7844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48" id="{AF758F3F-D72D-49DA-9F6C-DA3711390CD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51" id="{E6C43E14-A914-47DF-88D1-188AF71FF8E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50" id="{C408F779-986F-48F0-8D13-19E44A567A10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53" id="{81AC18EC-4E43-4308-A229-88DF088A98F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52" id="{0DBA6786-F9E0-4F75-A1F0-C0887C71D685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53" id="{4A2E9739-EE61-4F87-BC42-24DCA198AAE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55" id="{03056E2D-25A0-42BF-84B0-B6C1154A8B1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55" id="{8DF0E4EF-E45B-45AD-905C-E99D6188FD26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58" id="{EAFBE909-7745-4F82-8BE0-8F55AA96054E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57" id="{D42C36EA-1F65-4E19-82F9-2B323E3A0E1E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60" id="{66E097AD-B978-42BF-BD81-4251369C84A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60" id="{EBAD4F8B-7FBA-406E-9D62-7B970F031C0C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61" id="{A52C832A-2516-4E41-B0BE-0D897A4C962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62" id="{D2E23247-DB40-46CF-AD22-006F1342DBAC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62" id="{7AF73EB8-E8B2-49FA-A1E4-0FD0727B64E4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64" id="{AEE4CE45-0DF5-4069-8105-1C43E1CEC67E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66" id="{7EEC07DC-ACF8-4D39-A03B-3BAD04973C79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66" id="{BE8A142E-9DE3-4DDF-95D6-C8288D8A329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68" id="{B7ACAA24-075B-4CEB-B754-0D4815712A35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69" id="{DD2C58D9-E706-4974-B7DE-E87E33D950AD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70" id="{CD1DE1FC-BB91-425F-AAAE-D67E6E8D0B4D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70" id="{4F7997E6-4D8F-49D6-9D6D-2623580E64C4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72" id="{610294C1-6FBE-4F26-8F01-0C8F3646475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71" id="{23E8493B-C107-4A0F-B62F-A19E0D1D337B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72" id="{AD9C1680-114F-4B98-923E-41A110D43C4F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73" id="{C97141C9-3324-4B90-9EFE-B71BC4EC86C5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75" id="{F3D12B51-C896-4212-A17E-4DC80D61F4FD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76" id="{985C30D2-4494-4FA1-8202-A25606E71DA2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76" id="{E82A6FCC-FC55-44E7-960F-B0B284CFD9D4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78" id="{875F3FCE-CF13-4CD7-9CE6-127D23AFD6F1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79" id="{15D84BA1-9F76-43E4-86F7-50A7B5325FE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80" id="{22685A13-24BC-483D-9B99-A6B5D49CE7C1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81" id="{615F27F2-9D44-4817-8EA9-53407F8D0A45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82" id="{5DBC88F3-5229-452E-83D0-34123A1FE52D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83" id="{08ECB090-AB54-45E8-AC08-0BA32D513B62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84" id="{876B571A-DA99-47A7-9B8B-E863E3F68661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86" id="{90A6FC43-0839-4E92-AE5C-1B67BAE28DC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86" id="{DE648CD6-2121-4968-B916-28210D35F0FA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87" id="{72D79FAB-2ED9-44D5-ADAE-02F750965E24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87" id="{BD2D61A0-B7B1-4529-8B87-514CD496B8EB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89" id="{2CF1DA5F-C1BB-4BCC-99B4-3DA380A1D42D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91" id="{4F7FAB47-B89B-4F93-A110-BD383F92080D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91" id="{2337C850-844B-47E0-938A-807FBA86DB07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93" id="{9FD78BBC-D376-4ED3-92B5-4B44D36E5DF8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92" id="{65C44A7D-4F2F-42E3-BE4A-061CE16F7368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93" id="{C4A24077-B213-4C3A-913A-E7B50478B98E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94" id="{F3F69055-2E9C-44DB-B291-E44CDC45A950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97" id="{B24A18BC-4B1B-4461-9B8B-B6A6FD38B8B5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97" id="{8B17CEA1-E9D5-4B6C-98D9-517C724F93E9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298" id="{00767E6E-E58B-41F7-BF38-08A3719CE616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299" id="{511BEC30-B89F-4D96-A28A-A4C61CB26ADD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00" id="{AE1A1861-803A-47F9-9D1E-35AB02241652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302" id="{28C82530-A2E8-4B14-8943-480F0DC70D21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03" id="{98F059C4-82C6-44D6-9201-C8623BE1DAC6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302" id="{052B7280-EA26-434F-BED9-16690AC945D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05" id="{98C8D0B7-C1B4-4B8B-A7E1-FB278A0C2BA2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306" id="{5F29A213-EC2D-47F8-84AE-D8995DF13283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06" id="{4414FECF-D124-49E3-AE8F-1FE011D76F4C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307" id="{56C4BF19-17FB-4AD2-9493-F302DB7D23A0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08" id="{1CCA6012-0382-4562-A965-CB036CEE61FB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309" id="{EC1E5B3D-4FAB-4ADF-BEAB-FBF320F0D174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11" id="{F4453A41-3F31-4C83-92E1-96FCDB31B9C9}">
            <x14:dataBar minLength="0" maxLength="100">
              <x14:cfvo type="min"/>
              <x14:cfvo type="max"/>
              <x14:fillColor auto="1"/>
            </x14:dataBar>
          </x14:cfRule>
          <xm:sqref>I2:I120</xm:sqref>
        </x14:conditionalFormatting>
        <x14:conditionalFormatting>
          <x14:cfRule type="dataBar" priority="310" id="{9FDD6916-6E7F-4DAE-B209-099BE092DD2C}">
            <x14:dataBar minLength="0" maxLength="100">
              <x14:cfvo type="min"/>
              <x14:cfvo type="max"/>
              <x14:fillColor auto="1"/>
            </x14:dataBar>
          </x14:cfRule>
          <xm:sqref>I121:I150</xm:sqref>
        </x14:conditionalFormatting>
        <x14:conditionalFormatting>
          <x14:cfRule type="dataBar" priority="312" id="{DBFD4636-9F44-4111-BCE1-A2FDB61CDE0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3" id="{899C408C-F2B0-458D-A8DA-2833E0F914A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4" id="{338F28C0-F7F0-44B1-899E-508F39DD8906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5" id="{B4D32B21-834A-4656-B2E2-DC5CD912BE3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6" id="{55BDFA91-4B1D-4012-8262-D475463EE4F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7" id="{C1576309-B90D-450A-8417-2B706BFBCCD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19" id="{1345CDCA-8242-4929-8E35-A0179283BEC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18" id="{EECBF193-698F-495E-AED5-C66B33AA2FB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0" id="{10EF65F0-C7C5-4DE3-893C-2A2AAD146EC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2" id="{1DB01097-1BD6-46C0-A437-FF010D532B4D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1" id="{5BCB5A8E-8727-4D38-AA2F-0500995EBD1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3" id="{1A9A487F-44A9-4B8C-8B98-DD6761738341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5" id="{C027A015-230F-4AA1-A727-3A8627E8DD3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6" id="{F5AE636A-6116-4AD4-98C6-1938DBD68F19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5" id="{76718188-0703-478A-A0E8-27522B7D5E5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7" id="{A3CE3F89-DAD3-4E1F-9FCB-FFC5EE61FDDA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28" id="{442944EF-80C6-4739-B39E-9910B1DD57D3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29" id="{7CC12C7D-3577-4182-8C28-AB23769AE691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0" id="{2D96BCA1-6DE0-440C-801F-AD920016671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2" id="{312B58B0-B79E-45A9-81E1-C7860216425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1" id="{EA237F40-5723-4A71-BD41-522D33C1A2B0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3" id="{5BC57B32-725A-4B1D-B9C6-09A241AC262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4" id="{32346817-B5F4-40CE-9C91-3ED7BFDFB1D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5" id="{D279774F-8BD3-41D1-A260-D3603A7F1AD5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6" id="{3CFB57CE-B07C-4061-8A18-C5BA8468380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6" id="{A330219C-1F1D-4F1C-87F6-AA1E4E22511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39" id="{85D42B31-02E6-450F-8796-2201D688AD5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38" id="{2FC5FEE0-2F51-4B36-878A-3190D3A18DF8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0" id="{6BB00FE5-9DFE-4697-942D-F81258F2F159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0" id="{9C489EC3-E566-4637-8EF8-4C3A32C45EF6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2" id="{3526F7CC-9206-47F7-95D6-8DE687D5F0C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3" id="{EACC0B2A-4FC2-4576-9C7B-4C87D1F5981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4" id="{710B6C26-24E7-4E33-9C51-FF98A23992E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5" id="{2470D247-E905-4EC2-BE10-6CE987A20E8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6" id="{0DEA7D1C-8CD0-4970-85B3-1A04DACB3E7E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8" id="{C2691BFC-B628-4EB3-99F0-6A5FD972925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49" id="{3337CD06-D793-4D7A-B268-B01950FD60A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49" id="{4FE3AA41-ABDC-42C0-B9BC-16333EAB42C9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0" id="{D915AC18-949A-4AF8-98E0-DB770669D4EA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1" id="{106EAE49-249A-478F-8D61-658951800F6E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2" id="{104EC06A-C68D-4759-A610-C8005531B27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3" id="{225DDD9A-E23E-43E2-AF51-AC520CE62E3B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4" id="{4FE09D4C-6B05-498A-BFC3-3E9BAFF4D77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5" id="{FFD2DA05-621F-42BC-B461-2A34E87E125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6" id="{DFB48C57-614C-478B-B38D-8BC0B32D6C3F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8" id="{E701063D-0872-49AD-90B8-2BD47AF6368B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57" id="{58825AC0-1CFD-44C6-A95F-A67BDBA63327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59" id="{D31B01D9-BDB2-4138-A915-6BC991C13C50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0" id="{59797129-CD58-46D3-90EA-D88CB14741ED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1" id="{6861EE26-8D07-45AC-AC98-263E24D3C76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2" id="{932A2FA1-F61A-4EB1-AAEE-733852D4EA8B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4" id="{16C2F85D-0DA1-408B-907E-AD5027D6B32F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3" id="{15738AD5-CB60-497E-B5A0-160832600A6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5" id="{F4A7CB25-B7C6-4E94-B989-2BB5751DDC7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6" id="{674F7888-6C29-4B2C-9C42-249EC2F41BBA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7" id="{6433A5F7-B9C9-4A36-B758-D5D31555838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68" id="{99C3B397-0C6E-4DFC-AF4B-B26381CCFC84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69" id="{AD726C9A-7A29-4C63-ABD1-F399E48440C7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70" id="{DE459841-23A3-4A88-AD41-33FC20E2AB35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71" id="{167B9DEF-8B87-412E-8C1E-5B1D14A960B3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72" id="{9A7A9A40-175B-45F2-9D9C-E86ADC140AEE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73" id="{5876D98B-178C-4277-B8A5-29E8F44CBB6C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  <x14:conditionalFormatting>
          <x14:cfRule type="dataBar" priority="374" id="{BD8A9539-0FAB-44A8-9BA5-08CE8522FC42}">
            <x14:dataBar minLength="0" maxLength="100">
              <x14:cfvo type="autoMin"/>
              <x14:cfvo type="autoMax"/>
              <x14:fillColor auto="1"/>
            </x14:dataBar>
          </x14:cfRule>
          <xm:sqref>I2:I120</xm:sqref>
        </x14:conditionalFormatting>
        <x14:conditionalFormatting>
          <x14:cfRule type="dataBar" priority="376" id="{0FEC6048-547D-4469-A06B-A47174B98132}">
            <x14:dataBar minLength="0" maxLength="100">
              <x14:cfvo type="autoMin"/>
              <x14:cfvo type="autoMax"/>
              <x14:fillColor auto="1"/>
            </x14:dataBar>
          </x14:cfRule>
          <xm:sqref>I121:I150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9" defaultRowHeight="13.199999809265137"/>
  <x:cols>
    <x:col min="1" max="1" width="13.5" style="90" customWidth="1"/>
    <x:col min="2" max="2" width="9" style="90" customWidth="0"/>
    <x:col min="3" max="3" width="9.75" style="91" customWidth="1"/>
    <x:col min="4" max="4" width="42.17578125" style="91" customWidth="1"/>
    <x:col min="5" max="5" width="19.25" style="91" customWidth="1"/>
    <x:col min="6" max="6" width="9.75" style="90" customWidth="1"/>
    <x:col min="7" max="7" width="19.5" style="91" customWidth="1"/>
    <x:col min="8" max="8" width="9.75" style="90" customWidth="1"/>
    <x:col min="9" max="9" width="28" style="91" customWidth="1"/>
    <x:col min="10" max="10" width="18.5" style="91" customWidth="1"/>
    <x:col min="11" max="11" width="74.25" style="91" customWidth="1"/>
    <x:col min="12" max="16384" width="9" style="91" customWidth="0"/>
  </x:cols>
  <x:sheetData>
    <x:row r="1" s="90" customFormat="1" ht="45" customHeight="1">
      <x:c r="A1" s="85" t="s">
        <x:v>1</x:v>
      </x:c>
      <x:c r="B1" s="85" t="s">
        <x:v>1973</x:v>
      </x:c>
      <x:c r="C1" s="85" t="s">
        <x:v>1974</x:v>
      </x:c>
      <x:c r="D1" s="85" t="s">
        <x:v>1975</x:v>
      </x:c>
      <x:c r="E1" s="85" t="s">
        <x:v>1976</x:v>
      </x:c>
      <x:c r="F1" s="85" t="s">
        <x:v>1977</x:v>
      </x:c>
      <x:c r="G1" s="85" t="s">
        <x:v>1978</x:v>
      </x:c>
      <x:c r="H1" s="85" t="s">
        <x:v>1979</x:v>
      </x:c>
      <x:c r="I1" s="85" t="s">
        <x:v>1980</x:v>
      </x:c>
      <x:c r="J1" s="85" t="s">
        <x:v>1981</x:v>
      </x:c>
      <x:c r="K1" s="85" t="s">
        <x:v>1982</x:v>
      </x:c>
    </x:row>
    <x:row r="2" ht="45" customHeight="1">
      <x:c r="A2" s="85">
        <x:v>1</x:v>
      </x:c>
      <x:c r="B2" s="85" t="s">
        <x:v>1983</x:v>
      </x:c>
      <x:c r="C2" s="85"/>
      <x:c r="D2" s="21" t="s">
        <x:v>26</x:v>
      </x:c>
      <x:c r="E2" s="85" t="s">
        <x:v>1984</x:v>
      </x:c>
      <x:c r="F2" s="85">
        <x:v>10</x:v>
      </x:c>
      <x:c r="G2" s="21"/>
      <x:c r="H2" s="85">
        <x:v>10</x:v>
      </x:c>
      <x:c r="I2" s="21"/>
      <x:c r="J2" s="21" t="s">
        <x:v>1985</x:v>
      </x:c>
      <x:c r="K2" s="21" t="s">
        <x:v>1986</x:v>
      </x:c>
    </x:row>
    <x:row r="3" ht="45" customHeight="1">
      <x:c r="A3" s="85">
        <x:v>2</x:v>
      </x:c>
      <x:c r="B3" s="85" t="s">
        <x:v>1983</x:v>
      </x:c>
      <x:c r="C3" s="85"/>
      <x:c r="D3" s="85" t="s">
        <x:v>37</x:v>
      </x:c>
      <x:c r="E3" s="85" t="s">
        <x:v>1984</x:v>
      </x:c>
      <x:c r="F3" s="85">
        <x:v>10</x:v>
      </x:c>
      <x:c r="G3" s="85"/>
      <x:c r="H3" s="85">
        <x:v>10</x:v>
      </x:c>
      <x:c r="I3" s="21"/>
      <x:c r="J3" s="21"/>
      <x:c r="K3" s="21" t="s">
        <x:v>1987</x:v>
      </x:c>
    </x:row>
    <x:row r="4" ht="45" customHeight="1">
      <x:c r="A4" s="85">
        <x:v>3</x:v>
      </x:c>
      <x:c r="B4" s="85" t="s">
        <x:v>1983</x:v>
      </x:c>
      <x:c r="C4" s="85"/>
      <x:c r="D4" s="85" t="s">
        <x:v>44</x:v>
      </x:c>
      <x:c r="E4" s="85" t="s">
        <x:v>1984</x:v>
      </x:c>
      <x:c r="F4" s="85">
        <x:v>10</x:v>
      </x:c>
      <x:c r="G4" s="85"/>
      <x:c r="H4" s="85">
        <x:v>10</x:v>
      </x:c>
      <x:c r="I4" s="21"/>
      <x:c r="J4" s="21"/>
      <x:c r="K4" s="21"/>
    </x:row>
    <x:row r="5" ht="45" customHeight="1">
      <x:c r="A5" s="85">
        <x:v>4</x:v>
      </x:c>
      <x:c r="B5" s="85" t="s">
        <x:v>1983</x:v>
      </x:c>
      <x:c r="C5" s="85"/>
      <x:c r="D5" s="85" t="s">
        <x:v>50</x:v>
      </x:c>
      <x:c r="E5" s="85" t="s">
        <x:v>1984</x:v>
      </x:c>
      <x:c r="F5" s="85">
        <x:v>10</x:v>
      </x:c>
      <x:c r="G5" s="85"/>
      <x:c r="H5" s="85">
        <x:v>10</x:v>
      </x:c>
      <x:c r="I5" s="21"/>
      <x:c r="J5" s="21"/>
      <x:c r="K5" s="21"/>
    </x:row>
    <x:row r="6" ht="45" customHeight="1">
      <x:c r="A6" s="85">
        <x:v>5</x:v>
      </x:c>
      <x:c r="B6" s="85" t="s">
        <x:v>1983</x:v>
      </x:c>
      <x:c r="C6" s="85"/>
      <x:c r="D6" s="85" t="s">
        <x:v>57</x:v>
      </x:c>
      <x:c r="E6" s="85" t="s">
        <x:v>1984</x:v>
      </x:c>
      <x:c r="F6" s="85">
        <x:v>10</x:v>
      </x:c>
      <x:c r="G6" s="85"/>
      <x:c r="H6" s="85">
        <x:v>10</x:v>
      </x:c>
      <x:c r="I6" s="21"/>
      <x:c r="J6" s="21"/>
      <x:c r="K6" s="21"/>
    </x:row>
    <x:row r="7" ht="45" customHeight="1">
      <x:c r="A7" s="85">
        <x:v>6</x:v>
      </x:c>
      <x:c r="B7" s="85" t="s">
        <x:v>1983</x:v>
      </x:c>
      <x:c r="C7" s="85"/>
      <x:c r="D7" s="85" t="s">
        <x:v>61</x:v>
      </x:c>
      <x:c r="E7" s="85" t="s">
        <x:v>1984</x:v>
      </x:c>
      <x:c r="F7" s="85">
        <x:v>10</x:v>
      </x:c>
      <x:c r="G7" s="85"/>
      <x:c r="H7" s="85">
        <x:v>10</x:v>
      </x:c>
      <x:c r="I7" s="21"/>
      <x:c r="J7" s="21"/>
      <x:c r="K7" s="21"/>
    </x:row>
    <x:row r="8" ht="45" customHeight="1">
      <x:c r="A8" s="85">
        <x:v>7</x:v>
      </x:c>
      <x:c r="B8" s="85" t="s">
        <x:v>1983</x:v>
      </x:c>
      <x:c r="C8" s="85"/>
      <x:c r="D8" s="85" t="s">
        <x:v>66</x:v>
      </x:c>
      <x:c r="E8" s="85" t="s">
        <x:v>1984</x:v>
      </x:c>
      <x:c r="F8" s="85">
        <x:v>10</x:v>
      </x:c>
      <x:c r="G8" s="85"/>
      <x:c r="H8" s="85">
        <x:v>10</x:v>
      </x:c>
      <x:c r="I8" s="21"/>
      <x:c r="J8" s="21"/>
      <x:c r="K8" s="21"/>
    </x:row>
    <x:row r="9" ht="45" customHeight="1">
      <x:c r="A9" s="85">
        <x:v>8</x:v>
      </x:c>
      <x:c r="B9" s="85" t="s">
        <x:v>1983</x:v>
      </x:c>
      <x:c r="C9" s="85"/>
      <x:c r="D9" s="85" t="s">
        <x:v>72</x:v>
      </x:c>
      <x:c r="E9" s="85" t="s">
        <x:v>1984</x:v>
      </x:c>
      <x:c r="F9" s="85">
        <x:v>10</x:v>
      </x:c>
      <x:c r="G9" s="85"/>
      <x:c r="H9" s="85">
        <x:v>10</x:v>
      </x:c>
      <x:c r="I9" s="21"/>
      <x:c r="J9" s="21"/>
      <x:c r="K9" s="21"/>
    </x:row>
    <x:row r="10" ht="45" customHeight="1">
      <x:c r="A10" s="85">
        <x:v>9</x:v>
      </x:c>
      <x:c r="B10" s="85" t="s">
        <x:v>1983</x:v>
      </x:c>
      <x:c r="C10" s="85"/>
      <x:c r="D10" s="85" t="s">
        <x:v>77</x:v>
      </x:c>
      <x:c r="E10" s="85" t="s">
        <x:v>1984</x:v>
      </x:c>
      <x:c r="F10" s="85">
        <x:v>10</x:v>
      </x:c>
      <x:c r="G10" s="85"/>
      <x:c r="H10" s="85">
        <x:v>10</x:v>
      </x:c>
      <x:c r="I10" s="21"/>
      <x:c r="J10" s="21"/>
      <x:c r="K10" s="21"/>
    </x:row>
    <x:row r="11" ht="45" customHeight="1">
      <x:c r="A11" s="85">
        <x:v>10</x:v>
      </x:c>
      <x:c r="B11" s="85" t="s">
        <x:v>1983</x:v>
      </x:c>
      <x:c r="C11" s="85"/>
      <x:c r="D11" s="85" t="s">
        <x:v>83</x:v>
      </x:c>
      <x:c r="E11" s="85" t="s">
        <x:v>1984</x:v>
      </x:c>
      <x:c r="F11" s="85">
        <x:v>10</x:v>
      </x:c>
      <x:c r="G11" s="85"/>
      <x:c r="H11" s="85">
        <x:v>10</x:v>
      </x:c>
      <x:c r="I11" s="21"/>
      <x:c r="J11" s="21"/>
      <x:c r="K11" s="21"/>
    </x:row>
    <x:row r="12" ht="45" customHeight="1">
      <x:c r="A12" s="85">
        <x:v>11</x:v>
      </x:c>
      <x:c r="B12" s="85" t="s">
        <x:v>1983</x:v>
      </x:c>
      <x:c r="C12" s="85"/>
      <x:c r="D12" s="85" t="s">
        <x:v>92</x:v>
      </x:c>
      <x:c r="E12" s="85" t="s">
        <x:v>1984</x:v>
      </x:c>
      <x:c r="F12" s="85">
        <x:v>10</x:v>
      </x:c>
      <x:c r="G12" s="85"/>
      <x:c r="H12" s="85">
        <x:v>10</x:v>
      </x:c>
      <x:c r="I12" s="21"/>
      <x:c r="J12" s="21"/>
      <x:c r="K12" s="21"/>
    </x:row>
    <x:row r="13" ht="45" customHeight="1">
      <x:c r="A13" s="85">
        <x:v>12</x:v>
      </x:c>
      <x:c r="B13" s="85" t="s">
        <x:v>1983</x:v>
      </x:c>
      <x:c r="C13" s="85"/>
      <x:c r="D13" s="85" t="s">
        <x:v>100</x:v>
      </x:c>
      <x:c r="E13" s="85" t="s">
        <x:v>1984</x:v>
      </x:c>
      <x:c r="F13" s="85">
        <x:v>10</x:v>
      </x:c>
      <x:c r="G13" s="85"/>
      <x:c r="H13" s="85">
        <x:v>10</x:v>
      </x:c>
      <x:c r="I13" s="21"/>
      <x:c r="J13" s="21"/>
      <x:c r="K13" s="21"/>
    </x:row>
    <x:row r="14" ht="45" customHeight="1">
      <x:c r="A14" s="85">
        <x:v>13</x:v>
      </x:c>
      <x:c r="B14" s="85" t="s">
        <x:v>1983</x:v>
      </x:c>
      <x:c r="C14" s="85"/>
      <x:c r="D14" s="85" t="s">
        <x:v>105</x:v>
      </x:c>
      <x:c r="E14" s="85" t="s">
        <x:v>1984</x:v>
      </x:c>
      <x:c r="F14" s="85">
        <x:v>10</x:v>
      </x:c>
      <x:c r="G14" s="85"/>
      <x:c r="H14" s="85">
        <x:v>10</x:v>
      </x:c>
      <x:c r="I14" s="21"/>
      <x:c r="J14" s="21"/>
      <x:c r="K14" s="21"/>
    </x:row>
    <x:row r="15" ht="45" customHeight="1">
      <x:c r="A15" s="85">
        <x:v>14</x:v>
      </x:c>
      <x:c r="B15" s="85" t="s">
        <x:v>1983</x:v>
      </x:c>
      <x:c r="C15" s="85"/>
      <x:c r="D15" s="85" t="s">
        <x:v>111</x:v>
      </x:c>
      <x:c r="E15" s="85" t="s">
        <x:v>1984</x:v>
      </x:c>
      <x:c r="F15" s="85">
        <x:v>10</x:v>
      </x:c>
      <x:c r="G15" s="85"/>
      <x:c r="H15" s="85">
        <x:v>10</x:v>
      </x:c>
      <x:c r="I15" s="21"/>
      <x:c r="J15" s="21"/>
      <x:c r="K15" s="21"/>
    </x:row>
    <x:row r="16" ht="45" customHeight="1">
      <x:c r="A16" s="85">
        <x:v>15</x:v>
      </x:c>
      <x:c r="B16" s="85" t="s">
        <x:v>1983</x:v>
      </x:c>
      <x:c r="C16" s="85"/>
      <x:c r="D16" s="85" t="s">
        <x:v>118</x:v>
      </x:c>
      <x:c r="E16" s="85" t="s">
        <x:v>1984</x:v>
      </x:c>
      <x:c r="F16" s="85">
        <x:v>10</x:v>
      </x:c>
      <x:c r="G16" s="85"/>
      <x:c r="H16" s="85">
        <x:v>10</x:v>
      </x:c>
      <x:c r="I16" s="21"/>
      <x:c r="J16" s="21"/>
      <x:c r="K16" s="21"/>
    </x:row>
    <x:row r="17" ht="45" customHeight="1">
      <x:c r="A17" s="85">
        <x:v>16</x:v>
      </x:c>
      <x:c r="B17" s="85" t="s">
        <x:v>1983</x:v>
      </x:c>
      <x:c r="C17" s="85"/>
      <x:c r="D17" s="85" t="s">
        <x:v>124</x:v>
      </x:c>
      <x:c r="E17" s="85" t="s">
        <x:v>1984</x:v>
      </x:c>
      <x:c r="F17" s="85">
        <x:v>10</x:v>
      </x:c>
      <x:c r="G17" s="85"/>
      <x:c r="H17" s="85">
        <x:v>10</x:v>
      </x:c>
      <x:c r="I17" s="21"/>
      <x:c r="J17" s="21"/>
      <x:c r="K17" s="21"/>
    </x:row>
    <x:row r="18" ht="45" customHeight="1">
      <x:c r="A18" s="85">
        <x:v>17</x:v>
      </x:c>
      <x:c r="B18" s="85" t="s">
        <x:v>1983</x:v>
      </x:c>
      <x:c r="C18" s="85"/>
      <x:c r="D18" s="85" t="s">
        <x:v>131</x:v>
      </x:c>
      <x:c r="E18" s="85" t="s">
        <x:v>1984</x:v>
      </x:c>
      <x:c r="F18" s="85">
        <x:v>10</x:v>
      </x:c>
      <x:c r="G18" s="85"/>
      <x:c r="H18" s="85">
        <x:v>10</x:v>
      </x:c>
      <x:c r="I18" s="21"/>
      <x:c r="J18" s="21"/>
      <x:c r="K18" s="21"/>
    </x:row>
    <x:row r="19" ht="45" customHeight="1">
      <x:c r="A19" s="85">
        <x:v>18</x:v>
      </x:c>
      <x:c r="B19" s="85" t="s">
        <x:v>1983</x:v>
      </x:c>
      <x:c r="C19" s="85"/>
      <x:c r="D19" s="85" t="s">
        <x:v>136</x:v>
      </x:c>
      <x:c r="E19" s="85" t="s">
        <x:v>1984</x:v>
      </x:c>
      <x:c r="F19" s="85">
        <x:v>10</x:v>
      </x:c>
      <x:c r="G19" s="85"/>
      <x:c r="H19" s="85">
        <x:v>10</x:v>
      </x:c>
      <x:c r="I19" s="21"/>
      <x:c r="J19" s="21"/>
      <x:c r="K19" s="21"/>
    </x:row>
    <x:row r="20" ht="45" customHeight="1">
      <x:c r="A20" s="85">
        <x:v>19</x:v>
      </x:c>
      <x:c r="B20" s="85" t="s">
        <x:v>1983</x:v>
      </x:c>
      <x:c r="C20" s="85"/>
      <x:c r="D20" s="85" t="s">
        <x:v>141</x:v>
      </x:c>
      <x:c r="E20" s="85" t="s">
        <x:v>1984</x:v>
      </x:c>
      <x:c r="F20" s="85">
        <x:v>10</x:v>
      </x:c>
      <x:c r="G20" s="85"/>
      <x:c r="H20" s="85">
        <x:v>10</x:v>
      </x:c>
      <x:c r="I20" s="21"/>
      <x:c r="J20" s="21"/>
      <x:c r="K20" s="21"/>
    </x:row>
    <x:row r="21" ht="45" customHeight="1">
      <x:c r="A21" s="85">
        <x:v>20</x:v>
      </x:c>
      <x:c r="B21" s="85" t="s">
        <x:v>1983</x:v>
      </x:c>
      <x:c r="C21" s="85"/>
      <x:c r="D21" s="85" t="s">
        <x:v>147</x:v>
      </x:c>
      <x:c r="E21" s="85" t="s">
        <x:v>1984</x:v>
      </x:c>
      <x:c r="F21" s="85">
        <x:v>10</x:v>
      </x:c>
      <x:c r="G21" s="85"/>
      <x:c r="H21" s="85">
        <x:v>10</x:v>
      </x:c>
      <x:c r="I21" s="21"/>
      <x:c r="J21" s="21"/>
      <x:c r="K21" s="21"/>
    </x:row>
    <x:row r="22" ht="45" customHeight="1">
      <x:c r="A22" s="85">
        <x:v>21</x:v>
      </x:c>
      <x:c r="B22" s="85" t="s">
        <x:v>1983</x:v>
      </x:c>
      <x:c r="C22" s="85"/>
      <x:c r="D22" s="85" t="s">
        <x:v>153</x:v>
      </x:c>
      <x:c r="E22" s="85" t="s">
        <x:v>1984</x:v>
      </x:c>
      <x:c r="F22" s="85">
        <x:v>10</x:v>
      </x:c>
      <x:c r="G22" s="85"/>
      <x:c r="H22" s="85">
        <x:v>10</x:v>
      </x:c>
      <x:c r="I22" s="21"/>
      <x:c r="J22" s="21"/>
      <x:c r="K22" s="21"/>
    </x:row>
    <x:row r="23" ht="45" customHeight="1">
      <x:c r="A23" s="85">
        <x:v>22</x:v>
      </x:c>
      <x:c r="B23" s="85" t="s">
        <x:v>1983</x:v>
      </x:c>
      <x:c r="C23" s="85"/>
      <x:c r="D23" s="85" t="s">
        <x:v>158</x:v>
      </x:c>
      <x:c r="E23" s="85" t="s">
        <x:v>1984</x:v>
      </x:c>
      <x:c r="F23" s="85">
        <x:v>10</x:v>
      </x:c>
      <x:c r="G23" s="85"/>
      <x:c r="H23" s="85">
        <x:v>10</x:v>
      </x:c>
      <x:c r="I23" s="21"/>
      <x:c r="J23" s="21"/>
      <x:c r="K23" s="21"/>
    </x:row>
    <x:row r="24" ht="45" customHeight="1">
      <x:c r="A24" s="85">
        <x:v>23</x:v>
      </x:c>
      <x:c r="B24" s="85" t="s">
        <x:v>1983</x:v>
      </x:c>
      <x:c r="C24" s="85"/>
      <x:c r="D24" s="85" t="s">
        <x:v>163</x:v>
      </x:c>
      <x:c r="E24" s="85" t="s">
        <x:v>1984</x:v>
      </x:c>
      <x:c r="F24" s="85">
        <x:v>10</x:v>
      </x:c>
      <x:c r="G24" s="85"/>
      <x:c r="H24" s="85">
        <x:v>10</x:v>
      </x:c>
      <x:c r="I24" s="21"/>
      <x:c r="J24" s="21"/>
      <x:c r="K24" s="21"/>
    </x:row>
    <x:row r="25" ht="45" customHeight="1">
      <x:c r="A25" s="85">
        <x:v>24</x:v>
      </x:c>
      <x:c r="B25" s="85" t="s">
        <x:v>1983</x:v>
      </x:c>
      <x:c r="C25" s="85"/>
      <x:c r="D25" s="85" t="s">
        <x:v>169</x:v>
      </x:c>
      <x:c r="E25" s="85" t="s">
        <x:v>1984</x:v>
      </x:c>
      <x:c r="F25" s="85">
        <x:v>10</x:v>
      </x:c>
      <x:c r="G25" s="85"/>
      <x:c r="H25" s="85">
        <x:v>10</x:v>
      </x:c>
      <x:c r="I25" s="21"/>
      <x:c r="J25" s="21"/>
      <x:c r="K25" s="21"/>
    </x:row>
    <x:row r="26" ht="45" customHeight="1">
      <x:c r="A26" s="85">
        <x:v>25</x:v>
      </x:c>
      <x:c r="B26" s="85" t="s">
        <x:v>1983</x:v>
      </x:c>
      <x:c r="C26" s="85"/>
      <x:c r="D26" s="85" t="s">
        <x:v>173</x:v>
      </x:c>
      <x:c r="E26" s="85" t="s">
        <x:v>1984</x:v>
      </x:c>
      <x:c r="F26" s="85">
        <x:v>10</x:v>
      </x:c>
      <x:c r="G26" s="85"/>
      <x:c r="H26" s="85">
        <x:v>10</x:v>
      </x:c>
      <x:c r="I26" s="21"/>
      <x:c r="J26" s="21"/>
      <x:c r="K26" s="21"/>
    </x:row>
    <x:row r="27" ht="45" customHeight="1">
      <x:c r="A27" s="85">
        <x:v>26</x:v>
      </x:c>
      <x:c r="B27" s="85" t="s">
        <x:v>1983</x:v>
      </x:c>
      <x:c r="C27" s="85"/>
      <x:c r="D27" s="85" t="s">
        <x:v>178</x:v>
      </x:c>
      <x:c r="E27" s="85" t="s">
        <x:v>1984</x:v>
      </x:c>
      <x:c r="F27" s="85">
        <x:v>10</x:v>
      </x:c>
      <x:c r="G27" s="85"/>
      <x:c r="H27" s="85">
        <x:v>10</x:v>
      </x:c>
      <x:c r="I27" s="21"/>
      <x:c r="J27" s="21"/>
      <x:c r="K27" s="21"/>
    </x:row>
    <x:row r="28" ht="45" customHeight="1">
      <x:c r="A28" s="85">
        <x:v>27</x:v>
      </x:c>
      <x:c r="B28" s="85" t="s">
        <x:v>1983</x:v>
      </x:c>
      <x:c r="C28" s="85"/>
      <x:c r="D28" s="85" t="s">
        <x:v>183</x:v>
      </x:c>
      <x:c r="E28" s="85" t="s">
        <x:v>1984</x:v>
      </x:c>
      <x:c r="F28" s="85">
        <x:v>10</x:v>
      </x:c>
      <x:c r="G28" s="85"/>
      <x:c r="H28" s="85">
        <x:v>10</x:v>
      </x:c>
      <x:c r="I28" s="21"/>
      <x:c r="J28" s="21"/>
      <x:c r="K28" s="21"/>
    </x:row>
    <x:row r="29" ht="45" customHeight="1">
      <x:c r="A29" s="85">
        <x:v>28</x:v>
      </x:c>
      <x:c r="B29" s="85" t="s">
        <x:v>1983</x:v>
      </x:c>
      <x:c r="C29" s="85"/>
      <x:c r="D29" s="85" t="s">
        <x:v>188</x:v>
      </x:c>
      <x:c r="E29" s="85" t="s">
        <x:v>1984</x:v>
      </x:c>
      <x:c r="F29" s="85">
        <x:v>10</x:v>
      </x:c>
      <x:c r="G29" s="85"/>
      <x:c r="H29" s="85">
        <x:v>10</x:v>
      </x:c>
      <x:c r="I29" s="21"/>
      <x:c r="J29" s="21"/>
      <x:c r="K29" s="21"/>
    </x:row>
    <x:row r="30" ht="45" customHeight="1">
      <x:c r="A30" s="85">
        <x:v>29</x:v>
      </x:c>
      <x:c r="B30" s="85" t="s">
        <x:v>1983</x:v>
      </x:c>
      <x:c r="C30" s="85"/>
      <x:c r="D30" s="85" t="s">
        <x:v>193</x:v>
      </x:c>
      <x:c r="E30" s="85" t="s">
        <x:v>1984</x:v>
      </x:c>
      <x:c r="F30" s="85">
        <x:v>10</x:v>
      </x:c>
      <x:c r="G30" s="85"/>
      <x:c r="H30" s="85">
        <x:v>10</x:v>
      </x:c>
      <x:c r="I30" s="21"/>
      <x:c r="J30" s="21"/>
      <x:c r="K30" s="21"/>
    </x:row>
    <x:row r="31" ht="45" customHeight="1">
      <x:c r="A31" s="85">
        <x:v>30</x:v>
      </x:c>
      <x:c r="B31" s="85" t="s">
        <x:v>1983</x:v>
      </x:c>
      <x:c r="C31" s="85"/>
      <x:c r="D31" s="85" t="s">
        <x:v>199</x:v>
      </x:c>
      <x:c r="E31" s="85" t="s">
        <x:v>1984</x:v>
      </x:c>
      <x:c r="F31" s="85">
        <x:v>10</x:v>
      </x:c>
      <x:c r="G31" s="85"/>
      <x:c r="H31" s="85">
        <x:v>10</x:v>
      </x:c>
      <x:c r="I31" s="21"/>
      <x:c r="J31" s="21"/>
      <x:c r="K31" s="21"/>
    </x:row>
    <x:row r="32" ht="45" customHeight="1">
      <x:c r="A32" s="85">
        <x:v>31</x:v>
      </x:c>
      <x:c r="B32" s="85" t="s">
        <x:v>1983</x:v>
      </x:c>
      <x:c r="C32" s="85"/>
      <x:c r="D32" s="85" t="s">
        <x:v>204</x:v>
      </x:c>
      <x:c r="E32" s="85" t="s">
        <x:v>1984</x:v>
      </x:c>
      <x:c r="F32" s="85">
        <x:v>10</x:v>
      </x:c>
      <x:c r="G32" s="85"/>
      <x:c r="H32" s="85">
        <x:v>10</x:v>
      </x:c>
      <x:c r="I32" s="21"/>
      <x:c r="J32" s="21"/>
      <x:c r="K32" s="21"/>
    </x:row>
    <x:row r="33" ht="45" customHeight="1">
      <x:c r="A33" s="85">
        <x:v>32</x:v>
      </x:c>
      <x:c r="B33" s="85" t="s">
        <x:v>1983</x:v>
      </x:c>
      <x:c r="C33" s="85"/>
      <x:c r="D33" s="85" t="s">
        <x:v>208</x:v>
      </x:c>
      <x:c r="E33" s="85" t="s">
        <x:v>1984</x:v>
      </x:c>
      <x:c r="F33" s="85">
        <x:v>10</x:v>
      </x:c>
      <x:c r="G33" s="85"/>
      <x:c r="H33" s="85">
        <x:v>10</x:v>
      </x:c>
      <x:c r="I33" s="21"/>
      <x:c r="J33" s="21"/>
      <x:c r="K33" s="21"/>
    </x:row>
    <x:row r="34" ht="45" customHeight="1">
      <x:c r="A34" s="85">
        <x:v>33</x:v>
      </x:c>
      <x:c r="B34" s="85" t="s">
        <x:v>1983</x:v>
      </x:c>
      <x:c r="C34" s="85"/>
      <x:c r="D34" s="85" t="s">
        <x:v>212</x:v>
      </x:c>
      <x:c r="E34" s="85" t="s">
        <x:v>1984</x:v>
      </x:c>
      <x:c r="F34" s="85">
        <x:v>10</x:v>
      </x:c>
      <x:c r="G34" s="85"/>
      <x:c r="H34" s="85">
        <x:v>10</x:v>
      </x:c>
      <x:c r="I34" s="21"/>
      <x:c r="J34" s="21"/>
      <x:c r="K34" s="21"/>
    </x:row>
    <x:row r="35" ht="45" customHeight="1">
      <x:c r="A35" s="85">
        <x:v>34</x:v>
      </x:c>
      <x:c r="B35" s="85" t="s">
        <x:v>1983</x:v>
      </x:c>
      <x:c r="C35" s="85"/>
      <x:c r="D35" s="85" t="s">
        <x:v>216</x:v>
      </x:c>
      <x:c r="E35" s="85" t="s">
        <x:v>1984</x:v>
      </x:c>
      <x:c r="F35" s="85">
        <x:v>10</x:v>
      </x:c>
      <x:c r="G35" s="85"/>
      <x:c r="H35" s="85">
        <x:v>10</x:v>
      </x:c>
      <x:c r="I35" s="21"/>
      <x:c r="J35" s="21"/>
      <x:c r="K35" s="21"/>
    </x:row>
    <x:row r="36" ht="45" customHeight="1">
      <x:c r="A36" s="85">
        <x:v>35</x:v>
      </x:c>
      <x:c r="B36" s="85" t="s">
        <x:v>1983</x:v>
      </x:c>
      <x:c r="C36" s="85"/>
      <x:c r="D36" s="85" t="s">
        <x:v>221</x:v>
      </x:c>
      <x:c r="E36" s="85" t="s">
        <x:v>1984</x:v>
      </x:c>
      <x:c r="F36" s="85">
        <x:v>10</x:v>
      </x:c>
      <x:c r="G36" s="85"/>
      <x:c r="H36" s="85">
        <x:v>10</x:v>
      </x:c>
      <x:c r="I36" s="21"/>
      <x:c r="J36" s="21"/>
      <x:c r="K36" s="21"/>
    </x:row>
    <x:row r="37" ht="45" customHeight="1">
      <x:c r="A37" s="85">
        <x:v>36</x:v>
      </x:c>
      <x:c r="B37" s="85" t="s">
        <x:v>1983</x:v>
      </x:c>
      <x:c r="C37" s="85"/>
      <x:c r="D37" s="85" t="s">
        <x:v>226</x:v>
      </x:c>
      <x:c r="E37" s="85" t="s">
        <x:v>1984</x:v>
      </x:c>
      <x:c r="F37" s="85">
        <x:v>10</x:v>
      </x:c>
      <x:c r="G37" s="85"/>
      <x:c r="H37" s="85">
        <x:v>10</x:v>
      </x:c>
      <x:c r="I37" s="21"/>
      <x:c r="J37" s="21"/>
      <x:c r="K37" s="21"/>
    </x:row>
    <x:row r="38" ht="45" customHeight="1">
      <x:c r="A38" s="85">
        <x:v>37</x:v>
      </x:c>
      <x:c r="B38" s="85" t="s">
        <x:v>1983</x:v>
      </x:c>
      <x:c r="C38" s="85"/>
      <x:c r="D38" s="85" t="s">
        <x:v>233</x:v>
      </x:c>
      <x:c r="E38" s="85" t="s">
        <x:v>1984</x:v>
      </x:c>
      <x:c r="F38" s="85">
        <x:v>10</x:v>
      </x:c>
      <x:c r="G38" s="85"/>
      <x:c r="H38" s="85">
        <x:v>10</x:v>
      </x:c>
      <x:c r="I38" s="21"/>
      <x:c r="J38" s="21"/>
      <x:c r="K38" s="21"/>
    </x:row>
    <x:row r="39" ht="45" customHeight="1">
      <x:c r="A39" s="85">
        <x:v>38</x:v>
      </x:c>
      <x:c r="B39" s="85" t="s">
        <x:v>1983</x:v>
      </x:c>
      <x:c r="C39" s="85"/>
      <x:c r="D39" s="21" t="s">
        <x:v>240</x:v>
      </x:c>
      <x:c r="E39" s="85" t="s">
        <x:v>1984</x:v>
      </x:c>
      <x:c r="F39" s="85">
        <x:v>10</x:v>
      </x:c>
      <x:c r="G39" s="21"/>
      <x:c r="H39" s="85">
        <x:v>10</x:v>
      </x:c>
      <x:c r="I39" s="21"/>
      <x:c r="J39" s="21"/>
      <x:c r="K39" s="21"/>
    </x:row>
    <x:row r="40" ht="45" customHeight="1">
      <x:c r="A40" s="85">
        <x:v>39</x:v>
      </x:c>
      <x:c r="B40" s="85" t="s">
        <x:v>1983</x:v>
      </x:c>
      <x:c r="C40" s="85"/>
      <x:c r="D40" s="85" t="s">
        <x:v>247</x:v>
      </x:c>
      <x:c r="E40" s="85" t="s">
        <x:v>1984</x:v>
      </x:c>
      <x:c r="F40" s="85">
        <x:v>10</x:v>
      </x:c>
      <x:c r="G40" s="85"/>
      <x:c r="H40" s="85">
        <x:v>10</x:v>
      </x:c>
      <x:c r="I40" s="21"/>
      <x:c r="J40" s="21"/>
      <x:c r="K40" s="21"/>
    </x:row>
    <x:row r="41" ht="45" customHeight="1">
      <x:c r="A41" s="85">
        <x:v>40</x:v>
      </x:c>
      <x:c r="B41" s="85" t="s">
        <x:v>1983</x:v>
      </x:c>
      <x:c r="C41" s="85"/>
      <x:c r="D41" s="85" t="s">
        <x:v>254</x:v>
      </x:c>
      <x:c r="E41" s="85" t="s">
        <x:v>1984</x:v>
      </x:c>
      <x:c r="F41" s="85">
        <x:v>10</x:v>
      </x:c>
      <x:c r="G41" s="85"/>
      <x:c r="H41" s="85">
        <x:v>10</x:v>
      </x:c>
      <x:c r="I41" s="21"/>
      <x:c r="J41" s="21"/>
      <x:c r="K41" s="21"/>
    </x:row>
    <x:row r="42" ht="45" customHeight="1">
      <x:c r="A42" s="85">
        <x:v>41</x:v>
      </x:c>
      <x:c r="B42" s="85" t="s">
        <x:v>1983</x:v>
      </x:c>
      <x:c r="C42" s="85"/>
      <x:c r="D42" s="85" t="s">
        <x:v>260</x:v>
      </x:c>
      <x:c r="E42" s="85" t="s">
        <x:v>1984</x:v>
      </x:c>
      <x:c r="F42" s="85">
        <x:v>10</x:v>
      </x:c>
      <x:c r="G42" s="85"/>
      <x:c r="H42" s="85">
        <x:v>10</x:v>
      </x:c>
      <x:c r="I42" s="21"/>
      <x:c r="J42" s="21"/>
      <x:c r="K42" s="21"/>
    </x:row>
    <x:row r="43" ht="45" customHeight="1">
      <x:c r="A43" s="85">
        <x:v>42</x:v>
      </x:c>
      <x:c r="B43" s="85" t="s">
        <x:v>1983</x:v>
      </x:c>
      <x:c r="C43" s="85"/>
      <x:c r="D43" s="85" t="s">
        <x:v>263</x:v>
      </x:c>
      <x:c r="E43" s="85" t="s">
        <x:v>1984</x:v>
      </x:c>
      <x:c r="F43" s="85">
        <x:v>10</x:v>
      </x:c>
      <x:c r="G43" s="85"/>
      <x:c r="H43" s="85">
        <x:v>10</x:v>
      </x:c>
      <x:c r="I43" s="21"/>
      <x:c r="J43" s="21"/>
      <x:c r="K43" s="21"/>
    </x:row>
    <x:row r="44" ht="45" customHeight="1">
      <x:c r="A44" s="85">
        <x:v>43</x:v>
      </x:c>
      <x:c r="B44" s="85" t="s">
        <x:v>1983</x:v>
      </x:c>
      <x:c r="C44" s="85"/>
      <x:c r="D44" s="85" t="s">
        <x:v>270</x:v>
      </x:c>
      <x:c r="E44" s="85" t="s">
        <x:v>1984</x:v>
      </x:c>
      <x:c r="F44" s="85">
        <x:v>10</x:v>
      </x:c>
      <x:c r="G44" s="85"/>
      <x:c r="H44" s="85">
        <x:v>10</x:v>
      </x:c>
      <x:c r="I44" s="21"/>
      <x:c r="J44" s="21"/>
      <x:c r="K44" s="21"/>
    </x:row>
    <x:row r="45" ht="45" customHeight="1">
      <x:c r="A45" s="85">
        <x:v>44</x:v>
      </x:c>
      <x:c r="B45" s="85" t="s">
        <x:v>1983</x:v>
      </x:c>
      <x:c r="C45" s="85"/>
      <x:c r="D45" s="85" t="s">
        <x:v>276</x:v>
      </x:c>
      <x:c r="E45" s="85" t="s">
        <x:v>1984</x:v>
      </x:c>
      <x:c r="F45" s="85">
        <x:v>10</x:v>
      </x:c>
      <x:c r="G45" s="85"/>
      <x:c r="H45" s="85">
        <x:v>10</x:v>
      </x:c>
      <x:c r="I45" s="21"/>
      <x:c r="J45" s="21"/>
      <x:c r="K45" s="21"/>
    </x:row>
    <x:row r="46" ht="45" customHeight="1">
      <x:c r="A46" s="85">
        <x:v>45</x:v>
      </x:c>
      <x:c r="B46" s="85" t="s">
        <x:v>1983</x:v>
      </x:c>
      <x:c r="C46" s="85"/>
      <x:c r="D46" s="85" t="s">
        <x:v>283</x:v>
      </x:c>
      <x:c r="E46" s="85" t="s">
        <x:v>1984</x:v>
      </x:c>
      <x:c r="F46" s="85">
        <x:v>10</x:v>
      </x:c>
      <x:c r="G46" s="85"/>
      <x:c r="H46" s="85">
        <x:v>10</x:v>
      </x:c>
      <x:c r="I46" s="21"/>
      <x:c r="J46" s="21"/>
      <x:c r="K46" s="21"/>
    </x:row>
    <x:row r="47" ht="45" customHeight="1">
      <x:c r="A47" s="85">
        <x:v>46</x:v>
      </x:c>
      <x:c r="B47" s="85" t="s">
        <x:v>1983</x:v>
      </x:c>
      <x:c r="C47" s="85"/>
      <x:c r="D47" s="85" t="s">
        <x:v>286</x:v>
      </x:c>
      <x:c r="E47" s="85" t="s">
        <x:v>1984</x:v>
      </x:c>
      <x:c r="F47" s="85">
        <x:v>10</x:v>
      </x:c>
      <x:c r="G47" s="85"/>
      <x:c r="H47" s="85">
        <x:v>10</x:v>
      </x:c>
      <x:c r="I47" s="21"/>
      <x:c r="J47" s="21"/>
      <x:c r="K47" s="21"/>
    </x:row>
    <x:row r="48" ht="45" customHeight="1">
      <x:c r="A48" s="85">
        <x:v>47</x:v>
      </x:c>
      <x:c r="B48" s="85" t="s">
        <x:v>1983</x:v>
      </x:c>
      <x:c r="C48" s="85"/>
      <x:c r="D48" s="85" t="s">
        <x:v>291</x:v>
      </x:c>
      <x:c r="E48" s="85" t="s">
        <x:v>1984</x:v>
      </x:c>
      <x:c r="F48" s="85">
        <x:v>10</x:v>
      </x:c>
      <x:c r="G48" s="85"/>
      <x:c r="H48" s="85">
        <x:v>10</x:v>
      </x:c>
      <x:c r="I48" s="21"/>
      <x:c r="J48" s="21"/>
      <x:c r="K48" s="21"/>
    </x:row>
    <x:row r="49" ht="45" customHeight="1">
      <x:c r="A49" s="85">
        <x:v>48</x:v>
      </x:c>
      <x:c r="B49" s="85" t="s">
        <x:v>1983</x:v>
      </x:c>
      <x:c r="C49" s="85"/>
      <x:c r="D49" s="85" t="s">
        <x:v>296</x:v>
      </x:c>
      <x:c r="E49" s="85" t="s">
        <x:v>1984</x:v>
      </x:c>
      <x:c r="F49" s="85">
        <x:v>10</x:v>
      </x:c>
      <x:c r="G49" s="85"/>
      <x:c r="H49" s="85">
        <x:v>10</x:v>
      </x:c>
      <x:c r="I49" s="21"/>
      <x:c r="J49" s="21"/>
      <x:c r="K49" s="21"/>
    </x:row>
    <x:row r="50" ht="45" customHeight="1">
      <x:c r="A50" s="85">
        <x:v>49</x:v>
      </x:c>
      <x:c r="B50" s="85" t="s">
        <x:v>1983</x:v>
      </x:c>
      <x:c r="C50" s="85"/>
      <x:c r="D50" s="85" t="s">
        <x:v>301</x:v>
      </x:c>
      <x:c r="E50" s="85" t="s">
        <x:v>1984</x:v>
      </x:c>
      <x:c r="F50" s="85">
        <x:v>10</x:v>
      </x:c>
      <x:c r="G50" s="85"/>
      <x:c r="H50" s="85">
        <x:v>10</x:v>
      </x:c>
      <x:c r="I50" s="21"/>
      <x:c r="J50" s="21"/>
      <x:c r="K50" s="21"/>
    </x:row>
    <x:row r="51" ht="45" customHeight="1">
      <x:c r="A51" s="85">
        <x:v>50</x:v>
      </x:c>
      <x:c r="B51" s="85" t="s">
        <x:v>1983</x:v>
      </x:c>
      <x:c r="C51" s="85"/>
      <x:c r="D51" s="85" t="s">
        <x:v>305</x:v>
      </x:c>
      <x:c r="E51" s="85" t="s">
        <x:v>1984</x:v>
      </x:c>
      <x:c r="F51" s="85">
        <x:v>10</x:v>
      </x:c>
      <x:c r="G51" s="85"/>
      <x:c r="H51" s="85">
        <x:v>10</x:v>
      </x:c>
      <x:c r="I51" s="21"/>
      <x:c r="J51" s="21"/>
      <x:c r="K51" s="21"/>
    </x:row>
    <x:row r="52" ht="45" customHeight="1">
      <x:c r="A52" s="85">
        <x:v>51</x:v>
      </x:c>
      <x:c r="B52" s="85" t="s">
        <x:v>1983</x:v>
      </x:c>
      <x:c r="C52" s="85"/>
      <x:c r="D52" s="85" t="s">
        <x:v>312</x:v>
      </x:c>
      <x:c r="E52" s="85" t="s">
        <x:v>1984</x:v>
      </x:c>
      <x:c r="F52" s="85">
        <x:v>10</x:v>
      </x:c>
      <x:c r="G52" s="85"/>
      <x:c r="H52" s="85">
        <x:v>10</x:v>
      </x:c>
      <x:c r="I52" s="21"/>
      <x:c r="J52" s="21"/>
      <x:c r="K52" s="21"/>
    </x:row>
    <x:row r="53" ht="45" customHeight="1">
      <x:c r="A53" s="85">
        <x:v>52</x:v>
      </x:c>
      <x:c r="B53" s="85" t="s">
        <x:v>1983</x:v>
      </x:c>
      <x:c r="C53" s="85"/>
      <x:c r="D53" s="85" t="s">
        <x:v>319</x:v>
      </x:c>
      <x:c r="E53" s="85" t="s">
        <x:v>1984</x:v>
      </x:c>
      <x:c r="F53" s="85">
        <x:v>10</x:v>
      </x:c>
      <x:c r="G53" s="85"/>
      <x:c r="H53" s="85">
        <x:v>10</x:v>
      </x:c>
      <x:c r="I53" s="21"/>
      <x:c r="J53" s="21"/>
      <x:c r="K53" s="21"/>
    </x:row>
    <x:row r="54" ht="45" customHeight="1">
      <x:c r="A54" s="85">
        <x:v>53</x:v>
      </x:c>
      <x:c r="B54" s="85" t="s">
        <x:v>1983</x:v>
      </x:c>
      <x:c r="C54" s="85"/>
      <x:c r="D54" s="85" t="s">
        <x:v>326</x:v>
      </x:c>
      <x:c r="E54" s="85" t="s">
        <x:v>1984</x:v>
      </x:c>
      <x:c r="F54" s="85">
        <x:v>10</x:v>
      </x:c>
      <x:c r="G54" s="85"/>
      <x:c r="H54" s="85">
        <x:v>10</x:v>
      </x:c>
      <x:c r="I54" s="21"/>
      <x:c r="J54" s="21"/>
      <x:c r="K54" s="21"/>
    </x:row>
    <x:row r="55" ht="45" customHeight="1">
      <x:c r="A55" s="85">
        <x:v>54</x:v>
      </x:c>
      <x:c r="B55" s="85" t="s">
        <x:v>1983</x:v>
      </x:c>
      <x:c r="C55" s="85"/>
      <x:c r="D55" s="85" t="s">
        <x:v>335</x:v>
      </x:c>
      <x:c r="E55" s="85" t="s">
        <x:v>1984</x:v>
      </x:c>
      <x:c r="F55" s="85">
        <x:v>10</x:v>
      </x:c>
      <x:c r="G55" s="85"/>
      <x:c r="H55" s="85">
        <x:v>10</x:v>
      </x:c>
      <x:c r="I55" s="21"/>
      <x:c r="J55" s="21"/>
      <x:c r="K55" s="21"/>
    </x:row>
    <x:row r="56" ht="45" customHeight="1">
      <x:c r="A56" s="85">
        <x:v>55</x:v>
      </x:c>
      <x:c r="B56" s="85" t="s">
        <x:v>1983</x:v>
      </x:c>
      <x:c r="C56" s="85"/>
      <x:c r="D56" s="85" t="s">
        <x:v>342</x:v>
      </x:c>
      <x:c r="E56" s="85" t="s">
        <x:v>1984</x:v>
      </x:c>
      <x:c r="F56" s="85">
        <x:v>10</x:v>
      </x:c>
      <x:c r="G56" s="85"/>
      <x:c r="H56" s="85">
        <x:v>10</x:v>
      </x:c>
      <x:c r="I56" s="21"/>
      <x:c r="J56" s="21"/>
      <x:c r="K56" s="21"/>
    </x:row>
    <x:row r="57" ht="45" customHeight="1">
      <x:c r="A57" s="85">
        <x:v>56</x:v>
      </x:c>
      <x:c r="B57" s="85" t="s">
        <x:v>1983</x:v>
      </x:c>
      <x:c r="C57" s="85"/>
      <x:c r="D57" s="85" t="s">
        <x:v>349</x:v>
      </x:c>
      <x:c r="E57" s="85" t="s">
        <x:v>1984</x:v>
      </x:c>
      <x:c r="F57" s="85">
        <x:v>10</x:v>
      </x:c>
      <x:c r="G57" s="85"/>
      <x:c r="H57" s="85">
        <x:v>10</x:v>
      </x:c>
      <x:c r="I57" s="21"/>
      <x:c r="J57" s="21"/>
      <x:c r="K57" s="21"/>
    </x:row>
    <x:row r="58" ht="45" customHeight="1">
      <x:c r="A58" s="85">
        <x:v>57</x:v>
      </x:c>
      <x:c r="B58" s="85" t="s">
        <x:v>1983</x:v>
      </x:c>
      <x:c r="C58" s="85"/>
      <x:c r="D58" s="85" t="s">
        <x:v>357</x:v>
      </x:c>
      <x:c r="E58" s="85" t="s">
        <x:v>1984</x:v>
      </x:c>
      <x:c r="F58" s="85">
        <x:v>10</x:v>
      </x:c>
      <x:c r="G58" s="85"/>
      <x:c r="H58" s="85">
        <x:v>10</x:v>
      </x:c>
      <x:c r="I58" s="21"/>
      <x:c r="J58" s="21"/>
      <x:c r="K58" s="21"/>
    </x:row>
    <x:row r="59" ht="45" customHeight="1">
      <x:c r="A59" s="85">
        <x:v>58</x:v>
      </x:c>
      <x:c r="B59" s="85" t="s">
        <x:v>1983</x:v>
      </x:c>
      <x:c r="C59" s="85"/>
      <x:c r="D59" s="85" t="s">
        <x:v>365</x:v>
      </x:c>
      <x:c r="E59" s="85" t="s">
        <x:v>1984</x:v>
      </x:c>
      <x:c r="F59" s="85">
        <x:v>10</x:v>
      </x:c>
      <x:c r="G59" s="85"/>
      <x:c r="H59" s="85">
        <x:v>10</x:v>
      </x:c>
      <x:c r="I59" s="21"/>
      <x:c r="J59" s="21"/>
      <x:c r="K59" s="21"/>
    </x:row>
    <x:row r="60" ht="45" customHeight="1">
      <x:c r="A60" s="85">
        <x:v>59</x:v>
      </x:c>
      <x:c r="B60" s="85" t="s">
        <x:v>1983</x:v>
      </x:c>
      <x:c r="C60" s="85"/>
      <x:c r="D60" s="85" t="s">
        <x:v>373</x:v>
      </x:c>
      <x:c r="E60" s="85" t="s">
        <x:v>1984</x:v>
      </x:c>
      <x:c r="F60" s="85">
        <x:v>10</x:v>
      </x:c>
      <x:c r="G60" s="85"/>
      <x:c r="H60" s="85">
        <x:v>10</x:v>
      </x:c>
      <x:c r="I60" s="21"/>
      <x:c r="J60" s="21"/>
      <x:c r="K60" s="21"/>
    </x:row>
    <x:row r="61" ht="45" customHeight="1">
      <x:c r="A61" s="85">
        <x:v>60</x:v>
      </x:c>
      <x:c r="B61" s="85" t="s">
        <x:v>1983</x:v>
      </x:c>
      <x:c r="C61" s="85"/>
      <x:c r="D61" s="85" t="s">
        <x:v>380</x:v>
      </x:c>
      <x:c r="E61" s="85" t="s">
        <x:v>1984</x:v>
      </x:c>
      <x:c r="F61" s="85">
        <x:v>10</x:v>
      </x:c>
      <x:c r="G61" s="85"/>
      <x:c r="H61" s="85">
        <x:v>10</x:v>
      </x:c>
      <x:c r="I61" s="21"/>
      <x:c r="J61" s="21"/>
      <x:c r="K61" s="21"/>
    </x:row>
    <x:row r="62" ht="45" customHeight="1">
      <x:c r="A62" s="85">
        <x:v>61</x:v>
      </x:c>
      <x:c r="B62" s="85" t="s">
        <x:v>1983</x:v>
      </x:c>
      <x:c r="C62" s="85"/>
      <x:c r="D62" s="85" t="s">
        <x:v>384</x:v>
      </x:c>
      <x:c r="E62" s="85" t="s">
        <x:v>1984</x:v>
      </x:c>
      <x:c r="F62" s="85">
        <x:v>10</x:v>
      </x:c>
      <x:c r="G62" s="85"/>
      <x:c r="H62" s="85">
        <x:v>10</x:v>
      </x:c>
      <x:c r="I62" s="21"/>
      <x:c r="J62" s="21"/>
      <x:c r="K62" s="21"/>
    </x:row>
    <x:row r="63" ht="45" customHeight="1">
      <x:c r="A63" s="85">
        <x:v>62</x:v>
      </x:c>
      <x:c r="B63" s="85" t="s">
        <x:v>1983</x:v>
      </x:c>
      <x:c r="C63" s="85"/>
      <x:c r="D63" s="85" t="s">
        <x:v>387</x:v>
      </x:c>
      <x:c r="E63" s="85" t="s">
        <x:v>1984</x:v>
      </x:c>
      <x:c r="F63" s="85">
        <x:v>10</x:v>
      </x:c>
      <x:c r="G63" s="85"/>
      <x:c r="H63" s="85">
        <x:v>10</x:v>
      </x:c>
      <x:c r="I63" s="21"/>
      <x:c r="J63" s="21"/>
      <x:c r="K63" s="21"/>
    </x:row>
    <x:row r="64" ht="45" customHeight="1">
      <x:c r="A64" s="85">
        <x:v>63</x:v>
      </x:c>
      <x:c r="B64" s="85" t="s">
        <x:v>1983</x:v>
      </x:c>
      <x:c r="C64" s="85"/>
      <x:c r="D64" s="85" t="s">
        <x:v>394</x:v>
      </x:c>
      <x:c r="E64" s="85" t="s">
        <x:v>1984</x:v>
      </x:c>
      <x:c r="F64" s="85">
        <x:v>10</x:v>
      </x:c>
      <x:c r="G64" s="85"/>
      <x:c r="H64" s="85">
        <x:v>10</x:v>
      </x:c>
      <x:c r="I64" s="21"/>
      <x:c r="J64" s="21"/>
      <x:c r="K64" s="21"/>
    </x:row>
    <x:row r="65" ht="45" customHeight="1">
      <x:c r="A65" s="85">
        <x:v>64</x:v>
      </x:c>
      <x:c r="B65" s="85" t="s">
        <x:v>1983</x:v>
      </x:c>
      <x:c r="C65" s="85"/>
      <x:c r="D65" s="85" t="s">
        <x:v>401</x:v>
      </x:c>
      <x:c r="E65" s="85" t="s">
        <x:v>1984</x:v>
      </x:c>
      <x:c r="F65" s="85">
        <x:v>10</x:v>
      </x:c>
      <x:c r="G65" s="85"/>
      <x:c r="H65" s="85">
        <x:v>10</x:v>
      </x:c>
      <x:c r="I65" s="21"/>
      <x:c r="J65" s="21"/>
      <x:c r="K65" s="21"/>
    </x:row>
    <x:row r="66" ht="45" customHeight="1">
      <x:c r="A66" s="85">
        <x:v>65</x:v>
      </x:c>
      <x:c r="B66" s="85" t="s">
        <x:v>1983</x:v>
      </x:c>
      <x:c r="C66" s="85"/>
      <x:c r="D66" s="85" t="s">
        <x:v>406</x:v>
      </x:c>
      <x:c r="E66" s="85" t="s">
        <x:v>1984</x:v>
      </x:c>
      <x:c r="F66" s="85">
        <x:v>10</x:v>
      </x:c>
      <x:c r="G66" s="85"/>
      <x:c r="H66" s="85">
        <x:v>10</x:v>
      </x:c>
      <x:c r="I66" s="21"/>
      <x:c r="J66" s="21"/>
      <x:c r="K66" s="21"/>
    </x:row>
    <x:row r="67" ht="45" customHeight="1">
      <x:c r="A67" s="85">
        <x:v>66</x:v>
      </x:c>
      <x:c r="B67" s="85" t="s">
        <x:v>1983</x:v>
      </x:c>
      <x:c r="C67" s="85"/>
      <x:c r="D67" s="85" t="s">
        <x:v>410</x:v>
      </x:c>
      <x:c r="E67" s="85" t="s">
        <x:v>1984</x:v>
      </x:c>
      <x:c r="F67" s="85">
        <x:v>10</x:v>
      </x:c>
      <x:c r="G67" s="85"/>
      <x:c r="H67" s="85">
        <x:v>10</x:v>
      </x:c>
      <x:c r="I67" s="21"/>
      <x:c r="J67" s="21"/>
      <x:c r="K67" s="21"/>
    </x:row>
    <x:row r="68" ht="45" customHeight="1">
      <x:c r="A68" s="85">
        <x:v>67</x:v>
      </x:c>
      <x:c r="B68" s="85" t="s">
        <x:v>1983</x:v>
      </x:c>
      <x:c r="C68" s="85"/>
      <x:c r="D68" s="85" t="s">
        <x:v>414</x:v>
      </x:c>
      <x:c r="E68" s="85" t="s">
        <x:v>1984</x:v>
      </x:c>
      <x:c r="F68" s="85">
        <x:v>10</x:v>
      </x:c>
      <x:c r="G68" s="85"/>
      <x:c r="H68" s="85">
        <x:v>10</x:v>
      </x:c>
      <x:c r="I68" s="21"/>
      <x:c r="J68" s="21"/>
      <x:c r="K68" s="21"/>
    </x:row>
    <x:row r="69" ht="45" customHeight="1">
      <x:c r="A69" s="85">
        <x:v>68</x:v>
      </x:c>
      <x:c r="B69" s="85" t="s">
        <x:v>1983</x:v>
      </x:c>
      <x:c r="C69" s="85"/>
      <x:c r="D69" s="85" t="s">
        <x:v>418</x:v>
      </x:c>
      <x:c r="E69" s="85" t="s">
        <x:v>1984</x:v>
      </x:c>
      <x:c r="F69" s="85">
        <x:v>10</x:v>
      </x:c>
      <x:c r="G69" s="85"/>
      <x:c r="H69" s="85">
        <x:v>10</x:v>
      </x:c>
      <x:c r="I69" s="21"/>
      <x:c r="J69" s="21"/>
      <x:c r="K69" s="21"/>
    </x:row>
    <x:row r="70" ht="45" customHeight="1">
      <x:c r="A70" s="85">
        <x:v>69</x:v>
      </x:c>
      <x:c r="B70" s="85" t="s">
        <x:v>1983</x:v>
      </x:c>
      <x:c r="C70" s="85"/>
      <x:c r="D70" s="85" t="s">
        <x:v>423</x:v>
      </x:c>
      <x:c r="E70" s="85" t="s">
        <x:v>1984</x:v>
      </x:c>
      <x:c r="F70" s="85">
        <x:v>10</x:v>
      </x:c>
      <x:c r="G70" s="85"/>
      <x:c r="H70" s="85">
        <x:v>10</x:v>
      </x:c>
      <x:c r="I70" s="21"/>
      <x:c r="J70" s="21"/>
      <x:c r="K70" s="21"/>
    </x:row>
    <x:row r="71" ht="45" customHeight="1">
      <x:c r="A71" s="85">
        <x:v>70</x:v>
      </x:c>
      <x:c r="B71" s="85" t="s">
        <x:v>1983</x:v>
      </x:c>
      <x:c r="C71" s="85"/>
      <x:c r="D71" s="21" t="s">
        <x:v>429</x:v>
      </x:c>
      <x:c r="E71" s="85" t="s">
        <x:v>1984</x:v>
      </x:c>
      <x:c r="F71" s="85">
        <x:v>10</x:v>
      </x:c>
      <x:c r="G71" s="21"/>
      <x:c r="H71" s="85">
        <x:v>10</x:v>
      </x:c>
      <x:c r="I71" s="21"/>
      <x:c r="J71" s="21"/>
      <x:c r="K71" s="21"/>
    </x:row>
    <x:row r="72" ht="45" customHeight="1">
      <x:c r="A72" s="85">
        <x:v>71</x:v>
      </x:c>
      <x:c r="B72" s="85" t="s">
        <x:v>1983</x:v>
      </x:c>
      <x:c r="C72" s="85"/>
      <x:c r="D72" s="85" t="s">
        <x:v>436</x:v>
      </x:c>
      <x:c r="E72" s="85" t="s">
        <x:v>1984</x:v>
      </x:c>
      <x:c r="F72" s="85">
        <x:v>10</x:v>
      </x:c>
      <x:c r="G72" s="85"/>
      <x:c r="H72" s="85">
        <x:v>10</x:v>
      </x:c>
      <x:c r="I72" s="21"/>
      <x:c r="J72" s="21"/>
      <x:c r="K72" s="21"/>
    </x:row>
    <x:row r="73" ht="45" customHeight="1">
      <x:c r="A73" s="85">
        <x:v>72</x:v>
      </x:c>
      <x:c r="B73" s="85" t="s">
        <x:v>1983</x:v>
      </x:c>
      <x:c r="C73" s="85"/>
      <x:c r="D73" s="85" t="s">
        <x:v>440</x:v>
      </x:c>
      <x:c r="E73" s="85" t="s">
        <x:v>1984</x:v>
      </x:c>
      <x:c r="F73" s="85">
        <x:v>10</x:v>
      </x:c>
      <x:c r="G73" s="85"/>
      <x:c r="H73" s="85">
        <x:v>10</x:v>
      </x:c>
      <x:c r="I73" s="21"/>
      <x:c r="J73" s="21"/>
      <x:c r="K73" s="21"/>
    </x:row>
    <x:row r="74" ht="45" customHeight="1">
      <x:c r="A74" s="85">
        <x:v>73</x:v>
      </x:c>
      <x:c r="B74" s="85" t="s">
        <x:v>1983</x:v>
      </x:c>
      <x:c r="C74" s="85"/>
      <x:c r="D74" s="85" t="s">
        <x:v>447</x:v>
      </x:c>
      <x:c r="E74" s="85" t="s">
        <x:v>1984</x:v>
      </x:c>
      <x:c r="F74" s="85">
        <x:v>10</x:v>
      </x:c>
      <x:c r="G74" s="85"/>
      <x:c r="H74" s="85">
        <x:v>10</x:v>
      </x:c>
      <x:c r="I74" s="21"/>
      <x:c r="J74" s="21"/>
      <x:c r="K74" s="21"/>
    </x:row>
    <x:row r="75" ht="45" customHeight="1">
      <x:c r="A75" s="85">
        <x:v>74</x:v>
      </x:c>
      <x:c r="B75" s="85" t="s">
        <x:v>1983</x:v>
      </x:c>
      <x:c r="C75" s="85"/>
      <x:c r="D75" s="85" t="s">
        <x:v>1988</x:v>
      </x:c>
      <x:c r="E75" s="85" t="s">
        <x:v>1984</x:v>
      </x:c>
      <x:c r="F75" s="85">
        <x:v>10</x:v>
      </x:c>
      <x:c r="G75" s="85"/>
      <x:c r="H75" s="85">
        <x:v>10</x:v>
      </x:c>
      <x:c r="I75" s="21"/>
      <x:c r="J75" s="21"/>
      <x:c r="K75" s="21"/>
    </x:row>
    <x:row r="76" ht="45" customHeight="1">
      <x:c r="A76" s="85">
        <x:v>75</x:v>
      </x:c>
      <x:c r="B76" s="85" t="s">
        <x:v>1983</x:v>
      </x:c>
      <x:c r="C76" s="85"/>
      <x:c r="D76" s="85" t="s">
        <x:v>463</x:v>
      </x:c>
      <x:c r="E76" s="85" t="s">
        <x:v>1984</x:v>
      </x:c>
      <x:c r="F76" s="85">
        <x:v>10</x:v>
      </x:c>
      <x:c r="G76" s="85"/>
      <x:c r="H76" s="85">
        <x:v>10</x:v>
      </x:c>
      <x:c r="I76" s="21"/>
      <x:c r="J76" s="21"/>
      <x:c r="K76" s="21"/>
    </x:row>
    <x:row r="77" ht="45" customHeight="1">
      <x:c r="A77" s="85">
        <x:v>76</x:v>
      </x:c>
      <x:c r="B77" s="85" t="s">
        <x:v>1983</x:v>
      </x:c>
      <x:c r="C77" s="85"/>
      <x:c r="D77" s="85" t="s">
        <x:v>470</x:v>
      </x:c>
      <x:c r="E77" s="85" t="s">
        <x:v>1984</x:v>
      </x:c>
      <x:c r="F77" s="85">
        <x:v>10</x:v>
      </x:c>
      <x:c r="G77" s="85"/>
      <x:c r="H77" s="85">
        <x:v>10</x:v>
      </x:c>
      <x:c r="I77" s="21"/>
      <x:c r="J77" s="21"/>
      <x:c r="K77" s="21"/>
    </x:row>
    <x:row r="78" ht="45" customHeight="1">
      <x:c r="A78" s="85">
        <x:v>77</x:v>
      </x:c>
      <x:c r="B78" s="85" t="s">
        <x:v>1983</x:v>
      </x:c>
      <x:c r="C78" s="85"/>
      <x:c r="D78" s="85" t="s">
        <x:v>479</x:v>
      </x:c>
      <x:c r="E78" s="85" t="s">
        <x:v>1984</x:v>
      </x:c>
      <x:c r="F78" s="85">
        <x:v>10</x:v>
      </x:c>
      <x:c r="G78" s="85"/>
      <x:c r="H78" s="85">
        <x:v>10</x:v>
      </x:c>
      <x:c r="I78" s="21"/>
      <x:c r="J78" s="21"/>
      <x:c r="K78" s="21"/>
    </x:row>
    <x:row r="79" ht="45" customHeight="1">
      <x:c r="A79" s="85">
        <x:v>78</x:v>
      </x:c>
      <x:c r="B79" s="85" t="s">
        <x:v>1983</x:v>
      </x:c>
      <x:c r="C79" s="85"/>
      <x:c r="D79" s="85" t="s">
        <x:v>485</x:v>
      </x:c>
      <x:c r="E79" s="85" t="s">
        <x:v>1984</x:v>
      </x:c>
      <x:c r="F79" s="85">
        <x:v>10</x:v>
      </x:c>
      <x:c r="G79" s="85"/>
      <x:c r="H79" s="85">
        <x:v>10</x:v>
      </x:c>
      <x:c r="I79" s="21"/>
      <x:c r="J79" s="21"/>
      <x:c r="K79" s="21"/>
    </x:row>
    <x:row r="80" ht="45" customHeight="1">
      <x:c r="A80" s="85">
        <x:v>79</x:v>
      </x:c>
      <x:c r="B80" s="85" t="s">
        <x:v>1983</x:v>
      </x:c>
      <x:c r="C80" s="85"/>
      <x:c r="D80" s="85" t="s">
        <x:v>493</x:v>
      </x:c>
      <x:c r="E80" s="85" t="s">
        <x:v>1989</x:v>
      </x:c>
      <x:c r="F80" s="85">
        <x:v>10</x:v>
      </x:c>
      <x:c r="G80" s="85" t="s">
        <x:v>1990</x:v>
      </x:c>
      <x:c r="H80" s="85">
        <x:v>10</x:v>
      </x:c>
      <x:c r="I80" s="21"/>
      <x:c r="J80" s="21" t="s">
        <x:v>1991</x:v>
      </x:c>
      <x:c r="K80" s="21" t="s">
        <x:v>1992</x:v>
      </x:c>
    </x:row>
    <x:row r="81" ht="45" customHeight="1">
      <x:c r="A81" s="85">
        <x:v>80</x:v>
      </x:c>
      <x:c r="B81" s="85" t="s">
        <x:v>1983</x:v>
      </x:c>
      <x:c r="C81" s="85"/>
      <x:c r="D81" s="85" t="s">
        <x:v>500</x:v>
      </x:c>
      <x:c r="E81" s="85" t="s">
        <x:v>1993</x:v>
      </x:c>
      <x:c r="F81" s="85">
        <x:v>10</x:v>
      </x:c>
      <x:c r="G81" s="85" t="s">
        <x:v>1994</x:v>
      </x:c>
      <x:c r="H81" s="85">
        <x:v>10</x:v>
      </x:c>
      <x:c r="I81" s="21"/>
      <x:c r="J81" s="21"/>
      <x:c r="K81" s="21" t="s">
        <x:v>1995</x:v>
      </x:c>
    </x:row>
    <x:row r="82" ht="45" customHeight="1">
      <x:c r="A82" s="85">
        <x:v>81</x:v>
      </x:c>
      <x:c r="B82" s="85" t="s">
        <x:v>1983</x:v>
      </x:c>
      <x:c r="C82" s="85"/>
      <x:c r="D82" s="85" t="s">
        <x:v>504</x:v>
      </x:c>
      <x:c r="E82" s="85" t="s">
        <x:v>1993</x:v>
      </x:c>
      <x:c r="F82" s="85">
        <x:v>10</x:v>
      </x:c>
      <x:c r="G82" s="85"/>
      <x:c r="H82" s="85">
        <x:v>10</x:v>
      </x:c>
      <x:c r="I82" s="21"/>
      <x:c r="J82" s="21"/>
      <x:c r="K82" s="21" t="s">
        <x:v>1996</x:v>
      </x:c>
    </x:row>
    <x:row r="83" ht="45" customHeight="1">
      <x:c r="A83" s="85">
        <x:v>82</x:v>
      </x:c>
      <x:c r="B83" s="85" t="s">
        <x:v>1983</x:v>
      </x:c>
      <x:c r="C83" s="85"/>
      <x:c r="D83" s="85" t="s">
        <x:v>510</x:v>
      </x:c>
      <x:c r="E83" s="85" t="s">
        <x:v>1993</x:v>
      </x:c>
      <x:c r="F83" s="85">
        <x:v>10</x:v>
      </x:c>
      <x:c r="G83" s="85"/>
      <x:c r="H83" s="85">
        <x:v>10</x:v>
      </x:c>
      <x:c r="I83" s="21"/>
      <x:c r="J83" s="21"/>
      <x:c r="K83" s="21"/>
    </x:row>
    <x:row r="84" ht="45" customHeight="1">
      <x:c r="A84" s="85">
        <x:v>83</x:v>
      </x:c>
      <x:c r="B84" s="85" t="s">
        <x:v>1983</x:v>
      </x:c>
      <x:c r="C84" s="85"/>
      <x:c r="D84" s="85" t="s">
        <x:v>1997</x:v>
      </x:c>
      <x:c r="E84" s="85" t="s">
        <x:v>1993</x:v>
      </x:c>
      <x:c r="F84" s="85">
        <x:v>10</x:v>
      </x:c>
      <x:c r="G84" s="85"/>
      <x:c r="H84" s="85">
        <x:v>10</x:v>
      </x:c>
      <x:c r="I84" s="21"/>
      <x:c r="J84" s="21"/>
      <x:c r="K84" s="21"/>
    </x:row>
    <x:row r="85" ht="45" customHeight="1">
      <x:c r="A85" s="85">
        <x:v>84</x:v>
      </x:c>
      <x:c r="B85" s="85" t="s">
        <x:v>1983</x:v>
      </x:c>
      <x:c r="C85" s="85"/>
      <x:c r="D85" s="85" t="s">
        <x:v>521</x:v>
      </x:c>
      <x:c r="E85" s="85" t="s">
        <x:v>1993</x:v>
      </x:c>
      <x:c r="F85" s="85">
        <x:v>10</x:v>
      </x:c>
      <x:c r="G85" s="85"/>
      <x:c r="H85" s="85">
        <x:v>10</x:v>
      </x:c>
      <x:c r="I85" s="21"/>
      <x:c r="J85" s="21"/>
      <x:c r="K85" s="21"/>
    </x:row>
    <x:row r="86" ht="45" customHeight="1">
      <x:c r="A86" s="85">
        <x:v>85</x:v>
      </x:c>
      <x:c r="B86" s="85" t="s">
        <x:v>1983</x:v>
      </x:c>
      <x:c r="C86" s="85"/>
      <x:c r="D86" s="85" t="s">
        <x:v>526</x:v>
      </x:c>
      <x:c r="E86" s="85" t="s">
        <x:v>1993</x:v>
      </x:c>
      <x:c r="F86" s="85">
        <x:v>10</x:v>
      </x:c>
      <x:c r="G86" s="85"/>
      <x:c r="H86" s="85">
        <x:v>10</x:v>
      </x:c>
      <x:c r="I86" s="21"/>
      <x:c r="J86" s="21"/>
      <x:c r="K86" s="21"/>
    </x:row>
    <x:row r="87" ht="45" customHeight="1">
      <x:c r="A87" s="85">
        <x:v>86</x:v>
      </x:c>
      <x:c r="B87" s="85" t="s">
        <x:v>1983</x:v>
      </x:c>
      <x:c r="C87" s="85"/>
      <x:c r="D87" s="85" t="s">
        <x:v>534</x:v>
      </x:c>
      <x:c r="E87" s="85" t="s">
        <x:v>1993</x:v>
      </x:c>
      <x:c r="F87" s="85">
        <x:v>10</x:v>
      </x:c>
      <x:c r="G87" s="85"/>
      <x:c r="H87" s="85">
        <x:v>10</x:v>
      </x:c>
      <x:c r="I87" s="21"/>
      <x:c r="J87" s="21"/>
      <x:c r="K87" s="21"/>
    </x:row>
    <x:row r="88" ht="45" customHeight="1">
      <x:c r="A88" s="85">
        <x:v>87</x:v>
      </x:c>
      <x:c r="B88" s="85" t="s">
        <x:v>1983</x:v>
      </x:c>
      <x:c r="C88" s="85"/>
      <x:c r="D88" s="85" t="s">
        <x:v>539</x:v>
      </x:c>
      <x:c r="E88" s="85" t="s">
        <x:v>1993</x:v>
      </x:c>
      <x:c r="F88" s="85">
        <x:v>10</x:v>
      </x:c>
      <x:c r="G88" s="85"/>
      <x:c r="H88" s="85">
        <x:v>10</x:v>
      </x:c>
      <x:c r="I88" s="21"/>
      <x:c r="J88" s="21"/>
      <x:c r="K88" s="21"/>
    </x:row>
    <x:row r="89" ht="45" customHeight="1">
      <x:c r="A89" s="85">
        <x:v>88</x:v>
      </x:c>
      <x:c r="B89" s="85" t="s">
        <x:v>1983</x:v>
      </x:c>
      <x:c r="C89" s="85"/>
      <x:c r="D89" s="85" t="s">
        <x:v>544</x:v>
      </x:c>
      <x:c r="E89" s="85" t="s">
        <x:v>1993</x:v>
      </x:c>
      <x:c r="F89" s="85">
        <x:v>10</x:v>
      </x:c>
      <x:c r="G89" s="85"/>
      <x:c r="H89" s="85">
        <x:v>10</x:v>
      </x:c>
      <x:c r="I89" s="21"/>
      <x:c r="J89" s="21"/>
      <x:c r="K89" s="21"/>
    </x:row>
    <x:row r="90" ht="45" customHeight="1">
      <x:c r="A90" s="85">
        <x:v>89</x:v>
      </x:c>
      <x:c r="B90" s="85" t="s">
        <x:v>1983</x:v>
      </x:c>
      <x:c r="C90" s="85"/>
      <x:c r="D90" s="85" t="s">
        <x:v>548</x:v>
      </x:c>
      <x:c r="E90" s="85" t="s">
        <x:v>1993</x:v>
      </x:c>
      <x:c r="F90" s="85">
        <x:v>10</x:v>
      </x:c>
      <x:c r="G90" s="85"/>
      <x:c r="H90" s="85">
        <x:v>10</x:v>
      </x:c>
      <x:c r="I90" s="21"/>
      <x:c r="J90" s="21"/>
      <x:c r="K90" s="21"/>
    </x:row>
    <x:row r="91" ht="45" customHeight="1">
      <x:c r="A91" s="85">
        <x:v>90</x:v>
      </x:c>
      <x:c r="B91" s="85" t="s">
        <x:v>1983</x:v>
      </x:c>
      <x:c r="C91" s="85"/>
      <x:c r="D91" s="85" t="s">
        <x:v>553</x:v>
      </x:c>
      <x:c r="E91" s="85" t="s">
        <x:v>1993</x:v>
      </x:c>
      <x:c r="F91" s="85">
        <x:v>10</x:v>
      </x:c>
      <x:c r="G91" s="85"/>
      <x:c r="H91" s="85">
        <x:v>10</x:v>
      </x:c>
      <x:c r="I91" s="21"/>
      <x:c r="J91" s="21"/>
      <x:c r="K91" s="21"/>
    </x:row>
    <x:row r="92" ht="45" customHeight="1">
      <x:c r="A92" s="85">
        <x:v>91</x:v>
      </x:c>
      <x:c r="B92" s="85" t="s">
        <x:v>1983</x:v>
      </x:c>
      <x:c r="C92" s="85"/>
      <x:c r="D92" s="85" t="s">
        <x:v>557</x:v>
      </x:c>
      <x:c r="E92" s="85" t="s">
        <x:v>1993</x:v>
      </x:c>
      <x:c r="F92" s="85">
        <x:v>10</x:v>
      </x:c>
      <x:c r="G92" s="85"/>
      <x:c r="H92" s="85">
        <x:v>10</x:v>
      </x:c>
      <x:c r="I92" s="21"/>
      <x:c r="J92" s="21"/>
      <x:c r="K92" s="21"/>
    </x:row>
    <x:row r="93" ht="45" customHeight="1">
      <x:c r="A93" s="85">
        <x:v>92</x:v>
      </x:c>
      <x:c r="B93" s="85" t="s">
        <x:v>1983</x:v>
      </x:c>
      <x:c r="C93" s="85"/>
      <x:c r="D93" s="85" t="s">
        <x:v>561</x:v>
      </x:c>
      <x:c r="E93" s="85" t="s">
        <x:v>1993</x:v>
      </x:c>
      <x:c r="F93" s="85">
        <x:v>10</x:v>
      </x:c>
      <x:c r="G93" s="85"/>
      <x:c r="H93" s="85">
        <x:v>10</x:v>
      </x:c>
      <x:c r="I93" s="21"/>
      <x:c r="J93" s="21"/>
      <x:c r="K93" s="21"/>
    </x:row>
    <x:row r="94" ht="45" customHeight="1">
      <x:c r="A94" s="85">
        <x:v>93</x:v>
      </x:c>
      <x:c r="B94" s="85" t="s">
        <x:v>1983</x:v>
      </x:c>
      <x:c r="C94" s="85"/>
      <x:c r="D94" s="85" t="s">
        <x:v>565</x:v>
      </x:c>
      <x:c r="E94" s="85" t="s">
        <x:v>1993</x:v>
      </x:c>
      <x:c r="F94" s="85">
        <x:v>10</x:v>
      </x:c>
      <x:c r="G94" s="85"/>
      <x:c r="H94" s="85">
        <x:v>10</x:v>
      </x:c>
      <x:c r="I94" s="21"/>
      <x:c r="J94" s="21"/>
      <x:c r="K94" s="21"/>
    </x:row>
    <x:row r="95" ht="45" customHeight="1">
      <x:c r="A95" s="85">
        <x:v>94</x:v>
      </x:c>
      <x:c r="B95" s="85" t="s">
        <x:v>1983</x:v>
      </x:c>
      <x:c r="C95" s="85"/>
      <x:c r="D95" s="85" t="s">
        <x:v>569</x:v>
      </x:c>
      <x:c r="E95" s="85" t="s">
        <x:v>1993</x:v>
      </x:c>
      <x:c r="F95" s="85">
        <x:v>10</x:v>
      </x:c>
      <x:c r="G95" s="85"/>
      <x:c r="H95" s="85">
        <x:v>10</x:v>
      </x:c>
      <x:c r="I95" s="21"/>
      <x:c r="J95" s="21"/>
      <x:c r="K95" s="21"/>
    </x:row>
    <x:row r="96" ht="45" customHeight="1">
      <x:c r="A96" s="85">
        <x:v>95</x:v>
      </x:c>
      <x:c r="B96" s="85" t="s">
        <x:v>1983</x:v>
      </x:c>
      <x:c r="C96" s="85"/>
      <x:c r="D96" s="85" t="s">
        <x:v>573</x:v>
      </x:c>
      <x:c r="E96" s="85" t="s">
        <x:v>1993</x:v>
      </x:c>
      <x:c r="F96" s="85">
        <x:v>10</x:v>
      </x:c>
      <x:c r="G96" s="85"/>
      <x:c r="H96" s="85">
        <x:v>10</x:v>
      </x:c>
      <x:c r="I96" s="21"/>
      <x:c r="J96" s="21"/>
      <x:c r="K96" s="21"/>
    </x:row>
    <x:row r="97" ht="45" customHeight="1">
      <x:c r="A97" s="85">
        <x:v>96</x:v>
      </x:c>
      <x:c r="B97" s="85" t="s">
        <x:v>1983</x:v>
      </x:c>
      <x:c r="C97" s="85"/>
      <x:c r="D97" s="85" t="s">
        <x:v>577</x:v>
      </x:c>
      <x:c r="E97" s="85" t="s">
        <x:v>1993</x:v>
      </x:c>
      <x:c r="F97" s="85">
        <x:v>10</x:v>
      </x:c>
      <x:c r="G97" s="85"/>
      <x:c r="H97" s="85">
        <x:v>10</x:v>
      </x:c>
      <x:c r="I97" s="21"/>
      <x:c r="J97" s="21"/>
      <x:c r="K97" s="21"/>
    </x:row>
    <x:row r="98" ht="45" customHeight="1">
      <x:c r="A98" s="85">
        <x:v>97</x:v>
      </x:c>
      <x:c r="B98" s="85" t="s">
        <x:v>1983</x:v>
      </x:c>
      <x:c r="C98" s="85"/>
      <x:c r="D98" s="85" t="s">
        <x:v>1998</x:v>
      </x:c>
      <x:c r="E98" s="85" t="s">
        <x:v>1993</x:v>
      </x:c>
      <x:c r="F98" s="85">
        <x:v>10</x:v>
      </x:c>
      <x:c r="G98" s="85"/>
      <x:c r="H98" s="85">
        <x:v>10</x:v>
      </x:c>
      <x:c r="I98" s="21"/>
      <x:c r="J98" s="21"/>
      <x:c r="K98" s="21"/>
    </x:row>
    <x:row r="99" ht="45" customHeight="1">
      <x:c r="A99" s="85">
        <x:v>98</x:v>
      </x:c>
      <x:c r="B99" s="85" t="s">
        <x:v>1983</x:v>
      </x:c>
      <x:c r="C99" s="85"/>
      <x:c r="D99" s="85" t="s">
        <x:v>1999</x:v>
      </x:c>
      <x:c r="E99" s="85" t="s">
        <x:v>1993</x:v>
      </x:c>
      <x:c r="F99" s="85">
        <x:v>10</x:v>
      </x:c>
      <x:c r="G99" s="85"/>
      <x:c r="H99" s="85">
        <x:v>10</x:v>
      </x:c>
      <x:c r="I99" s="21"/>
      <x:c r="J99" s="21"/>
      <x:c r="K99" s="21"/>
    </x:row>
    <x:row r="100" ht="45" customHeight="1">
      <x:c r="A100" s="85">
        <x:v>99</x:v>
      </x:c>
      <x:c r="B100" s="85" t="s">
        <x:v>1983</x:v>
      </x:c>
      <x:c r="C100" s="85"/>
      <x:c r="D100" s="85" t="s">
        <x:v>600</x:v>
      </x:c>
      <x:c r="E100" s="85" t="s">
        <x:v>1993</x:v>
      </x:c>
      <x:c r="F100" s="85">
        <x:v>10</x:v>
      </x:c>
      <x:c r="G100" s="85"/>
      <x:c r="H100" s="85">
        <x:v>10</x:v>
      </x:c>
      <x:c r="I100" s="21"/>
      <x:c r="J100" s="21"/>
      <x:c r="K100" s="21"/>
    </x:row>
    <x:row r="101" ht="45" customHeight="1">
      <x:c r="A101" s="85">
        <x:v>100</x:v>
      </x:c>
      <x:c r="B101" s="85" t="s">
        <x:v>1983</x:v>
      </x:c>
      <x:c r="C101" s="85"/>
      <x:c r="D101" s="85" t="s">
        <x:v>604</x:v>
      </x:c>
      <x:c r="E101" s="85" t="s">
        <x:v>1993</x:v>
      </x:c>
      <x:c r="F101" s="85">
        <x:v>10</x:v>
      </x:c>
      <x:c r="G101" s="85"/>
      <x:c r="H101" s="85">
        <x:v>10</x:v>
      </x:c>
      <x:c r="I101" s="21"/>
      <x:c r="J101" s="21"/>
      <x:c r="K101" s="21"/>
    </x:row>
    <x:row r="102" ht="45" customHeight="1">
      <x:c r="A102" s="85">
        <x:v>101</x:v>
      </x:c>
      <x:c r="B102" s="85" t="s">
        <x:v>1983</x:v>
      </x:c>
      <x:c r="C102" s="85"/>
      <x:c r="D102" s="85" t="s">
        <x:v>608</x:v>
      </x:c>
      <x:c r="E102" s="85" t="s">
        <x:v>1993</x:v>
      </x:c>
      <x:c r="F102" s="85">
        <x:v>10</x:v>
      </x:c>
      <x:c r="G102" s="85"/>
      <x:c r="H102" s="85">
        <x:v>10</x:v>
      </x:c>
      <x:c r="I102" s="21"/>
      <x:c r="J102" s="21"/>
      <x:c r="K102" s="21"/>
    </x:row>
    <x:row r="103" ht="45" customHeight="1">
      <x:c r="A103" s="85">
        <x:v>102</x:v>
      </x:c>
      <x:c r="B103" s="85" t="s">
        <x:v>1983</x:v>
      </x:c>
      <x:c r="C103" s="85"/>
      <x:c r="D103" s="85" t="s">
        <x:v>613</x:v>
      </x:c>
      <x:c r="E103" s="85" t="s">
        <x:v>1993</x:v>
      </x:c>
      <x:c r="F103" s="85">
        <x:v>10</x:v>
      </x:c>
      <x:c r="G103" s="85"/>
      <x:c r="H103" s="85">
        <x:v>10</x:v>
      </x:c>
      <x:c r="I103" s="21"/>
      <x:c r="J103" s="21"/>
      <x:c r="K103" s="21"/>
    </x:row>
    <x:row r="104" ht="45" customHeight="1">
      <x:c r="A104" s="85">
        <x:v>103</x:v>
      </x:c>
      <x:c r="B104" s="85" t="s">
        <x:v>1983</x:v>
      </x:c>
      <x:c r="C104" s="85"/>
      <x:c r="D104" s="85" t="s">
        <x:v>618</x:v>
      </x:c>
      <x:c r="E104" s="85" t="s">
        <x:v>1993</x:v>
      </x:c>
      <x:c r="F104" s="85">
        <x:v>10</x:v>
      </x:c>
      <x:c r="G104" s="85"/>
      <x:c r="H104" s="85">
        <x:v>10</x:v>
      </x:c>
      <x:c r="I104" s="21"/>
      <x:c r="J104" s="21"/>
      <x:c r="K104" s="21"/>
    </x:row>
    <x:row r="105" ht="45" customHeight="1">
      <x:c r="A105" s="85">
        <x:v>104</x:v>
      </x:c>
      <x:c r="B105" s="85" t="s">
        <x:v>1983</x:v>
      </x:c>
      <x:c r="C105" s="85"/>
      <x:c r="D105" s="85" t="s">
        <x:v>622</x:v>
      </x:c>
      <x:c r="E105" s="85" t="s">
        <x:v>1993</x:v>
      </x:c>
      <x:c r="F105" s="85">
        <x:v>10</x:v>
      </x:c>
      <x:c r="G105" s="85"/>
      <x:c r="H105" s="85">
        <x:v>10</x:v>
      </x:c>
      <x:c r="I105" s="21"/>
      <x:c r="J105" s="21"/>
      <x:c r="K105" s="21"/>
    </x:row>
    <x:row r="106" ht="45" customHeight="1">
      <x:c r="A106" s="85">
        <x:v>105</x:v>
      </x:c>
      <x:c r="B106" s="85" t="s">
        <x:v>1983</x:v>
      </x:c>
      <x:c r="C106" s="85"/>
      <x:c r="D106" s="85" t="s">
        <x:v>629</x:v>
      </x:c>
      <x:c r="E106" s="85" t="s">
        <x:v>1993</x:v>
      </x:c>
      <x:c r="F106" s="85">
        <x:v>10</x:v>
      </x:c>
      <x:c r="G106" s="85"/>
      <x:c r="H106" s="85">
        <x:v>10</x:v>
      </x:c>
      <x:c r="I106" s="21"/>
      <x:c r="J106" s="21"/>
      <x:c r="K106" s="21"/>
    </x:row>
    <x:row r="107" ht="45" customHeight="1">
      <x:c r="A107" s="85">
        <x:v>106</x:v>
      </x:c>
      <x:c r="B107" s="85" t="s">
        <x:v>1983</x:v>
      </x:c>
      <x:c r="C107" s="85"/>
      <x:c r="D107" s="85" t="s">
        <x:v>634</x:v>
      </x:c>
      <x:c r="E107" s="85" t="s">
        <x:v>1993</x:v>
      </x:c>
      <x:c r="F107" s="85">
        <x:v>10</x:v>
      </x:c>
      <x:c r="G107" s="85"/>
      <x:c r="H107" s="85">
        <x:v>10</x:v>
      </x:c>
      <x:c r="I107" s="21"/>
      <x:c r="J107" s="21"/>
      <x:c r="K107" s="21"/>
    </x:row>
    <x:row r="108" ht="45" customHeight="1">
      <x:c r="A108" s="85">
        <x:v>107</x:v>
      </x:c>
      <x:c r="B108" s="85" t="s">
        <x:v>1983</x:v>
      </x:c>
      <x:c r="C108" s="85"/>
      <x:c r="D108" s="85" t="s">
        <x:v>638</x:v>
      </x:c>
      <x:c r="E108" s="85" t="s">
        <x:v>1993</x:v>
      </x:c>
      <x:c r="F108" s="85">
        <x:v>10</x:v>
      </x:c>
      <x:c r="G108" s="85"/>
      <x:c r="H108" s="85">
        <x:v>10</x:v>
      </x:c>
      <x:c r="I108" s="21"/>
      <x:c r="J108" s="21"/>
      <x:c r="K108" s="21"/>
    </x:row>
    <x:row r="109" ht="45" customHeight="1">
      <x:c r="A109" s="85">
        <x:v>108</x:v>
      </x:c>
      <x:c r="B109" s="85" t="s">
        <x:v>1983</x:v>
      </x:c>
      <x:c r="C109" s="85"/>
      <x:c r="D109" s="85" t="s">
        <x:v>642</x:v>
      </x:c>
      <x:c r="E109" s="85" t="s">
        <x:v>1993</x:v>
      </x:c>
      <x:c r="F109" s="85">
        <x:v>10</x:v>
      </x:c>
      <x:c r="G109" s="85"/>
      <x:c r="H109" s="85">
        <x:v>10</x:v>
      </x:c>
      <x:c r="I109" s="21"/>
      <x:c r="J109" s="21"/>
      <x:c r="K109" s="21"/>
    </x:row>
    <x:row r="110" ht="45" customHeight="1">
      <x:c r="A110" s="85">
        <x:v>109</x:v>
      </x:c>
      <x:c r="B110" s="85" t="s">
        <x:v>1983</x:v>
      </x:c>
      <x:c r="C110" s="85"/>
      <x:c r="D110" s="85" t="s">
        <x:v>646</x:v>
      </x:c>
      <x:c r="E110" s="85" t="s">
        <x:v>1993</x:v>
      </x:c>
      <x:c r="F110" s="85">
        <x:v>10</x:v>
      </x:c>
      <x:c r="G110" s="85"/>
      <x:c r="H110" s="85">
        <x:v>10</x:v>
      </x:c>
      <x:c r="I110" s="21"/>
      <x:c r="J110" s="21"/>
      <x:c r="K110" s="21"/>
    </x:row>
    <x:row r="111" ht="45" customHeight="1">
      <x:c r="A111" s="85">
        <x:v>110</x:v>
      </x:c>
      <x:c r="B111" s="85" t="s">
        <x:v>1983</x:v>
      </x:c>
      <x:c r="C111" s="85"/>
      <x:c r="D111" s="85" t="s">
        <x:v>651</x:v>
      </x:c>
      <x:c r="E111" s="85" t="s">
        <x:v>1993</x:v>
      </x:c>
      <x:c r="F111" s="85">
        <x:v>10</x:v>
      </x:c>
      <x:c r="G111" s="85"/>
      <x:c r="H111" s="85">
        <x:v>10</x:v>
      </x:c>
      <x:c r="I111" s="21"/>
      <x:c r="J111" s="21"/>
      <x:c r="K111" s="21"/>
    </x:row>
    <x:row r="112" ht="45" customHeight="1">
      <x:c r="A112" s="85">
        <x:v>111</x:v>
      </x:c>
      <x:c r="B112" s="85" t="s">
        <x:v>1983</x:v>
      </x:c>
      <x:c r="C112" s="85"/>
      <x:c r="D112" s="85" t="s">
        <x:v>655</x:v>
      </x:c>
      <x:c r="E112" s="85" t="s">
        <x:v>1993</x:v>
      </x:c>
      <x:c r="F112" s="85">
        <x:v>10</x:v>
      </x:c>
      <x:c r="G112" s="85"/>
      <x:c r="H112" s="85">
        <x:v>10</x:v>
      </x:c>
      <x:c r="I112" s="21"/>
      <x:c r="J112" s="21"/>
      <x:c r="K112" s="21"/>
    </x:row>
    <x:row r="113" ht="45" customHeight="1">
      <x:c r="A113" s="85">
        <x:v>112</x:v>
      </x:c>
      <x:c r="B113" s="85" t="s">
        <x:v>1983</x:v>
      </x:c>
      <x:c r="C113" s="85"/>
      <x:c r="D113" s="85" t="s">
        <x:v>659</x:v>
      </x:c>
      <x:c r="E113" s="85" t="s">
        <x:v>1993</x:v>
      </x:c>
      <x:c r="F113" s="85">
        <x:v>10</x:v>
      </x:c>
      <x:c r="G113" s="85"/>
      <x:c r="H113" s="85">
        <x:v>10</x:v>
      </x:c>
      <x:c r="I113" s="21"/>
      <x:c r="J113" s="21"/>
      <x:c r="K113" s="21"/>
    </x:row>
    <x:row r="114" ht="45" customHeight="1">
      <x:c r="A114" s="85">
        <x:v>113</x:v>
      </x:c>
      <x:c r="B114" s="85" t="s">
        <x:v>1983</x:v>
      </x:c>
      <x:c r="C114" s="85"/>
      <x:c r="D114" s="85" t="s">
        <x:v>663</x:v>
      </x:c>
      <x:c r="E114" s="85" t="s">
        <x:v>1993</x:v>
      </x:c>
      <x:c r="F114" s="85">
        <x:v>10</x:v>
      </x:c>
      <x:c r="G114" s="85"/>
      <x:c r="H114" s="85">
        <x:v>10</x:v>
      </x:c>
      <x:c r="I114" s="21"/>
      <x:c r="J114" s="21"/>
      <x:c r="K114" s="21"/>
    </x:row>
    <x:row r="115" ht="45" customHeight="1">
      <x:c r="A115" s="85">
        <x:v>114</x:v>
      </x:c>
      <x:c r="B115" s="85" t="s">
        <x:v>1983</x:v>
      </x:c>
      <x:c r="C115" s="85"/>
      <x:c r="D115" s="85" t="s">
        <x:v>668</x:v>
      </x:c>
      <x:c r="E115" s="85" t="s">
        <x:v>1993</x:v>
      </x:c>
      <x:c r="F115" s="85">
        <x:v>10</x:v>
      </x:c>
      <x:c r="G115" s="85"/>
      <x:c r="H115" s="85">
        <x:v>10</x:v>
      </x:c>
      <x:c r="I115" s="21"/>
      <x:c r="J115" s="21"/>
      <x:c r="K115" s="21"/>
    </x:row>
    <x:row r="116" ht="45" customHeight="1">
      <x:c r="A116" s="85">
        <x:v>115</x:v>
      </x:c>
      <x:c r="B116" s="85" t="s">
        <x:v>1983</x:v>
      </x:c>
      <x:c r="C116" s="85"/>
      <x:c r="D116" s="21" t="s">
        <x:v>674</x:v>
      </x:c>
      <x:c r="E116" s="85" t="s">
        <x:v>1993</x:v>
      </x:c>
      <x:c r="F116" s="85">
        <x:v>10</x:v>
      </x:c>
      <x:c r="G116" s="21"/>
      <x:c r="H116" s="85">
        <x:v>10</x:v>
      </x:c>
      <x:c r="I116" s="21"/>
      <x:c r="J116" s="21"/>
      <x:c r="K116" s="21"/>
    </x:row>
    <x:row r="117" ht="45" customHeight="1">
      <x:c r="A117" s="85">
        <x:v>116</x:v>
      </x:c>
      <x:c r="B117" s="85" t="s">
        <x:v>1983</x:v>
      </x:c>
      <x:c r="C117" s="85"/>
      <x:c r="D117" s="85" t="s">
        <x:v>681</x:v>
      </x:c>
      <x:c r="E117" s="85" t="s">
        <x:v>1993</x:v>
      </x:c>
      <x:c r="F117" s="85">
        <x:v>10</x:v>
      </x:c>
      <x:c r="G117" s="85"/>
      <x:c r="H117" s="85">
        <x:v>10</x:v>
      </x:c>
      <x:c r="I117" s="21"/>
      <x:c r="J117" s="21"/>
      <x:c r="K117" s="21"/>
    </x:row>
    <x:row r="118" ht="45" customHeight="1">
      <x:c r="A118" s="85">
        <x:v>117</x:v>
      </x:c>
      <x:c r="B118" s="85" t="s">
        <x:v>1983</x:v>
      </x:c>
      <x:c r="C118" s="85"/>
      <x:c r="D118" s="85" t="s">
        <x:v>685</x:v>
      </x:c>
      <x:c r="E118" s="85" t="s">
        <x:v>1993</x:v>
      </x:c>
      <x:c r="F118" s="85">
        <x:v>10</x:v>
      </x:c>
      <x:c r="G118" s="85"/>
      <x:c r="H118" s="85">
        <x:v>10</x:v>
      </x:c>
      <x:c r="I118" s="21"/>
      <x:c r="J118" s="21"/>
      <x:c r="K118" s="21"/>
    </x:row>
    <x:row r="119" ht="45" customHeight="1">
      <x:c r="A119" s="85">
        <x:v>118</x:v>
      </x:c>
      <x:c r="B119" s="85" t="s">
        <x:v>1983</x:v>
      </x:c>
      <x:c r="C119" s="85"/>
      <x:c r="D119" s="85" t="s">
        <x:v>689</x:v>
      </x:c>
      <x:c r="E119" s="85" t="s">
        <x:v>2000</x:v>
      </x:c>
      <x:c r="F119" s="85">
        <x:v>80</x:v>
      </x:c>
      <x:c r="G119" s="85" t="s">
        <x:v>2001</x:v>
      </x:c>
      <x:c r="H119" s="85">
        <x:v>100</x:v>
      </x:c>
      <x:c r="I119" s="21" t="s">
        <x:v>2002</x:v>
      </x:c>
      <x:c r="J119" s="21" t="s">
        <x:v>2003</x:v>
      </x:c>
      <x:c r="K119" s="21" t="s">
        <x:v>2004</x:v>
      </x:c>
    </x:row>
    <x:row r="120" ht="45" customHeight="1">
      <x:c r="A120" s="85">
        <x:v>119</x:v>
      </x:c>
      <x:c r="B120" s="85" t="s">
        <x:v>1983</x:v>
      </x:c>
      <x:c r="C120" s="85"/>
      <x:c r="D120" s="85" t="s">
        <x:v>696</x:v>
      </x:c>
      <x:c r="E120" s="85" t="s">
        <x:v>2005</x:v>
      </x:c>
      <x:c r="F120" s="85">
        <x:v>100</x:v>
      </x:c>
      <x:c r="G120" s="85"/>
      <x:c r="H120" s="85">
        <x:v>100</x:v>
      </x:c>
      <x:c r="I120" s="21"/>
      <x:c r="J120" s="21"/>
      <x:c r="K120" s="21" t="s">
        <x:v>2006</x:v>
      </x:c>
    </x:row>
    <x:row r="121" ht="45" customHeight="1">
      <x:c r="A121" s="85">
        <x:v>120</x:v>
      </x:c>
      <x:c r="B121" s="85" t="s">
        <x:v>1983</x:v>
      </x:c>
      <x:c r="C121" s="85"/>
      <x:c r="D121" s="85" t="s">
        <x:v>704</x:v>
      </x:c>
      <x:c r="E121" s="85" t="s">
        <x:v>2000</x:v>
      </x:c>
      <x:c r="F121" s="85">
        <x:v>100</x:v>
      </x:c>
      <x:c r="G121" s="85"/>
      <x:c r="H121" s="85">
        <x:v>100</x:v>
      </x:c>
      <x:c r="I121" s="21"/>
      <x:c r="J121" s="21"/>
      <x:c r="K121" s="21" t="s">
        <x:v>2007</x:v>
      </x:c>
    </x:row>
    <x:row r="122" ht="45" customHeight="1">
      <x:c r="A122" s="85">
        <x:v>121</x:v>
      </x:c>
      <x:c r="B122" s="85" t="s">
        <x:v>1983</x:v>
      </x:c>
      <x:c r="C122" s="85"/>
      <x:c r="D122" s="85" t="s">
        <x:v>708</x:v>
      </x:c>
      <x:c r="E122" s="85" t="s">
        <x:v>2000</x:v>
      </x:c>
      <x:c r="F122" s="85">
        <x:v>100</x:v>
      </x:c>
      <x:c r="G122" s="85"/>
      <x:c r="H122" s="85">
        <x:v>100</x:v>
      </x:c>
      <x:c r="I122" s="21"/>
      <x:c r="J122" s="21"/>
      <x:c r="K122" s="21" t="s">
        <x:v>2008</x:v>
      </x:c>
    </x:row>
    <x:row r="123" ht="45" customHeight="1">
      <x:c r="A123" s="85">
        <x:v>122</x:v>
      </x:c>
      <x:c r="B123" s="85" t="s">
        <x:v>1983</x:v>
      </x:c>
      <x:c r="C123" s="85"/>
      <x:c r="D123" s="85" t="s">
        <x:v>715</x:v>
      </x:c>
      <x:c r="E123" s="85" t="s">
        <x:v>2000</x:v>
      </x:c>
      <x:c r="F123" s="85">
        <x:v>100</x:v>
      </x:c>
      <x:c r="G123" s="85"/>
      <x:c r="H123" s="85">
        <x:v>100</x:v>
      </x:c>
      <x:c r="I123" s="21"/>
      <x:c r="J123" s="21"/>
      <x:c r="K123" s="21"/>
    </x:row>
    <x:row r="124" ht="45" customHeight="1">
      <x:c r="A124" s="85">
        <x:v>123</x:v>
      </x:c>
      <x:c r="B124" s="85" t="s">
        <x:v>1983</x:v>
      </x:c>
      <x:c r="C124" s="85"/>
      <x:c r="D124" s="85" t="s">
        <x:v>722</x:v>
      </x:c>
      <x:c r="E124" s="85" t="s">
        <x:v>2000</x:v>
      </x:c>
      <x:c r="F124" s="85">
        <x:v>100</x:v>
      </x:c>
      <x:c r="G124" s="85"/>
      <x:c r="H124" s="85">
        <x:v>100</x:v>
      </x:c>
      <x:c r="I124" s="21"/>
      <x:c r="J124" s="21"/>
      <x:c r="K124" s="21"/>
    </x:row>
    <x:row r="125" ht="45" customHeight="1">
      <x:c r="A125" s="85">
        <x:v>124</x:v>
      </x:c>
      <x:c r="B125" s="85" t="s">
        <x:v>1983</x:v>
      </x:c>
      <x:c r="C125" s="85"/>
      <x:c r="D125" s="85" t="s">
        <x:v>729</x:v>
      </x:c>
      <x:c r="E125" s="85" t="s">
        <x:v>2000</x:v>
      </x:c>
      <x:c r="F125" s="85">
        <x:v>100</x:v>
      </x:c>
      <x:c r="G125" s="85"/>
      <x:c r="H125" s="85">
        <x:v>100</x:v>
      </x:c>
      <x:c r="I125" s="21"/>
      <x:c r="J125" s="21"/>
      <x:c r="K125" s="21"/>
    </x:row>
    <x:row r="126" ht="45" customHeight="1">
      <x:c r="A126" s="85">
        <x:v>125</x:v>
      </x:c>
      <x:c r="B126" s="85" t="s">
        <x:v>1983</x:v>
      </x:c>
      <x:c r="C126" s="85"/>
      <x:c r="D126" s="85" t="s">
        <x:v>736</x:v>
      </x:c>
      <x:c r="E126" s="85" t="s">
        <x:v>2005</x:v>
      </x:c>
      <x:c r="F126" s="85">
        <x:v>100</x:v>
      </x:c>
      <x:c r="G126" s="85"/>
      <x:c r="H126" s="85">
        <x:v>100</x:v>
      </x:c>
      <x:c r="I126" s="21"/>
      <x:c r="J126" s="21" t="s">
        <x:v>2009</x:v>
      </x:c>
      <x:c r="K126" s="21" t="s">
        <x:v>2010</x:v>
      </x:c>
    </x:row>
    <x:row r="127" ht="45" customHeight="1">
      <x:c r="A127" s="85">
        <x:v>126</x:v>
      </x:c>
      <x:c r="B127" s="85" t="s">
        <x:v>1983</x:v>
      </x:c>
      <x:c r="C127" s="85"/>
      <x:c r="D127" s="85" t="s">
        <x:v>744</x:v>
      </x:c>
      <x:c r="E127" s="85" t="s">
        <x:v>2005</x:v>
      </x:c>
      <x:c r="F127" s="85">
        <x:v>120</x:v>
      </x:c>
      <x:c r="G127" s="85"/>
      <x:c r="H127" s="85">
        <x:v>100</x:v>
      </x:c>
      <x:c r="I127" s="21"/>
      <x:c r="J127" s="21" t="s">
        <x:v>2011</x:v>
      </x:c>
      <x:c r="K127" s="21" t="s">
        <x:v>2012</x:v>
      </x:c>
    </x:row>
    <x:row r="128" ht="45" customHeight="1">
      <x:c r="A128" s="85">
        <x:v>127</x:v>
      </x:c>
      <x:c r="B128" s="85" t="s">
        <x:v>1983</x:v>
      </x:c>
      <x:c r="C128" s="85"/>
      <x:c r="D128" s="85" t="s">
        <x:v>749</x:v>
      </x:c>
      <x:c r="E128" s="85" t="s">
        <x:v>2005</x:v>
      </x:c>
      <x:c r="F128" s="85">
        <x:v>120</x:v>
      </x:c>
      <x:c r="G128" s="85"/>
      <x:c r="H128" s="85">
        <x:v>100</x:v>
      </x:c>
      <x:c r="I128" s="21"/>
      <x:c r="J128" s="21"/>
      <x:c r="K128" s="21" t="s">
        <x:v>2013</x:v>
      </x:c>
    </x:row>
    <x:row r="129" ht="45" customHeight="1">
      <x:c r="A129" s="85">
        <x:v>128</x:v>
      </x:c>
      <x:c r="B129" s="85" t="s">
        <x:v>1983</x:v>
      </x:c>
      <x:c r="C129" s="85"/>
      <x:c r="D129" s="85" t="s">
        <x:v>756</x:v>
      </x:c>
      <x:c r="E129" s="85" t="s">
        <x:v>2000</x:v>
      </x:c>
      <x:c r="F129" s="85">
        <x:v>120</x:v>
      </x:c>
      <x:c r="G129" s="85"/>
      <x:c r="H129" s="85">
        <x:v>100</x:v>
      </x:c>
      <x:c r="I129" s="21" t="s">
        <x:v>2014</x:v>
      </x:c>
      <x:c r="J129" s="21"/>
      <x:c r="K129" s="21" t="s">
        <x:v>2015</x:v>
      </x:c>
    </x:row>
    <x:row r="130" ht="45" customHeight="1">
      <x:c r="A130" s="85">
        <x:v>129</x:v>
      </x:c>
      <x:c r="B130" s="85" t="s">
        <x:v>1983</x:v>
      </x:c>
      <x:c r="C130" s="85"/>
      <x:c r="D130" s="85" t="s">
        <x:v>764</x:v>
      </x:c>
      <x:c r="E130" s="85" t="s">
        <x:v>2000</x:v>
      </x:c>
      <x:c r="F130" s="85">
        <x:v>120</x:v>
      </x:c>
      <x:c r="G130" s="85" t="s">
        <x:v>2016</x:v>
      </x:c>
      <x:c r="H130" s="85">
        <x:v>100</x:v>
      </x:c>
      <x:c r="I130" s="21"/>
      <x:c r="J130" s="21"/>
      <x:c r="K130" s="21" t="s">
        <x:v>2016</x:v>
      </x:c>
    </x:row>
    <x:row r="131" ht="45" customHeight="1">
      <x:c r="A131" s="85">
        <x:v>130</x:v>
      </x:c>
      <x:c r="B131" s="85" t="s">
        <x:v>1983</x:v>
      </x:c>
      <x:c r="C131" s="85"/>
      <x:c r="D131" s="85" t="s">
        <x:v>771</x:v>
      </x:c>
      <x:c r="E131" s="85" t="s">
        <x:v>2005</x:v>
      </x:c>
      <x:c r="F131" s="85">
        <x:v>160</x:v>
      </x:c>
      <x:c r="G131" s="85"/>
      <x:c r="H131" s="85">
        <x:v>100</x:v>
      </x:c>
      <x:c r="I131" s="21"/>
      <x:c r="J131" s="21" t="s">
        <x:v>2017</x:v>
      </x:c>
      <x:c r="K131" s="21" t="s">
        <x:v>2018</x:v>
      </x:c>
    </x:row>
    <x:row r="132" ht="45" customHeight="1">
      <x:c r="A132" s="85">
        <x:v>131</x:v>
      </x:c>
      <x:c r="B132" s="85" t="s">
        <x:v>1983</x:v>
      </x:c>
      <x:c r="C132" s="85"/>
      <x:c r="D132" s="85" t="s">
        <x:v>776</x:v>
      </x:c>
      <x:c r="E132" s="85" t="s">
        <x:v>2000</x:v>
      </x:c>
      <x:c r="F132" s="85">
        <x:v>160</x:v>
      </x:c>
      <x:c r="G132" s="85"/>
      <x:c r="H132" s="85">
        <x:v>110</x:v>
      </x:c>
      <x:c r="I132" s="21" t="s">
        <x:v>2019</x:v>
      </x:c>
      <x:c r="J132" s="21"/>
      <x:c r="K132" s="21" t="s">
        <x:v>2020</x:v>
      </x:c>
    </x:row>
    <x:row r="133" ht="45" customHeight="1">
      <x:c r="A133" s="85">
        <x:v>132</x:v>
      </x:c>
      <x:c r="B133" s="85" t="s">
        <x:v>1983</x:v>
      </x:c>
      <x:c r="C133" s="85"/>
      <x:c r="D133" s="85" t="s">
        <x:v>782</x:v>
      </x:c>
      <x:c r="E133" s="85" t="s">
        <x:v>2000</x:v>
      </x:c>
      <x:c r="F133" s="85">
        <x:v>160</x:v>
      </x:c>
      <x:c r="G133" s="85"/>
      <x:c r="H133" s="85">
        <x:v>110</x:v>
      </x:c>
      <x:c r="I133" s="21"/>
      <x:c r="J133" s="21"/>
      <x:c r="K133" s="21" t="s">
        <x:v>2007</x:v>
      </x:c>
    </x:row>
    <x:row r="134" ht="45" customHeight="1">
      <x:c r="A134" s="85">
        <x:v>133</x:v>
      </x:c>
      <x:c r="B134" s="85" t="s">
        <x:v>1983</x:v>
      </x:c>
      <x:c r="C134" s="85"/>
      <x:c r="D134" s="85" t="s">
        <x:v>788</x:v>
      </x:c>
      <x:c r="E134" s="85" t="s">
        <x:v>2000</x:v>
      </x:c>
      <x:c r="F134" s="85">
        <x:v>160</x:v>
      </x:c>
      <x:c r="G134" s="85"/>
      <x:c r="H134" s="85">
        <x:v>110</x:v>
      </x:c>
      <x:c r="I134" s="21"/>
      <x:c r="J134" s="21"/>
      <x:c r="K134" s="21" t="s">
        <x:v>2007</x:v>
      </x:c>
    </x:row>
    <x:row r="135" ht="45" customHeight="1">
      <x:c r="A135" s="85">
        <x:v>134</x:v>
      </x:c>
      <x:c r="B135" s="85" t="s">
        <x:v>1983</x:v>
      </x:c>
      <x:c r="C135" s="85"/>
      <x:c r="D135" s="85" t="s">
        <x:v>797</x:v>
      </x:c>
      <x:c r="E135" s="85" t="s">
        <x:v>2000</x:v>
      </x:c>
      <x:c r="F135" s="85">
        <x:v>160</x:v>
      </x:c>
      <x:c r="G135" s="85"/>
      <x:c r="H135" s="85">
        <x:v>110</x:v>
      </x:c>
      <x:c r="I135" s="21" t="s">
        <x:v>2021</x:v>
      </x:c>
      <x:c r="J135" s="21" t="s">
        <x:v>2022</x:v>
      </x:c>
      <x:c r="K135" s="21" t="s">
        <x:v>2023</x:v>
      </x:c>
    </x:row>
    <x:row r="136" ht="45" customHeight="1">
      <x:c r="A136" s="85">
        <x:v>135</x:v>
      </x:c>
      <x:c r="B136" s="85" t="s">
        <x:v>1983</x:v>
      </x:c>
      <x:c r="C136" s="85"/>
      <x:c r="D136" s="85" t="s">
        <x:v>805</x:v>
      </x:c>
      <x:c r="E136" s="85" t="s">
        <x:v>2000</x:v>
      </x:c>
      <x:c r="F136" s="85">
        <x:v>160</x:v>
      </x:c>
      <x:c r="G136" s="85"/>
      <x:c r="H136" s="85">
        <x:v>110</x:v>
      </x:c>
      <x:c r="I136" s="21"/>
      <x:c r="J136" s="21"/>
      <x:c r="K136" s="21" t="s">
        <x:v>2007</x:v>
      </x:c>
    </x:row>
    <x:row r="137" ht="45" customHeight="1">
      <x:c r="A137" s="85">
        <x:v>136</x:v>
      </x:c>
      <x:c r="B137" s="85" t="s">
        <x:v>1983</x:v>
      </x:c>
      <x:c r="C137" s="85"/>
      <x:c r="D137" s="85" t="s">
        <x:v>811</x:v>
      </x:c>
      <x:c r="E137" s="85" t="s">
        <x:v>2000</x:v>
      </x:c>
      <x:c r="F137" s="85">
        <x:v>160</x:v>
      </x:c>
      <x:c r="G137" s="85"/>
      <x:c r="H137" s="85">
        <x:v>110</x:v>
      </x:c>
      <x:c r="I137" s="21"/>
      <x:c r="J137" s="21"/>
      <x:c r="K137" s="21"/>
    </x:row>
    <x:row r="138" ht="45" customHeight="1">
      <x:c r="A138" s="85">
        <x:v>137</x:v>
      </x:c>
      <x:c r="B138" s="85" t="s">
        <x:v>1983</x:v>
      </x:c>
      <x:c r="C138" s="85"/>
      <x:c r="D138" s="85" t="s">
        <x:v>818</x:v>
      </x:c>
      <x:c r="E138" s="85" t="s">
        <x:v>2000</x:v>
      </x:c>
      <x:c r="F138" s="85">
        <x:v>160</x:v>
      </x:c>
      <x:c r="G138" s="85"/>
      <x:c r="H138" s="85">
        <x:v>110</x:v>
      </x:c>
      <x:c r="I138" s="21"/>
      <x:c r="J138" s="21"/>
      <x:c r="K138" s="21"/>
    </x:row>
    <x:row r="139" ht="45" customHeight="1">
      <x:c r="A139" s="85">
        <x:v>138</x:v>
      </x:c>
      <x:c r="B139" s="85" t="s">
        <x:v>1983</x:v>
      </x:c>
      <x:c r="C139" s="85"/>
      <x:c r="D139" s="85" t="s">
        <x:v>824</x:v>
      </x:c>
      <x:c r="E139" s="85" t="s">
        <x:v>2000</x:v>
      </x:c>
      <x:c r="F139" s="85">
        <x:v>160</x:v>
      </x:c>
      <x:c r="G139" s="85"/>
      <x:c r="H139" s="85">
        <x:v>110</x:v>
      </x:c>
      <x:c r="I139" s="21"/>
      <x:c r="J139" s="21"/>
      <x:c r="K139" s="21"/>
    </x:row>
    <x:row r="140" ht="45" customHeight="1">
      <x:c r="A140" s="85">
        <x:v>139</x:v>
      </x:c>
      <x:c r="B140" s="85" t="s">
        <x:v>1983</x:v>
      </x:c>
      <x:c r="C140" s="85"/>
      <x:c r="D140" s="85" t="s">
        <x:v>829</x:v>
      </x:c>
      <x:c r="E140" s="85" t="s">
        <x:v>2000</x:v>
      </x:c>
      <x:c r="F140" s="85">
        <x:v>160</x:v>
      </x:c>
      <x:c r="G140" s="85"/>
      <x:c r="H140" s="85">
        <x:v>110</x:v>
      </x:c>
      <x:c r="I140" s="21"/>
      <x:c r="J140" s="21"/>
      <x:c r="K140" s="21"/>
    </x:row>
    <x:row r="141" ht="45" customHeight="1">
      <x:c r="A141" s="85">
        <x:v>140</x:v>
      </x:c>
      <x:c r="B141" s="85" t="s">
        <x:v>1983</x:v>
      </x:c>
      <x:c r="C141" s="85"/>
      <x:c r="D141" s="85" t="s">
        <x:v>836</x:v>
      </x:c>
      <x:c r="E141" s="85" t="s">
        <x:v>2000</x:v>
      </x:c>
      <x:c r="F141" s="85">
        <x:v>160</x:v>
      </x:c>
      <x:c r="G141" s="85" t="s">
        <x:v>2024</x:v>
      </x:c>
      <x:c r="H141" s="85">
        <x:v>110</x:v>
      </x:c>
      <x:c r="I141" s="21"/>
      <x:c r="J141" s="21"/>
      <x:c r="K141" s="21" t="s">
        <x:v>2025</x:v>
      </x:c>
    </x:row>
    <x:row r="142" ht="45" customHeight="1">
      <x:c r="A142" s="85">
        <x:v>141</x:v>
      </x:c>
      <x:c r="B142" s="85" t="s">
        <x:v>1983</x:v>
      </x:c>
      <x:c r="C142" s="85"/>
      <x:c r="D142" s="85" t="s">
        <x:v>844</x:v>
      </x:c>
      <x:c r="E142" s="85" t="s">
        <x:v>2005</x:v>
      </x:c>
      <x:c r="F142" s="85">
        <x:v>160</x:v>
      </x:c>
      <x:c r="G142" s="85"/>
      <x:c r="H142" s="85">
        <x:v>110</x:v>
      </x:c>
      <x:c r="I142" s="21"/>
      <x:c r="J142" s="21" t="s">
        <x:v>2026</x:v>
      </x:c>
      <x:c r="K142" s="21" t="s">
        <x:v>2027</x:v>
      </x:c>
    </x:row>
    <x:row r="143" ht="45" customHeight="1">
      <x:c r="A143" s="85">
        <x:v>142</x:v>
      </x:c>
      <x:c r="B143" s="85" t="s">
        <x:v>1983</x:v>
      </x:c>
      <x:c r="C143" s="85"/>
      <x:c r="D143" s="85" t="s">
        <x:v>850</x:v>
      </x:c>
      <x:c r="E143" s="85" t="s">
        <x:v>2005</x:v>
      </x:c>
      <x:c r="F143" s="85">
        <x:v>180</x:v>
      </x:c>
      <x:c r="G143" s="85"/>
      <x:c r="H143" s="85">
        <x:v>110</x:v>
      </x:c>
      <x:c r="I143" s="21"/>
      <x:c r="J143" s="21"/>
      <x:c r="K143" s="21" t="s">
        <x:v>2028</x:v>
      </x:c>
    </x:row>
    <x:row r="144" ht="45" customHeight="1">
      <x:c r="A144" s="85">
        <x:v>143</x:v>
      </x:c>
      <x:c r="B144" s="85" t="s">
        <x:v>1983</x:v>
      </x:c>
      <x:c r="C144" s="85"/>
      <x:c r="D144" s="85" t="s">
        <x:v>856</x:v>
      </x:c>
      <x:c r="E144" s="85" t="s">
        <x:v>2005</x:v>
      </x:c>
      <x:c r="F144" s="85">
        <x:v>180</x:v>
      </x:c>
      <x:c r="G144" s="85"/>
      <x:c r="H144" s="85">
        <x:v>110</x:v>
      </x:c>
      <x:c r="I144" s="21"/>
      <x:c r="J144" s="21"/>
      <x:c r="K144" s="21" t="s">
        <x:v>2013</x:v>
      </x:c>
    </x:row>
    <x:row r="145" ht="45" customHeight="1">
      <x:c r="A145" s="85">
        <x:v>144</x:v>
      </x:c>
      <x:c r="B145" s="85" t="s">
        <x:v>1983</x:v>
      </x:c>
      <x:c r="C145" s="85"/>
      <x:c r="D145" s="85" t="s">
        <x:v>862</x:v>
      </x:c>
      <x:c r="E145" s="85" t="s">
        <x:v>2000</x:v>
      </x:c>
      <x:c r="F145" s="85">
        <x:v>180</x:v>
      </x:c>
      <x:c r="G145" s="85"/>
      <x:c r="H145" s="85">
        <x:v>110</x:v>
      </x:c>
      <x:c r="I145" s="21"/>
      <x:c r="J145" s="21"/>
      <x:c r="K145" s="21" t="s">
        <x:v>2007</x:v>
      </x:c>
    </x:row>
    <x:row r="146" ht="45" customHeight="1">
      <x:c r="A146" s="85">
        <x:v>145</x:v>
      </x:c>
      <x:c r="B146" s="85" t="s">
        <x:v>1983</x:v>
      </x:c>
      <x:c r="C146" s="85"/>
      <x:c r="D146" s="85" t="s">
        <x:v>870</x:v>
      </x:c>
      <x:c r="E146" s="85" t="s">
        <x:v>2000</x:v>
      </x:c>
      <x:c r="F146" s="85">
        <x:v>180</x:v>
      </x:c>
      <x:c r="G146" s="85"/>
      <x:c r="H146" s="85">
        <x:v>110</x:v>
      </x:c>
      <x:c r="I146" s="21" t="s">
        <x:v>2029</x:v>
      </x:c>
      <x:c r="J146" s="21"/>
      <x:c r="K146" s="21" t="s">
        <x:v>2030</x:v>
      </x:c>
    </x:row>
    <x:row r="147" ht="45" customHeight="1">
      <x:c r="A147" s="85">
        <x:v>146</x:v>
      </x:c>
      <x:c r="B147" s="85" t="s">
        <x:v>1983</x:v>
      </x:c>
      <x:c r="C147" s="85"/>
      <x:c r="D147" s="85" t="s">
        <x:v>878</x:v>
      </x:c>
      <x:c r="E147" s="85" t="s">
        <x:v>2005</x:v>
      </x:c>
      <x:c r="F147" s="85">
        <x:v>180</x:v>
      </x:c>
      <x:c r="G147" s="85"/>
      <x:c r="H147" s="85">
        <x:v>110</x:v>
      </x:c>
      <x:c r="I147" s="21"/>
      <x:c r="J147" s="21"/>
      <x:c r="K147" s="21" t="s">
        <x:v>2013</x:v>
      </x:c>
    </x:row>
    <x:row r="148" ht="45" customHeight="1">
      <x:c r="A148" s="85">
        <x:v>147</x:v>
      </x:c>
      <x:c r="B148" s="85" t="s">
        <x:v>1983</x:v>
      </x:c>
      <x:c r="C148" s="85"/>
      <x:c r="D148" s="85" t="s">
        <x:v>891</x:v>
      </x:c>
      <x:c r="E148" s="85" t="s">
        <x:v>2005</x:v>
      </x:c>
      <x:c r="F148" s="85">
        <x:v>180</x:v>
      </x:c>
      <x:c r="G148" s="85"/>
      <x:c r="H148" s="85">
        <x:v>110</x:v>
      </x:c>
      <x:c r="I148" s="21"/>
      <x:c r="J148" s="21"/>
      <x:c r="K148" s="21" t="s">
        <x:v>2013</x:v>
      </x:c>
    </x:row>
    <x:row r="149" ht="45" customHeight="1">
      <x:c r="A149" s="85">
        <x:v>148</x:v>
      </x:c>
      <x:c r="B149" s="85" t="s">
        <x:v>1983</x:v>
      </x:c>
      <x:c r="C149" s="85"/>
      <x:c r="D149" s="85" t="s">
        <x:v>900</x:v>
      </x:c>
      <x:c r="E149" s="85" t="s">
        <x:v>2005</x:v>
      </x:c>
      <x:c r="F149" s="85">
        <x:v>220</x:v>
      </x:c>
      <x:c r="G149" s="85"/>
      <x:c r="H149" s="85">
        <x:v>120</x:v>
      </x:c>
      <x:c r="I149" s="21" t="s">
        <x:v>2031</x:v>
      </x:c>
      <x:c r="J149" s="21" t="s">
        <x:v>2032</x:v>
      </x:c>
      <x:c r="K149" s="21" t="s">
        <x:v>2033</x:v>
      </x:c>
    </x:row>
    <x:row r="150" ht="45" customHeight="1">
      <x:c r="A150" s="85">
        <x:v>149</x:v>
      </x:c>
      <x:c r="B150" s="85" t="s">
        <x:v>1983</x:v>
      </x:c>
      <x:c r="C150" s="85"/>
      <x:c r="D150" s="85" t="s">
        <x:v>912</x:v>
      </x:c>
      <x:c r="E150" s="85" t="s">
        <x:v>2000</x:v>
      </x:c>
      <x:c r="F150" s="85">
        <x:v>220</x:v>
      </x:c>
      <x:c r="G150" s="85"/>
      <x:c r="H150" s="85">
        <x:v>120</x:v>
      </x:c>
      <x:c r="I150" s="21"/>
      <x:c r="J150" s="21"/>
      <x:c r="K150" s="21" t="s">
        <x:v>2007</x:v>
      </x:c>
    </x:row>
    <x:row r="151" ht="45" customHeight="1">
      <x:c r="A151" s="85">
        <x:v>150</x:v>
      </x:c>
      <x:c r="B151" s="85" t="s">
        <x:v>1983</x:v>
      </x:c>
      <x:c r="C151" s="85"/>
      <x:c r="D151" s="85" t="s">
        <x:v>918</x:v>
      </x:c>
      <x:c r="E151" s="85" t="s">
        <x:v>2000</x:v>
      </x:c>
      <x:c r="F151" s="85">
        <x:v>220</x:v>
      </x:c>
      <x:c r="G151" s="85"/>
      <x:c r="H151" s="85">
        <x:v>120</x:v>
      </x:c>
      <x:c r="I151" s="21"/>
      <x:c r="J151" s="21"/>
      <x:c r="K151" s="21" t="s">
        <x:v>2007</x:v>
      </x:c>
    </x:row>
    <x:row r="152" ht="45" customHeight="1">
      <x:c r="A152" s="85">
        <x:v>151</x:v>
      </x:c>
      <x:c r="B152" s="85" t="s">
        <x:v>1983</x:v>
      </x:c>
      <x:c r="C152" s="85"/>
      <x:c r="D152" s="85" t="s">
        <x:v>928</x:v>
      </x:c>
      <x:c r="E152" s="85" t="s">
        <x:v>2000</x:v>
      </x:c>
      <x:c r="F152" s="85">
        <x:v>220</x:v>
      </x:c>
      <x:c r="G152" s="85"/>
      <x:c r="H152" s="85">
        <x:v>120</x:v>
      </x:c>
      <x:c r="I152" s="21"/>
      <x:c r="J152" s="21"/>
      <x:c r="K152" s="21" t="s">
        <x:v>2007</x:v>
      </x:c>
    </x:row>
    <x:row r="153" ht="45" customHeight="1">
      <x:c r="A153" s="85">
        <x:v>152</x:v>
      </x:c>
      <x:c r="B153" s="85" t="s">
        <x:v>1983</x:v>
      </x:c>
      <x:c r="C153" s="85"/>
      <x:c r="D153" s="85" t="s">
        <x:v>938</x:v>
      </x:c>
      <x:c r="E153" s="85" t="s">
        <x:v>2000</x:v>
      </x:c>
      <x:c r="F153" s="85">
        <x:v>220</x:v>
      </x:c>
      <x:c r="G153" s="85"/>
      <x:c r="H153" s="85">
        <x:v>120</x:v>
      </x:c>
      <x:c r="I153" s="21"/>
      <x:c r="J153" s="21"/>
      <x:c r="K153" s="21" t="s">
        <x:v>2007</x:v>
      </x:c>
    </x:row>
    <x:row r="154" ht="45" customHeight="1">
      <x:c r="A154" s="85">
        <x:v>153</x:v>
      </x:c>
      <x:c r="B154" s="85" t="s">
        <x:v>1983</x:v>
      </x:c>
      <x:c r="C154" s="85"/>
      <x:c r="D154" s="85" t="s">
        <x:v>943</x:v>
      </x:c>
      <x:c r="E154" s="85" t="s">
        <x:v>2000</x:v>
      </x:c>
      <x:c r="F154" s="85">
        <x:v>220</x:v>
      </x:c>
      <x:c r="G154" s="85" t="s">
        <x:v>2034</x:v>
      </x:c>
      <x:c r="H154" s="85">
        <x:v>120</x:v>
      </x:c>
      <x:c r="I154" s="21" t="s">
        <x:v>2035</x:v>
      </x:c>
      <x:c r="J154" s="21" t="s">
        <x:v>2036</x:v>
      </x:c>
      <x:c r="K154" s="21" t="s">
        <x:v>2037</x:v>
      </x:c>
    </x:row>
    <x:row r="155" ht="45" customHeight="1">
      <x:c r="A155" s="85">
        <x:v>154</x:v>
      </x:c>
      <x:c r="B155" s="85" t="s">
        <x:v>1983</x:v>
      </x:c>
      <x:c r="C155" s="85"/>
      <x:c r="D155" s="21" t="s">
        <x:v>952</x:v>
      </x:c>
      <x:c r="E155" s="85" t="s">
        <x:v>2000</x:v>
      </x:c>
      <x:c r="F155" s="85">
        <x:v>220</x:v>
      </x:c>
      <x:c r="G155" s="21"/>
      <x:c r="H155" s="85">
        <x:v>120</x:v>
      </x:c>
      <x:c r="I155" s="21"/>
      <x:c r="J155" s="21"/>
      <x:c r="K155" s="21" t="s">
        <x:v>2007</x:v>
      </x:c>
    </x:row>
    <x:row r="156" ht="45" customHeight="1">
      <x:c r="A156" s="85">
        <x:v>155</x:v>
      </x:c>
      <x:c r="B156" s="85" t="s">
        <x:v>1983</x:v>
      </x:c>
      <x:c r="C156" s="85"/>
      <x:c r="D156" s="85" t="s">
        <x:v>960</x:v>
      </x:c>
      <x:c r="E156" s="85" t="s">
        <x:v>2000</x:v>
      </x:c>
      <x:c r="F156" s="85">
        <x:v>220</x:v>
      </x:c>
      <x:c r="G156" s="85"/>
      <x:c r="H156" s="85">
        <x:v>120</x:v>
      </x:c>
      <x:c r="I156" s="21"/>
      <x:c r="J156" s="21"/>
      <x:c r="K156" s="21"/>
    </x:row>
    <x:row r="157" ht="45" customHeight="1">
      <x:c r="A157" s="85">
        <x:v>156</x:v>
      </x:c>
      <x:c r="B157" s="85" t="s">
        <x:v>1983</x:v>
      </x:c>
      <x:c r="C157" s="85"/>
      <x:c r="D157" s="85" t="s">
        <x:v>964</x:v>
      </x:c>
      <x:c r="E157" s="85" t="s">
        <x:v>2000</x:v>
      </x:c>
      <x:c r="F157" s="85">
        <x:v>220</x:v>
      </x:c>
      <x:c r="G157" s="85"/>
      <x:c r="H157" s="85">
        <x:v>120</x:v>
      </x:c>
      <x:c r="I157" s="21"/>
      <x:c r="J157" s="21"/>
      <x:c r="K157" s="21"/>
    </x:row>
    <x:row r="158" ht="45" customHeight="1">
      <x:c r="A158" s="85">
        <x:v>157</x:v>
      </x:c>
      <x:c r="B158" s="85" t="s">
        <x:v>1983</x:v>
      </x:c>
      <x:c r="C158" s="85"/>
      <x:c r="D158" s="85" t="s">
        <x:v>971</x:v>
      </x:c>
      <x:c r="E158" s="85" t="s">
        <x:v>2005</x:v>
      </x:c>
      <x:c r="F158" s="85">
        <x:v>220</x:v>
      </x:c>
      <x:c r="G158" s="85"/>
      <x:c r="H158" s="85">
        <x:v>120</x:v>
      </x:c>
      <x:c r="I158" s="21"/>
      <x:c r="J158" s="21"/>
      <x:c r="K158" s="21" t="s">
        <x:v>2013</x:v>
      </x:c>
    </x:row>
    <x:row r="159" ht="45" customHeight="1">
      <x:c r="A159" s="85">
        <x:v>158</x:v>
      </x:c>
      <x:c r="B159" s="85" t="s">
        <x:v>1983</x:v>
      </x:c>
      <x:c r="C159" s="85"/>
      <x:c r="D159" s="85" t="s">
        <x:v>978</x:v>
      </x:c>
      <x:c r="E159" s="85" t="s">
        <x:v>2000</x:v>
      </x:c>
      <x:c r="F159" s="85">
        <x:v>220</x:v>
      </x:c>
      <x:c r="G159" s="85"/>
      <x:c r="H159" s="85">
        <x:v>120</x:v>
      </x:c>
      <x:c r="I159" s="21"/>
      <x:c r="J159" s="21"/>
      <x:c r="K159" s="21" t="s">
        <x:v>2007</x:v>
      </x:c>
    </x:row>
    <x:row r="160" ht="45" customHeight="1">
      <x:c r="A160" s="85">
        <x:v>159</x:v>
      </x:c>
      <x:c r="B160" s="85" t="s">
        <x:v>1983</x:v>
      </x:c>
      <x:c r="C160" s="85"/>
      <x:c r="D160" s="85" t="s">
        <x:v>982</x:v>
      </x:c>
      <x:c r="E160" s="85" t="s">
        <x:v>2000</x:v>
      </x:c>
      <x:c r="F160" s="85">
        <x:v>220</x:v>
      </x:c>
      <x:c r="G160" s="85" t="s">
        <x:v>2038</x:v>
      </x:c>
      <x:c r="H160" s="85">
        <x:v>120</x:v>
      </x:c>
      <x:c r="I160" s="21"/>
      <x:c r="J160" s="21"/>
      <x:c r="K160" s="21" t="s">
        <x:v>2038</x:v>
      </x:c>
    </x:row>
    <x:row r="161" ht="45" customHeight="1">
      <x:c r="A161" s="85">
        <x:v>160</x:v>
      </x:c>
      <x:c r="B161" s="85" t="s">
        <x:v>1983</x:v>
      </x:c>
      <x:c r="C161" s="85"/>
      <x:c r="D161" s="85" t="s">
        <x:v>990</x:v>
      </x:c>
      <x:c r="E161" s="85" t="s">
        <x:v>2005</x:v>
      </x:c>
      <x:c r="F161" s="85">
        <x:v>250</x:v>
      </x:c>
      <x:c r="G161" s="85"/>
      <x:c r="H161" s="85">
        <x:v>120</x:v>
      </x:c>
      <x:c r="I161" s="21"/>
      <x:c r="J161" s="21" t="s">
        <x:v>2039</x:v>
      </x:c>
      <x:c r="K161" s="21" t="s">
        <x:v>2040</x:v>
      </x:c>
    </x:row>
    <x:row r="162" ht="45" customHeight="1">
      <x:c r="A162" s="85">
        <x:v>161</x:v>
      </x:c>
      <x:c r="B162" s="85" t="s">
        <x:v>1983</x:v>
      </x:c>
      <x:c r="C162" s="85"/>
      <x:c r="D162" s="85" t="s">
        <x:v>998</x:v>
      </x:c>
      <x:c r="E162" s="85" t="s">
        <x:v>2000</x:v>
      </x:c>
      <x:c r="F162" s="85">
        <x:v>250</x:v>
      </x:c>
      <x:c r="G162" s="85"/>
      <x:c r="H162" s="85">
        <x:v>120</x:v>
      </x:c>
      <x:c r="I162" s="21"/>
      <x:c r="J162" s="21"/>
      <x:c r="K162" s="21" t="s">
        <x:v>2007</x:v>
      </x:c>
    </x:row>
    <x:row r="163" ht="45" customHeight="1">
      <x:c r="A163" s="85">
        <x:v>162</x:v>
      </x:c>
      <x:c r="B163" s="85" t="s">
        <x:v>1983</x:v>
      </x:c>
      <x:c r="C163" s="85"/>
      <x:c r="D163" s="85" t="s">
        <x:v>1006</x:v>
      </x:c>
      <x:c r="E163" s="85" t="s">
        <x:v>2000</x:v>
      </x:c>
      <x:c r="F163" s="85">
        <x:v>250</x:v>
      </x:c>
      <x:c r="G163" s="85"/>
      <x:c r="H163" s="85">
        <x:v>120</x:v>
      </x:c>
      <x:c r="I163" s="21"/>
      <x:c r="J163" s="21"/>
      <x:c r="K163" s="21" t="s">
        <x:v>2007</x:v>
      </x:c>
    </x:row>
    <x:row r="164" ht="45" customHeight="1">
      <x:c r="A164" s="85">
        <x:v>163</x:v>
      </x:c>
      <x:c r="B164" s="85" t="s">
        <x:v>1983</x:v>
      </x:c>
      <x:c r="C164" s="85"/>
      <x:c r="D164" s="85" t="s">
        <x:v>1013</x:v>
      </x:c>
      <x:c r="E164" s="85" t="s">
        <x:v>2005</x:v>
      </x:c>
      <x:c r="F164" s="85">
        <x:v>250</x:v>
      </x:c>
      <x:c r="G164" s="85"/>
      <x:c r="H164" s="85">
        <x:v>120</x:v>
      </x:c>
      <x:c r="I164" s="21"/>
      <x:c r="J164" s="21" t="s">
        <x:v>2041</x:v>
      </x:c>
      <x:c r="K164" s="21" t="s">
        <x:v>2042</x:v>
      </x:c>
    </x:row>
    <x:row r="165" ht="45" customHeight="1">
      <x:c r="A165" s="85">
        <x:v>164</x:v>
      </x:c>
      <x:c r="B165" s="85" t="s">
        <x:v>1983</x:v>
      </x:c>
      <x:c r="C165" s="85"/>
      <x:c r="D165" s="85" t="s">
        <x:v>1020</x:v>
      </x:c>
      <x:c r="E165" s="85" t="s">
        <x:v>2005</x:v>
      </x:c>
      <x:c r="F165" s="85">
        <x:v>250</x:v>
      </x:c>
      <x:c r="G165" s="85"/>
      <x:c r="H165" s="85">
        <x:v>120</x:v>
      </x:c>
      <x:c r="I165" s="21"/>
      <x:c r="J165" s="21"/>
      <x:c r="K165" s="21" t="s">
        <x:v>2013</x:v>
      </x:c>
    </x:row>
    <x:row r="166" ht="45" customHeight="1">
      <x:c r="A166" s="85">
        <x:v>165</x:v>
      </x:c>
      <x:c r="B166" s="85" t="s">
        <x:v>1983</x:v>
      </x:c>
      <x:c r="C166" s="85"/>
      <x:c r="D166" s="85" t="s">
        <x:v>1025</x:v>
      </x:c>
      <x:c r="E166" s="85" t="s">
        <x:v>2005</x:v>
      </x:c>
      <x:c r="F166" s="85">
        <x:v>250</x:v>
      </x:c>
      <x:c r="G166" s="85"/>
      <x:c r="H166" s="85">
        <x:v>120</x:v>
      </x:c>
      <x:c r="I166" s="21"/>
      <x:c r="J166" s="21"/>
      <x:c r="K166" s="21" t="s">
        <x:v>2013</x:v>
      </x:c>
    </x:row>
    <x:row r="167" ht="45" customHeight="1">
      <x:c r="A167" s="85">
        <x:v>166</x:v>
      </x:c>
      <x:c r="B167" s="85" t="s">
        <x:v>1983</x:v>
      </x:c>
      <x:c r="C167" s="85"/>
      <x:c r="D167" s="85" t="s">
        <x:v>1030</x:v>
      </x:c>
      <x:c r="E167" s="85" t="s">
        <x:v>2005</x:v>
      </x:c>
      <x:c r="F167" s="85">
        <x:v>250</x:v>
      </x:c>
      <x:c r="G167" s="85"/>
      <x:c r="H167" s="85">
        <x:v>120</x:v>
      </x:c>
      <x:c r="I167" s="21" t="s">
        <x:v>2043</x:v>
      </x:c>
      <x:c r="J167" s="21"/>
      <x:c r="K167" s="21" t="s">
        <x:v>2044</x:v>
      </x:c>
    </x:row>
    <x:row r="168" ht="45" customHeight="1">
      <x:c r="A168" s="85">
        <x:v>167</x:v>
      </x:c>
      <x:c r="B168" s="85" t="s">
        <x:v>1983</x:v>
      </x:c>
      <x:c r="C168" s="85"/>
      <x:c r="D168" s="85" t="s">
        <x:v>1037</x:v>
      </x:c>
      <x:c r="E168" s="85" t="s">
        <x:v>2005</x:v>
      </x:c>
      <x:c r="F168" s="85">
        <x:v>250</x:v>
      </x:c>
      <x:c r="G168" s="85"/>
      <x:c r="H168" s="85">
        <x:v>120</x:v>
      </x:c>
      <x:c r="I168" s="21"/>
      <x:c r="J168" s="21"/>
      <x:c r="K168" s="21" t="s">
        <x:v>2013</x:v>
      </x:c>
    </x:row>
    <x:row r="169" ht="45" customHeight="1">
      <x:c r="A169" s="85">
        <x:v>168</x:v>
      </x:c>
      <x:c r="B169" s="85" t="s">
        <x:v>1983</x:v>
      </x:c>
      <x:c r="C169" s="85"/>
      <x:c r="D169" s="85" t="s">
        <x:v>1044</x:v>
      </x:c>
      <x:c r="E169" s="85" t="s">
        <x:v>2005</x:v>
      </x:c>
      <x:c r="F169" s="85">
        <x:v>300</x:v>
      </x:c>
      <x:c r="G169" s="85"/>
      <x:c r="H169" s="85">
        <x:v>135</x:v>
      </x:c>
      <x:c r="I169" s="21"/>
      <x:c r="J169" s="21" t="s">
        <x:v>2045</x:v>
      </x:c>
      <x:c r="K169" s="21" t="s">
        <x:v>2046</x:v>
      </x:c>
    </x:row>
    <x:row r="170" ht="45" customHeight="1">
      <x:c r="A170" s="85">
        <x:v>169</x:v>
      </x:c>
      <x:c r="B170" s="85" t="s">
        <x:v>1983</x:v>
      </x:c>
      <x:c r="C170" s="85"/>
      <x:c r="D170" s="85" t="s">
        <x:v>1059</x:v>
      </x:c>
      <x:c r="E170" s="85" t="s">
        <x:v>2000</x:v>
      </x:c>
      <x:c r="F170" s="85">
        <x:v>300</x:v>
      </x:c>
      <x:c r="G170" s="85"/>
      <x:c r="H170" s="85">
        <x:v>135</x:v>
      </x:c>
      <x:c r="I170" s="21" t="s">
        <x:v>2047</x:v>
      </x:c>
      <x:c r="J170" s="21" t="s">
        <x:v>2048</x:v>
      </x:c>
      <x:c r="K170" s="21" t="s">
        <x:v>2049</x:v>
      </x:c>
    </x:row>
    <x:row r="171" ht="45" customHeight="1">
      <x:c r="A171" s="85">
        <x:v>170</x:v>
      </x:c>
      <x:c r="B171" s="85" t="s">
        <x:v>1983</x:v>
      </x:c>
      <x:c r="C171" s="85"/>
      <x:c r="D171" s="85" t="s">
        <x:v>1066</x:v>
      </x:c>
      <x:c r="E171" s="85" t="s">
        <x:v>2005</x:v>
      </x:c>
      <x:c r="F171" s="85">
        <x:v>300</x:v>
      </x:c>
      <x:c r="G171" s="85"/>
      <x:c r="H171" s="85">
        <x:v>135</x:v>
      </x:c>
      <x:c r="I171" s="21"/>
      <x:c r="J171" s="21"/>
      <x:c r="K171" s="21" t="s">
        <x:v>2013</x:v>
      </x:c>
    </x:row>
    <x:row r="172" ht="45" customHeight="1">
      <x:c r="A172" s="85">
        <x:v>171</x:v>
      </x:c>
      <x:c r="B172" s="85" t="s">
        <x:v>1983</x:v>
      </x:c>
      <x:c r="C172" s="85"/>
      <x:c r="D172" s="85" t="s">
        <x:v>1073</x:v>
      </x:c>
      <x:c r="E172" s="85" t="s">
        <x:v>2000</x:v>
      </x:c>
      <x:c r="F172" s="85">
        <x:v>300</x:v>
      </x:c>
      <x:c r="G172" s="85"/>
      <x:c r="H172" s="85">
        <x:v>135</x:v>
      </x:c>
      <x:c r="I172" s="21"/>
      <x:c r="J172" s="21"/>
      <x:c r="K172" s="21" t="s">
        <x:v>2007</x:v>
      </x:c>
    </x:row>
    <x:row r="173" ht="45" customHeight="1">
      <x:c r="A173" s="85">
        <x:v>172</x:v>
      </x:c>
      <x:c r="B173" s="85" t="s">
        <x:v>1983</x:v>
      </x:c>
      <x:c r="C173" s="85"/>
      <x:c r="D173" s="85" t="s">
        <x:v>1083</x:v>
      </x:c>
      <x:c r="E173" s="85" t="s">
        <x:v>2000</x:v>
      </x:c>
      <x:c r="F173" s="85">
        <x:v>300</x:v>
      </x:c>
      <x:c r="G173" s="85"/>
      <x:c r="H173" s="85">
        <x:v>135</x:v>
      </x:c>
      <x:c r="I173" s="21"/>
      <x:c r="J173" s="21"/>
      <x:c r="K173" s="21"/>
    </x:row>
    <x:row r="174" ht="45" customHeight="1">
      <x:c r="A174" s="85">
        <x:v>173</x:v>
      </x:c>
      <x:c r="B174" s="85" t="s">
        <x:v>1983</x:v>
      </x:c>
      <x:c r="C174" s="85"/>
      <x:c r="D174" s="85" t="s">
        <x:v>1092</x:v>
      </x:c>
      <x:c r="E174" s="85" t="s">
        <x:v>2000</x:v>
      </x:c>
      <x:c r="F174" s="85">
        <x:v>300</x:v>
      </x:c>
      <x:c r="G174" s="85"/>
      <x:c r="H174" s="85">
        <x:v>135</x:v>
      </x:c>
      <x:c r="I174" s="21"/>
      <x:c r="J174" s="21"/>
      <x:c r="K174" s="21"/>
    </x:row>
    <x:row r="175" ht="45" customHeight="1">
      <x:c r="A175" s="85">
        <x:v>174</x:v>
      </x:c>
      <x:c r="B175" s="85" t="s">
        <x:v>1983</x:v>
      </x:c>
      <x:c r="C175" s="85"/>
      <x:c r="D175" s="85" t="s">
        <x:v>1097</x:v>
      </x:c>
      <x:c r="E175" s="85" t="s">
        <x:v>2000</x:v>
      </x:c>
      <x:c r="F175" s="85">
        <x:v>300</x:v>
      </x:c>
      <x:c r="G175" s="85"/>
      <x:c r="H175" s="85">
        <x:v>135</x:v>
      </x:c>
      <x:c r="I175" s="21"/>
      <x:c r="J175" s="21"/>
      <x:c r="K175" s="21"/>
    </x:row>
    <x:row r="176" ht="45" customHeight="1">
      <x:c r="A176" s="85">
        <x:v>175</x:v>
      </x:c>
      <x:c r="B176" s="85" t="s">
        <x:v>1983</x:v>
      </x:c>
      <x:c r="C176" s="85"/>
      <x:c r="D176" s="85" t="s">
        <x:v>1105</x:v>
      </x:c>
      <x:c r="E176" s="85" t="s">
        <x:v>2000</x:v>
      </x:c>
      <x:c r="F176" s="85">
        <x:v>300</x:v>
      </x:c>
      <x:c r="G176" s="85"/>
      <x:c r="H176" s="85">
        <x:v>135</x:v>
      </x:c>
      <x:c r="I176" s="21"/>
      <x:c r="J176" s="21"/>
      <x:c r="K176" s="21"/>
    </x:row>
    <x:row r="177" ht="45" customHeight="1">
      <x:c r="A177" s="85">
        <x:v>176</x:v>
      </x:c>
      <x:c r="B177" s="85" t="s">
        <x:v>1983</x:v>
      </x:c>
      <x:c r="C177" s="85"/>
      <x:c r="D177" s="85" t="s">
        <x:v>1110</x:v>
      </x:c>
      <x:c r="E177" s="85" t="s">
        <x:v>2000</x:v>
      </x:c>
      <x:c r="F177" s="85">
        <x:v>300</x:v>
      </x:c>
      <x:c r="G177" s="85"/>
      <x:c r="H177" s="85">
        <x:v>135</x:v>
      </x:c>
      <x:c r="I177" s="21"/>
      <x:c r="J177" s="21"/>
      <x:c r="K177" s="21"/>
    </x:row>
    <x:row r="178" ht="45" customHeight="1">
      <x:c r="A178" s="85">
        <x:v>177</x:v>
      </x:c>
      <x:c r="B178" s="85" t="s">
        <x:v>1983</x:v>
      </x:c>
      <x:c r="C178" s="85"/>
      <x:c r="D178" s="85" t="s">
        <x:v>1116</x:v>
      </x:c>
      <x:c r="E178" s="85" t="s">
        <x:v>2000</x:v>
      </x:c>
      <x:c r="F178" s="85">
        <x:v>300</x:v>
      </x:c>
      <x:c r="G178" s="85"/>
      <x:c r="H178" s="85">
        <x:v>135</x:v>
      </x:c>
      <x:c r="I178" s="21"/>
      <x:c r="J178" s="21"/>
      <x:c r="K178" s="21"/>
    </x:row>
    <x:row r="179" ht="45" customHeight="1">
      <x:c r="A179" s="85">
        <x:v>178</x:v>
      </x:c>
      <x:c r="B179" s="85" t="s">
        <x:v>1983</x:v>
      </x:c>
      <x:c r="C179" s="85"/>
      <x:c r="D179" s="85" t="s">
        <x:v>1123</x:v>
      </x:c>
      <x:c r="E179" s="85" t="s">
        <x:v>2050</x:v>
      </x:c>
      <x:c r="F179" s="85">
        <x:v>300</x:v>
      </x:c>
      <x:c r="G179" s="85"/>
      <x:c r="H179" s="85">
        <x:v>135</x:v>
      </x:c>
      <x:c r="I179" s="21"/>
      <x:c r="J179" s="21"/>
      <x:c r="K179" s="21" t="s">
        <x:v>2051</x:v>
      </x:c>
    </x:row>
    <x:row r="180" ht="45" customHeight="1">
      <x:c r="A180" s="85">
        <x:v>179</x:v>
      </x:c>
      <x:c r="B180" s="85" t="s">
        <x:v>1983</x:v>
      </x:c>
      <x:c r="C180" s="85"/>
      <x:c r="D180" s="85" t="s">
        <x:v>1130</x:v>
      </x:c>
      <x:c r="E180" s="85" t="s">
        <x:v>2050</x:v>
      </x:c>
      <x:c r="F180" s="85">
        <x:v>300</x:v>
      </x:c>
      <x:c r="G180" s="85"/>
      <x:c r="H180" s="85">
        <x:v>135</x:v>
      </x:c>
      <x:c r="I180" s="21"/>
      <x:c r="J180" s="21" t="s">
        <x:v>2052</x:v>
      </x:c>
      <x:c r="K180" s="21" t="s">
        <x:v>2053</x:v>
      </x:c>
    </x:row>
    <x:row r="181" ht="45" customHeight="1">
      <x:c r="A181" s="85">
        <x:v>180</x:v>
      </x:c>
      <x:c r="B181" s="85" t="s">
        <x:v>1983</x:v>
      </x:c>
      <x:c r="C181" s="85"/>
      <x:c r="D181" s="85" t="s">
        <x:v>1135</x:v>
      </x:c>
      <x:c r="E181" s="85" t="s">
        <x:v>2050</x:v>
      </x:c>
      <x:c r="F181" s="85">
        <x:v>300</x:v>
      </x:c>
      <x:c r="G181" s="85"/>
      <x:c r="H181" s="85">
        <x:v>135</x:v>
      </x:c>
      <x:c r="I181" s="21"/>
      <x:c r="J181" s="21"/>
      <x:c r="K181" s="21" t="s">
        <x:v>2051</x:v>
      </x:c>
    </x:row>
    <x:row r="182" ht="45" customHeight="1">
      <x:c r="A182" s="85">
        <x:v>181</x:v>
      </x:c>
      <x:c r="B182" s="85" t="s">
        <x:v>1983</x:v>
      </x:c>
      <x:c r="C182" s="85"/>
      <x:c r="D182" s="85" t="s">
        <x:v>1141</x:v>
      </x:c>
      <x:c r="E182" s="85" t="s">
        <x:v>2050</x:v>
      </x:c>
      <x:c r="F182" s="85">
        <x:v>340</x:v>
      </x:c>
      <x:c r="G182" s="85"/>
      <x:c r="H182" s="85">
        <x:v>150</x:v>
      </x:c>
      <x:c r="I182" s="21" t="s">
        <x:v>2054</x:v>
      </x:c>
      <x:c r="J182" s="21" t="s">
        <x:v>2055</x:v>
      </x:c>
      <x:c r="K182" s="21" t="s">
        <x:v>2056</x:v>
      </x:c>
    </x:row>
    <x:row r="183" ht="45" customHeight="1">
      <x:c r="A183" s="85">
        <x:v>182</x:v>
      </x:c>
      <x:c r="B183" s="85" t="s">
        <x:v>1983</x:v>
      </x:c>
      <x:c r="C183" s="85"/>
      <x:c r="D183" s="85" t="s">
        <x:v>1151</x:v>
      </x:c>
      <x:c r="E183" s="85" t="s">
        <x:v>2050</x:v>
      </x:c>
      <x:c r="F183" s="85">
        <x:v>340</x:v>
      </x:c>
      <x:c r="G183" s="85"/>
      <x:c r="H183" s="85">
        <x:v>150</x:v>
      </x:c>
      <x:c r="I183" s="21"/>
      <x:c r="J183" s="21"/>
      <x:c r="K183" s="21" t="s">
        <x:v>2051</x:v>
      </x:c>
    </x:row>
    <x:row r="184" ht="45" customHeight="1">
      <x:c r="A184" s="85">
        <x:v>183</x:v>
      </x:c>
      <x:c r="B184" s="85" t="s">
        <x:v>1983</x:v>
      </x:c>
      <x:c r="C184" s="85"/>
      <x:c r="D184" s="85" t="s">
        <x:v>1157</x:v>
      </x:c>
      <x:c r="E184" s="85" t="s">
        <x:v>2000</x:v>
      </x:c>
      <x:c r="F184" s="85">
        <x:v>340</x:v>
      </x:c>
      <x:c r="G184" s="85"/>
      <x:c r="H184" s="85">
        <x:v>150</x:v>
      </x:c>
      <x:c r="I184" s="21"/>
      <x:c r="J184" s="21"/>
      <x:c r="K184" s="21" t="s">
        <x:v>2007</x:v>
      </x:c>
    </x:row>
    <x:row r="185" ht="45" customHeight="1">
      <x:c r="A185" s="85">
        <x:v>184</x:v>
      </x:c>
      <x:c r="B185" s="85" t="s">
        <x:v>1983</x:v>
      </x:c>
      <x:c r="C185" s="85"/>
      <x:c r="D185" s="85" t="s">
        <x:v>1166</x:v>
      </x:c>
      <x:c r="E185" s="85" t="s">
        <x:v>2000</x:v>
      </x:c>
      <x:c r="F185" s="85">
        <x:v>340</x:v>
      </x:c>
      <x:c r="G185" s="85"/>
      <x:c r="H185" s="85">
        <x:v>150</x:v>
      </x:c>
      <x:c r="I185" s="21"/>
      <x:c r="J185" s="21"/>
      <x:c r="K185" s="21"/>
    </x:row>
    <x:row r="186" ht="45" customHeight="1">
      <x:c r="A186" s="85">
        <x:v>185</x:v>
      </x:c>
      <x:c r="B186" s="85" t="s">
        <x:v>1983</x:v>
      </x:c>
      <x:c r="C186" s="85"/>
      <x:c r="D186" s="85" t="s">
        <x:v>1175</x:v>
      </x:c>
      <x:c r="E186" s="85" t="s">
        <x:v>2000</x:v>
      </x:c>
      <x:c r="F186" s="85">
        <x:v>340</x:v>
      </x:c>
      <x:c r="G186" s="85" t="s">
        <x:v>2057</x:v>
      </x:c>
      <x:c r="H186" s="85">
        <x:v>150</x:v>
      </x:c>
      <x:c r="I186" s="21" t="s">
        <x:v>2058</x:v>
      </x:c>
      <x:c r="J186" s="21" t="s">
        <x:v>2059</x:v>
      </x:c>
      <x:c r="K186" s="21" t="s">
        <x:v>2060</x:v>
      </x:c>
    </x:row>
    <x:row r="187" ht="45" customHeight="1">
      <x:c r="A187" s="85">
        <x:v>186</x:v>
      </x:c>
      <x:c r="B187" s="85" t="s">
        <x:v>1983</x:v>
      </x:c>
      <x:c r="C187" s="85"/>
      <x:c r="D187" s="85" t="s">
        <x:v>1184</x:v>
      </x:c>
      <x:c r="E187" s="85" t="s">
        <x:v>2000</x:v>
      </x:c>
      <x:c r="F187" s="85">
        <x:v>340</x:v>
      </x:c>
      <x:c r="G187" s="85"/>
      <x:c r="H187" s="85">
        <x:v>150</x:v>
      </x:c>
      <x:c r="I187" s="21"/>
      <x:c r="J187" s="21"/>
      <x:c r="K187" s="21"/>
    </x:row>
    <x:row r="188" ht="45" customHeight="1">
      <x:c r="A188" s="85">
        <x:v>187</x:v>
      </x:c>
      <x:c r="B188" s="85" t="s">
        <x:v>1983</x:v>
      </x:c>
      <x:c r="C188" s="85"/>
      <x:c r="D188" s="85" t="s">
        <x:v>1194</x:v>
      </x:c>
      <x:c r="E188" s="85" t="s">
        <x:v>2000</x:v>
      </x:c>
      <x:c r="F188" s="85">
        <x:v>340</x:v>
      </x:c>
      <x:c r="G188" s="85"/>
      <x:c r="H188" s="85">
        <x:v>150</x:v>
      </x:c>
      <x:c r="I188" s="21" t="s">
        <x:v>2061</x:v>
      </x:c>
      <x:c r="J188" s="21"/>
      <x:c r="K188" s="21" t="s">
        <x:v>2062</x:v>
      </x:c>
    </x:row>
    <x:row r="189" ht="45" customHeight="1">
      <x:c r="A189" s="85">
        <x:v>188</x:v>
      </x:c>
      <x:c r="B189" s="85" t="s">
        <x:v>1983</x:v>
      </x:c>
      <x:c r="C189" s="85"/>
      <x:c r="D189" s="85" t="s">
        <x:v>1203</x:v>
      </x:c>
      <x:c r="E189" s="85" t="s">
        <x:v>2000</x:v>
      </x:c>
      <x:c r="F189" s="85">
        <x:v>380</x:v>
      </x:c>
      <x:c r="G189" s="85" t="s">
        <x:v>2063</x:v>
      </x:c>
      <x:c r="H189" s="85">
        <x:v>165</x:v>
      </x:c>
      <x:c r="I189" s="21" t="s">
        <x:v>2064</x:v>
      </x:c>
      <x:c r="J189" s="21"/>
      <x:c r="K189" s="21" t="s">
        <x:v>2065</x:v>
      </x:c>
    </x:row>
    <x:row r="190" ht="45" customHeight="1">
      <x:c r="A190" s="85">
        <x:v>189</x:v>
      </x:c>
      <x:c r="B190" s="85" t="s">
        <x:v>1983</x:v>
      </x:c>
      <x:c r="C190" s="85"/>
      <x:c r="D190" s="85" t="s">
        <x:v>1213</x:v>
      </x:c>
      <x:c r="E190" s="85" t="s">
        <x:v>2000</x:v>
      </x:c>
      <x:c r="F190" s="85">
        <x:v>380</x:v>
      </x:c>
      <x:c r="G190" s="85"/>
      <x:c r="H190" s="85">
        <x:v>165</x:v>
      </x:c>
      <x:c r="I190" s="21"/>
      <x:c r="J190" s="21"/>
      <x:c r="K190" s="21" t="s">
        <x:v>2007</x:v>
      </x:c>
    </x:row>
    <x:row r="191" ht="45" customHeight="1">
      <x:c r="A191" s="85">
        <x:v>190</x:v>
      </x:c>
      <x:c r="B191" s="85" t="s">
        <x:v>1983</x:v>
      </x:c>
      <x:c r="C191" s="85"/>
      <x:c r="D191" s="85" t="s">
        <x:v>1223</x:v>
      </x:c>
      <x:c r="E191" s="85" t="s">
        <x:v>2000</x:v>
      </x:c>
      <x:c r="F191" s="85">
        <x:v>380</x:v>
      </x:c>
      <x:c r="G191" s="85"/>
      <x:c r="H191" s="85">
        <x:v>165</x:v>
      </x:c>
      <x:c r="I191" s="21"/>
      <x:c r="J191" s="21"/>
      <x:c r="K191" s="21"/>
    </x:row>
    <x:row r="192" ht="45" customHeight="1">
      <x:c r="A192" s="85">
        <x:v>191</x:v>
      </x:c>
      <x:c r="B192" s="85" t="s">
        <x:v>1983</x:v>
      </x:c>
      <x:c r="C192" s="85"/>
      <x:c r="D192" s="85" t="s">
        <x:v>1232</x:v>
      </x:c>
      <x:c r="E192" s="85" t="s">
        <x:v>2000</x:v>
      </x:c>
      <x:c r="F192" s="85">
        <x:v>380</x:v>
      </x:c>
      <x:c r="G192" s="85"/>
      <x:c r="H192" s="85">
        <x:v>165</x:v>
      </x:c>
      <x:c r="I192" s="21"/>
      <x:c r="J192" s="21"/>
      <x:c r="K192" s="21"/>
    </x:row>
    <x:row r="193" ht="45" customHeight="1">
      <x:c r="A193" s="85">
        <x:v>192</x:v>
      </x:c>
      <x:c r="B193" s="85" t="s">
        <x:v>1983</x:v>
      </x:c>
      <x:c r="C193" s="85"/>
      <x:c r="D193" s="85" t="s">
        <x:v>1241</x:v>
      </x:c>
      <x:c r="E193" s="85" t="s">
        <x:v>2000</x:v>
      </x:c>
      <x:c r="F193" s="85">
        <x:v>380</x:v>
      </x:c>
      <x:c r="G193" s="85"/>
      <x:c r="H193" s="85">
        <x:v>165</x:v>
      </x:c>
      <x:c r="I193" s="21" t="s">
        <x:v>2066</x:v>
      </x:c>
      <x:c r="J193" s="21"/>
      <x:c r="K193" s="21" t="s">
        <x:v>2067</x:v>
      </x:c>
    </x:row>
    <x:row r="194" ht="45" customHeight="1">
      <x:c r="A194" s="85">
        <x:v>193</x:v>
      </x:c>
      <x:c r="B194" s="85" t="s">
        <x:v>1983</x:v>
      </x:c>
      <x:c r="C194" s="85"/>
      <x:c r="D194" s="85" t="s">
        <x:v>1250</x:v>
      </x:c>
      <x:c r="E194" s="85" t="s">
        <x:v>2000</x:v>
      </x:c>
      <x:c r="F194" s="85">
        <x:v>380</x:v>
      </x:c>
      <x:c r="G194" s="85"/>
      <x:c r="H194" s="85">
        <x:v>165</x:v>
      </x:c>
      <x:c r="I194" s="21"/>
      <x:c r="J194" s="21"/>
      <x:c r="K194" s="21" t="s">
        <x:v>2007</x:v>
      </x:c>
    </x:row>
    <x:row r="195" ht="45" customHeight="1">
      <x:c r="A195" s="85">
        <x:v>194</x:v>
      </x:c>
      <x:c r="B195" s="85" t="s">
        <x:v>1983</x:v>
      </x:c>
      <x:c r="C195" s="85"/>
      <x:c r="D195" s="85" t="s">
        <x:v>1259</x:v>
      </x:c>
      <x:c r="E195" s="85" t="s">
        <x:v>2000</x:v>
      </x:c>
      <x:c r="F195" s="85">
        <x:v>380</x:v>
      </x:c>
      <x:c r="G195" s="85"/>
      <x:c r="H195" s="85">
        <x:v>165</x:v>
      </x:c>
      <x:c r="I195" s="21" t="s">
        <x:v>2068</x:v>
      </x:c>
      <x:c r="J195" s="21"/>
      <x:c r="K195" s="21" t="s">
        <x:v>2069</x:v>
      </x:c>
    </x:row>
    <x:row r="196" ht="45" customHeight="1">
      <x:c r="A196" s="85">
        <x:v>195</x:v>
      </x:c>
      <x:c r="B196" s="85" t="s">
        <x:v>1983</x:v>
      </x:c>
      <x:c r="C196" s="85"/>
      <x:c r="D196" s="21" t="s">
        <x:v>1267</x:v>
      </x:c>
      <x:c r="E196" s="85" t="s">
        <x:v>2000</x:v>
      </x:c>
      <x:c r="F196" s="85">
        <x:v>380</x:v>
      </x:c>
      <x:c r="G196" s="21"/>
      <x:c r="H196" s="85">
        <x:v>165</x:v>
      </x:c>
      <x:c r="I196" s="21"/>
      <x:c r="J196" s="21"/>
      <x:c r="K196" s="21" t="s">
        <x:v>2007</x:v>
      </x:c>
    </x:row>
    <x:row r="197" ht="45" customHeight="1">
      <x:c r="A197" s="85">
        <x:v>196</x:v>
      </x:c>
      <x:c r="B197" s="85" t="s">
        <x:v>1983</x:v>
      </x:c>
      <x:c r="C197" s="85"/>
      <x:c r="D197" s="85" t="s">
        <x:v>1274</x:v>
      </x:c>
      <x:c r="E197" s="85" t="s">
        <x:v>2000</x:v>
      </x:c>
      <x:c r="F197" s="85">
        <x:v>380</x:v>
      </x:c>
      <x:c r="G197" s="85"/>
      <x:c r="H197" s="85">
        <x:v>165</x:v>
      </x:c>
      <x:c r="I197" s="21" t="s">
        <x:v>2070</x:v>
      </x:c>
      <x:c r="J197" s="21" t="s">
        <x:v>2071</x:v>
      </x:c>
      <x:c r="K197" s="21" t="s">
        <x:v>2072</x:v>
      </x:c>
    </x:row>
    <x:row r="198" ht="45" customHeight="1">
      <x:c r="A198" s="85">
        <x:v>197</x:v>
      </x:c>
      <x:c r="B198" s="85" t="s">
        <x:v>1983</x:v>
      </x:c>
      <x:c r="C198" s="85"/>
      <x:c r="D198" s="85" t="s">
        <x:v>1282</x:v>
      </x:c>
      <x:c r="E198" s="85" t="s">
        <x:v>2000</x:v>
      </x:c>
      <x:c r="F198" s="85">
        <x:v>380</x:v>
      </x:c>
      <x:c r="G198" s="85"/>
      <x:c r="H198" s="85">
        <x:v>165</x:v>
      </x:c>
      <x:c r="I198" s="21"/>
      <x:c r="J198" s="21"/>
      <x:c r="K198" s="21"/>
    </x:row>
    <x:row r="199" ht="45" customHeight="1">
      <x:c r="A199" s="85">
        <x:v>198</x:v>
      </x:c>
      <x:c r="B199" s="85" t="s">
        <x:v>1983</x:v>
      </x:c>
      <x:c r="C199" s="85"/>
      <x:c r="D199" s="85" t="s">
        <x:v>1289</x:v>
      </x:c>
      <x:c r="E199" s="85" t="s">
        <x:v>2000</x:v>
      </x:c>
      <x:c r="F199" s="85">
        <x:v>380</x:v>
      </x:c>
      <x:c r="G199" s="85"/>
      <x:c r="H199" s="85">
        <x:v>165</x:v>
      </x:c>
      <x:c r="I199" s="21"/>
      <x:c r="J199" s="21"/>
      <x:c r="K199" s="21"/>
    </x:row>
    <x:row r="200" ht="45" customHeight="1">
      <x:c r="A200" s="85">
        <x:v>199</x:v>
      </x:c>
      <x:c r="B200" s="85" t="s">
        <x:v>1983</x:v>
      </x:c>
      <x:c r="C200" s="85"/>
      <x:c r="D200" s="85" t="s">
        <x:v>1297</x:v>
      </x:c>
      <x:c r="E200" s="85" t="s">
        <x:v>2000</x:v>
      </x:c>
      <x:c r="F200" s="85">
        <x:v>380</x:v>
      </x:c>
      <x:c r="G200" s="85"/>
      <x:c r="H200" s="85">
        <x:v>165</x:v>
      </x:c>
      <x:c r="I200" s="21"/>
      <x:c r="J200" s="21"/>
      <x:c r="K200" s="21"/>
    </x:row>
    <x:row r="201" ht="45" customHeight="1">
      <x:c r="A201" s="85">
        <x:v>200</x:v>
      </x:c>
      <x:c r="B201" s="85" t="s">
        <x:v>1983</x:v>
      </x:c>
      <x:c r="C201" s="85"/>
      <x:c r="D201" s="85" t="s">
        <x:v>1302</x:v>
      </x:c>
      <x:c r="E201" s="85" t="s">
        <x:v>2000</x:v>
      </x:c>
      <x:c r="F201" s="85">
        <x:v>380</x:v>
      </x:c>
      <x:c r="G201" s="85"/>
      <x:c r="H201" s="85">
        <x:v>165</x:v>
      </x:c>
      <x:c r="I201" s="21"/>
      <x:c r="J201" s="21"/>
      <x:c r="K201" s="21"/>
    </x:row>
    <x:row r="202" ht="45" customHeight="1">
      <x:c r="A202" s="85">
        <x:v>201</x:v>
      </x:c>
      <x:c r="B202" s="85" t="s">
        <x:v>1983</x:v>
      </x:c>
      <x:c r="C202" s="85"/>
      <x:c r="D202" s="85" t="s">
        <x:v>1306</x:v>
      </x:c>
      <x:c r="E202" s="85" t="s">
        <x:v>2000</x:v>
      </x:c>
      <x:c r="F202" s="85">
        <x:v>380</x:v>
      </x:c>
      <x:c r="G202" s="85"/>
      <x:c r="H202" s="85">
        <x:v>165</x:v>
      </x:c>
      <x:c r="I202" s="21"/>
      <x:c r="J202" s="21"/>
      <x:c r="K202" s="21"/>
    </x:row>
    <x:row r="203" ht="45" customHeight="1">
      <x:c r="A203" s="85">
        <x:v>202</x:v>
      </x:c>
      <x:c r="B203" s="85" t="s">
        <x:v>1983</x:v>
      </x:c>
      <x:c r="C203" s="85"/>
      <x:c r="D203" s="85" t="s">
        <x:v>1310</x:v>
      </x:c>
      <x:c r="E203" s="85" t="s">
        <x:v>2000</x:v>
      </x:c>
      <x:c r="F203" s="85">
        <x:v>380</x:v>
      </x:c>
      <x:c r="G203" s="85"/>
      <x:c r="H203" s="85">
        <x:v>165</x:v>
      </x:c>
      <x:c r="I203" s="21"/>
      <x:c r="J203" s="21"/>
      <x:c r="K203" s="21"/>
    </x:row>
    <x:row r="204" ht="45" customHeight="1">
      <x:c r="A204" s="85">
        <x:v>203</x:v>
      </x:c>
      <x:c r="B204" s="85" t="s">
        <x:v>1983</x:v>
      </x:c>
      <x:c r="C204" s="85"/>
      <x:c r="D204" s="85" t="s">
        <x:v>1314</x:v>
      </x:c>
      <x:c r="E204" s="85" t="s">
        <x:v>2000</x:v>
      </x:c>
      <x:c r="F204" s="85">
        <x:v>380</x:v>
      </x:c>
      <x:c r="G204" s="85"/>
      <x:c r="H204" s="85">
        <x:v>165</x:v>
      </x:c>
      <x:c r="I204" s="21"/>
      <x:c r="J204" s="21"/>
      <x:c r="K204" s="21"/>
    </x:row>
    <x:row r="205" ht="45" customHeight="1">
      <x:c r="A205" s="85">
        <x:v>204</x:v>
      </x:c>
      <x:c r="B205" s="85" t="s">
        <x:v>1983</x:v>
      </x:c>
      <x:c r="C205" s="85"/>
      <x:c r="D205" s="85" t="s">
        <x:v>1318</x:v>
      </x:c>
      <x:c r="E205" s="85" t="s">
        <x:v>2000</x:v>
      </x:c>
      <x:c r="F205" s="85">
        <x:v>380</x:v>
      </x:c>
      <x:c r="G205" s="85"/>
      <x:c r="H205" s="85">
        <x:v>165</x:v>
      </x:c>
      <x:c r="I205" s="21"/>
      <x:c r="J205" s="21"/>
      <x:c r="K205" s="21"/>
    </x:row>
    <x:row r="206" ht="45" customHeight="1">
      <x:c r="A206" s="85">
        <x:v>205</x:v>
      </x:c>
      <x:c r="B206" s="85" t="s">
        <x:v>1983</x:v>
      </x:c>
      <x:c r="C206" s="85"/>
      <x:c r="D206" s="85" t="s">
        <x:v>1322</x:v>
      </x:c>
      <x:c r="E206" s="85" t="s">
        <x:v>2000</x:v>
      </x:c>
      <x:c r="F206" s="85">
        <x:v>380</x:v>
      </x:c>
      <x:c r="G206" s="85"/>
      <x:c r="H206" s="85">
        <x:v>165</x:v>
      </x:c>
      <x:c r="I206" s="21"/>
      <x:c r="J206" s="21"/>
      <x:c r="K206" s="21"/>
    </x:row>
    <x:row r="207" ht="45" customHeight="1">
      <x:c r="A207" s="85">
        <x:v>206</x:v>
      </x:c>
      <x:c r="B207" s="85" t="s">
        <x:v>1983</x:v>
      </x:c>
      <x:c r="C207" s="85"/>
      <x:c r="D207" s="85" t="s">
        <x:v>1327</x:v>
      </x:c>
      <x:c r="E207" s="85" t="s">
        <x:v>2000</x:v>
      </x:c>
      <x:c r="F207" s="85">
        <x:v>380</x:v>
      </x:c>
      <x:c r="G207" s="85"/>
      <x:c r="H207" s="85">
        <x:v>165</x:v>
      </x:c>
      <x:c r="I207" s="21"/>
      <x:c r="J207" s="21"/>
      <x:c r="K207" s="21"/>
    </x:row>
    <x:row r="208" ht="45" customHeight="1">
      <x:c r="A208" s="85">
        <x:v>207</x:v>
      </x:c>
      <x:c r="B208" s="85" t="s">
        <x:v>1983</x:v>
      </x:c>
      <x:c r="C208" s="85"/>
      <x:c r="D208" s="85" t="s">
        <x:v>1332</x:v>
      </x:c>
      <x:c r="E208" s="85" t="s">
        <x:v>2000</x:v>
      </x:c>
      <x:c r="F208" s="85">
        <x:v>380</x:v>
      </x:c>
      <x:c r="G208" s="85"/>
      <x:c r="H208" s="85">
        <x:v>165</x:v>
      </x:c>
      <x:c r="I208" s="21"/>
      <x:c r="J208" s="21"/>
      <x:c r="K208" s="21"/>
    </x:row>
    <x:row r="209" ht="45" customHeight="1">
      <x:c r="A209" s="85">
        <x:v>208</x:v>
      </x:c>
      <x:c r="B209" s="85" t="s">
        <x:v>1983</x:v>
      </x:c>
      <x:c r="C209" s="85"/>
      <x:c r="D209" s="85" t="s">
        <x:v>1336</x:v>
      </x:c>
      <x:c r="E209" s="85" t="s">
        <x:v>2000</x:v>
      </x:c>
      <x:c r="F209" s="85">
        <x:v>380</x:v>
      </x:c>
      <x:c r="G209" s="85"/>
      <x:c r="H209" s="85">
        <x:v>165</x:v>
      </x:c>
      <x:c r="I209" s="21"/>
      <x:c r="J209" s="21"/>
      <x:c r="K209" s="21"/>
    </x:row>
    <x:row r="210" ht="45" customHeight="1">
      <x:c r="A210" s="85">
        <x:v>209</x:v>
      </x:c>
      <x:c r="B210" s="85" t="s">
        <x:v>1983</x:v>
      </x:c>
      <x:c r="C210" s="85"/>
      <x:c r="D210" s="85" t="s">
        <x:v>1340</x:v>
      </x:c>
      <x:c r="E210" s="85" t="s">
        <x:v>2000</x:v>
      </x:c>
      <x:c r="F210" s="85">
        <x:v>380</x:v>
      </x:c>
      <x:c r="G210" s="85"/>
      <x:c r="H210" s="85">
        <x:v>165</x:v>
      </x:c>
      <x:c r="I210" s="21"/>
      <x:c r="J210" s="21"/>
      <x:c r="K210" s="21"/>
    </x:row>
    <x:row r="211" ht="45" customHeight="1">
      <x:c r="A211" s="85">
        <x:v>210</x:v>
      </x:c>
      <x:c r="B211" s="85" t="s">
        <x:v>1983</x:v>
      </x:c>
      <x:c r="C211" s="85"/>
      <x:c r="D211" s="85" t="s">
        <x:v>1345</x:v>
      </x:c>
      <x:c r="E211" s="85" t="s">
        <x:v>2000</x:v>
      </x:c>
      <x:c r="F211" s="85">
        <x:v>380</x:v>
      </x:c>
      <x:c r="G211" s="85"/>
      <x:c r="H211" s="85">
        <x:v>165</x:v>
      </x:c>
      <x:c r="I211" s="21"/>
      <x:c r="J211" s="21"/>
      <x:c r="K211" s="21"/>
    </x:row>
    <x:row r="212" ht="45" customHeight="1">
      <x:c r="A212" s="85">
        <x:v>211</x:v>
      </x:c>
      <x:c r="B212" s="85" t="s">
        <x:v>1983</x:v>
      </x:c>
      <x:c r="C212" s="85"/>
      <x:c r="D212" s="85" t="s">
        <x:v>1351</x:v>
      </x:c>
      <x:c r="E212" s="85" t="s">
        <x:v>2000</x:v>
      </x:c>
      <x:c r="F212" s="85">
        <x:v>380</x:v>
      </x:c>
      <x:c r="G212" s="85"/>
      <x:c r="H212" s="85">
        <x:v>165</x:v>
      </x:c>
      <x:c r="I212" s="21"/>
      <x:c r="J212" s="21"/>
      <x:c r="K212" s="21"/>
    </x:row>
    <x:row r="213" ht="45" customHeight="1">
      <x:c r="A213" s="85">
        <x:v>212</x:v>
      </x:c>
      <x:c r="B213" s="85" t="s">
        <x:v>1983</x:v>
      </x:c>
      <x:c r="C213" s="85"/>
      <x:c r="D213" s="85" t="s">
        <x:v>1359</x:v>
      </x:c>
      <x:c r="E213" s="85" t="s">
        <x:v>2000</x:v>
      </x:c>
      <x:c r="F213" s="85">
        <x:v>380</x:v>
      </x:c>
      <x:c r="G213" s="85"/>
      <x:c r="H213" s="85">
        <x:v>165</x:v>
      </x:c>
      <x:c r="I213" s="21"/>
      <x:c r="J213" s="21"/>
      <x:c r="K213" s="21"/>
    </x:row>
    <x:row r="214" ht="45" customHeight="1">
      <x:c r="A214" s="85">
        <x:v>213</x:v>
      </x:c>
      <x:c r="B214" s="85" t="s">
        <x:v>1983</x:v>
      </x:c>
      <x:c r="C214" s="85"/>
      <x:c r="D214" s="85" t="s">
        <x:v>1366</x:v>
      </x:c>
      <x:c r="E214" s="85" t="s">
        <x:v>2000</x:v>
      </x:c>
      <x:c r="F214" s="85">
        <x:v>380</x:v>
      </x:c>
      <x:c r="G214" s="85"/>
      <x:c r="H214" s="85">
        <x:v>165</x:v>
      </x:c>
      <x:c r="I214" s="21"/>
      <x:c r="J214" s="21"/>
      <x:c r="K214" s="21"/>
    </x:row>
    <x:row r="215" ht="45" customHeight="1">
      <x:c r="A215" s="85">
        <x:v>214</x:v>
      </x:c>
      <x:c r="B215" s="85" t="s">
        <x:v>1983</x:v>
      </x:c>
      <x:c r="C215" s="85"/>
      <x:c r="D215" s="85" t="s">
        <x:v>1374</x:v>
      </x:c>
      <x:c r="E215" s="85" t="s">
        <x:v>2000</x:v>
      </x:c>
      <x:c r="F215" s="85">
        <x:v>380</x:v>
      </x:c>
      <x:c r="G215" s="85"/>
      <x:c r="H215" s="85">
        <x:v>165</x:v>
      </x:c>
      <x:c r="I215" s="21"/>
      <x:c r="J215" s="21"/>
      <x:c r="K215" s="21"/>
    </x:row>
    <x:row r="216" ht="45" customHeight="1">
      <x:c r="A216" s="85">
        <x:v>215</x:v>
      </x:c>
      <x:c r="B216" s="85" t="s">
        <x:v>1983</x:v>
      </x:c>
      <x:c r="C216" s="85"/>
      <x:c r="D216" s="85" t="s">
        <x:v>1380</x:v>
      </x:c>
      <x:c r="E216" s="85" t="s">
        <x:v>2005</x:v>
      </x:c>
      <x:c r="F216" s="85">
        <x:v>380</x:v>
      </x:c>
      <x:c r="G216" s="85"/>
      <x:c r="H216" s="85">
        <x:v>165</x:v>
      </x:c>
      <x:c r="I216" s="21"/>
      <x:c r="J216" s="21" t="s">
        <x:v>2073</x:v>
      </x:c>
      <x:c r="K216" s="21" t="s">
        <x:v>2074</x:v>
      </x:c>
    </x:row>
    <x:row r="217" ht="45" customHeight="1">
      <x:c r="A217" s="85">
        <x:v>216</x:v>
      </x:c>
      <x:c r="B217" s="85" t="s">
        <x:v>1983</x:v>
      </x:c>
      <x:c r="C217" s="85"/>
      <x:c r="D217" s="85" t="s">
        <x:v>1386</x:v>
      </x:c>
      <x:c r="E217" s="85" t="s">
        <x:v>2000</x:v>
      </x:c>
      <x:c r="F217" s="85">
        <x:v>380</x:v>
      </x:c>
      <x:c r="G217" s="85"/>
      <x:c r="H217" s="85">
        <x:v>165</x:v>
      </x:c>
      <x:c r="I217" s="21"/>
      <x:c r="J217" s="21"/>
      <x:c r="K217" s="21" t="s">
        <x:v>2007</x:v>
      </x:c>
    </x:row>
    <x:row r="218" ht="45" customHeight="1">
      <x:c r="A218" s="85">
        <x:v>217</x:v>
      </x:c>
      <x:c r="B218" s="85" t="s">
        <x:v>1983</x:v>
      </x:c>
      <x:c r="C218" s="85"/>
      <x:c r="D218" s="85" t="s">
        <x:v>1395</x:v>
      </x:c>
      <x:c r="E218" s="85" t="s">
        <x:v>2000</x:v>
      </x:c>
      <x:c r="F218" s="85">
        <x:v>380</x:v>
      </x:c>
      <x:c r="G218" s="85"/>
      <x:c r="H218" s="85">
        <x:v>165</x:v>
      </x:c>
      <x:c r="I218" s="21"/>
      <x:c r="J218" s="21"/>
      <x:c r="K218" s="21"/>
    </x:row>
    <x:row r="219" ht="45" customHeight="1">
      <x:c r="A219" s="85">
        <x:v>218</x:v>
      </x:c>
      <x:c r="B219" s="85" t="s">
        <x:v>1983</x:v>
      </x:c>
      <x:c r="C219" s="85"/>
      <x:c r="D219" s="21" t="s">
        <x:v>1403</x:v>
      </x:c>
      <x:c r="E219" s="21" t="s">
        <x:v>2000</x:v>
      </x:c>
      <x:c r="F219" s="85">
        <x:v>380</x:v>
      </x:c>
      <x:c r="G219" s="21"/>
      <x:c r="H219" s="85">
        <x:v>165</x:v>
      </x:c>
      <x:c r="I219" s="21"/>
      <x:c r="J219" s="21"/>
      <x:c r="K219" s="21"/>
    </x:row>
    <x:row r="220" ht="45" customHeight="1">
      <x:c r="A220" s="85">
        <x:v>219</x:v>
      </x:c>
      <x:c r="B220" s="85" t="s">
        <x:v>1983</x:v>
      </x:c>
      <x:c r="C220" s="85"/>
      <x:c r="D220" s="21" t="s">
        <x:v>1411</x:v>
      </x:c>
      <x:c r="E220" s="21" t="s">
        <x:v>2000</x:v>
      </x:c>
      <x:c r="F220" s="85">
        <x:v>380</x:v>
      </x:c>
      <x:c r="G220" s="21"/>
      <x:c r="H220" s="85">
        <x:v>165</x:v>
      </x:c>
      <x:c r="I220" s="21"/>
      <x:c r="J220" s="21"/>
      <x:c r="K220" s="21"/>
    </x:row>
    <x:row r="221" ht="45" customHeight="1">
      <x:c r="A221" s="85">
        <x:v>220</x:v>
      </x:c>
      <x:c r="B221" s="85" t="s">
        <x:v>1983</x:v>
      </x:c>
      <x:c r="C221" s="85"/>
      <x:c r="D221" s="21" t="s">
        <x:v>1415</x:v>
      </x:c>
      <x:c r="E221" s="21" t="s">
        <x:v>2000</x:v>
      </x:c>
      <x:c r="F221" s="85">
        <x:v>380</x:v>
      </x:c>
      <x:c r="G221" s="21"/>
      <x:c r="H221" s="85">
        <x:v>165</x:v>
      </x:c>
      <x:c r="I221" s="21"/>
      <x:c r="J221" s="21"/>
      <x:c r="K221" s="21"/>
    </x:row>
    <x:row r="222" ht="45" customHeight="1">
      <x:c r="A222" s="85">
        <x:v>221</x:v>
      </x:c>
      <x:c r="B222" s="85" t="s">
        <x:v>1983</x:v>
      </x:c>
      <x:c r="C222" s="85"/>
      <x:c r="D222" s="21" t="s">
        <x:v>1419</x:v>
      </x:c>
      <x:c r="E222" s="21" t="s">
        <x:v>2000</x:v>
      </x:c>
      <x:c r="F222" s="85">
        <x:v>380</x:v>
      </x:c>
      <x:c r="G222" s="21"/>
      <x:c r="H222" s="85">
        <x:v>165</x:v>
      </x:c>
      <x:c r="I222" s="21"/>
      <x:c r="J222" s="21"/>
      <x:c r="K222" s="21"/>
    </x:row>
    <x:row r="223" ht="45" customHeight="1">
      <x:c r="A223" s="85">
        <x:v>222</x:v>
      </x:c>
      <x:c r="B223" s="85" t="s">
        <x:v>1983</x:v>
      </x:c>
      <x:c r="C223" s="85"/>
      <x:c r="D223" s="21" t="s">
        <x:v>1423</x:v>
      </x:c>
      <x:c r="E223" s="21" t="s">
        <x:v>2000</x:v>
      </x:c>
      <x:c r="F223" s="85">
        <x:v>380</x:v>
      </x:c>
      <x:c r="G223" s="21"/>
      <x:c r="H223" s="85">
        <x:v>165</x:v>
      </x:c>
      <x:c r="I223" s="21"/>
      <x:c r="J223" s="21"/>
      <x:c r="K223" s="21"/>
    </x:row>
    <x:row r="224" ht="45" customHeight="1">
      <x:c r="A224" s="85">
        <x:v>223</x:v>
      </x:c>
      <x:c r="B224" s="85" t="s">
        <x:v>1983</x:v>
      </x:c>
      <x:c r="C224" s="85"/>
      <x:c r="D224" s="21" t="s">
        <x:v>1428</x:v>
      </x:c>
      <x:c r="E224" s="21" t="s">
        <x:v>2000</x:v>
      </x:c>
      <x:c r="F224" s="85">
        <x:v>380</x:v>
      </x:c>
      <x:c r="G224" s="21"/>
      <x:c r="H224" s="85">
        <x:v>165</x:v>
      </x:c>
      <x:c r="I224" s="21"/>
      <x:c r="J224" s="21"/>
      <x:c r="K224" s="21"/>
    </x:row>
    <x:row r="225" ht="45" customHeight="1">
      <x:c r="A225" s="85">
        <x:v>224</x:v>
      </x:c>
      <x:c r="B225" s="85" t="s">
        <x:v>1983</x:v>
      </x:c>
      <x:c r="C225" s="85"/>
      <x:c r="D225" s="21" t="s">
        <x:v>1432</x:v>
      </x:c>
      <x:c r="E225" s="21" t="s">
        <x:v>2000</x:v>
      </x:c>
      <x:c r="F225" s="85">
        <x:v>380</x:v>
      </x:c>
      <x:c r="G225" s="21"/>
      <x:c r="H225" s="85">
        <x:v>165</x:v>
      </x:c>
      <x:c r="I225" s="21"/>
      <x:c r="J225" s="21"/>
      <x:c r="K225" s="21"/>
    </x:row>
    <x:row r="226" ht="45" customHeight="1">
      <x:c r="A226" s="85">
        <x:v>225</x:v>
      </x:c>
      <x:c r="B226" s="85" t="s">
        <x:v>1983</x:v>
      </x:c>
      <x:c r="C226" s="85"/>
      <x:c r="D226" s="21" t="s">
        <x:v>1436</x:v>
      </x:c>
      <x:c r="E226" s="21" t="s">
        <x:v>2000</x:v>
      </x:c>
      <x:c r="F226" s="85">
        <x:v>380</x:v>
      </x:c>
      <x:c r="G226" s="21"/>
      <x:c r="H226" s="85">
        <x:v>165</x:v>
      </x:c>
      <x:c r="I226" s="21"/>
      <x:c r="J226" s="21"/>
      <x:c r="K226" s="21"/>
    </x:row>
    <x:row r="227" ht="45" customHeight="1">
      <x:c r="A227" s="85">
        <x:v>226</x:v>
      </x:c>
      <x:c r="B227" s="85" t="s">
        <x:v>1983</x:v>
      </x:c>
      <x:c r="C227" s="85"/>
      <x:c r="D227" s="21" t="s">
        <x:v>1440</x:v>
      </x:c>
      <x:c r="E227" s="21" t="s">
        <x:v>2000</x:v>
      </x:c>
      <x:c r="F227" s="85">
        <x:v>380</x:v>
      </x:c>
      <x:c r="G227" s="21"/>
      <x:c r="H227" s="85">
        <x:v>165</x:v>
      </x:c>
      <x:c r="I227" s="21"/>
      <x:c r="J227" s="21"/>
      <x:c r="K227" s="21"/>
    </x:row>
    <x:row r="228" ht="45" customHeight="1">
      <x:c r="A228" s="85">
        <x:v>227</x:v>
      </x:c>
      <x:c r="B228" s="85" t="s">
        <x:v>1983</x:v>
      </x:c>
      <x:c r="C228" s="85"/>
      <x:c r="D228" s="21" t="s">
        <x:v>1447</x:v>
      </x:c>
      <x:c r="E228" s="21" t="s">
        <x:v>2000</x:v>
      </x:c>
      <x:c r="F228" s="85">
        <x:v>380</x:v>
      </x:c>
      <x:c r="G228" s="21"/>
      <x:c r="H228" s="85">
        <x:v>165</x:v>
      </x:c>
      <x:c r="I228" s="21"/>
      <x:c r="J228" s="21"/>
      <x:c r="K228" s="21"/>
    </x:row>
    <x:row r="229" ht="45" customHeight="1">
      <x:c r="A229" s="85">
        <x:v>228</x:v>
      </x:c>
      <x:c r="B229" s="85" t="s">
        <x:v>1983</x:v>
      </x:c>
      <x:c r="C229" s="85"/>
      <x:c r="D229" s="21" t="s">
        <x:v>1451</x:v>
      </x:c>
      <x:c r="E229" s="21" t="s">
        <x:v>2000</x:v>
      </x:c>
      <x:c r="F229" s="85">
        <x:v>380</x:v>
      </x:c>
      <x:c r="G229" s="21"/>
      <x:c r="H229" s="85">
        <x:v>165</x:v>
      </x:c>
      <x:c r="I229" s="21"/>
      <x:c r="J229" s="21"/>
      <x:c r="K229" s="21"/>
    </x:row>
    <x:row r="230" ht="45" customHeight="1">
      <x:c r="A230" s="85">
        <x:v>229</x:v>
      </x:c>
      <x:c r="B230" s="85" t="s">
        <x:v>1983</x:v>
      </x:c>
      <x:c r="C230" s="85"/>
      <x:c r="D230" s="21" t="s">
        <x:v>1456</x:v>
      </x:c>
      <x:c r="E230" s="21" t="s">
        <x:v>2000</x:v>
      </x:c>
      <x:c r="F230" s="85">
        <x:v>380</x:v>
      </x:c>
      <x:c r="G230" s="21"/>
      <x:c r="H230" s="85">
        <x:v>165</x:v>
      </x:c>
      <x:c r="I230" s="21"/>
      <x:c r="J230" s="21"/>
      <x:c r="K230" s="21"/>
    </x:row>
    <x:row r="231" ht="45" customHeight="1">
      <x:c r="A231" s="85">
        <x:v>230</x:v>
      </x:c>
      <x:c r="B231" s="85" t="s">
        <x:v>1983</x:v>
      </x:c>
      <x:c r="C231" s="85"/>
      <x:c r="D231" s="21" t="s">
        <x:v>1460</x:v>
      </x:c>
      <x:c r="E231" s="21" t="s">
        <x:v>2000</x:v>
      </x:c>
      <x:c r="F231" s="85">
        <x:v>380</x:v>
      </x:c>
      <x:c r="G231" s="21"/>
      <x:c r="H231" s="85">
        <x:v>165</x:v>
      </x:c>
      <x:c r="I231" s="21"/>
      <x:c r="J231" s="21"/>
      <x:c r="K231" s="21"/>
    </x:row>
    <x:row r="232" ht="45" customHeight="1">
      <x:c r="A232" s="85">
        <x:v>231</x:v>
      </x:c>
      <x:c r="B232" s="85" t="s">
        <x:v>1983</x:v>
      </x:c>
      <x:c r="C232" s="85"/>
      <x:c r="D232" s="21" t="s">
        <x:v>1466</x:v>
      </x:c>
      <x:c r="E232" s="21" t="s">
        <x:v>2000</x:v>
      </x:c>
      <x:c r="F232" s="85">
        <x:v>380</x:v>
      </x:c>
      <x:c r="G232" s="21"/>
      <x:c r="H232" s="85">
        <x:v>165</x:v>
      </x:c>
      <x:c r="I232" s="21"/>
      <x:c r="J232" s="21"/>
      <x:c r="K232" s="21"/>
    </x:row>
    <x:row r="233" ht="45" customHeight="1">
      <x:c r="A233" s="85">
        <x:v>232</x:v>
      </x:c>
      <x:c r="B233" s="85" t="s">
        <x:v>1983</x:v>
      </x:c>
      <x:c r="C233" s="85"/>
      <x:c r="D233" s="21" t="s">
        <x:v>1470</x:v>
      </x:c>
      <x:c r="E233" s="21" t="s">
        <x:v>2000</x:v>
      </x:c>
      <x:c r="F233" s="85">
        <x:v>380</x:v>
      </x:c>
      <x:c r="G233" s="21"/>
      <x:c r="H233" s="85">
        <x:v>165</x:v>
      </x:c>
      <x:c r="I233" s="21"/>
      <x:c r="J233" s="21"/>
      <x:c r="K233" s="21"/>
    </x:row>
    <x:row r="234" ht="45" customHeight="1">
      <x:c r="A234" s="85">
        <x:v>233</x:v>
      </x:c>
      <x:c r="B234" s="85" t="s">
        <x:v>1983</x:v>
      </x:c>
      <x:c r="C234" s="85"/>
      <x:c r="D234" s="21" t="s">
        <x:v>1474</x:v>
      </x:c>
      <x:c r="E234" s="21" t="s">
        <x:v>2000</x:v>
      </x:c>
      <x:c r="F234" s="85">
        <x:v>380</x:v>
      </x:c>
      <x:c r="G234" s="21"/>
      <x:c r="H234" s="85">
        <x:v>165</x:v>
      </x:c>
      <x:c r="I234" s="21"/>
      <x:c r="J234" s="21"/>
      <x:c r="K234" s="21"/>
    </x:row>
    <x:row r="235" ht="45" customHeight="1">
      <x:c r="A235" s="85">
        <x:v>234</x:v>
      </x:c>
      <x:c r="B235" s="85" t="s">
        <x:v>1983</x:v>
      </x:c>
      <x:c r="C235" s="85"/>
      <x:c r="D235" s="21" t="s">
        <x:v>1478</x:v>
      </x:c>
      <x:c r="E235" s="21" t="s">
        <x:v>2000</x:v>
      </x:c>
      <x:c r="F235" s="85">
        <x:v>380</x:v>
      </x:c>
      <x:c r="G235" s="21"/>
      <x:c r="H235" s="85">
        <x:v>165</x:v>
      </x:c>
      <x:c r="I235" s="21"/>
      <x:c r="J235" s="21"/>
      <x:c r="K235" s="21"/>
    </x:row>
    <x:row r="236" ht="45" customHeight="1">
      <x:c r="A236" s="85">
        <x:v>235</x:v>
      </x:c>
      <x:c r="B236" s="85" t="s">
        <x:v>1983</x:v>
      </x:c>
      <x:c r="C236" s="85"/>
      <x:c r="D236" s="21" t="s">
        <x:v>1482</x:v>
      </x:c>
      <x:c r="E236" s="21" t="s">
        <x:v>2000</x:v>
      </x:c>
      <x:c r="F236" s="85">
        <x:v>380</x:v>
      </x:c>
      <x:c r="G236" s="21"/>
      <x:c r="H236" s="85">
        <x:v>165</x:v>
      </x:c>
      <x:c r="I236" s="21"/>
      <x:c r="J236" s="21"/>
      <x:c r="K236" s="21"/>
    </x:row>
    <x:row r="237" ht="45" customHeight="1">
      <x:c r="A237" s="85">
        <x:v>236</x:v>
      </x:c>
      <x:c r="B237" s="85" t="s">
        <x:v>1983</x:v>
      </x:c>
      <x:c r="C237" s="85"/>
      <x:c r="D237" s="21" t="s">
        <x:v>1489</x:v>
      </x:c>
      <x:c r="E237" s="21" t="s">
        <x:v>2000</x:v>
      </x:c>
      <x:c r="F237" s="85">
        <x:v>380</x:v>
      </x:c>
      <x:c r="G237" s="21"/>
      <x:c r="H237" s="85">
        <x:v>165</x:v>
      </x:c>
      <x:c r="I237" s="21"/>
      <x:c r="J237" s="21"/>
      <x:c r="K237" s="21"/>
    </x:row>
    <x:row r="238" ht="45" customHeight="1">
      <x:c r="A238" s="85">
        <x:v>237</x:v>
      </x:c>
      <x:c r="B238" s="85" t="s">
        <x:v>1983</x:v>
      </x:c>
      <x:c r="C238" s="85"/>
      <x:c r="D238" s="21" t="s">
        <x:v>1494</x:v>
      </x:c>
      <x:c r="E238" s="21" t="s">
        <x:v>2000</x:v>
      </x:c>
      <x:c r="F238" s="85">
        <x:v>380</x:v>
      </x:c>
      <x:c r="G238" s="21" t="s">
        <x:v>2075</x:v>
      </x:c>
      <x:c r="H238" s="85">
        <x:v>165</x:v>
      </x:c>
      <x:c r="I238" s="21"/>
      <x:c r="J238" s="21"/>
      <x:c r="K238" s="21" t="s">
        <x:v>2076</x:v>
      </x:c>
    </x:row>
    <x:row r="239" ht="45" customHeight="1">
      <x:c r="A239" s="85">
        <x:v>238</x:v>
      </x:c>
      <x:c r="B239" s="85" t="s">
        <x:v>1983</x:v>
      </x:c>
      <x:c r="C239" s="85"/>
      <x:c r="D239" s="21" t="s">
        <x:v>1501</x:v>
      </x:c>
      <x:c r="E239" s="21" t="s">
        <x:v>2005</x:v>
      </x:c>
      <x:c r="F239" s="85">
        <x:v>430</x:v>
      </x:c>
      <x:c r="G239" s="21"/>
      <x:c r="H239" s="85">
        <x:v>165</x:v>
      </x:c>
      <x:c r="I239" s="21"/>
      <x:c r="J239" s="21" t="s">
        <x:v>2077</x:v>
      </x:c>
      <x:c r="K239" s="21" t="s">
        <x:v>2078</x:v>
      </x:c>
    </x:row>
    <x:row r="240" ht="45" customHeight="1">
      <x:c r="A240" s="85">
        <x:v>239</x:v>
      </x:c>
      <x:c r="B240" s="85" t="s">
        <x:v>1983</x:v>
      </x:c>
      <x:c r="C240" s="85"/>
      <x:c r="D240" s="21" t="s">
        <x:v>1509</x:v>
      </x:c>
      <x:c r="E240" s="21" t="s">
        <x:v>2079</x:v>
      </x:c>
      <x:c r="F240" s="85">
        <x:v>430</x:v>
      </x:c>
      <x:c r="G240" s="21"/>
      <x:c r="H240" s="85">
        <x:v>165</x:v>
      </x:c>
      <x:c r="I240" s="21"/>
      <x:c r="J240" s="21"/>
      <x:c r="K240" s="21" t="s">
        <x:v>2007</x:v>
      </x:c>
    </x:row>
    <x:row r="241" ht="45" customHeight="1">
      <x:c r="A241" s="85">
        <x:v>240</x:v>
      </x:c>
      <x:c r="B241" s="85" t="s">
        <x:v>1983</x:v>
      </x:c>
      <x:c r="C241" s="85"/>
      <x:c r="D241" s="21" t="s">
        <x:v>1518</x:v>
      </x:c>
      <x:c r="E241" s="21" t="s">
        <x:v>2080</x:v>
      </x:c>
      <x:c r="F241" s="85">
        <x:v>430</x:v>
      </x:c>
      <x:c r="G241" s="21"/>
      <x:c r="H241" s="85">
        <x:v>165</x:v>
      </x:c>
      <x:c r="I241" s="21"/>
      <x:c r="J241" s="21"/>
      <x:c r="K241" s="21" t="s">
        <x:v>2081</x:v>
      </x:c>
    </x:row>
    <x:row r="242" ht="45" customHeight="1">
      <x:c r="A242" s="85">
        <x:v>241</x:v>
      </x:c>
      <x:c r="B242" s="85" t="s">
        <x:v>1983</x:v>
      </x:c>
      <x:c r="C242" s="85"/>
      <x:c r="D242" s="21" t="s">
        <x:v>1529</x:v>
      </x:c>
      <x:c r="E242" s="21" t="s">
        <x:v>2050</x:v>
      </x:c>
      <x:c r="F242" s="85">
        <x:v>430</x:v>
      </x:c>
      <x:c r="G242" s="21"/>
      <x:c r="H242" s="85">
        <x:v>165</x:v>
      </x:c>
      <x:c r="I242" s="21"/>
      <x:c r="J242" s="21"/>
      <x:c r="K242" s="21" t="s">
        <x:v>2051</x:v>
      </x:c>
    </x:row>
    <x:row r="243" ht="45" customHeight="1">
      <x:c r="A243" s="85">
        <x:v>242</x:v>
      </x:c>
      <x:c r="B243" s="85" t="s">
        <x:v>1983</x:v>
      </x:c>
      <x:c r="C243" s="85"/>
      <x:c r="D243" s="21" t="s">
        <x:v>1534</x:v>
      </x:c>
      <x:c r="E243" s="21" t="s">
        <x:v>2050</x:v>
      </x:c>
      <x:c r="F243" s="85">
        <x:v>430</x:v>
      </x:c>
      <x:c r="G243" s="21"/>
      <x:c r="H243" s="85">
        <x:v>165</x:v>
      </x:c>
      <x:c r="I243" s="21" t="s">
        <x:v>2082</x:v>
      </x:c>
      <x:c r="J243" s="21"/>
      <x:c r="K243" s="21" t="s">
        <x:v>2083</x:v>
      </x:c>
    </x:row>
    <x:row r="244" ht="45" customHeight="1">
      <x:c r="A244" s="85">
        <x:v>243</x:v>
      </x:c>
      <x:c r="B244" s="85" t="s">
        <x:v>1983</x:v>
      </x:c>
      <x:c r="C244" s="85"/>
      <x:c r="D244" s="21" t="s">
        <x:v>1542</x:v>
      </x:c>
      <x:c r="E244" s="21" t="s">
        <x:v>2050</x:v>
      </x:c>
      <x:c r="F244" s="85">
        <x:v>430</x:v>
      </x:c>
      <x:c r="G244" s="21" t="s">
        <x:v>2084</x:v>
      </x:c>
      <x:c r="H244" s="85">
        <x:v>165</x:v>
      </x:c>
      <x:c r="I244" s="21"/>
      <x:c r="J244" s="21"/>
      <x:c r="K244" s="21" t="s">
        <x:v>2084</x:v>
      </x:c>
    </x:row>
    <x:row r="245" ht="45" customHeight="1">
      <x:c r="A245" s="85">
        <x:v>244</x:v>
      </x:c>
      <x:c r="B245" s="85" t="s">
        <x:v>1983</x:v>
      </x:c>
      <x:c r="C245" s="85"/>
      <x:c r="D245" s="21" t="s">
        <x:v>1549</x:v>
      </x:c>
      <x:c r="E245" s="21" t="s">
        <x:v>2050</x:v>
      </x:c>
      <x:c r="F245" s="85">
        <x:v>430</x:v>
      </x:c>
      <x:c r="G245" s="21"/>
      <x:c r="H245" s="85">
        <x:v>165</x:v>
      </x:c>
      <x:c r="I245" s="21"/>
      <x:c r="J245" s="21" t="s">
        <x:v>2085</x:v>
      </x:c>
      <x:c r="K245" s="21" t="s">
        <x:v>2086</x:v>
      </x:c>
    </x:row>
    <x:row r="246" ht="45" customHeight="1">
      <x:c r="A246" s="85">
        <x:v>245</x:v>
      </x:c>
      <x:c r="B246" s="85" t="s">
        <x:v>1983</x:v>
      </x:c>
      <x:c r="C246" s="85"/>
      <x:c r="D246" s="21" t="s">
        <x:v>1556</x:v>
      </x:c>
      <x:c r="E246" s="21" t="s">
        <x:v>2050</x:v>
      </x:c>
      <x:c r="F246" s="85">
        <x:v>430</x:v>
      </x:c>
      <x:c r="G246" s="21"/>
      <x:c r="H246" s="85">
        <x:v>165</x:v>
      </x:c>
      <x:c r="I246" s="21"/>
      <x:c r="J246" s="21"/>
      <x:c r="K246" s="21" t="s">
        <x:v>2051</x:v>
      </x:c>
    </x:row>
    <x:row r="247" ht="45" customHeight="1">
      <x:c r="A247" s="85">
        <x:v>246</x:v>
      </x:c>
      <x:c r="B247" s="85" t="s">
        <x:v>1983</x:v>
      </x:c>
      <x:c r="C247" s="85"/>
      <x:c r="D247" s="21" t="s">
        <x:v>1563</x:v>
      </x:c>
      <x:c r="E247" s="21" t="s">
        <x:v>2050</x:v>
      </x:c>
      <x:c r="F247" s="85">
        <x:v>430</x:v>
      </x:c>
      <x:c r="G247" s="21"/>
      <x:c r="H247" s="85">
        <x:v>165</x:v>
      </x:c>
      <x:c r="I247" s="21"/>
      <x:c r="J247" s="21"/>
      <x:c r="K247" s="21"/>
    </x:row>
    <x:row r="248" ht="45" customHeight="1">
      <x:c r="A248" s="85">
        <x:v>247</x:v>
      </x:c>
      <x:c r="B248" s="85" t="s">
        <x:v>1983</x:v>
      </x:c>
      <x:c r="C248" s="85"/>
      <x:c r="D248" s="21" t="s">
        <x:v>1573</x:v>
      </x:c>
      <x:c r="E248" s="21" t="s">
        <x:v>2050</x:v>
      </x:c>
      <x:c r="F248" s="85">
        <x:v>430</x:v>
      </x:c>
      <x:c r="G248" s="21"/>
      <x:c r="H248" s="85">
        <x:v>165</x:v>
      </x:c>
      <x:c r="I248" s="21"/>
      <x:c r="J248" s="21"/>
      <x:c r="K248" s="21"/>
    </x:row>
    <x:row r="249" ht="45" customHeight="1">
      <x:c r="A249" s="85">
        <x:v>248</x:v>
      </x:c>
      <x:c r="B249" s="85" t="s">
        <x:v>1983</x:v>
      </x:c>
      <x:c r="C249" s="85"/>
      <x:c r="D249" s="21" t="s">
        <x:v>1580</x:v>
      </x:c>
      <x:c r="E249" s="21" t="s">
        <x:v>2050</x:v>
      </x:c>
      <x:c r="F249" s="85">
        <x:v>430</x:v>
      </x:c>
      <x:c r="G249" s="21"/>
      <x:c r="H249" s="85">
        <x:v>165</x:v>
      </x:c>
      <x:c r="I249" s="21"/>
      <x:c r="J249" s="21"/>
      <x:c r="K249" s="21"/>
    </x:row>
    <x:row r="250" ht="45" customHeight="1">
      <x:c r="A250" s="85">
        <x:v>249</x:v>
      </x:c>
      <x:c r="B250" s="85" t="s">
        <x:v>1983</x:v>
      </x:c>
      <x:c r="C250" s="85"/>
      <x:c r="D250" s="21" t="s">
        <x:v>2087</x:v>
      </x:c>
      <x:c r="E250" s="21" t="s">
        <x:v>2050</x:v>
      </x:c>
      <x:c r="F250" s="85">
        <x:v>470</x:v>
      </x:c>
      <x:c r="G250" s="21"/>
      <x:c r="H250" s="85">
        <x:v>165</x:v>
      </x:c>
      <x:c r="I250" s="21"/>
      <x:c r="J250" s="21" t="s">
        <x:v>2088</x:v>
      </x:c>
      <x:c r="K250" s="21" t="s">
        <x:v>2089</x:v>
      </x:c>
    </x:row>
    <x:row r="251" ht="45" customHeight="1">
      <x:c r="A251" s="85">
        <x:v>250</x:v>
      </x:c>
      <x:c r="B251" s="85" t="s">
        <x:v>1983</x:v>
      </x:c>
      <x:c r="C251" s="85"/>
      <x:c r="D251" s="21" t="s">
        <x:v>1596</x:v>
      </x:c>
      <x:c r="E251" s="21" t="s">
        <x:v>2050</x:v>
      </x:c>
      <x:c r="F251" s="85">
        <x:v>470</x:v>
      </x:c>
      <x:c r="G251" s="21"/>
      <x:c r="H251" s="85">
        <x:v>165</x:v>
      </x:c>
      <x:c r="I251" s="21"/>
      <x:c r="J251" s="21"/>
      <x:c r="K251" s="21" t="s">
        <x:v>2090</x:v>
      </x:c>
    </x:row>
    <x:row r="252" ht="45" customHeight="1">
      <x:c r="A252" s="85">
        <x:v>251</x:v>
      </x:c>
      <x:c r="B252" s="85" t="s">
        <x:v>1983</x:v>
      </x:c>
      <x:c r="C252" s="85"/>
      <x:c r="D252" s="21" t="s">
        <x:v>1605</x:v>
      </x:c>
      <x:c r="E252" s="21" t="s">
        <x:v>2050</x:v>
      </x:c>
      <x:c r="F252" s="85">
        <x:v>470</x:v>
      </x:c>
      <x:c r="G252" s="21"/>
      <x:c r="H252" s="85">
        <x:v>180</x:v>
      </x:c>
      <x:c r="I252" s="21" t="s">
        <x:v>2091</x:v>
      </x:c>
      <x:c r="J252" s="21"/>
      <x:c r="K252" s="21" t="s">
        <x:v>2092</x:v>
      </x:c>
    </x:row>
    <x:row r="253" ht="45" customHeight="1">
      <x:c r="A253" s="85">
        <x:v>252</x:v>
      </x:c>
      <x:c r="B253" s="85" t="s">
        <x:v>1983</x:v>
      </x:c>
      <x:c r="C253" s="85"/>
      <x:c r="D253" s="21" t="s">
        <x:v>1614</x:v>
      </x:c>
      <x:c r="E253" s="21" t="s">
        <x:v>2050</x:v>
      </x:c>
      <x:c r="F253" s="85">
        <x:v>470</x:v>
      </x:c>
      <x:c r="G253" s="21"/>
      <x:c r="H253" s="85">
        <x:v>180</x:v>
      </x:c>
      <x:c r="I253" s="21"/>
      <x:c r="J253" s="21"/>
      <x:c r="K253" s="21" t="s">
        <x:v>2051</x:v>
      </x:c>
    </x:row>
    <x:row r="254" ht="45" customHeight="1">
      <x:c r="A254" s="85">
        <x:v>253</x:v>
      </x:c>
      <x:c r="B254" s="85" t="s">
        <x:v>1983</x:v>
      </x:c>
      <x:c r="C254" s="85"/>
      <x:c r="D254" s="21" t="s">
        <x:v>1621</x:v>
      </x:c>
      <x:c r="E254" s="21" t="s">
        <x:v>2050</x:v>
      </x:c>
      <x:c r="F254" s="85">
        <x:v>470</x:v>
      </x:c>
      <x:c r="G254" s="21"/>
      <x:c r="H254" s="85">
        <x:v>180</x:v>
      </x:c>
      <x:c r="I254" s="21"/>
      <x:c r="J254" s="21"/>
      <x:c r="K254" s="21"/>
    </x:row>
    <x:row r="255" ht="45" customHeight="1">
      <x:c r="A255" s="85">
        <x:v>254</x:v>
      </x:c>
      <x:c r="B255" s="85" t="s">
        <x:v>1983</x:v>
      </x:c>
      <x:c r="C255" s="85"/>
      <x:c r="D255" s="21" t="s">
        <x:v>1625</x:v>
      </x:c>
      <x:c r="E255" s="21" t="s">
        <x:v>2050</x:v>
      </x:c>
      <x:c r="F255" s="85">
        <x:v>470</x:v>
      </x:c>
      <x:c r="G255" s="21"/>
      <x:c r="H255" s="85">
        <x:v>180</x:v>
      </x:c>
      <x:c r="I255" s="21"/>
      <x:c r="J255" s="21"/>
      <x:c r="K255" s="21"/>
    </x:row>
    <x:row r="256" ht="45" customHeight="1">
      <x:c r="A256" s="85">
        <x:v>255</x:v>
      </x:c>
      <x:c r="B256" s="85" t="s">
        <x:v>1983</x:v>
      </x:c>
      <x:c r="C256" s="85"/>
      <x:c r="D256" s="21" t="s">
        <x:v>1629</x:v>
      </x:c>
      <x:c r="E256" s="21" t="s">
        <x:v>2050</x:v>
      </x:c>
      <x:c r="F256" s="85">
        <x:v>470</x:v>
      </x:c>
      <x:c r="G256" s="21"/>
      <x:c r="H256" s="85">
        <x:v>180</x:v>
      </x:c>
      <x:c r="I256" s="21"/>
      <x:c r="J256" s="21"/>
      <x:c r="K256" s="21"/>
    </x:row>
    <x:row r="257" ht="45" customHeight="1">
      <x:c r="A257" s="85">
        <x:v>256</x:v>
      </x:c>
      <x:c r="B257" s="85" t="s">
        <x:v>1983</x:v>
      </x:c>
      <x:c r="C257" s="85"/>
      <x:c r="D257" s="21" t="s">
        <x:v>1635</x:v>
      </x:c>
      <x:c r="E257" s="21" t="s">
        <x:v>2000</x:v>
      </x:c>
      <x:c r="F257" s="85">
        <x:v>470</x:v>
      </x:c>
      <x:c r="G257" s="21"/>
      <x:c r="H257" s="85">
        <x:v>180</x:v>
      </x:c>
      <x:c r="I257" s="21"/>
      <x:c r="J257" s="21"/>
      <x:c r="K257" s="21" t="s">
        <x:v>2007</x:v>
      </x:c>
    </x:row>
    <x:row r="258" ht="45" customHeight="1">
      <x:c r="A258" s="85">
        <x:v>257</x:v>
      </x:c>
      <x:c r="B258" s="85" t="s">
        <x:v>1983</x:v>
      </x:c>
      <x:c r="C258" s="85"/>
      <x:c r="D258" s="21" t="s">
        <x:v>1643</x:v>
      </x:c>
      <x:c r="E258" s="21" t="s">
        <x:v>2000</x:v>
      </x:c>
      <x:c r="F258" s="85">
        <x:v>470</x:v>
      </x:c>
      <x:c r="G258" s="21"/>
      <x:c r="H258" s="85">
        <x:v>180</x:v>
      </x:c>
      <x:c r="I258" s="21"/>
      <x:c r="J258" s="21"/>
      <x:c r="K258" s="21"/>
    </x:row>
    <x:row r="259" ht="45" customHeight="1">
      <x:c r="A259" s="85">
        <x:v>258</x:v>
      </x:c>
      <x:c r="B259" s="85" t="s">
        <x:v>1983</x:v>
      </x:c>
      <x:c r="C259" s="85"/>
      <x:c r="D259" s="85" t="s">
        <x:v>1649</x:v>
      </x:c>
      <x:c r="E259" s="85" t="s">
        <x:v>2005</x:v>
      </x:c>
      <x:c r="F259" s="85">
        <x:v>470</x:v>
      </x:c>
      <x:c r="G259" s="21"/>
      <x:c r="H259" s="85">
        <x:v>180</x:v>
      </x:c>
      <x:c r="I259" s="21"/>
      <x:c r="J259" s="21"/>
      <x:c r="K259" s="21" t="s">
        <x:v>2013</x:v>
      </x:c>
    </x:row>
    <x:row r="260" ht="45" customHeight="1">
      <x:c r="A260" s="85">
        <x:v>259</x:v>
      </x:c>
      <x:c r="B260" s="85" t="s">
        <x:v>1983</x:v>
      </x:c>
      <x:c r="C260" s="85"/>
      <x:c r="D260" s="21" t="s">
        <x:v>1657</x:v>
      </x:c>
      <x:c r="E260" s="21" t="s">
        <x:v>2000</x:v>
      </x:c>
      <x:c r="F260" s="85">
        <x:v>470</x:v>
      </x:c>
      <x:c r="G260" s="21"/>
      <x:c r="H260" s="85">
        <x:v>180</x:v>
      </x:c>
      <x:c r="I260" s="21"/>
      <x:c r="J260" s="21"/>
      <x:c r="K260" s="21" t="s">
        <x:v>2007</x:v>
      </x:c>
    </x:row>
    <x:row r="261" ht="45" customHeight="1">
      <x:c r="A261" s="85">
        <x:v>260</x:v>
      </x:c>
      <x:c r="B261" s="85" t="s">
        <x:v>1983</x:v>
      </x:c>
      <x:c r="C261" s="85"/>
      <x:c r="D261" s="21" t="s">
        <x:v>1662</x:v>
      </x:c>
      <x:c r="E261" s="21" t="s">
        <x:v>2000</x:v>
      </x:c>
      <x:c r="F261" s="85">
        <x:v>470</x:v>
      </x:c>
      <x:c r="G261" s="21"/>
      <x:c r="H261" s="85">
        <x:v>180</x:v>
      </x:c>
      <x:c r="I261" s="21"/>
      <x:c r="J261" s="21"/>
      <x:c r="K261" s="21"/>
    </x:row>
    <x:row r="262" ht="45" customHeight="1">
      <x:c r="A262" s="85">
        <x:v>261</x:v>
      </x:c>
      <x:c r="B262" s="85" t="s">
        <x:v>1983</x:v>
      </x:c>
      <x:c r="C262" s="85"/>
      <x:c r="D262" s="21" t="s">
        <x:v>1666</x:v>
      </x:c>
      <x:c r="E262" s="21" t="s">
        <x:v>2000</x:v>
      </x:c>
      <x:c r="F262" s="85">
        <x:v>470</x:v>
      </x:c>
      <x:c r="G262" s="21"/>
      <x:c r="H262" s="85">
        <x:v>180</x:v>
      </x:c>
      <x:c r="I262" s="21"/>
      <x:c r="J262" s="21"/>
      <x:c r="K262" s="21"/>
    </x:row>
    <x:row r="263" ht="45" customHeight="1">
      <x:c r="A263" s="85">
        <x:v>262</x:v>
      </x:c>
      <x:c r="B263" s="85" t="s">
        <x:v>1983</x:v>
      </x:c>
      <x:c r="C263" s="85"/>
      <x:c r="D263" s="21" t="s">
        <x:v>1670</x:v>
      </x:c>
      <x:c r="E263" s="21" t="s">
        <x:v>2005</x:v>
      </x:c>
      <x:c r="F263" s="85">
        <x:v>470</x:v>
      </x:c>
      <x:c r="G263" s="21"/>
      <x:c r="H263" s="85">
        <x:v>180</x:v>
      </x:c>
      <x:c r="I263" s="21"/>
      <x:c r="J263" s="21"/>
      <x:c r="K263" s="21" t="s">
        <x:v>2013</x:v>
      </x:c>
    </x:row>
    <x:row r="264" ht="45" customHeight="1">
      <x:c r="A264" s="85">
        <x:v>263</x:v>
      </x:c>
      <x:c r="B264" s="85" t="s">
        <x:v>1983</x:v>
      </x:c>
      <x:c r="C264" s="85"/>
      <x:c r="D264" s="21" t="s">
        <x:v>1676</x:v>
      </x:c>
      <x:c r="E264" s="21" t="s">
        <x:v>2000</x:v>
      </x:c>
      <x:c r="F264" s="85">
        <x:v>470</x:v>
      </x:c>
      <x:c r="G264" s="21"/>
      <x:c r="H264" s="85">
        <x:v>180</x:v>
      </x:c>
      <x:c r="I264" s="21"/>
      <x:c r="J264" s="21"/>
      <x:c r="K264" s="21" t="s">
        <x:v>2007</x:v>
      </x:c>
    </x:row>
    <x:row r="265" ht="45" customHeight="1">
      <x:c r="A265" s="85">
        <x:v>264</x:v>
      </x:c>
      <x:c r="B265" s="85" t="s">
        <x:v>1983</x:v>
      </x:c>
      <x:c r="C265" s="85"/>
      <x:c r="D265" s="21" t="s">
        <x:v>1682</x:v>
      </x:c>
      <x:c r="E265" s="21" t="s">
        <x:v>2005</x:v>
      </x:c>
      <x:c r="F265" s="85">
        <x:v>470</x:v>
      </x:c>
      <x:c r="G265" s="21"/>
      <x:c r="H265" s="85">
        <x:v>180</x:v>
      </x:c>
      <x:c r="I265" s="21"/>
      <x:c r="J265" s="21"/>
      <x:c r="K265" s="21" t="s">
        <x:v>2013</x:v>
      </x:c>
    </x:row>
    <x:row r="266" ht="45" customHeight="1">
      <x:c r="A266" s="85">
        <x:v>265</x:v>
      </x:c>
      <x:c r="B266" s="85" t="s">
        <x:v>1983</x:v>
      </x:c>
      <x:c r="C266" s="85"/>
      <x:c r="D266" s="21" t="s">
        <x:v>1687</x:v>
      </x:c>
      <x:c r="E266" s="21" t="s">
        <x:v>2093</x:v>
      </x:c>
      <x:c r="F266" s="85">
        <x:v>470</x:v>
      </x:c>
      <x:c r="G266" s="21"/>
      <x:c r="H266" s="85">
        <x:v>180</x:v>
      </x:c>
      <x:c r="I266" s="21"/>
      <x:c r="J266" s="21"/>
      <x:c r="K266" s="21" t="s">
        <x:v>2094</x:v>
      </x:c>
    </x:row>
    <x:row r="267" ht="45" customHeight="1">
      <x:c r="A267" s="85">
        <x:v>266</x:v>
      </x:c>
      <x:c r="B267" s="85" t="s">
        <x:v>1983</x:v>
      </x:c>
      <x:c r="C267" s="85"/>
      <x:c r="D267" s="21" t="s">
        <x:v>1699</x:v>
      </x:c>
      <x:c r="E267" s="21" t="s">
        <x:v>2095</x:v>
      </x:c>
      <x:c r="F267" s="85">
        <x:v>470</x:v>
      </x:c>
      <x:c r="G267" s="21"/>
      <x:c r="H267" s="85">
        <x:v>180</x:v>
      </x:c>
      <x:c r="I267" s="21"/>
      <x:c r="J267" s="21"/>
      <x:c r="K267" s="21" t="s">
        <x:v>2096</x:v>
      </x:c>
    </x:row>
    <x:row r="268" ht="45" customHeight="1">
      <x:c r="A268" s="85">
        <x:v>267</x:v>
      </x:c>
      <x:c r="B268" s="85" t="s">
        <x:v>1983</x:v>
      </x:c>
      <x:c r="C268" s="85"/>
      <x:c r="D268" s="21" t="s">
        <x:v>1707</x:v>
      </x:c>
      <x:c r="E268" s="21" t="s">
        <x:v>2000</x:v>
      </x:c>
      <x:c r="F268" s="85">
        <x:v>470</x:v>
      </x:c>
      <x:c r="G268" s="21"/>
      <x:c r="H268" s="85">
        <x:v>180</x:v>
      </x:c>
      <x:c r="I268" s="21"/>
      <x:c r="J268" s="21"/>
      <x:c r="K268" s="21"/>
    </x:row>
    <x:row r="269" ht="45" customHeight="1">
      <x:c r="A269" s="85">
        <x:v>268</x:v>
      </x:c>
      <x:c r="B269" s="85" t="s">
        <x:v>1983</x:v>
      </x:c>
      <x:c r="C269" s="85"/>
      <x:c r="D269" s="21" t="s">
        <x:v>1716</x:v>
      </x:c>
      <x:c r="E269" s="21" t="s">
        <x:v>2000</x:v>
      </x:c>
      <x:c r="F269" s="85">
        <x:v>470</x:v>
      </x:c>
      <x:c r="G269" s="21"/>
      <x:c r="H269" s="85">
        <x:v>180</x:v>
      </x:c>
      <x:c r="I269" s="21"/>
      <x:c r="J269" s="21"/>
      <x:c r="K269" s="21"/>
    </x:row>
    <x:row r="270" ht="45" customHeight="1">
      <x:c r="A270" s="85">
        <x:v>269</x:v>
      </x:c>
      <x:c r="B270" s="85" t="s">
        <x:v>1983</x:v>
      </x:c>
      <x:c r="C270" s="85"/>
      <x:c r="D270" s="21" t="s">
        <x:v>1725</x:v>
      </x:c>
      <x:c r="E270" s="21" t="s">
        <x:v>2000</x:v>
      </x:c>
      <x:c r="F270" s="85">
        <x:v>470</x:v>
      </x:c>
      <x:c r="G270" s="21"/>
      <x:c r="H270" s="85">
        <x:v>180</x:v>
      </x:c>
      <x:c r="I270" s="21"/>
      <x:c r="J270" s="21"/>
      <x:c r="K270" s="21"/>
    </x:row>
    <x:row r="271" ht="45" customHeight="1">
      <x:c r="A271" s="85">
        <x:v>270</x:v>
      </x:c>
      <x:c r="B271" s="85" t="s">
        <x:v>1983</x:v>
      </x:c>
      <x:c r="C271" s="85"/>
      <x:c r="D271" s="21" t="s">
        <x:v>1733</x:v>
      </x:c>
      <x:c r="E271" s="21" t="s">
        <x:v>2005</x:v>
      </x:c>
      <x:c r="F271" s="85">
        <x:v>470</x:v>
      </x:c>
      <x:c r="G271" s="21"/>
      <x:c r="H271" s="85">
        <x:v>180</x:v>
      </x:c>
      <x:c r="I271" s="21" t="s">
        <x:v>2097</x:v>
      </x:c>
      <x:c r="J271" s="21"/>
      <x:c r="K271" s="21" t="s">
        <x:v>2098</x:v>
      </x:c>
    </x:row>
    <x:row r="272" ht="45" customHeight="1">
      <x:c r="A272" s="85">
        <x:v>271</x:v>
      </x:c>
      <x:c r="B272" s="85" t="s">
        <x:v>1983</x:v>
      </x:c>
      <x:c r="C272" s="85"/>
      <x:c r="D272" s="21" t="s">
        <x:v>1742</x:v>
      </x:c>
      <x:c r="E272" s="21" t="s">
        <x:v>2000</x:v>
      </x:c>
      <x:c r="F272" s="85">
        <x:v>470</x:v>
      </x:c>
      <x:c r="G272" s="21"/>
      <x:c r="H272" s="85">
        <x:v>180</x:v>
      </x:c>
      <x:c r="I272" s="21"/>
      <x:c r="J272" s="21"/>
      <x:c r="K272" s="21" t="s">
        <x:v>2007</x:v>
      </x:c>
    </x:row>
    <x:row r="273" ht="45" customHeight="1">
      <x:c r="A273" s="85">
        <x:v>272</x:v>
      </x:c>
      <x:c r="B273" s="85" t="s">
        <x:v>1983</x:v>
      </x:c>
      <x:c r="C273" s="85"/>
      <x:c r="D273" s="21" t="s">
        <x:v>1750</x:v>
      </x:c>
      <x:c r="E273" s="21" t="s">
        <x:v>2000</x:v>
      </x:c>
      <x:c r="F273" s="85">
        <x:v>470</x:v>
      </x:c>
      <x:c r="G273" s="21"/>
      <x:c r="H273" s="85">
        <x:v>180</x:v>
      </x:c>
      <x:c r="I273" s="21"/>
      <x:c r="J273" s="21"/>
      <x:c r="K273" s="21"/>
    </x:row>
    <x:row r="274" ht="45" customHeight="1">
      <x:c r="A274" s="85">
        <x:v>273</x:v>
      </x:c>
      <x:c r="B274" s="85" t="s">
        <x:v>1983</x:v>
      </x:c>
      <x:c r="C274" s="85"/>
      <x:c r="D274" s="21" t="s">
        <x:v>1757</x:v>
      </x:c>
      <x:c r="E274" s="21" t="s">
        <x:v>2000</x:v>
      </x:c>
      <x:c r="F274" s="85">
        <x:v>470</x:v>
      </x:c>
      <x:c r="G274" s="21"/>
      <x:c r="H274" s="85">
        <x:v>180</x:v>
      </x:c>
      <x:c r="I274" s="21"/>
      <x:c r="J274" s="21"/>
      <x:c r="K274" s="21"/>
    </x:row>
    <x:row r="275" ht="45" customHeight="1">
      <x:c r="A275" s="85">
        <x:v>274</x:v>
      </x:c>
      <x:c r="B275" s="85" t="s">
        <x:v>1983</x:v>
      </x:c>
      <x:c r="C275" s="85"/>
      <x:c r="D275" s="21" t="s">
        <x:v>1765</x:v>
      </x:c>
      <x:c r="E275" s="21" t="s">
        <x:v>2000</x:v>
      </x:c>
      <x:c r="F275" s="85">
        <x:v>470</x:v>
      </x:c>
      <x:c r="G275" s="21"/>
      <x:c r="H275" s="85">
        <x:v>180</x:v>
      </x:c>
      <x:c r="I275" s="21"/>
      <x:c r="J275" s="21"/>
      <x:c r="K275" s="21"/>
    </x:row>
    <x:row r="276" ht="45" customHeight="1">
      <x:c r="A276" s="85">
        <x:v>275</x:v>
      </x:c>
      <x:c r="B276" s="85" t="s">
        <x:v>1983</x:v>
      </x:c>
      <x:c r="C276" s="85"/>
      <x:c r="D276" s="21" t="s">
        <x:v>1772</x:v>
      </x:c>
      <x:c r="E276" s="21" t="s">
        <x:v>2000</x:v>
      </x:c>
      <x:c r="F276" s="85">
        <x:v>470</x:v>
      </x:c>
      <x:c r="G276" s="21"/>
      <x:c r="H276" s="85">
        <x:v>180</x:v>
      </x:c>
      <x:c r="I276" s="21"/>
      <x:c r="J276" s="21"/>
      <x:c r="K276" s="21"/>
    </x:row>
    <x:row r="277" ht="45" customHeight="1">
      <x:c r="A277" s="85">
        <x:v>276</x:v>
      </x:c>
      <x:c r="B277" s="85" t="s">
        <x:v>1983</x:v>
      </x:c>
      <x:c r="C277" s="85"/>
      <x:c r="D277" s="21" t="s">
        <x:v>1778</x:v>
      </x:c>
      <x:c r="E277" s="21" t="s">
        <x:v>2000</x:v>
      </x:c>
      <x:c r="F277" s="85">
        <x:v>470</x:v>
      </x:c>
      <x:c r="G277" s="21"/>
      <x:c r="H277" s="85">
        <x:v>180</x:v>
      </x:c>
      <x:c r="I277" s="21"/>
      <x:c r="J277" s="21"/>
      <x:c r="K277" s="21"/>
    </x:row>
    <x:row r="278" ht="45" customHeight="1">
      <x:c r="A278" s="85">
        <x:v>277</x:v>
      </x:c>
      <x:c r="B278" s="85" t="s">
        <x:v>1983</x:v>
      </x:c>
      <x:c r="C278" s="85"/>
      <x:c r="D278" s="21" t="s">
        <x:v>1784</x:v>
      </x:c>
      <x:c r="E278" s="21" t="s">
        <x:v>2000</x:v>
      </x:c>
      <x:c r="F278" s="85">
        <x:v>470</x:v>
      </x:c>
      <x:c r="G278" s="21"/>
      <x:c r="H278" s="85">
        <x:v>180</x:v>
      </x:c>
      <x:c r="I278" s="21"/>
      <x:c r="J278" s="21"/>
      <x:c r="K278" s="21"/>
    </x:row>
    <x:row r="279" ht="45" customHeight="1">
      <x:c r="A279" s="85">
        <x:v>278</x:v>
      </x:c>
      <x:c r="B279" s="85" t="s">
        <x:v>1983</x:v>
      </x:c>
      <x:c r="C279" s="85"/>
      <x:c r="D279" s="21" t="s">
        <x:v>1789</x:v>
      </x:c>
      <x:c r="E279" s="21" t="s">
        <x:v>2000</x:v>
      </x:c>
      <x:c r="F279" s="85">
        <x:v>470</x:v>
      </x:c>
      <x:c r="G279" s="21"/>
      <x:c r="H279" s="85">
        <x:v>180</x:v>
      </x:c>
      <x:c r="I279" s="21"/>
      <x:c r="J279" s="21"/>
      <x:c r="K279" s="21"/>
    </x:row>
    <x:row r="280" ht="45" customHeight="1">
      <x:c r="A280" s="85">
        <x:v>279</x:v>
      </x:c>
      <x:c r="B280" s="85" t="s">
        <x:v>1983</x:v>
      </x:c>
      <x:c r="C280" s="85"/>
      <x:c r="D280" s="21" t="s">
        <x:v>1794</x:v>
      </x:c>
      <x:c r="E280" s="21" t="s">
        <x:v>2000</x:v>
      </x:c>
      <x:c r="F280" s="85">
        <x:v>470</x:v>
      </x:c>
      <x:c r="G280" s="21"/>
      <x:c r="H280" s="85">
        <x:v>180</x:v>
      </x:c>
      <x:c r="I280" s="21"/>
      <x:c r="J280" s="21"/>
      <x:c r="K280" s="21"/>
    </x:row>
    <x:row r="281" ht="45" customHeight="1">
      <x:c r="A281" s="85">
        <x:v>280</x:v>
      </x:c>
      <x:c r="B281" s="85" t="s">
        <x:v>1983</x:v>
      </x:c>
      <x:c r="C281" s="85"/>
      <x:c r="D281" s="21" t="s">
        <x:v>1800</x:v>
      </x:c>
      <x:c r="E281" s="21" t="s">
        <x:v>2000</x:v>
      </x:c>
      <x:c r="F281" s="85">
        <x:v>470</x:v>
      </x:c>
      <x:c r="G281" s="21"/>
      <x:c r="H281" s="85">
        <x:v>180</x:v>
      </x:c>
      <x:c r="I281" s="21"/>
      <x:c r="J281" s="21"/>
      <x:c r="K281" s="21"/>
    </x:row>
    <x:row r="282" ht="45" customHeight="1">
      <x:c r="A282" s="85">
        <x:v>281</x:v>
      </x:c>
      <x:c r="B282" s="85" t="s">
        <x:v>1983</x:v>
      </x:c>
      <x:c r="C282" s="85"/>
      <x:c r="D282" s="21" t="s">
        <x:v>1806</x:v>
      </x:c>
      <x:c r="E282" s="21" t="s">
        <x:v>2000</x:v>
      </x:c>
      <x:c r="F282" s="85">
        <x:v>470</x:v>
      </x:c>
      <x:c r="G282" s="21"/>
      <x:c r="H282" s="85">
        <x:v>180</x:v>
      </x:c>
      <x:c r="I282" s="21"/>
      <x:c r="J282" s="21"/>
      <x:c r="K282" s="21"/>
    </x:row>
    <x:row r="283" ht="45" customHeight="1">
      <x:c r="A283" s="85">
        <x:v>282</x:v>
      </x:c>
      <x:c r="B283" s="85" t="s">
        <x:v>1983</x:v>
      </x:c>
      <x:c r="C283" s="85"/>
      <x:c r="D283" s="21" t="s">
        <x:v>1812</x:v>
      </x:c>
      <x:c r="E283" s="21" t="s">
        <x:v>2000</x:v>
      </x:c>
      <x:c r="F283" s="85">
        <x:v>470</x:v>
      </x:c>
      <x:c r="G283" s="21"/>
      <x:c r="H283" s="85">
        <x:v>180</x:v>
      </x:c>
      <x:c r="I283" s="21"/>
      <x:c r="J283" s="21"/>
      <x:c r="K283" s="21"/>
    </x:row>
    <x:row r="284" ht="45" customHeight="1">
      <x:c r="A284" s="85">
        <x:v>283</x:v>
      </x:c>
      <x:c r="B284" s="85" t="s">
        <x:v>1983</x:v>
      </x:c>
      <x:c r="C284" s="85"/>
      <x:c r="D284" s="21" t="s">
        <x:v>1816</x:v>
      </x:c>
      <x:c r="E284" s="21" t="s">
        <x:v>2099</x:v>
      </x:c>
      <x:c r="F284" s="85">
        <x:v>520</x:v>
      </x:c>
      <x:c r="G284" s="21"/>
      <x:c r="H284" s="85">
        <x:v>200</x:v>
      </x:c>
      <x:c r="I284" s="21"/>
      <x:c r="J284" s="21"/>
      <x:c r="K284" s="21" t="s">
        <x:v>2100</x:v>
      </x:c>
    </x:row>
    <x:row r="285" ht="45" customHeight="1">
      <x:c r="A285" s="85">
        <x:v>284</x:v>
      </x:c>
      <x:c r="B285" s="85" t="s">
        <x:v>1983</x:v>
      </x:c>
      <x:c r="C285" s="85"/>
      <x:c r="D285" s="21" t="s">
        <x:v>1826</x:v>
      </x:c>
      <x:c r="E285" s="21" t="s">
        <x:v>2050</x:v>
      </x:c>
      <x:c r="F285" s="85">
        <x:v>520</x:v>
      </x:c>
      <x:c r="G285" s="21"/>
      <x:c r="H285" s="85">
        <x:v>200</x:v>
      </x:c>
      <x:c r="I285" s="21"/>
      <x:c r="J285" s="21"/>
      <x:c r="K285" s="21" t="s">
        <x:v>2051</x:v>
      </x:c>
    </x:row>
    <x:row r="286" ht="45" customHeight="1">
      <x:c r="A286" s="85">
        <x:v>285</x:v>
      </x:c>
      <x:c r="B286" s="85" t="s">
        <x:v>1983</x:v>
      </x:c>
      <x:c r="C286" s="85"/>
      <x:c r="D286" s="21" t="s">
        <x:v>1832</x:v>
      </x:c>
      <x:c r="E286" s="21" t="s">
        <x:v>2050</x:v>
      </x:c>
      <x:c r="F286" s="85">
        <x:v>520</x:v>
      </x:c>
      <x:c r="G286" s="21"/>
      <x:c r="H286" s="85">
        <x:v>200</x:v>
      </x:c>
      <x:c r="I286" s="21"/>
      <x:c r="J286" s="21" t="s">
        <x:v>2101</x:v>
      </x:c>
      <x:c r="K286" s="21" t="s">
        <x:v>2102</x:v>
      </x:c>
    </x:row>
    <x:row r="287" ht="45" customHeight="1">
      <x:c r="A287" s="85">
        <x:v>286</x:v>
      </x:c>
      <x:c r="B287" s="85" t="s">
        <x:v>1983</x:v>
      </x:c>
      <x:c r="C287" s="85"/>
      <x:c r="D287" s="21" t="s">
        <x:v>1840</x:v>
      </x:c>
      <x:c r="E287" s="21" t="s">
        <x:v>2050</x:v>
      </x:c>
      <x:c r="F287" s="85">
        <x:v>520</x:v>
      </x:c>
      <x:c r="G287" s="21"/>
      <x:c r="H287" s="85">
        <x:v>200</x:v>
      </x:c>
      <x:c r="I287" s="21"/>
      <x:c r="J287" s="21"/>
      <x:c r="K287" s="21" t="s">
        <x:v>2051</x:v>
      </x:c>
    </x:row>
    <x:row r="288" ht="45" customHeight="1">
      <x:c r="A288" s="85">
        <x:v>287</x:v>
      </x:c>
      <x:c r="B288" s="85" t="s">
        <x:v>1983</x:v>
      </x:c>
      <x:c r="C288" s="85"/>
      <x:c r="D288" s="21" t="s">
        <x:v>1847</x:v>
      </x:c>
      <x:c r="E288" s="21" t="s">
        <x:v>2050</x:v>
      </x:c>
      <x:c r="F288" s="85">
        <x:v>520</x:v>
      </x:c>
      <x:c r="G288" s="21"/>
      <x:c r="H288" s="85">
        <x:v>200</x:v>
      </x:c>
      <x:c r="I288" s="21"/>
      <x:c r="J288" s="21"/>
      <x:c r="K288" s="21"/>
    </x:row>
    <x:row r="289" ht="45" customHeight="1">
      <x:c r="A289" s="85">
        <x:v>288</x:v>
      </x:c>
      <x:c r="B289" s="85" t="s">
        <x:v>1983</x:v>
      </x:c>
      <x:c r="C289" s="85"/>
      <x:c r="D289" s="21" t="s">
        <x:v>1857</x:v>
      </x:c>
      <x:c r="E289" s="21" t="s">
        <x:v>2050</x:v>
      </x:c>
      <x:c r="F289" s="85">
        <x:v>560</x:v>
      </x:c>
      <x:c r="G289" s="21"/>
      <x:c r="H289" s="85">
        <x:v>220</x:v>
      </x:c>
      <x:c r="I289" s="21"/>
      <x:c r="J289" s="21"/>
      <x:c r="K289" s="21" t="s">
        <x:v>2103</x:v>
      </x:c>
    </x:row>
    <x:row r="290" ht="45" customHeight="1">
      <x:c r="A290" s="85">
        <x:v>289</x:v>
      </x:c>
      <x:c r="B290" s="85" t="s">
        <x:v>1983</x:v>
      </x:c>
      <x:c r="C290" s="85"/>
      <x:c r="D290" s="21" t="s">
        <x:v>1869</x:v>
      </x:c>
      <x:c r="E290" s="21" t="s">
        <x:v>2050</x:v>
      </x:c>
      <x:c r="F290" s="85">
        <x:v>560</x:v>
      </x:c>
      <x:c r="G290" s="21"/>
      <x:c r="H290" s="85">
        <x:v>220</x:v>
      </x:c>
      <x:c r="I290" s="21"/>
      <x:c r="J290" s="21"/>
      <x:c r="K290" s="21" t="s">
        <x:v>2051</x:v>
      </x:c>
    </x:row>
    <x:row r="291" ht="45" customHeight="1">
      <x:c r="A291" s="85">
        <x:v>290</x:v>
      </x:c>
      <x:c r="B291" s="85" t="s">
        <x:v>1983</x:v>
      </x:c>
      <x:c r="C291" s="85"/>
      <x:c r="D291" s="21" t="s">
        <x:v>1873</x:v>
      </x:c>
      <x:c r="E291" s="21" t="s">
        <x:v>2000</x:v>
      </x:c>
      <x:c r="F291" s="85">
        <x:v>560</x:v>
      </x:c>
      <x:c r="G291" s="21"/>
      <x:c r="H291" s="85">
        <x:v>220</x:v>
      </x:c>
      <x:c r="I291" s="21"/>
      <x:c r="J291" s="21"/>
      <x:c r="K291" s="21" t="s">
        <x:v>2007</x:v>
      </x:c>
    </x:row>
    <x:row r="292" ht="45" customHeight="1">
      <x:c r="A292" s="85">
        <x:v>291</x:v>
      </x:c>
      <x:c r="B292" s="85" t="s">
        <x:v>1983</x:v>
      </x:c>
      <x:c r="C292" s="85"/>
      <x:c r="D292" s="21" t="s">
        <x:v>1880</x:v>
      </x:c>
      <x:c r="E292" s="21" t="s">
        <x:v>2000</x:v>
      </x:c>
      <x:c r="F292" s="85">
        <x:v>560</x:v>
      </x:c>
      <x:c r="G292" s="21"/>
      <x:c r="H292" s="85">
        <x:v>220</x:v>
      </x:c>
      <x:c r="I292" s="21"/>
      <x:c r="J292" s="21"/>
      <x:c r="K292" s="21"/>
    </x:row>
    <x:row r="293" ht="45" customHeight="1">
      <x:c r="A293" s="85">
        <x:v>292</x:v>
      </x:c>
      <x:c r="B293" s="85" t="s">
        <x:v>1983</x:v>
      </x:c>
      <x:c r="C293" s="85"/>
      <x:c r="D293" s="21" t="s">
        <x:v>1884</x:v>
      </x:c>
      <x:c r="E293" s="21" t="s">
        <x:v>2000</x:v>
      </x:c>
      <x:c r="F293" s="85">
        <x:v>560</x:v>
      </x:c>
      <x:c r="G293" s="21"/>
      <x:c r="H293" s="85">
        <x:v>220</x:v>
      </x:c>
      <x:c r="I293" s="21"/>
      <x:c r="J293" s="21"/>
      <x:c r="K293" s="21"/>
    </x:row>
    <x:row r="294" ht="45" customHeight="1">
      <x:c r="A294" s="85">
        <x:v>293</x:v>
      </x:c>
      <x:c r="B294" s="85" t="s">
        <x:v>1983</x:v>
      </x:c>
      <x:c r="C294" s="85"/>
      <x:c r="D294" s="21" t="s">
        <x:v>1889</x:v>
      </x:c>
      <x:c r="E294" s="21" t="s">
        <x:v>2000</x:v>
      </x:c>
      <x:c r="F294" s="85">
        <x:v>560</x:v>
      </x:c>
      <x:c r="G294" s="21"/>
      <x:c r="H294" s="85">
        <x:v>220</x:v>
      </x:c>
      <x:c r="I294" s="21"/>
      <x:c r="J294" s="21"/>
      <x:c r="K294" s="21"/>
    </x:row>
    <x:row r="295" ht="45" customHeight="1">
      <x:c r="A295" s="85">
        <x:v>294</x:v>
      </x:c>
      <x:c r="B295" s="85" t="s">
        <x:v>1983</x:v>
      </x:c>
      <x:c r="C295" s="85"/>
      <x:c r="D295" s="21" t="s">
        <x:v>1895</x:v>
      </x:c>
      <x:c r="E295" s="21" t="s">
        <x:v>2000</x:v>
      </x:c>
      <x:c r="F295" s="85">
        <x:v>560</x:v>
      </x:c>
      <x:c r="G295" s="21"/>
      <x:c r="H295" s="85">
        <x:v>220</x:v>
      </x:c>
      <x:c r="I295" s="21"/>
      <x:c r="J295" s="21"/>
      <x:c r="K295" s="21"/>
    </x:row>
    <x:row r="296" ht="45" customHeight="1">
      <x:c r="A296" s="85">
        <x:v>295</x:v>
      </x:c>
      <x:c r="B296" s="85" t="s">
        <x:v>1983</x:v>
      </x:c>
      <x:c r="C296" s="85"/>
      <x:c r="D296" s="21" t="s">
        <x:v>1900</x:v>
      </x:c>
      <x:c r="E296" s="21" t="s">
        <x:v>2000</x:v>
      </x:c>
      <x:c r="F296" s="85">
        <x:v>560</x:v>
      </x:c>
      <x:c r="G296" s="21"/>
      <x:c r="H296" s="85">
        <x:v>220</x:v>
      </x:c>
      <x:c r="I296" s="21"/>
      <x:c r="J296" s="21"/>
      <x:c r="K296" s="21"/>
    </x:row>
    <x:row r="297" ht="45" customHeight="1">
      <x:c r="A297" s="85">
        <x:v>296</x:v>
      </x:c>
      <x:c r="B297" s="85" t="s">
        <x:v>1983</x:v>
      </x:c>
      <x:c r="C297" s="85"/>
      <x:c r="D297" s="21" t="s">
        <x:v>2104</x:v>
      </x:c>
      <x:c r="E297" s="21" t="s">
        <x:v>2000</x:v>
      </x:c>
      <x:c r="F297" s="85">
        <x:v>560</x:v>
      </x:c>
      <x:c r="G297" s="21"/>
      <x:c r="H297" s="85">
        <x:v>220</x:v>
      </x:c>
      <x:c r="I297" s="21"/>
      <x:c r="J297" s="21"/>
      <x:c r="K297" s="21"/>
    </x:row>
    <x:row r="298" ht="45" customHeight="1">
      <x:c r="A298" s="85">
        <x:v>297</x:v>
      </x:c>
      <x:c r="B298" s="85" t="s">
        <x:v>1983</x:v>
      </x:c>
      <x:c r="C298" s="85"/>
      <x:c r="D298" s="21" t="s">
        <x:v>1911</x:v>
      </x:c>
      <x:c r="E298" s="21" t="s">
        <x:v>2105</x:v>
      </x:c>
      <x:c r="F298" s="85">
        <x:v>560</x:v>
      </x:c>
      <x:c r="G298" s="21"/>
      <x:c r="H298" s="85">
        <x:v>220</x:v>
      </x:c>
      <x:c r="I298" s="21"/>
      <x:c r="J298" s="21"/>
      <x:c r="K298" s="21" t="s">
        <x:v>2106</x:v>
      </x:c>
    </x:row>
    <x:row r="299" ht="45" customHeight="1">
      <x:c r="A299" s="85">
        <x:v>298</x:v>
      </x:c>
      <x:c r="B299" s="85" t="s">
        <x:v>1983</x:v>
      </x:c>
      <x:c r="C299" s="85"/>
      <x:c r="D299" s="21" t="s">
        <x:v>2107</x:v>
      </x:c>
      <x:c r="E299" s="21" t="s">
        <x:v>2105</x:v>
      </x:c>
      <x:c r="F299" s="85">
        <x:v>560</x:v>
      </x:c>
      <x:c r="G299" s="21"/>
      <x:c r="H299" s="85">
        <x:v>220</x:v>
      </x:c>
      <x:c r="I299" s="21"/>
      <x:c r="J299" s="21"/>
      <x:c r="K299" s="21"/>
    </x:row>
    <x:row r="300" ht="45" customHeight="1">
      <x:c r="A300" s="85">
        <x:v>299</x:v>
      </x:c>
      <x:c r="B300" s="85" t="s">
        <x:v>1983</x:v>
      </x:c>
      <x:c r="C300" s="85"/>
      <x:c r="D300" s="21" t="s">
        <x:v>1922</x:v>
      </x:c>
      <x:c r="E300" s="21" t="s">
        <x:v>2105</x:v>
      </x:c>
      <x:c r="F300" s="85">
        <x:v>560</x:v>
      </x:c>
      <x:c r="G300" s="21"/>
      <x:c r="H300" s="85">
        <x:v>220</x:v>
      </x:c>
      <x:c r="I300" s="21"/>
      <x:c r="J300" s="21"/>
      <x:c r="K300" s="21"/>
    </x:row>
    <x:row r="301" ht="45" customHeight="1">
      <x:c r="A301" s="85">
        <x:v>300</x:v>
      </x:c>
      <x:c r="B301" s="85" t="s">
        <x:v>1983</x:v>
      </x:c>
      <x:c r="C301" s="85"/>
      <x:c r="D301" s="21" t="s">
        <x:v>1926</x:v>
      </x:c>
      <x:c r="E301" s="21" t="s">
        <x:v>2105</x:v>
      </x:c>
      <x:c r="F301" s="85">
        <x:v>560</x:v>
      </x:c>
      <x:c r="G301" s="21"/>
      <x:c r="H301" s="85">
        <x:v>220</x:v>
      </x:c>
      <x:c r="I301" s="21"/>
      <x:c r="J301" s="21"/>
      <x:c r="K301" s="21"/>
    </x:row>
    <x:row r="302" ht="45" customHeight="1">
      <x:c r="A302" s="85">
        <x:v>301</x:v>
      </x:c>
      <x:c r="B302" s="85" t="s">
        <x:v>1983</x:v>
      </x:c>
      <x:c r="C302" s="85"/>
      <x:c r="D302" s="21" t="s">
        <x:v>1933</x:v>
      </x:c>
      <x:c r="E302" s="21" t="s">
        <x:v>2105</x:v>
      </x:c>
      <x:c r="F302" s="85">
        <x:v>560</x:v>
      </x:c>
      <x:c r="G302" s="21"/>
      <x:c r="H302" s="85">
        <x:v>220</x:v>
      </x:c>
      <x:c r="I302" s="21"/>
      <x:c r="J302" s="21"/>
      <x:c r="K302" s="21"/>
    </x:row>
    <x:row r="303" ht="45" customHeight="1">
      <x:c r="A303" s="85">
        <x:v>302</x:v>
      </x:c>
      <x:c r="B303" s="85" t="s">
        <x:v>1983</x:v>
      </x:c>
      <x:c r="C303" s="85"/>
      <x:c r="D303" s="21" t="s">
        <x:v>2108</x:v>
      </x:c>
      <x:c r="E303" s="21" t="s">
        <x:v>2105</x:v>
      </x:c>
      <x:c r="F303" s="85">
        <x:v>560</x:v>
      </x:c>
      <x:c r="G303" s="21"/>
      <x:c r="H303" s="85">
        <x:v>220</x:v>
      </x:c>
      <x:c r="I303" s="21"/>
      <x:c r="J303" s="21"/>
      <x:c r="K303" s="21"/>
    </x:row>
    <x:row r="304" ht="45" customHeight="1">
      <x:c r="A304" s="85">
        <x:v>303</x:v>
      </x:c>
      <x:c r="B304" s="85" t="s">
        <x:v>1983</x:v>
      </x:c>
      <x:c r="C304" s="85"/>
      <x:c r="D304" s="21" t="s">
        <x:v>1948</x:v>
      </x:c>
      <x:c r="E304" s="21" t="s">
        <x:v>2105</x:v>
      </x:c>
      <x:c r="F304" s="85">
        <x:v>560</x:v>
      </x:c>
      <x:c r="G304" s="21"/>
      <x:c r="H304" s="85">
        <x:v>220</x:v>
      </x:c>
      <x:c r="I304" s="21"/>
      <x:c r="J304" s="21"/>
      <x:c r="K304" s="21"/>
    </x:row>
    <x:row r="305" ht="45" customHeight="1">
      <x:c r="A305" s="85">
        <x:v>304</x:v>
      </x:c>
      <x:c r="B305" s="85" t="s">
        <x:v>1983</x:v>
      </x:c>
      <x:c r="C305" s="85"/>
      <x:c r="D305" s="21" t="s">
        <x:v>1956</x:v>
      </x:c>
      <x:c r="E305" s="21" t="s">
        <x:v>2105</x:v>
      </x:c>
      <x:c r="F305" s="85">
        <x:v>560</x:v>
      </x:c>
      <x:c r="G305" s="21"/>
      <x:c r="H305" s="85">
        <x:v>220</x:v>
      </x:c>
      <x:c r="I305" s="21"/>
      <x:c r="J305" s="21"/>
      <x:c r="K305" s="21"/>
    </x:row>
    <x:row r="306" ht="45" customHeight="1">
      <x:c r="A306" s="85">
        <x:v>305</x:v>
      </x:c>
      <x:c r="B306" s="85" t="s">
        <x:v>1983</x:v>
      </x:c>
      <x:c r="C306" s="85"/>
      <x:c r="D306" s="21" t="s">
        <x:v>1963</x:v>
      </x:c>
      <x:c r="E306" s="21" t="s">
        <x:v>2105</x:v>
      </x:c>
      <x:c r="F306" s="85">
        <x:v>560</x:v>
      </x:c>
      <x:c r="G306" s="21"/>
      <x:c r="H306" s="85">
        <x:v>220</x:v>
      </x:c>
      <x:c r="I306" s="21"/>
      <x:c r="J306" s="21"/>
      <x:c r="K306" s="21"/>
    </x:row>
    <x:row r="307" ht="45" customHeight="1">
      <x:c r="A307" s="85">
        <x:v>306</x:v>
      </x:c>
      <x:c r="B307" s="85" t="s">
        <x:v>1983</x:v>
      </x:c>
      <x:c r="C307" s="85"/>
      <x:c r="D307" s="21" t="s">
        <x:v>1967</x:v>
      </x:c>
      <x:c r="E307" s="21" t="s">
        <x:v>2105</x:v>
      </x:c>
      <x:c r="F307" s="85">
        <x:v>560</x:v>
      </x:c>
      <x:c r="G307" s="21"/>
      <x:c r="H307" s="85">
        <x:v>220</x:v>
      </x:c>
      <x:c r="I307" s="21"/>
      <x:c r="J307" s="21"/>
      <x:c r="K307" s="21"/>
    </x:row>
  </x:sheetData>
  <x:pageMargins left="0.7" right="0.7" top="0.75" bottom="0.75" header="0.3" footer="0.3"/>
  <x:drawing xmlns:r="http://schemas.openxmlformats.org/officeDocument/2006/relationships" r:id="Radd6b1b845774c77"/>
</x:worksheet>
</file>

<file path=xl/worksheets/sheet3.xml><?xml version="1.0" encoding="utf-8"?>
<x:worksheet xmlns:x="http://schemas.openxmlformats.org/spreadsheetml/2006/main">
  <x:sheetFormatPr defaultColWidth="8.875" defaultRowHeight="13.199999809265137"/>
  <x:cols>
    <x:col min="1" max="1" width="19.75" style="97" customWidth="1"/>
    <x:col min="2" max="2" width="9.5" style="96" customWidth="1"/>
    <x:col min="3" max="3" width="12.375" style="97" customWidth="1"/>
    <x:col min="4" max="4" width="27.25" style="97" customWidth="1"/>
    <x:col min="5" max="5" width="15" style="96" customWidth="1"/>
    <x:col min="6" max="6" width="28" style="97" customWidth="1"/>
    <x:col min="7" max="7" width="14" style="83" customWidth="1"/>
    <x:col min="8" max="8" width="39.75" style="97" customWidth="1"/>
    <x:col min="9" max="9" width="10" style="96" customWidth="1"/>
    <x:col min="10" max="10" width="25" style="97" customWidth="1"/>
    <x:col min="11" max="11" width="10" style="96" customWidth="1"/>
    <x:col min="12" max="12" width="25" style="97" customWidth="1"/>
    <x:col min="13" max="13" width="28" style="97" customWidth="1"/>
    <x:col min="14" max="14" width="23" style="83" customWidth="1"/>
    <x:col min="15" max="15" width="34" style="97" customWidth="1"/>
    <x:col min="16" max="16" width="22" style="97" customWidth="1"/>
    <x:col min="17" max="17" width="14" style="96" customWidth="1"/>
    <x:col min="18" max="19" width="12" style="96" customWidth="1"/>
    <x:col min="20" max="20" width="12" style="97" customWidth="1"/>
    <x:col min="21" max="16384" width="8.875" style="97" customWidth="0"/>
  </x:cols>
  <x:sheetData>
    <x:row r="1" s="98" customFormat="1" ht="32.04999923706055" customHeight="1">
      <x:c r="A1" s="97" t="s">
        <x:v>1973</x:v>
      </x:c>
      <x:c r="B1" s="97" t="s">
        <x:v>2109</x:v>
      </x:c>
      <x:c r="C1" s="97" t="s">
        <x:v>2110</x:v>
      </x:c>
      <x:c r="D1" s="97" t="s">
        <x:v>2111</x:v>
      </x:c>
      <x:c r="E1" s="97"/>
      <x:c r="F1" s="97"/>
      <x:c r="G1" s="97" t="s">
        <x:v>2112</x:v>
      </x:c>
      <x:c r="H1" s="97" t="s">
        <x:v>2113</x:v>
      </x:c>
      <x:c r="I1" s="97" t="s">
        <x:v>2114</x:v>
      </x:c>
      <x:c r="J1" s="97"/>
      <x:c r="K1" s="97" t="s">
        <x:v>2115</x:v>
      </x:c>
      <x:c r="L1" s="97"/>
      <x:c r="M1" s="97" t="s">
        <x:v>2116</x:v>
      </x:c>
      <x:c r="N1" s="97" t="s">
        <x:v>2117</x:v>
      </x:c>
      <x:c r="O1" s="97"/>
      <x:c r="P1" s="97"/>
      <x:c r="Q1" s="97" t="s">
        <x:v>2118</x:v>
      </x:c>
      <x:c r="R1" s="97" t="s">
        <x:v>2119</x:v>
      </x:c>
      <x:c r="S1" s="97" t="s">
        <x:v>2120</x:v>
      </x:c>
      <x:c r="T1" s="97" t="s">
        <x:v>2121</x:v>
      </x:c>
    </x:row>
    <x:row r="2" ht="54" customHeight="1">
      <x:c r="A2" s="97" t="s">
        <x:v>2122</x:v>
      </x:c>
      <x:c r="B2" s="97" t="s">
        <x:v>2123</x:v>
      </x:c>
      <x:c r="C2" s="97"/>
      <x:c r="D2" s="97" t="s">
        <x:v>2124</x:v>
      </x:c>
      <x:c r="E2" s="97" t="s">
        <x:v>2125</x:v>
      </x:c>
      <x:c r="F2" s="97" t="s">
        <x:v>2126</x:v>
      </x:c>
      <x:c r="G2" s="97" t="s">
        <x:v>2127</x:v>
      </x:c>
      <x:c r="H2" s="97" t="s">
        <x:v>2128</x:v>
      </x:c>
      <x:c r="I2" s="97">
        <x:v>20</x:v>
      </x:c>
      <x:c r="J2" s="97" t="s">
        <x:v>2129</x:v>
      </x:c>
      <x:c r="K2" s="97">
        <x:v>0</x:v>
      </x:c>
      <x:c r="L2" s="97"/>
      <x:c r="M2" s="97"/>
      <x:c r="N2" s="97" t="s">
        <x:v>2130</x:v>
      </x:c>
      <x:c r="O2" s="97" t="s">
        <x:v>2131</x:v>
      </x:c>
      <x:c r="P2" s="97" t="s">
        <x:v>2132</x:v>
      </x:c>
      <x:c r="Q2" s="97">
        <x:v>100</x:v>
      </x:c>
      <x:c r="R2" s="97">
        <x:v>18</x:v>
      </x:c>
      <x:c r="S2" s="97">
        <x:v>22</x:v>
      </x:c>
      <x:c r="T2" s="97" t="s">
        <x:v>2133</x:v>
      </x:c>
    </x:row>
    <x:row r="3" ht="54" customHeight="1">
      <x:c r="A3" s="97" t="s">
        <x:v>2134</x:v>
      </x:c>
      <x:c r="B3" s="97" t="s">
        <x:v>2135</x:v>
      </x:c>
      <x:c r="C3" s="97"/>
      <x:c r="D3" s="97" t="s">
        <x:v>2124</x:v>
      </x:c>
      <x:c r="E3" s="97" t="s">
        <x:v>2125</x:v>
      </x:c>
      <x:c r="F3" s="97" t="s">
        <x:v>2126</x:v>
      </x:c>
      <x:c r="G3" s="97" t="s">
        <x:v>2127</x:v>
      </x:c>
      <x:c r="H3" s="97" t="s">
        <x:v>2136</x:v>
      </x:c>
      <x:c r="I3" s="97">
        <x:v>0</x:v>
      </x:c>
      <x:c r="J3" s="97"/>
      <x:c r="K3" s="97">
        <x:v>30</x:v>
      </x:c>
      <x:c r="L3" s="97" t="s">
        <x:v>2137</x:v>
      </x:c>
      <x:c r="M3" s="97"/>
      <x:c r="N3" s="97" t="s">
        <x:v>2130</x:v>
      </x:c>
      <x:c r="O3" s="97"/>
      <x:c r="P3" s="97" t="s">
        <x:v>2138</x:v>
      </x:c>
      <x:c r="Q3" s="97">
        <x:v>100</x:v>
      </x:c>
      <x:c r="R3" s="97">
        <x:v>0</x:v>
      </x:c>
      <x:c r="S3" s="97">
        <x:v>0</x:v>
      </x:c>
      <x:c r="T3" s="97" t="s">
        <x:v>2139</x:v>
      </x:c>
    </x:row>
    <x:row r="4" ht="54" customHeight="1">
      <x:c r="A4" s="97" t="s">
        <x:v>2140</x:v>
      </x:c>
      <x:c r="B4" s="97" t="s">
        <x:v>2141</x:v>
      </x:c>
      <x:c r="C4" s="97"/>
      <x:c r="D4" s="97" t="s">
        <x:v>2124</x:v>
      </x:c>
      <x:c r="E4" s="97" t="s">
        <x:v>2125</x:v>
      </x:c>
      <x:c r="F4" s="97" t="s">
        <x:v>2126</x:v>
      </x:c>
      <x:c r="G4" s="97" t="s">
        <x:v>2127</x:v>
      </x:c>
      <x:c r="H4" s="97" t="s">
        <x:v>2142</x:v>
      </x:c>
      <x:c r="I4" s="97">
        <x:v>0</x:v>
      </x:c>
      <x:c r="J4" s="97"/>
      <x:c r="K4" s="97">
        <x:v>4</x:v>
      </x:c>
      <x:c r="L4" s="97" t="s">
        <x:v>2143</x:v>
      </x:c>
      <x:c r="M4" s="97" t="s">
        <x:v>2144</x:v>
      </x:c>
      <x:c r="N4" s="97" t="s">
        <x:v>2130</x:v>
      </x:c>
      <x:c r="O4" s="97"/>
      <x:c r="P4" s="97" t="s">
        <x:v>2145</x:v>
      </x:c>
      <x:c r="Q4" s="97" t="s">
        <x:v>2146</x:v>
      </x:c>
      <x:c r="R4" s="97">
        <x:v>0</x:v>
      </x:c>
      <x:c r="S4" s="97">
        <x:v>0</x:v>
      </x:c>
    </x:row>
    <x:row r="5" ht="54" customHeight="1">
      <x:c r="A5" s="97" t="s">
        <x:v>2147</x:v>
      </x:c>
      <x:c r="B5" s="97" t="s">
        <x:v>2148</x:v>
      </x:c>
      <x:c r="C5" s="97"/>
      <x:c r="D5" s="97" t="s">
        <x:v>2124</x:v>
      </x:c>
      <x:c r="E5" s="97" t="s">
        <x:v>2125</x:v>
      </x:c>
      <x:c r="F5" s="97" t="s">
        <x:v>2126</x:v>
      </x:c>
      <x:c r="G5" s="97" t="s">
        <x:v>2127</x:v>
      </x:c>
      <x:c r="H5" s="97" t="s">
        <x:v>2149</x:v>
      </x:c>
      <x:c r="I5" s="97">
        <x:v>3</x:v>
      </x:c>
      <x:c r="J5" s="97" t="s">
        <x:v>2150</x:v>
      </x:c>
      <x:c r="K5" s="97">
        <x:v>5</x:v>
      </x:c>
      <x:c r="L5" s="97" t="s">
        <x:v>2151</x:v>
      </x:c>
      <x:c r="M5" s="97" t="s">
        <x:v>2152</x:v>
      </x:c>
      <x:c r="N5" s="97" t="s">
        <x:v>2130</x:v>
      </x:c>
      <x:c r="O5" s="97"/>
      <x:c r="P5" s="97" t="s">
        <x:v>2153</x:v>
      </x:c>
      <x:c r="Q5" s="97" t="s">
        <x:v>2154</x:v>
      </x:c>
      <x:c r="R5" s="97">
        <x:v>2</x:v>
      </x:c>
      <x:c r="S5" s="97">
        <x:v>4</x:v>
      </x:c>
      <x:c r="T5" s="97" t="s">
        <x:v>2133</x:v>
      </x:c>
    </x:row>
    <x:row r="6" ht="54" customHeight="1">
      <x:c r="A6" s="97" t="s">
        <x:v>2155</x:v>
      </x:c>
      <x:c r="B6" s="97" t="s">
        <x:v>2156</x:v>
      </x:c>
      <x:c r="C6" s="97"/>
      <x:c r="D6" s="97" t="s">
        <x:v>2124</x:v>
      </x:c>
      <x:c r="E6" s="97" t="s">
        <x:v>2125</x:v>
      </x:c>
      <x:c r="F6" s="97" t="s">
        <x:v>2126</x:v>
      </x:c>
      <x:c r="G6" s="97" t="s">
        <x:v>2127</x:v>
      </x:c>
      <x:c r="H6" s="97" t="s">
        <x:v>2157</x:v>
      </x:c>
      <x:c r="I6" s="97">
        <x:v>0</x:v>
      </x:c>
      <x:c r="J6" s="97"/>
      <x:c r="K6" s="97">
        <x:v>6</x:v>
      </x:c>
      <x:c r="L6" s="97" t="s">
        <x:v>2158</x:v>
      </x:c>
      <x:c r="M6" s="97" t="s">
        <x:v>2159</x:v>
      </x:c>
      <x:c r="N6" s="97" t="s">
        <x:v>2130</x:v>
      </x:c>
      <x:c r="O6" s="97"/>
      <x:c r="P6" s="97" t="s">
        <x:v>2160</x:v>
      </x:c>
      <x:c r="Q6" s="97" t="s">
        <x:v>2161</x:v>
      </x:c>
      <x:c r="R6" s="97">
        <x:v>0</x:v>
      </x:c>
      <x:c r="S6" s="97">
        <x:v>0</x:v>
      </x:c>
      <x:c r="T6" s="97" t="s">
        <x:v>2133</x:v>
      </x:c>
    </x:row>
    <x:row r="7" ht="54" customHeight="1">
      <x:c r="A7" s="97" t="s">
        <x:v>2162</x:v>
      </x:c>
      <x:c r="B7" s="97" t="s">
        <x:v>2141</x:v>
      </x:c>
      <x:c r="C7" s="97"/>
      <x:c r="D7" s="97" t="s">
        <x:v>2124</x:v>
      </x:c>
      <x:c r="E7" s="97" t="s">
        <x:v>2125</x:v>
      </x:c>
      <x:c r="F7" s="97" t="s">
        <x:v>2126</x:v>
      </x:c>
      <x:c r="G7" s="97" t="s">
        <x:v>2127</x:v>
      </x:c>
      <x:c r="H7" s="97" t="s">
        <x:v>2163</x:v>
      </x:c>
      <x:c r="I7" s="97">
        <x:v>0</x:v>
      </x:c>
      <x:c r="J7" s="97"/>
      <x:c r="K7" s="97">
        <x:v>3</x:v>
      </x:c>
      <x:c r="L7" s="97" t="s">
        <x:v>2164</x:v>
      </x:c>
      <x:c r="M7" s="97" t="s">
        <x:v>2165</x:v>
      </x:c>
      <x:c r="N7" s="97" t="s">
        <x:v>2130</x:v>
      </x:c>
      <x:c r="O7" s="97"/>
      <x:c r="P7" s="97" t="s">
        <x:v>2166</x:v>
      </x:c>
      <x:c r="Q7" s="97">
        <x:v>108</x:v>
      </x:c>
      <x:c r="R7" s="97">
        <x:v>0</x:v>
      </x:c>
      <x:c r="S7" s="97">
        <x:v>0</x:v>
      </x:c>
    </x:row>
    <x:row r="8" ht="54" customHeight="1">
      <x:c r="A8" s="97" t="s">
        <x:v>2167</x:v>
      </x:c>
      <x:c r="B8" s="97" t="s">
        <x:v>2168</x:v>
      </x:c>
      <x:c r="C8" s="97"/>
      <x:c r="D8" s="97" t="s">
        <x:v>2124</x:v>
      </x:c>
      <x:c r="E8" s="97" t="s">
        <x:v>2125</x:v>
      </x:c>
      <x:c r="F8" s="97" t="s">
        <x:v>2126</x:v>
      </x:c>
      <x:c r="G8" s="97" t="s">
        <x:v>2127</x:v>
      </x:c>
      <x:c r="H8" s="97" t="s">
        <x:v>2169</x:v>
      </x:c>
      <x:c r="I8" s="97">
        <x:v>0</x:v>
      </x:c>
      <x:c r="J8" s="97"/>
      <x:c r="K8" s="97">
        <x:v>0</x:v>
      </x:c>
      <x:c r="L8" s="97"/>
      <x:c r="M8" s="97" t="s">
        <x:v>2170</x:v>
      </x:c>
      <x:c r="N8" s="97" t="s">
        <x:v>2130</x:v>
      </x:c>
      <x:c r="O8" s="97"/>
      <x:c r="P8" s="97" t="s">
        <x:v>2171</x:v>
      </x:c>
      <x:c r="Q8" s="97" t="s">
        <x:v>2172</x:v>
      </x:c>
      <x:c r="R8" s="97">
        <x:v>0</x:v>
      </x:c>
      <x:c r="S8" s="97">
        <x:v>0</x:v>
      </x:c>
    </x:row>
    <x:row r="9" ht="54" customHeight="1">
      <x:c r="A9" s="97" t="s">
        <x:v>2173</x:v>
      </x:c>
      <x:c r="B9" s="97" t="s">
        <x:v>2168</x:v>
      </x:c>
      <x:c r="C9" s="97"/>
      <x:c r="D9" s="97" t="s">
        <x:v>2124</x:v>
      </x:c>
      <x:c r="E9" s="97" t="s">
        <x:v>2125</x:v>
      </x:c>
      <x:c r="F9" s="97" t="s">
        <x:v>2126</x:v>
      </x:c>
      <x:c r="G9" s="97" t="s">
        <x:v>2127</x:v>
      </x:c>
      <x:c r="H9" s="97" t="s">
        <x:v>2174</x:v>
      </x:c>
      <x:c r="I9" s="97">
        <x:v>0</x:v>
      </x:c>
      <x:c r="J9" s="97"/>
      <x:c r="K9" s="97">
        <x:v>0</x:v>
      </x:c>
      <x:c r="L9" s="97"/>
      <x:c r="M9" s="97" t="s">
        <x:v>2175</x:v>
      </x:c>
      <x:c r="N9" s="97" t="s">
        <x:v>2130</x:v>
      </x:c>
      <x:c r="O9" s="97"/>
      <x:c r="P9" s="97" t="s">
        <x:v>2176</x:v>
      </x:c>
      <x:c r="Q9" s="97" t="s">
        <x:v>2177</x:v>
      </x:c>
      <x:c r="R9" s="97">
        <x:v>0</x:v>
      </x:c>
      <x:c r="S9" s="97">
        <x:v>0</x:v>
      </x:c>
    </x:row>
    <x:row r="10" ht="54" customHeight="1">
      <x:c r="A10" s="97" t="s">
        <x:v>2178</x:v>
      </x:c>
      <x:c r="B10" s="97" t="s">
        <x:v>2123</x:v>
      </x:c>
      <x:c r="C10" s="97"/>
      <x:c r="D10" s="97" t="s">
        <x:v>2179</x:v>
      </x:c>
      <x:c r="E10" s="97" t="s">
        <x:v>2180</x:v>
      </x:c>
      <x:c r="F10" s="97" t="s">
        <x:v>2181</x:v>
      </x:c>
      <x:c r="H10" s="97" t="s">
        <x:v>2182</x:v>
      </x:c>
      <x:c r="I10" s="97">
        <x:v>80</x:v>
      </x:c>
      <x:c r="J10" s="97" t="s">
        <x:v>2183</x:v>
      </x:c>
      <x:c r="K10" s="97">
        <x:v>0</x:v>
      </x:c>
      <x:c r="L10" s="97"/>
      <x:c r="M10" s="97" t="s">
        <x:v>2184</x:v>
      </x:c>
      <x:c r="O10" s="97"/>
      <x:c r="P10" s="97" t="s">
        <x:v>2185</x:v>
      </x:c>
      <x:c r="Q10" s="97">
        <x:v>115</x:v>
      </x:c>
      <x:c r="R10" s="97">
        <x:v>72</x:v>
      </x:c>
      <x:c r="S10" s="97">
        <x:v>88</x:v>
      </x:c>
      <x:c r="T10" s="97" t="s">
        <x:v>2139</x:v>
      </x:c>
    </x:row>
    <x:row r="11" ht="54" customHeight="1">
      <x:c r="A11" s="97" t="s">
        <x:v>2186</x:v>
      </x:c>
      <x:c r="B11" s="97" t="s">
        <x:v>2187</x:v>
      </x:c>
      <x:c r="C11" s="97"/>
      <x:c r="D11" s="97" t="s">
        <x:v>2179</x:v>
      </x:c>
      <x:c r="E11" s="97" t="s">
        <x:v>2180</x:v>
      </x:c>
      <x:c r="F11" s="97" t="s">
        <x:v>2188</x:v>
      </x:c>
      <x:c r="H11" s="97" t="s">
        <x:v>2189</x:v>
      </x:c>
      <x:c r="I11" s="97">
        <x:v>0</x:v>
      </x:c>
      <x:c r="J11" s="97"/>
      <x:c r="K11" s="97">
        <x:v>20</x:v>
      </x:c>
      <x:c r="L11" s="97" t="s">
        <x:v>2190</x:v>
      </x:c>
      <x:c r="M11" s="97" t="s">
        <x:v>2191</x:v>
      </x:c>
      <x:c r="O11" s="97"/>
      <x:c r="P11" s="97" t="s">
        <x:v>2192</x:v>
      </x:c>
      <x:c r="Q11" s="97">
        <x:v>112</x:v>
      </x:c>
      <x:c r="R11" s="97">
        <x:v>0</x:v>
      </x:c>
      <x:c r="S11" s="97">
        <x:v>0</x:v>
      </x:c>
      <x:c r="T11" s="97" t="s">
        <x:v>2193</x:v>
      </x:c>
    </x:row>
    <x:row r="12" ht="54" customHeight="1">
      <x:c r="A12" s="97" t="s">
        <x:v>2194</x:v>
      </x:c>
      <x:c r="B12" s="97" t="s">
        <x:v>2123</x:v>
      </x:c>
      <x:c r="C12" s="97"/>
      <x:c r="D12" s="97" t="s">
        <x:v>2179</x:v>
      </x:c>
      <x:c r="E12" s="97" t="s">
        <x:v>2180</x:v>
      </x:c>
      <x:c r="F12" s="97" t="s">
        <x:v>2195</x:v>
      </x:c>
      <x:c r="H12" s="97" t="s">
        <x:v>2196</x:v>
      </x:c>
      <x:c r="I12" s="97">
        <x:v>90</x:v>
      </x:c>
      <x:c r="J12" s="97" t="s">
        <x:v>2197</x:v>
      </x:c>
      <x:c r="K12" s="97">
        <x:v>0</x:v>
      </x:c>
      <x:c r="L12" s="97"/>
      <x:c r="M12" s="97" t="s">
        <x:v>2198</x:v>
      </x:c>
      <x:c r="O12" s="97"/>
      <x:c r="P12" s="97" t="s">
        <x:v>2199</x:v>
      </x:c>
      <x:c r="Q12" s="97">
        <x:v>120</x:v>
      </x:c>
      <x:c r="R12" s="97">
        <x:v>81</x:v>
      </x:c>
      <x:c r="S12" s="97">
        <x:v>99</x:v>
      </x:c>
      <x:c r="T12" s="97" t="s">
        <x:v>2193</x:v>
      </x:c>
    </x:row>
    <x:row r="13" ht="54" customHeight="1">
      <x:c r="A13" s="97" t="s">
        <x:v>2200</x:v>
      </x:c>
      <x:c r="B13" s="97" t="s">
        <x:v>2201</x:v>
      </x:c>
      <x:c r="C13" s="97"/>
      <x:c r="D13" s="97" t="s">
        <x:v>2179</x:v>
      </x:c>
      <x:c r="E13" s="97" t="s">
        <x:v>2202</x:v>
      </x:c>
      <x:c r="F13" s="97" t="s">
        <x:v>2203</x:v>
      </x:c>
      <x:c r="H13" s="97" t="s">
        <x:v>2204</x:v>
      </x:c>
      <x:c r="I13" s="97">
        <x:v>0</x:v>
      </x:c>
      <x:c r="J13" s="97"/>
      <x:c r="K13" s="97">
        <x:v>10</x:v>
      </x:c>
      <x:c r="L13" s="97" t="s">
        <x:v>2205</x:v>
      </x:c>
      <x:c r="M13" s="97" t="s">
        <x:v>2206</x:v>
      </x:c>
      <x:c r="O13" s="97"/>
      <x:c r="P13" s="97" t="s">
        <x:v>2192</x:v>
      </x:c>
      <x:c r="Q13" s="97">
        <x:v>105</x:v>
      </x:c>
      <x:c r="R13" s="97">
        <x:v>0</x:v>
      </x:c>
      <x:c r="S13" s="97">
        <x:v>0</x:v>
      </x:c>
      <x:c r="T13" s="97" t="s">
        <x:v>2193</x:v>
      </x:c>
    </x:row>
    <x:row r="14" ht="54" customHeight="1">
      <x:c r="A14" s="97" t="s">
        <x:v>2207</x:v>
      </x:c>
      <x:c r="B14" s="97" t="s">
        <x:v>2123</x:v>
      </x:c>
      <x:c r="C14" s="97"/>
      <x:c r="D14" s="97" t="s">
        <x:v>2208</x:v>
      </x:c>
      <x:c r="E14" s="97" t="s">
        <x:v>2180</x:v>
      </x:c>
      <x:c r="F14" s="97" t="s">
        <x:v>2209</x:v>
      </x:c>
      <x:c r="G14" s="97" t="s">
        <x:v>2127</x:v>
      </x:c>
      <x:c r="H14" s="97" t="s">
        <x:v>2210</x:v>
      </x:c>
      <x:c r="I14" s="97">
        <x:v>75</x:v>
      </x:c>
      <x:c r="J14" s="97" t="s">
        <x:v>2211</x:v>
      </x:c>
      <x:c r="K14" s="97">
        <x:v>0</x:v>
      </x:c>
      <x:c r="L14" s="97"/>
      <x:c r="M14" s="97" t="s">
        <x:v>2212</x:v>
      </x:c>
      <x:c r="N14" s="97" t="s">
        <x:v>2213</x:v>
      </x:c>
      <x:c r="O14" s="97" t="s">
        <x:v>2214</x:v>
      </x:c>
      <x:c r="P14" s="97" t="s">
        <x:v>2215</x:v>
      </x:c>
      <x:c r="Q14" s="97">
        <x:v>115</x:v>
      </x:c>
      <x:c r="R14" s="97">
        <x:v>68</x:v>
      </x:c>
      <x:c r="S14" s="97">
        <x:v>82</x:v>
      </x:c>
    </x:row>
    <x:row r="15" ht="54" customHeight="1">
      <x:c r="A15" s="97" t="s">
        <x:v>2216</x:v>
      </x:c>
      <x:c r="B15" s="97" t="s">
        <x:v>2135</x:v>
      </x:c>
      <x:c r="C15" s="97"/>
      <x:c r="D15" s="97" t="s">
        <x:v>2208</x:v>
      </x:c>
      <x:c r="E15" s="97" t="s">
        <x:v>2125</x:v>
      </x:c>
      <x:c r="F15" s="97" t="s">
        <x:v>2217</x:v>
      </x:c>
      <x:c r="G15" s="97" t="s">
        <x:v>2127</x:v>
      </x:c>
      <x:c r="H15" s="97" t="s">
        <x:v>2218</x:v>
      </x:c>
      <x:c r="I15" s="97">
        <x:v>0</x:v>
      </x:c>
      <x:c r="J15" s="97"/>
      <x:c r="K15" s="97">
        <x:v>22</x:v>
      </x:c>
      <x:c r="L15" s="97" t="s">
        <x:v>2219</x:v>
      </x:c>
      <x:c r="M15" s="97" t="s">
        <x:v>2220</x:v>
      </x:c>
      <x:c r="N15" s="97" t="s">
        <x:v>2213</x:v>
      </x:c>
      <x:c r="O15" s="97"/>
      <x:c r="P15" s="97" t="s">
        <x:v>2221</x:v>
      </x:c>
      <x:c r="Q15" s="97">
        <x:v>120</x:v>
      </x:c>
      <x:c r="R15" s="97">
        <x:v>0</x:v>
      </x:c>
      <x:c r="S15" s="97">
        <x:v>0</x:v>
      </x:c>
    </x:row>
    <x:row r="16" ht="54" customHeight="1">
      <x:c r="A16" s="97" t="s">
        <x:v>2222</x:v>
      </x:c>
      <x:c r="B16" s="97" t="s">
        <x:v>2223</x:v>
      </x:c>
      <x:c r="C16" s="97"/>
      <x:c r="D16" s="97" t="s">
        <x:v>2179</x:v>
      </x:c>
      <x:c r="E16" s="97" t="s">
        <x:v>2180</x:v>
      </x:c>
      <x:c r="F16" s="97" t="s">
        <x:v>2209</x:v>
      </x:c>
      <x:c r="H16" s="97" t="s">
        <x:v>2224</x:v>
      </x:c>
      <x:c r="I16" s="97">
        <x:v>0</x:v>
      </x:c>
      <x:c r="J16" s="97"/>
      <x:c r="K16" s="97">
        <x:v>8</x:v>
      </x:c>
      <x:c r="L16" s="97" t="s">
        <x:v>2225</x:v>
      </x:c>
      <x:c r="M16" s="97" t="s">
        <x:v>2226</x:v>
      </x:c>
      <x:c r="N16" s="97" t="s">
        <x:v>2213</x:v>
      </x:c>
      <x:c r="O16" s="97"/>
      <x:c r="P16" s="97" t="s">
        <x:v>2227</x:v>
      </x:c>
      <x:c r="Q16" s="97">
        <x:v>115</x:v>
      </x:c>
      <x:c r="R16" s="97">
        <x:v>0</x:v>
      </x:c>
      <x:c r="S16" s="97">
        <x:v>0</x:v>
      </x:c>
    </x:row>
    <x:row r="17" ht="54" customHeight="1">
      <x:c r="A17" s="97" t="s">
        <x:v>2228</x:v>
      </x:c>
      <x:c r="B17" s="97" t="s">
        <x:v>2187</x:v>
      </x:c>
      <x:c r="C17" s="97"/>
      <x:c r="D17" s="97" t="s">
        <x:v>2208</x:v>
      </x:c>
      <x:c r="E17" s="97" t="s">
        <x:v>2125</x:v>
      </x:c>
      <x:c r="F17" s="97" t="s">
        <x:v>2209</x:v>
      </x:c>
      <x:c r="G17" s="97" t="s">
        <x:v>2127</x:v>
      </x:c>
      <x:c r="H17" s="97" t="s">
        <x:v>2229</x:v>
      </x:c>
      <x:c r="I17" s="97">
        <x:v>12</x:v>
      </x:c>
      <x:c r="J17" s="97" t="s">
        <x:v>2230</x:v>
      </x:c>
      <x:c r="K17" s="97">
        <x:v>0</x:v>
      </x:c>
      <x:c r="L17" s="97"/>
      <x:c r="M17" s="97" t="s">
        <x:v>2231</x:v>
      </x:c>
      <x:c r="N17" s="97" t="s">
        <x:v>2213</x:v>
      </x:c>
      <x:c r="O17" s="97"/>
      <x:c r="P17" s="97" t="s">
        <x:v>2232</x:v>
      </x:c>
      <x:c r="Q17" s="97" t="s">
        <x:v>2233</x:v>
      </x:c>
      <x:c r="R17" s="97">
        <x:v>10</x:v>
      </x:c>
      <x:c r="S17" s="97">
        <x:v>14</x:v>
      </x:c>
    </x:row>
    <x:row r="18" ht="54" customHeight="1">
      <x:c r="A18" s="97" t="s">
        <x:v>2234</x:v>
      </x:c>
      <x:c r="B18" s="97" t="s">
        <x:v>2135</x:v>
      </x:c>
      <x:c r="C18" s="97"/>
      <x:c r="D18" s="97" t="s">
        <x:v>2235</x:v>
      </x:c>
      <x:c r="E18" s="97" t="s">
        <x:v>2125</x:v>
      </x:c>
      <x:c r="F18" s="97" t="s">
        <x:v>2236</x:v>
      </x:c>
      <x:c r="G18" s="97" t="s">
        <x:v>2127</x:v>
      </x:c>
      <x:c r="H18" s="97" t="s">
        <x:v>2237</x:v>
      </x:c>
      <x:c r="I18" s="97">
        <x:v>0</x:v>
      </x:c>
      <x:c r="J18" s="97"/>
      <x:c r="K18" s="97">
        <x:v>35</x:v>
      </x:c>
      <x:c r="L18" s="97" t="s">
        <x:v>2238</x:v>
      </x:c>
      <x:c r="M18" s="97" t="s">
        <x:v>2239</x:v>
      </x:c>
      <x:c r="N18" s="97" t="s">
        <x:v>2240</x:v>
      </x:c>
      <x:c r="O18" s="97" t="s">
        <x:v>2241</x:v>
      </x:c>
      <x:c r="P18" s="97" t="s">
        <x:v>2242</x:v>
      </x:c>
      <x:c r="Q18" s="97">
        <x:v>120</x:v>
      </x:c>
      <x:c r="R18" s="97">
        <x:v>0</x:v>
      </x:c>
      <x:c r="S18" s="97">
        <x:v>0</x:v>
      </x:c>
      <x:c r="T18" s="97" t="s">
        <x:v>2193</x:v>
      </x:c>
    </x:row>
    <x:row r="19" ht="54" customHeight="1">
      <x:c r="A19" s="97" t="s">
        <x:v>2243</x:v>
      </x:c>
      <x:c r="B19" s="97" t="s">
        <x:v>2223</x:v>
      </x:c>
      <x:c r="C19" s="97"/>
      <x:c r="D19" s="97" t="s">
        <x:v>2235</x:v>
      </x:c>
      <x:c r="E19" s="97" t="s">
        <x:v>2125</x:v>
      </x:c>
      <x:c r="F19" s="97" t="s">
        <x:v>2236</x:v>
      </x:c>
      <x:c r="G19" s="97" t="s">
        <x:v>2127</x:v>
      </x:c>
      <x:c r="H19" s="97" t="s">
        <x:v>2244</x:v>
      </x:c>
      <x:c r="I19" s="97">
        <x:v>0</x:v>
      </x:c>
      <x:c r="J19" s="97"/>
      <x:c r="K19" s="97">
        <x:v>12</x:v>
      </x:c>
      <x:c r="L19" s="97" t="s">
        <x:v>2245</x:v>
      </x:c>
      <x:c r="M19" s="97" t="s">
        <x:v>2246</x:v>
      </x:c>
      <x:c r="N19" s="97" t="s">
        <x:v>2240</x:v>
      </x:c>
      <x:c r="O19" s="97"/>
      <x:c r="P19" s="97" t="s">
        <x:v>2145</x:v>
      </x:c>
      <x:c r="Q19" s="97" t="s">
        <x:v>2247</x:v>
      </x:c>
      <x:c r="R19" s="97">
        <x:v>0</x:v>
      </x:c>
      <x:c r="S19" s="97">
        <x:v>0</x:v>
      </x:c>
    </x:row>
    <x:row r="20" ht="54" customHeight="1">
      <x:c r="A20" s="97" t="s">
        <x:v>2248</x:v>
      </x:c>
      <x:c r="B20" s="97" t="s">
        <x:v>2168</x:v>
      </x:c>
      <x:c r="C20" s="97"/>
      <x:c r="D20" s="97" t="s">
        <x:v>2249</x:v>
      </x:c>
      <x:c r="E20" s="97" t="s">
        <x:v>2250</x:v>
      </x:c>
      <x:c r="F20" s="97" t="s">
        <x:v>2251</x:v>
      </x:c>
      <x:c r="G20" s="97" t="s">
        <x:v>2127</x:v>
      </x:c>
      <x:c r="H20" s="97" t="s">
        <x:v>2252</x:v>
      </x:c>
      <x:c r="I20" s="97">
        <x:v>0</x:v>
      </x:c>
      <x:c r="J20" s="97"/>
      <x:c r="K20" s="97">
        <x:v>0</x:v>
      </x:c>
      <x:c r="L20" s="97"/>
      <x:c r="M20" s="97" t="s">
        <x:v>2253</x:v>
      </x:c>
      <x:c r="N20" s="97" t="s">
        <x:v>2240</x:v>
      </x:c>
      <x:c r="O20" s="97"/>
      <x:c r="P20" s="97" t="s">
        <x:v>2254</x:v>
      </x:c>
      <x:c r="Q20" s="97" t="s">
        <x:v>252</x:v>
      </x:c>
      <x:c r="R20" s="97">
        <x:v>0</x:v>
      </x:c>
      <x:c r="S20" s="97">
        <x:v>0</x:v>
      </x:c>
    </x:row>
    <x:row r="21" ht="54" customHeight="1">
      <x:c r="A21" s="97" t="s">
        <x:v>2255</x:v>
      </x:c>
      <x:c r="B21" s="97" t="s">
        <x:v>2156</x:v>
      </x:c>
      <x:c r="C21" s="97"/>
      <x:c r="D21" s="97" t="s">
        <x:v>2235</x:v>
      </x:c>
      <x:c r="E21" s="97" t="s">
        <x:v>2125</x:v>
      </x:c>
      <x:c r="F21" s="97" t="s">
        <x:v>2236</x:v>
      </x:c>
      <x:c r="G21" s="97" t="s">
        <x:v>2127</x:v>
      </x:c>
      <x:c r="H21" s="97" t="s">
        <x:v>2256</x:v>
      </x:c>
      <x:c r="I21" s="97">
        <x:v>0</x:v>
      </x:c>
      <x:c r="J21" s="97"/>
      <x:c r="K21" s="97">
        <x:v>10</x:v>
      </x:c>
      <x:c r="L21" s="97" t="s">
        <x:v>2257</x:v>
      </x:c>
      <x:c r="M21" s="97" t="s">
        <x:v>2258</x:v>
      </x:c>
      <x:c r="N21" s="97" t="s">
        <x:v>2240</x:v>
      </x:c>
      <x:c r="O21" s="97"/>
      <x:c r="P21" s="97" t="s">
        <x:v>2259</x:v>
      </x:c>
      <x:c r="Q21" s="97">
        <x:v>120</x:v>
      </x:c>
      <x:c r="R21" s="97">
        <x:v>0</x:v>
      </x:c>
      <x:c r="S21" s="97">
        <x:v>0</x:v>
      </x:c>
      <x:c r="T21" s="97" t="s">
        <x:v>2133</x:v>
      </x:c>
    </x:row>
    <x:row r="22" ht="54" customHeight="1">
      <x:c r="A22" s="97" t="s">
        <x:v>2260</x:v>
      </x:c>
      <x:c r="B22" s="97" t="s">
        <x:v>2261</x:v>
      </x:c>
      <x:c r="C22" s="97"/>
      <x:c r="D22" s="97" t="s">
        <x:v>2179</x:v>
      </x:c>
      <x:c r="E22" s="97" t="s">
        <x:v>2262</x:v>
      </x:c>
      <x:c r="F22" s="97" t="s">
        <x:v>2263</x:v>
      </x:c>
      <x:c r="H22" s="97" t="s">
        <x:v>2264</x:v>
      </x:c>
      <x:c r="I22" s="97">
        <x:v>0</x:v>
      </x:c>
      <x:c r="J22" s="97"/>
      <x:c r="K22" s="97">
        <x:v>0</x:v>
      </x:c>
      <x:c r="L22" s="97"/>
      <x:c r="M22" s="97" t="s">
        <x:v>2265</x:v>
      </x:c>
      <x:c r="O22" s="97"/>
      <x:c r="P22" s="97" t="s">
        <x:v>2266</x:v>
      </x:c>
      <x:c r="Q22" s="97">
        <x:v>20</x:v>
      </x:c>
      <x:c r="R22" s="97">
        <x:v>0</x:v>
      </x:c>
      <x:c r="S22" s="97">
        <x:v>0</x:v>
      </x:c>
    </x:row>
    <x:row r="23" ht="54" customHeight="1">
      <x:c r="A23" s="97" t="s">
        <x:v>2267</x:v>
      </x:c>
      <x:c r="B23" s="97" t="s">
        <x:v>2261</x:v>
      </x:c>
      <x:c r="C23" s="97"/>
      <x:c r="D23" s="97" t="s">
        <x:v>2124</x:v>
      </x:c>
      <x:c r="E23" s="97" t="s">
        <x:v>2125</x:v>
      </x:c>
      <x:c r="F23" s="97" t="s">
        <x:v>2268</x:v>
      </x:c>
      <x:c r="G23" s="97" t="s">
        <x:v>2127</x:v>
      </x:c>
      <x:c r="H23" s="97" t="s">
        <x:v>2269</x:v>
      </x:c>
      <x:c r="I23" s="97">
        <x:v>0</x:v>
      </x:c>
      <x:c r="J23" s="97"/>
      <x:c r="K23" s="97">
        <x:v>0</x:v>
      </x:c>
      <x:c r="L23" s="97"/>
      <x:c r="M23" s="97" t="s">
        <x:v>2270</x:v>
      </x:c>
      <x:c r="O23" s="97"/>
      <x:c r="P23" s="97" t="s">
        <x:v>2266</x:v>
      </x:c>
      <x:c r="Q23" s="97">
        <x:v>35</x:v>
      </x:c>
      <x:c r="R23" s="97">
        <x:v>0</x:v>
      </x:c>
      <x:c r="S23" s="97">
        <x:v>0</x:v>
      </x:c>
    </x:row>
    <x:row r="24" ht="54" customHeight="1">
      <x:c r="A24" s="97" t="s">
        <x:v>2271</x:v>
      </x:c>
      <x:c r="B24" s="97" t="s">
        <x:v>2261</x:v>
      </x:c>
      <x:c r="C24" s="97"/>
      <x:c r="D24" s="97" t="s">
        <x:v>2272</x:v>
      </x:c>
      <x:c r="E24" s="97" t="s">
        <x:v>2125</x:v>
      </x:c>
      <x:c r="F24" s="97" t="s">
        <x:v>2273</x:v>
      </x:c>
      <x:c r="G24" s="97" t="s">
        <x:v>2127</x:v>
      </x:c>
      <x:c r="H24" s="97" t="s">
        <x:v>2274</x:v>
      </x:c>
      <x:c r="I24" s="97">
        <x:v>0</x:v>
      </x:c>
      <x:c r="J24" s="97"/>
      <x:c r="K24" s="97">
        <x:v>0</x:v>
      </x:c>
      <x:c r="L24" s="97"/>
      <x:c r="M24" s="97" t="s">
        <x:v>2275</x:v>
      </x:c>
      <x:c r="O24" s="97"/>
      <x:c r="P24" s="97" t="s">
        <x:v>2276</x:v>
      </x:c>
      <x:c r="Q24" s="97" t="s">
        <x:v>2277</x:v>
      </x:c>
      <x:c r="R24" s="97">
        <x:v>0</x:v>
      </x:c>
      <x:c r="S24" s="97">
        <x:v>0</x:v>
      </x:c>
    </x:row>
    <x:row r="25" ht="54" customHeight="1">
      <x:c r="A25" s="97" t="s">
        <x:v>2278</x:v>
      </x:c>
      <x:c r="B25" s="97" t="s">
        <x:v>2261</x:v>
      </x:c>
      <x:c r="C25" s="97"/>
      <x:c r="D25" s="97" t="s">
        <x:v>2179</x:v>
      </x:c>
      <x:c r="E25" s="97" t="s">
        <x:v>2262</x:v>
      </x:c>
      <x:c r="F25" s="97" t="s">
        <x:v>2279</x:v>
      </x:c>
      <x:c r="H25" s="97" t="s">
        <x:v>2280</x:v>
      </x:c>
      <x:c r="I25" s="97">
        <x:v>0</x:v>
      </x:c>
      <x:c r="J25" s="97"/>
      <x:c r="K25" s="97">
        <x:v>0</x:v>
      </x:c>
      <x:c r="L25" s="97"/>
      <x:c r="M25" s="97" t="s">
        <x:v>2281</x:v>
      </x:c>
      <x:c r="O25" s="97"/>
      <x:c r="P25" s="97" t="s">
        <x:v>2282</x:v>
      </x:c>
      <x:c r="Q25" s="97">
        <x:v>30</x:v>
      </x:c>
      <x:c r="R25" s="97">
        <x:v>0</x:v>
      </x:c>
      <x:c r="S25" s="97">
        <x:v>0</x:v>
      </x:c>
    </x:row>
    <x:row r="26" ht="54" customHeight="1">
      <x:c r="A26" s="97" t="s">
        <x:v>2283</x:v>
      </x:c>
      <x:c r="B26" s="97" t="s">
        <x:v>2261</x:v>
      </x:c>
      <x:c r="C26" s="97"/>
      <x:c r="D26" s="97" t="s">
        <x:v>2179</x:v>
      </x:c>
      <x:c r="E26" s="97" t="s">
        <x:v>2180</x:v>
      </x:c>
      <x:c r="F26" s="97" t="s">
        <x:v>2284</x:v>
      </x:c>
      <x:c r="H26" s="97" t="s">
        <x:v>2285</x:v>
      </x:c>
      <x:c r="I26" s="97">
        <x:v>0</x:v>
      </x:c>
      <x:c r="J26" s="97"/>
      <x:c r="K26" s="97">
        <x:v>0</x:v>
      </x:c>
      <x:c r="L26" s="97"/>
      <x:c r="M26" s="97" t="s">
        <x:v>2286</x:v>
      </x:c>
      <x:c r="O26" s="97"/>
      <x:c r="P26" s="97" t="s">
        <x:v>2287</x:v>
      </x:c>
      <x:c r="Q26" s="97">
        <x:v>4</x:v>
      </x:c>
      <x:c r="R26" s="97">
        <x:v>0</x:v>
      </x:c>
      <x:c r="S26" s="97">
        <x:v>0</x:v>
      </x:c>
    </x:row>
    <x:row r="27" ht="54" customHeight="1">
      <x:c r="A27" s="97" t="s">
        <x:v>2288</x:v>
      </x:c>
      <x:c r="B27" s="97" t="s">
        <x:v>2289</x:v>
      </x:c>
      <x:c r="C27" s="97"/>
      <x:c r="D27" s="97" t="s">
        <x:v>2124</x:v>
      </x:c>
      <x:c r="E27" s="97" t="s">
        <x:v>2125</x:v>
      </x:c>
      <x:c r="F27" s="97" t="s">
        <x:v>2268</x:v>
      </x:c>
      <x:c r="G27" s="97" t="s">
        <x:v>2127</x:v>
      </x:c>
      <x:c r="H27" s="97" t="s">
        <x:v>2290</x:v>
      </x:c>
      <x:c r="I27" s="97">
        <x:v>6</x:v>
      </x:c>
      <x:c r="J27" s="97" t="s">
        <x:v>2291</x:v>
      </x:c>
      <x:c r="K27" s="97">
        <x:v>0</x:v>
      </x:c>
      <x:c r="L27" s="97"/>
      <x:c r="M27" s="97" t="s">
        <x:v>2292</x:v>
      </x:c>
      <x:c r="O27" s="97"/>
      <x:c r="P27" s="97" t="s">
        <x:v>2293</x:v>
      </x:c>
      <x:c r="Q27" s="97">
        <x:v>120</x:v>
      </x:c>
      <x:c r="R27" s="97">
        <x:v>5</x:v>
      </x:c>
      <x:c r="S27" s="97">
        <x:v>7</x:v>
      </x:c>
      <x:c r="T27" s="97" t="s">
        <x:v>2133</x:v>
      </x:c>
    </x:row>
    <x:row r="28" ht="54" customHeight="1">
      <x:c r="A28" s="97" t="s">
        <x:v>2294</x:v>
      </x:c>
      <x:c r="B28" s="97" t="s">
        <x:v>2168</x:v>
      </x:c>
      <x:c r="C28" s="97"/>
      <x:c r="D28" s="97" t="s">
        <x:v>2235</x:v>
      </x:c>
      <x:c r="E28" s="97" t="s">
        <x:v>2295</x:v>
      </x:c>
      <x:c r="F28" s="97" t="s">
        <x:v>2296</x:v>
      </x:c>
      <x:c r="G28" s="97" t="s">
        <x:v>2127</x:v>
      </x:c>
      <x:c r="H28" s="97" t="s">
        <x:v>2297</x:v>
      </x:c>
      <x:c r="I28" s="97">
        <x:v>15</x:v>
      </x:c>
      <x:c r="J28" s="97" t="s">
        <x:v>2298</x:v>
      </x:c>
      <x:c r="K28" s="97">
        <x:v>0</x:v>
      </x:c>
      <x:c r="L28" s="97"/>
      <x:c r="M28" s="97" t="s">
        <x:v>2299</x:v>
      </x:c>
      <x:c r="O28" s="97"/>
      <x:c r="P28" s="97" t="s">
        <x:v>2300</x:v>
      </x:c>
      <x:c r="Q28" s="97">
        <x:v>108</x:v>
      </x:c>
      <x:c r="R28" s="97">
        <x:v>13</x:v>
      </x:c>
      <x:c r="S28" s="97">
        <x:v>17</x:v>
      </x:c>
      <x:c r="T28" s="97" t="s">
        <x:v>2139</x:v>
      </x:c>
    </x:row>
    <x:row r="29" ht="54" customHeight="1">
      <x:c r="A29" s="97" t="s">
        <x:v>2301</x:v>
      </x:c>
      <x:c r="B29" s="97" t="s">
        <x:v>2302</x:v>
      </x:c>
      <x:c r="C29" s="97"/>
      <x:c r="D29" s="97" t="s">
        <x:v>2303</x:v>
      </x:c>
      <x:c r="E29" s="97" t="s">
        <x:v>2304</x:v>
      </x:c>
      <x:c r="F29" s="97" t="s">
        <x:v>2305</x:v>
      </x:c>
      <x:c r="G29" s="97" t="s">
        <x:v>2127</x:v>
      </x:c>
      <x:c r="H29" s="97" t="s">
        <x:v>2306</x:v>
      </x:c>
      <x:c r="I29" s="97">
        <x:v>0</x:v>
      </x:c>
      <x:c r="J29" s="97"/>
      <x:c r="K29" s="97">
        <x:v>0</x:v>
      </x:c>
      <x:c r="L29" s="97"/>
      <x:c r="M29" s="97" t="s">
        <x:v>2307</x:v>
      </x:c>
      <x:c r="O29" s="97"/>
      <x:c r="P29" s="97" t="s">
        <x:v>2308</x:v>
      </x:c>
      <x:c r="Q29" s="97" t="s">
        <x:v>2309</x:v>
      </x:c>
      <x:c r="R29" s="97">
        <x:v>0</x:v>
      </x:c>
      <x:c r="S29" s="97">
        <x:v>0</x:v>
      </x:c>
    </x:row>
    <x:row r="30" ht="54" customHeight="1">
      <x:c r="A30" s="97" t="s">
        <x:v>2310</x:v>
      </x:c>
      <x:c r="B30" s="97" t="s">
        <x:v>2302</x:v>
      </x:c>
      <x:c r="C30" s="97"/>
      <x:c r="D30" s="97" t="s">
        <x:v>1983</x:v>
      </x:c>
      <x:c r="E30" s="97" t="s">
        <x:v>2311</x:v>
      </x:c>
      <x:c r="F30" s="97" t="s">
        <x:v>2312</x:v>
      </x:c>
      <x:c r="G30" s="97" t="s">
        <x:v>2127</x:v>
      </x:c>
      <x:c r="H30" s="97" t="s">
        <x:v>2313</x:v>
      </x:c>
      <x:c r="I30" s="97">
        <x:v>0</x:v>
      </x:c>
      <x:c r="J30" s="97"/>
      <x:c r="K30" s="97">
        <x:v>0</x:v>
      </x:c>
      <x:c r="L30" s="97"/>
      <x:c r="M30" s="97" t="s">
        <x:v>2314</x:v>
      </x:c>
      <x:c r="O30" s="97"/>
      <x:c r="P30" s="97" t="s">
        <x:v>2315</x:v>
      </x:c>
      <x:c r="Q30" s="97" t="s">
        <x:v>2316</x:v>
      </x:c>
      <x:c r="R30" s="97">
        <x:v>0</x:v>
      </x:c>
      <x:c r="S30" s="97">
        <x:v>0</x:v>
      </x:c>
    </x:row>
    <x:row r="31" ht="54" customHeight="1">
      <x:c r="A31" s="97" t="s">
        <x:v>2317</x:v>
      </x:c>
      <x:c r="B31" s="97" t="s">
        <x:v>2187</x:v>
      </x:c>
      <x:c r="C31" s="97"/>
      <x:c r="D31" s="97" t="s">
        <x:v>1983</x:v>
      </x:c>
      <x:c r="E31" s="97" t="s">
        <x:v>2295</x:v>
      </x:c>
      <x:c r="F31" s="97" t="s">
        <x:v>2318</x:v>
      </x:c>
      <x:c r="G31" s="97" t="s">
        <x:v>2127</x:v>
      </x:c>
      <x:c r="H31" s="97" t="s">
        <x:v>2319</x:v>
      </x:c>
      <x:c r="I31" s="97">
        <x:v>0</x:v>
      </x:c>
      <x:c r="J31" s="97"/>
      <x:c r="K31" s="97">
        <x:v>20</x:v>
      </x:c>
      <x:c r="L31" s="97" t="s">
        <x:v>2320</x:v>
      </x:c>
      <x:c r="M31" s="97"/>
      <x:c r="O31" s="97"/>
      <x:c r="P31" s="97" t="s">
        <x:v>2321</x:v>
      </x:c>
      <x:c r="Q31" s="97">
        <x:v>20</x:v>
      </x:c>
      <x:c r="R31" s="97">
        <x:v>0</x:v>
      </x:c>
      <x:c r="S31" s="97">
        <x:v>0</x:v>
      </x:c>
      <x:c r="T31" s="97" t="s">
        <x:v>2139</x:v>
      </x:c>
    </x:row>
    <x:row r="32" ht="54" customHeight="1">
      <x:c r="A32" s="97" t="s">
        <x:v>2322</x:v>
      </x:c>
      <x:c r="B32" s="97" t="s">
        <x:v>2148</x:v>
      </x:c>
      <x:c r="C32" s="97"/>
      <x:c r="D32" s="97" t="s">
        <x:v>1983</x:v>
      </x:c>
      <x:c r="E32" s="97" t="s">
        <x:v>2295</x:v>
      </x:c>
      <x:c r="F32" s="97" t="s">
        <x:v>2318</x:v>
      </x:c>
      <x:c r="G32" s="97" t="s">
        <x:v>2127</x:v>
      </x:c>
      <x:c r="H32" s="97" t="s">
        <x:v>2323</x:v>
      </x:c>
      <x:c r="I32" s="97">
        <x:v>0</x:v>
      </x:c>
      <x:c r="J32" s="97"/>
      <x:c r="K32" s="97">
        <x:v>15</x:v>
      </x:c>
      <x:c r="L32" s="97" t="s">
        <x:v>2324</x:v>
      </x:c>
      <x:c r="M32" s="97"/>
      <x:c r="O32" s="97"/>
      <x:c r="P32" s="97" t="s">
        <x:v>2325</x:v>
      </x:c>
      <x:c r="Q32" s="97">
        <x:v>15</x:v>
      </x:c>
      <x:c r="R32" s="97">
        <x:v>0</x:v>
      </x:c>
      <x:c r="S32" s="97">
        <x:v>0</x:v>
      </x:c>
      <x:c r="T32" s="97" t="s">
        <x:v>2139</x:v>
      </x:c>
    </x:row>
    <x:row r="33" ht="54" customHeight="1">
      <x:c r="A33" s="97" t="s">
        <x:v>2326</x:v>
      </x:c>
      <x:c r="B33" s="97" t="s">
        <x:v>2123</x:v>
      </x:c>
      <x:c r="C33" s="97"/>
      <x:c r="D33" s="97" t="s">
        <x:v>1983</x:v>
      </x:c>
      <x:c r="E33" s="97" t="s">
        <x:v>2327</x:v>
      </x:c>
      <x:c r="F33" s="97" t="s">
        <x:v>2328</x:v>
      </x:c>
      <x:c r="H33" s="97" t="s">
        <x:v>2329</x:v>
      </x:c>
      <x:c r="I33" s="97">
        <x:v>100</x:v>
      </x:c>
      <x:c r="J33" s="97" t="s">
        <x:v>2330</x:v>
      </x:c>
      <x:c r="K33" s="97">
        <x:v>0</x:v>
      </x:c>
      <x:c r="L33" s="97"/>
      <x:c r="M33" s="97"/>
      <x:c r="O33" s="97"/>
      <x:c r="P33" s="97" t="s">
        <x:v>2185</x:v>
      </x:c>
      <x:c r="Q33" s="97">
        <x:v>100</x:v>
      </x:c>
      <x:c r="R33" s="97">
        <x:v>90</x:v>
      </x:c>
      <x:c r="S33" s="97">
        <x:v>110</x:v>
      </x:c>
      <x:c r="T33" s="97" t="s">
        <x:v>2139</x:v>
      </x:c>
    </x:row>
    <x:row r="34" ht="54" customHeight="1">
      <x:c r="A34" s="97" t="s">
        <x:v>2331</x:v>
      </x:c>
      <x:c r="B34" s="97" t="s">
        <x:v>2135</x:v>
      </x:c>
      <x:c r="C34" s="97"/>
      <x:c r="D34" s="97" t="s">
        <x:v>1983</x:v>
      </x:c>
      <x:c r="E34" s="97" t="s">
        <x:v>2332</x:v>
      </x:c>
      <x:c r="F34" s="97" t="s">
        <x:v>2333</x:v>
      </x:c>
      <x:c r="G34" s="97" t="s">
        <x:v>2127</x:v>
      </x:c>
      <x:c r="H34" s="97" t="s">
        <x:v>2334</x:v>
      </x:c>
      <x:c r="I34" s="97">
        <x:v>0</x:v>
      </x:c>
      <x:c r="J34" s="97"/>
      <x:c r="K34" s="97">
        <x:v>35</x:v>
      </x:c>
      <x:c r="L34" s="97" t="s">
        <x:v>2335</x:v>
      </x:c>
      <x:c r="M34" s="97"/>
      <x:c r="O34" s="97"/>
      <x:c r="P34" s="97" t="s">
        <x:v>2192</x:v>
      </x:c>
      <x:c r="Q34" s="97">
        <x:v>35</x:v>
      </x:c>
      <x:c r="R34" s="97">
        <x:v>0</x:v>
      </x:c>
      <x:c r="S34" s="97">
        <x:v>0</x:v>
      </x:c>
      <x:c r="T34" s="97" t="s">
        <x:v>2133</x:v>
      </x:c>
    </x:row>
    <x:row r="35" ht="54" customHeight="1">
      <x:c r="A35" s="97" t="s">
        <x:v>2336</x:v>
      </x:c>
      <x:c r="B35" s="97" t="s">
        <x:v>2135</x:v>
      </x:c>
      <x:c r="C35" s="97"/>
      <x:c r="D35" s="97" t="s">
        <x:v>1983</x:v>
      </x:c>
      <x:c r="E35" s="97" t="s">
        <x:v>2337</x:v>
      </x:c>
      <x:c r="F35" s="97" t="s">
        <x:v>2338</x:v>
      </x:c>
      <x:c r="G35" s="97" t="s">
        <x:v>2127</x:v>
      </x:c>
      <x:c r="H35" s="97" t="s">
        <x:v>2339</x:v>
      </x:c>
      <x:c r="I35" s="97">
        <x:v>0</x:v>
      </x:c>
      <x:c r="J35" s="97"/>
      <x:c r="K35" s="97">
        <x:v>20</x:v>
      </x:c>
      <x:c r="L35" s="97" t="s">
        <x:v>2340</x:v>
      </x:c>
      <x:c r="M35" s="97"/>
      <x:c r="O35" s="97"/>
      <x:c r="P35" s="97" t="s">
        <x:v>2221</x:v>
      </x:c>
      <x:c r="Q35" s="97">
        <x:v>20</x:v>
      </x:c>
      <x:c r="R35" s="97">
        <x:v>0</x:v>
      </x:c>
      <x:c r="S35" s="97">
        <x:v>0</x:v>
      </x:c>
    </x:row>
    <x:row r="36" ht="54" customHeight="1">
      <x:c r="A36" s="97" t="s">
        <x:v>2341</x:v>
      </x:c>
      <x:c r="B36" s="97" t="s">
        <x:v>2141</x:v>
      </x:c>
      <x:c r="C36" s="97"/>
      <x:c r="D36" s="97" t="s">
        <x:v>1983</x:v>
      </x:c>
      <x:c r="E36" s="97" t="s">
        <x:v>2295</x:v>
      </x:c>
      <x:c r="F36" s="97" t="s">
        <x:v>2342</x:v>
      </x:c>
      <x:c r="G36" s="97" t="s">
        <x:v>2127</x:v>
      </x:c>
      <x:c r="H36" s="97" t="s">
        <x:v>2343</x:v>
      </x:c>
      <x:c r="I36" s="97">
        <x:v>0</x:v>
      </x:c>
      <x:c r="J36" s="97"/>
      <x:c r="K36" s="97">
        <x:v>10</x:v>
      </x:c>
      <x:c r="L36" s="97" t="s">
        <x:v>2344</x:v>
      </x:c>
      <x:c r="M36" s="97"/>
      <x:c r="O36" s="97"/>
      <x:c r="P36" s="97" t="s">
        <x:v>2345</x:v>
      </x:c>
      <x:c r="Q36" s="97">
        <x:v>10</x:v>
      </x:c>
      <x:c r="R36" s="97">
        <x:v>0</x:v>
      </x:c>
      <x:c r="S36" s="97">
        <x:v>0</x:v>
      </x:c>
    </x:row>
    <x:row r="37" ht="54" customHeight="1">
      <x:c r="A37" s="97" t="s">
        <x:v>2346</x:v>
      </x:c>
      <x:c r="B37" s="97" t="s">
        <x:v>2141</x:v>
      </x:c>
      <x:c r="C37" s="97"/>
      <x:c r="D37" s="97" t="s">
        <x:v>1983</x:v>
      </x:c>
      <x:c r="E37" s="97" t="s">
        <x:v>2295</x:v>
      </x:c>
      <x:c r="F37" s="97" t="s">
        <x:v>2342</x:v>
      </x:c>
      <x:c r="G37" s="97" t="s">
        <x:v>2127</x:v>
      </x:c>
      <x:c r="H37" s="97" t="s">
        <x:v>2347</x:v>
      </x:c>
      <x:c r="I37" s="97">
        <x:v>0</x:v>
      </x:c>
      <x:c r="J37" s="97"/>
      <x:c r="K37" s="97">
        <x:v>15</x:v>
      </x:c>
      <x:c r="L37" s="97" t="s">
        <x:v>2348</x:v>
      </x:c>
      <x:c r="M37" s="97"/>
      <x:c r="O37" s="97"/>
      <x:c r="P37" s="97" t="s">
        <x:v>2242</x:v>
      </x:c>
      <x:c r="Q37" s="97">
        <x:v>15</x:v>
      </x:c>
      <x:c r="R37" s="97">
        <x:v>0</x:v>
      </x:c>
      <x:c r="S37" s="97">
        <x:v>0</x:v>
      </x:c>
      <x:c r="T37" s="97" t="s">
        <x:v>2193</x:v>
      </x:c>
    </x:row>
    <x:row r="38" ht="54" customHeight="1">
      <x:c r="A38" s="97" t="s">
        <x:v>2349</x:v>
      </x:c>
      <x:c r="B38" s="97" t="s">
        <x:v>2187</x:v>
      </x:c>
      <x:c r="C38" s="97"/>
      <x:c r="D38" s="97" t="s">
        <x:v>1983</x:v>
      </x:c>
      <x:c r="E38" s="97" t="s">
        <x:v>2350</x:v>
      </x:c>
      <x:c r="F38" s="97" t="s">
        <x:v>2351</x:v>
      </x:c>
      <x:c r="G38" s="97" t="s">
        <x:v>2127</x:v>
      </x:c>
      <x:c r="H38" s="97" t="s">
        <x:v>2352</x:v>
      </x:c>
      <x:c r="I38" s="97">
        <x:v>0</x:v>
      </x:c>
      <x:c r="J38" s="97"/>
      <x:c r="K38" s="97">
        <x:v>25</x:v>
      </x:c>
      <x:c r="L38" s="97" t="s">
        <x:v>2321</x:v>
      </x:c>
      <x:c r="M38" s="97"/>
      <x:c r="O38" s="97"/>
      <x:c r="P38" s="97" t="s">
        <x:v>2192</x:v>
      </x:c>
      <x:c r="Q38" s="97">
        <x:v>25</x:v>
      </x:c>
      <x:c r="R38" s="97">
        <x:v>0</x:v>
      </x:c>
      <x:c r="S38" s="97">
        <x:v>0</x:v>
      </x:c>
      <x:c r="T38" s="97" t="s">
        <x:v>2139</x:v>
      </x:c>
    </x:row>
    <x:row r="39" ht="54" customHeight="1">
      <x:c r="A39" s="97" t="s">
        <x:v>2353</x:v>
      </x:c>
      <x:c r="B39" s="97" t="s">
        <x:v>2123</x:v>
      </x:c>
      <x:c r="C39" s="97"/>
      <x:c r="D39" s="97" t="s">
        <x:v>1983</x:v>
      </x:c>
      <x:c r="E39" s="97" t="s">
        <x:v>2327</x:v>
      </x:c>
      <x:c r="F39" s="97" t="s">
        <x:v>2354</x:v>
      </x:c>
      <x:c r="H39" s="97" t="s">
        <x:v>2355</x:v>
      </x:c>
      <x:c r="I39" s="97">
        <x:v>140</x:v>
      </x:c>
      <x:c r="J39" s="97" t="s">
        <x:v>2356</x:v>
      </x:c>
      <x:c r="K39" s="97">
        <x:v>0</x:v>
      </x:c>
      <x:c r="L39" s="97"/>
      <x:c r="M39" s="97"/>
      <x:c r="O39" s="97"/>
      <x:c r="P39" s="97" t="s">
        <x:v>2139</x:v>
      </x:c>
      <x:c r="Q39" s="97">
        <x:v>140</x:v>
      </x:c>
      <x:c r="R39" s="97">
        <x:v>126</x:v>
      </x:c>
      <x:c r="S39" s="97">
        <x:v>154</x:v>
      </x:c>
      <x:c r="T39" s="97" t="s">
        <x:v>2139</x:v>
      </x:c>
    </x:row>
    <x:row r="40" ht="54" customHeight="1">
      <x:c r="A40" s="97" t="s">
        <x:v>2357</x:v>
      </x:c>
      <x:c r="B40" s="97" t="s">
        <x:v>2187</x:v>
      </x:c>
      <x:c r="C40" s="97"/>
      <x:c r="D40" s="97" t="s">
        <x:v>1983</x:v>
      </x:c>
      <x:c r="E40" s="97" t="s">
        <x:v>2358</x:v>
      </x:c>
      <x:c r="F40" s="97" t="s">
        <x:v>2359</x:v>
      </x:c>
      <x:c r="G40" s="97" t="s">
        <x:v>2127</x:v>
      </x:c>
      <x:c r="H40" s="97" t="s">
        <x:v>2352</x:v>
      </x:c>
      <x:c r="I40" s="97">
        <x:v>0</x:v>
      </x:c>
      <x:c r="J40" s="97"/>
      <x:c r="K40" s="97">
        <x:v>15</x:v>
      </x:c>
      <x:c r="L40" s="97" t="s">
        <x:v>2360</x:v>
      </x:c>
      <x:c r="M40" s="97"/>
      <x:c r="O40" s="97"/>
      <x:c r="P40" s="97" t="s">
        <x:v>2192</x:v>
      </x:c>
      <x:c r="Q40" s="97">
        <x:v>15</x:v>
      </x:c>
      <x:c r="R40" s="97">
        <x:v>0</x:v>
      </x:c>
      <x:c r="S40" s="97">
        <x:v>0</x:v>
      </x:c>
      <x:c r="T40" s="97" t="s">
        <x:v>2139</x:v>
      </x:c>
    </x:row>
    <x:row r="41" ht="54" customHeight="1">
      <x:c r="A41" s="97" t="s">
        <x:v>2361</x:v>
      </x:c>
      <x:c r="B41" s="97" t="s">
        <x:v>2123</x:v>
      </x:c>
      <x:c r="C41" s="97"/>
      <x:c r="D41" s="97" t="s">
        <x:v>1983</x:v>
      </x:c>
      <x:c r="E41" s="97" t="s">
        <x:v>2327</x:v>
      </x:c>
      <x:c r="F41" s="97" t="s">
        <x:v>2362</x:v>
      </x:c>
      <x:c r="H41" s="97" t="s">
        <x:v>2363</x:v>
      </x:c>
      <x:c r="I41" s="97">
        <x:v>120</x:v>
      </x:c>
      <x:c r="J41" s="97" t="s">
        <x:v>2364</x:v>
      </x:c>
      <x:c r="K41" s="97">
        <x:v>0</x:v>
      </x:c>
      <x:c r="L41" s="97"/>
      <x:c r="M41" s="97"/>
      <x:c r="O41" s="97"/>
      <x:c r="P41" s="97" t="s">
        <x:v>2139</x:v>
      </x:c>
      <x:c r="Q41" s="97">
        <x:v>120</x:v>
      </x:c>
      <x:c r="R41" s="97">
        <x:v>108</x:v>
      </x:c>
      <x:c r="S41" s="97">
        <x:v>132</x:v>
      </x:c>
      <x:c r="T41" s="97" t="s">
        <x:v>2139</x:v>
      </x:c>
    </x:row>
    <x:row r="42" ht="54" customHeight="1">
      <x:c r="A42" s="97" t="s">
        <x:v>2365</x:v>
      </x:c>
      <x:c r="B42" s="97" t="s">
        <x:v>2135</x:v>
      </x:c>
      <x:c r="C42" s="97"/>
      <x:c r="D42" s="97" t="s">
        <x:v>1983</x:v>
      </x:c>
      <x:c r="E42" s="97" t="s">
        <x:v>2295</x:v>
      </x:c>
      <x:c r="F42" s="97" t="s">
        <x:v>2366</x:v>
      </x:c>
      <x:c r="G42" s="97" t="s">
        <x:v>2127</x:v>
      </x:c>
      <x:c r="H42" s="97" t="s">
        <x:v>2367</x:v>
      </x:c>
      <x:c r="I42" s="97">
        <x:v>0</x:v>
      </x:c>
      <x:c r="J42" s="97"/>
      <x:c r="K42" s="97">
        <x:v>30</x:v>
      </x:c>
      <x:c r="L42" s="97" t="s">
        <x:v>2368</x:v>
      </x:c>
      <x:c r="M42" s="97"/>
      <x:c r="O42" s="97"/>
      <x:c r="P42" s="97" t="s">
        <x:v>2325</x:v>
      </x:c>
      <x:c r="Q42" s="97">
        <x:v>30</x:v>
      </x:c>
      <x:c r="R42" s="97">
        <x:v>0</x:v>
      </x:c>
      <x:c r="S42" s="97">
        <x:v>0</x:v>
      </x:c>
      <x:c r="T42" s="97" t="s">
        <x:v>2133</x:v>
      </x:c>
    </x:row>
    <x:row r="43" ht="54" customHeight="1">
      <x:c r="A43" s="97" t="s">
        <x:v>2369</x:v>
      </x:c>
      <x:c r="B43" s="97" t="s">
        <x:v>2156</x:v>
      </x:c>
      <x:c r="C43" s="97"/>
      <x:c r="D43" s="97" t="s">
        <x:v>1983</x:v>
      </x:c>
      <x:c r="E43" s="97" t="s">
        <x:v>2295</x:v>
      </x:c>
      <x:c r="F43" s="97" t="s">
        <x:v>2366</x:v>
      </x:c>
      <x:c r="G43" s="97" t="s">
        <x:v>2127</x:v>
      </x:c>
      <x:c r="H43" s="97" t="s">
        <x:v>2370</x:v>
      </x:c>
      <x:c r="I43" s="97">
        <x:v>0</x:v>
      </x:c>
      <x:c r="J43" s="97"/>
      <x:c r="K43" s="97">
        <x:v>20</x:v>
      </x:c>
      <x:c r="L43" s="97" t="s">
        <x:v>2371</x:v>
      </x:c>
      <x:c r="M43" s="97"/>
      <x:c r="O43" s="97"/>
      <x:c r="P43" s="97" t="s">
        <x:v>2259</x:v>
      </x:c>
      <x:c r="Q43" s="97">
        <x:v>20</x:v>
      </x:c>
      <x:c r="R43" s="97">
        <x:v>0</x:v>
      </x:c>
      <x:c r="S43" s="97">
        <x:v>0</x:v>
      </x:c>
      <x:c r="T43" s="97" t="s">
        <x:v>2133</x:v>
      </x:c>
    </x:row>
  </x:sheetData>
  <x:mergeCells>
    <x:mergeCell ref="D1:F1"/>
    <x:mergeCell ref="I1:J1"/>
    <x:mergeCell ref="K1:L1"/>
    <x:mergeCell ref="N1:P1"/>
  </x:mergeCells>
  <x:conditionalFormatting sqref="S2:S43">
    <x:cfRule type="expression" priority="1">
      <x:formula>AND($R2&lt;&gt;"",$S2&lt;&gt;"",$S2&lt;$R2)</x:formula>
    </x:cfRule>
  </x:conditionalFormatting>
  <x:dataValidations count="3">
    <x:dataValidation type="list" sqref="B2:B43">
      <x:formula1>"무기,상의,머리,얼굴,손,신발,팔 방어구,보조 장비,액세서리,소모품,탄약,접근 도구"</x:formula1>
    </x:dataValidation>
    <x:dataValidation type="list" sqref="G2:G43">
      <x:formula1>",획득 시 귀속"</x:formula1>
    </x:dataValidation>
    <x:dataValidation type="list" sqref="T2:T43">
      <x:formula1>속성_목록</x:formula1>
    </x:dataValidation>
  </x:dataValidations>
  <x:pageMargins left="0.7" right="0.7" top="0.75" bottom="0.75" header="0.3" footer="0.3"/>
  <x:drawing xmlns:r="http://schemas.openxmlformats.org/officeDocument/2006/relationships" r:id="R6435138b0e7e42be"/>
</x:worksheet>
</file>

<file path=xl/worksheets/sheet4.xml><?xml version="1.0" encoding="utf-8"?>
<x:worksheet xmlns:x="http://schemas.openxmlformats.org/spreadsheetml/2006/main">
  <x:sheetFormatPr defaultColWidth="8.93359375" defaultRowHeight="13.199999809265137"/>
  <x:cols>
    <x:col min="1" max="5" width="12" style="48" customWidth="1"/>
    <x:col min="6" max="6" width="3.5" style="48" customWidth="1"/>
    <x:col min="7" max="9" width="12" style="48" customWidth="1"/>
    <x:col min="10" max="11" width="11" style="48" customWidth="1"/>
    <x:col min="12" max="16" width="12" style="48" customWidth="1"/>
    <x:col min="17" max="16384" width="9" style="48" customWidth="0"/>
  </x:cols>
  <x:sheetData>
    <x:row r="1" ht="23.100000381469727" customHeight="1">
      <x:c r="A1" s="124" t="s">
        <x:v>2372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</x:row>
    <x:row r="2" ht="23.100000381469727" customHeight="1">
      <x:c r="A2" s="49" t="s">
        <x:v>2373</x:v>
      </x:c>
      <x:c r="B2" s="124" t="s">
        <x:v>2374</x:v>
      </x:c>
      <x:c r="C2" s="124"/>
      <x:c r="D2" s="124"/>
      <x:c r="E2" s="124" t="s">
        <x:v>2375</x:v>
      </x:c>
      <x:c r="F2" s="124"/>
      <x:c r="G2" s="124"/>
      <x:c r="H2" s="124"/>
      <x:c r="I2" s="124" t="s">
        <x:v>2376</x:v>
      </x:c>
      <x:c r="J2" s="124"/>
      <x:c r="K2" s="124"/>
      <x:c r="L2" s="124"/>
      <x:c r="M2" s="124" t="s">
        <x:v>2377</x:v>
      </x:c>
      <x:c r="N2" s="124"/>
      <x:c r="O2" s="124"/>
      <x:c r="P2" s="124"/>
    </x:row>
    <x:row r="3" ht="44.04999923706055" customHeight="1">
      <x:c r="A3" s="50" t="s">
        <x:v>2133</x:v>
      </x:c>
      <x:c r="B3" s="124" t="s">
        <x:v>2378</x:v>
      </x:c>
      <x:c r="C3" s="124"/>
      <x:c r="D3" s="124"/>
      <x:c r="E3" s="124" t="s">
        <x:v>2379</x:v>
      </x:c>
      <x:c r="F3" s="124"/>
      <x:c r="G3" s="124"/>
      <x:c r="H3" s="124"/>
      <x:c r="I3" s="124" t="s">
        <x:v>2380</x:v>
      </x:c>
      <x:c r="J3" s="124"/>
      <x:c r="K3" s="124"/>
      <x:c r="L3" s="124"/>
      <x:c r="M3" s="124" t="s">
        <x:v>2381</x:v>
      </x:c>
      <x:c r="N3" s="124"/>
      <x:c r="O3" s="124"/>
      <x:c r="P3" s="124"/>
    </x:row>
    <x:row r="4" ht="44.04999923706055" customHeight="1">
      <x:c r="A4" s="51" t="s">
        <x:v>2139</x:v>
      </x:c>
      <x:c r="B4" s="124" t="s">
        <x:v>2382</x:v>
      </x:c>
      <x:c r="C4" s="124"/>
      <x:c r="D4" s="124"/>
      <x:c r="E4" s="124" t="s">
        <x:v>2383</x:v>
      </x:c>
      <x:c r="F4" s="124"/>
      <x:c r="G4" s="124"/>
      <x:c r="H4" s="124"/>
      <x:c r="I4" s="124" t="s">
        <x:v>2384</x:v>
      </x:c>
      <x:c r="J4" s="124"/>
      <x:c r="K4" s="124"/>
      <x:c r="L4" s="124"/>
      <x:c r="M4" s="124" t="s">
        <x:v>2385</x:v>
      </x:c>
      <x:c r="N4" s="124"/>
      <x:c r="O4" s="124"/>
      <x:c r="P4" s="124"/>
    </x:row>
    <x:row r="5" ht="44.04999923706055" customHeight="1">
      <x:c r="A5" s="52" t="s">
        <x:v>2193</x:v>
      </x:c>
      <x:c r="B5" s="124" t="s">
        <x:v>2386</x:v>
      </x:c>
      <x:c r="C5" s="124"/>
      <x:c r="D5" s="124"/>
      <x:c r="E5" s="124" t="s">
        <x:v>2387</x:v>
      </x:c>
      <x:c r="F5" s="124"/>
      <x:c r="G5" s="124"/>
      <x:c r="H5" s="124"/>
      <x:c r="I5" s="124" t="s">
        <x:v>2388</x:v>
      </x:c>
      <x:c r="J5" s="124"/>
      <x:c r="K5" s="124"/>
      <x:c r="L5" s="124"/>
      <x:c r="M5" s="124" t="s">
        <x:v>2389</x:v>
      </x:c>
      <x:c r="N5" s="124"/>
      <x:c r="O5" s="124"/>
      <x:c r="P5" s="124"/>
    </x:row>
    <x:row r="6" ht="44.04999923706055" customHeight="1">
      <x:c r="A6" s="53" t="s">
        <x:v>2390</x:v>
      </x:c>
      <x:c r="B6" s="124" t="s">
        <x:v>2391</x:v>
      </x:c>
      <x:c r="C6" s="124"/>
      <x:c r="D6" s="124"/>
      <x:c r="E6" s="124" t="s">
        <x:v>2392</x:v>
      </x:c>
      <x:c r="F6" s="124"/>
      <x:c r="G6" s="124"/>
      <x:c r="H6" s="124"/>
      <x:c r="I6" s="124" t="s">
        <x:v>2393</x:v>
      </x:c>
      <x:c r="J6" s="124"/>
      <x:c r="K6" s="124"/>
      <x:c r="L6" s="124"/>
      <x:c r="M6" s="124" t="s">
        <x:v>2394</x:v>
      </x:c>
      <x:c r="N6" s="124"/>
      <x:c r="O6" s="124"/>
      <x:c r="P6" s="12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</x:row>
    <x:row r="8" ht="23.100000381469727" customHeight="1">
      <x:c r="A8" s="124" t="s">
        <x:v>2395</x:v>
      </x:c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4"/>
      <x:c r="P8" s="124"/>
    </x:row>
    <x:row r="9" ht="23.100000381469727" customHeight="1">
      <x:c r="A9" s="124" t="s">
        <x:v>2396</x:v>
      </x:c>
      <x:c r="B9" s="124"/>
      <x:c r="C9" s="124"/>
      <x:c r="D9" s="124"/>
      <x:c r="E9" s="124"/>
      <x:c r="F9" s="54"/>
      <x:c r="G9" s="124" t="s">
        <x:v>2397</x:v>
      </x:c>
      <x:c r="H9" s="124"/>
      <x:c r="I9" s="124"/>
      <x:c r="J9" s="124"/>
      <x:c r="K9" s="124"/>
      <x:c r="L9" s="124"/>
      <x:c r="M9" s="124"/>
      <x:c r="N9" s="124"/>
      <x:c r="O9" s="124"/>
      <x:c r="P9" s="124"/>
    </x:row>
    <x:row r="10" ht="23.100000381469727" customHeight="1">
      <x:c r="A10" s="49" t="s">
        <x:v>2398</x:v>
      </x:c>
      <x:c r="B10" s="50" t="s">
        <x:v>2133</x:v>
      </x:c>
      <x:c r="C10" s="51" t="s">
        <x:v>2139</x:v>
      </x:c>
      <x:c r="D10" s="52" t="s">
        <x:v>2193</x:v>
      </x:c>
      <x:c r="E10" s="53" t="s">
        <x:v>2390</x:v>
      </x:c>
      <x:c r="F10" s="54"/>
      <x:c r="G10" s="124"/>
      <x:c r="H10" s="124"/>
      <x:c r="I10" s="124"/>
      <x:c r="J10" s="124"/>
      <x:c r="K10" s="124"/>
      <x:c r="L10" s="124" t="s">
        <x:v>2399</x:v>
      </x:c>
      <x:c r="M10" s="124"/>
      <x:c r="N10" s="124"/>
      <x:c r="O10" s="124"/>
      <x:c r="P10" s="124"/>
    </x:row>
    <x:row r="11" ht="24" customHeight="1">
      <x:c r="A11" s="50" t="s">
        <x:v>2133</x:v>
      </x:c>
      <x:c r="B11" s="55">
        <x:v>1</x:v>
      </x:c>
      <x:c r="C11" s="55">
        <x:v>1.7</x:v>
      </x:c>
      <x:c r="D11" s="55">
        <x:v>0.80000000000000004</x:v>
      </x:c>
      <x:c r="E11" s="55">
        <x:v>0.29999999999999999</x:v>
      </x:c>
      <x:c r="F11" s="54"/>
      <x:c r="G11" s="124"/>
      <x:c r="H11" s="124"/>
      <x:c r="I11" s="124"/>
      <x:c r="J11" s="124"/>
      <x:c r="K11" s="124"/>
      <x:c r="L11" s="124"/>
      <x:c r="M11" s="124"/>
      <x:c r="N11" s="124"/>
      <x:c r="O11" s="124"/>
      <x:c r="P11" s="124"/>
    </x:row>
    <x:row r="12" ht="24" customHeight="1">
      <x:c r="A12" s="51" t="s">
        <x:v>2139</x:v>
      </x:c>
      <x:c r="B12" s="55">
        <x:v>0.29999999999999999</x:v>
      </x:c>
      <x:c r="C12" s="55">
        <x:v>1</x:v>
      </x:c>
      <x:c r="D12" s="55">
        <x:v>1.7</x:v>
      </x:c>
      <x:c r="E12" s="55">
        <x:v>1.2</x:v>
      </x:c>
      <x:c r="F12" s="54"/>
      <x:c r="G12" s="124"/>
      <x:c r="H12" s="124"/>
      <x:c r="I12" s="124"/>
      <x:c r="J12" s="124"/>
      <x:c r="K12" s="124"/>
      <x:c r="L12" s="124"/>
      <x:c r="M12" s="124"/>
      <x:c r="N12" s="124"/>
      <x:c r="O12" s="124"/>
      <x:c r="P12" s="124"/>
    </x:row>
    <x:row r="13" ht="24" customHeight="1">
      <x:c r="A13" s="52" t="s">
        <x:v>2193</x:v>
      </x:c>
      <x:c r="B13" s="55">
        <x:v>1.2</x:v>
      </x:c>
      <x:c r="C13" s="55">
        <x:v>0.29999999999999999</x:v>
      </x:c>
      <x:c r="D13" s="55">
        <x:v>1</x:v>
      </x:c>
      <x:c r="E13" s="55">
        <x:v>1.7</x:v>
      </x:c>
      <x:c r="F13" s="54"/>
      <x:c r="G13" s="124"/>
      <x:c r="H13" s="124"/>
      <x:c r="I13" s="124"/>
      <x:c r="J13" s="124"/>
      <x:c r="K13" s="124"/>
      <x:c r="L13" s="124"/>
      <x:c r="M13" s="124"/>
      <x:c r="N13" s="124"/>
      <x:c r="O13" s="124"/>
      <x:c r="P13" s="124"/>
    </x:row>
    <x:row r="14" ht="24" customHeight="1">
      <x:c r="A14" s="53" t="s">
        <x:v>2390</x:v>
      </x:c>
      <x:c r="B14" s="55">
        <x:v>1.7</x:v>
      </x:c>
      <x:c r="C14" s="55">
        <x:v>0.80000000000000004</x:v>
      </x:c>
      <x:c r="D14" s="55">
        <x:v>0.29999999999999999</x:v>
      </x:c>
      <x:c r="E14" s="55">
        <x:v>1</x:v>
      </x:c>
      <x:c r="F14" s="54"/>
      <x:c r="G14" s="124"/>
      <x:c r="H14" s="124"/>
      <x:c r="I14" s="124"/>
      <x:c r="J14" s="124"/>
      <x:c r="K14" s="124"/>
      <x:c r="L14" s="124"/>
      <x:c r="M14" s="124"/>
      <x:c r="N14" s="124"/>
      <x:c r="O14" s="124"/>
      <x:c r="P14" s="12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</x:row>
    <x:row r="16" ht="23.100000381469727" customHeight="1">
      <x:c r="A16" s="124" t="s">
        <x:v>2400</x:v>
      </x:c>
      <x:c r="B16" s="124"/>
      <x:c r="C16" s="124"/>
      <x:c r="D16" s="124"/>
      <x:c r="E16" s="124"/>
      <x:c r="F16" s="124"/>
      <x:c r="G16" s="124"/>
      <x:c r="H16" s="124"/>
      <x:c r="I16" s="124"/>
      <x:c r="J16" s="124"/>
      <x:c r="K16" s="124"/>
      <x:c r="L16" s="124"/>
      <x:c r="M16" s="124"/>
      <x:c r="N16" s="124"/>
      <x:c r="O16" s="124"/>
      <x:c r="P16" s="124"/>
    </x:row>
    <x:row r="17" ht="23.100000381469727" customHeight="1">
      <x:c r="A17" s="49" t="s">
        <x:v>2401</x:v>
      </x:c>
      <x:c r="B17" s="49" t="s">
        <x:v>2402</x:v>
      </x:c>
      <x:c r="C17" s="124" t="s">
        <x:v>2403</x:v>
      </x:c>
      <x:c r="D17" s="124"/>
      <x:c r="E17" s="124" t="s">
        <x:v>2404</x:v>
      </x:c>
      <x:c r="F17" s="124"/>
      <x:c r="G17" s="124" t="s">
        <x:v>2405</x:v>
      </x:c>
      <x:c r="H17" s="124"/>
      <x:c r="I17" s="124"/>
      <x:c r="J17" s="124"/>
      <x:c r="K17" s="124"/>
      <x:c r="L17" s="124" t="s">
        <x:v>2406</x:v>
      </x:c>
      <x:c r="M17" s="124"/>
      <x:c r="N17" s="124"/>
      <x:c r="O17" s="124"/>
      <x:c r="P17" s="124"/>
    </x:row>
    <x:row r="18" ht="39.95000076293945" customHeight="1">
      <x:c r="A18" s="50" t="s">
        <x:v>2133</x:v>
      </x:c>
      <x:c r="B18" s="50" t="s">
        <x:v>2133</x:v>
      </x:c>
      <x:c r="C18" s="124" t="s">
        <x:v>2407</x:v>
      </x:c>
      <x:c r="D18" s="124"/>
      <x:c r="E18" s="124">
        <x:v>1</x:v>
      </x:c>
      <x:c r="F18" s="124"/>
      <x:c r="G18" s="124" t="s">
        <x:v>2408</x:v>
      </x:c>
      <x:c r="H18" s="124"/>
      <x:c r="I18" s="124"/>
      <x:c r="J18" s="124"/>
      <x:c r="K18" s="124"/>
      <x:c r="L18" s="124" t="s">
        <x:v>2409</x:v>
      </x:c>
      <x:c r="M18" s="124"/>
      <x:c r="N18" s="124"/>
      <x:c r="O18" s="124"/>
      <x:c r="P18" s="124"/>
    </x:row>
    <x:row r="19" ht="39.95000076293945" customHeight="1">
      <x:c r="A19" s="50" t="s">
        <x:v>2133</x:v>
      </x:c>
      <x:c r="B19" s="51" t="s">
        <x:v>2139</x:v>
      </x:c>
      <x:c r="C19" s="124" t="s">
        <x:v>2410</x:v>
      </x:c>
      <x:c r="D19" s="124"/>
      <x:c r="E19" s="124">
        <x:v>1.7</x:v>
      </x:c>
      <x:c r="F19" s="124"/>
      <x:c r="G19" s="124" t="s">
        <x:v>2411</x:v>
      </x:c>
      <x:c r="H19" s="124"/>
      <x:c r="I19" s="124"/>
      <x:c r="J19" s="124"/>
      <x:c r="K19" s="124"/>
      <x:c r="L19" s="124" t="s">
        <x:v>2412</x:v>
      </x:c>
      <x:c r="M19" s="124"/>
      <x:c r="N19" s="124"/>
      <x:c r="O19" s="124"/>
      <x:c r="P19" s="124"/>
    </x:row>
    <x:row r="20" ht="39.95000076293945" customHeight="1">
      <x:c r="A20" s="50" t="s">
        <x:v>2133</x:v>
      </x:c>
      <x:c r="B20" s="52" t="s">
        <x:v>2193</x:v>
      </x:c>
      <x:c r="C20" s="124" t="s">
        <x:v>2413</x:v>
      </x:c>
      <x:c r="D20" s="124"/>
      <x:c r="E20" s="124">
        <x:v>0.80000000000000004</x:v>
      </x:c>
      <x:c r="F20" s="124"/>
      <x:c r="G20" s="124" t="s">
        <x:v>2414</x:v>
      </x:c>
      <x:c r="H20" s="124"/>
      <x:c r="I20" s="124"/>
      <x:c r="J20" s="124"/>
      <x:c r="K20" s="124"/>
      <x:c r="L20" s="124" t="s">
        <x:v>2415</x:v>
      </x:c>
      <x:c r="M20" s="124"/>
      <x:c r="N20" s="124"/>
      <x:c r="O20" s="124"/>
      <x:c r="P20" s="124"/>
    </x:row>
    <x:row r="21" ht="39.95000076293945" customHeight="1">
      <x:c r="A21" s="50" t="s">
        <x:v>2133</x:v>
      </x:c>
      <x:c r="B21" s="53" t="s">
        <x:v>2390</x:v>
      </x:c>
      <x:c r="C21" s="124" t="s">
        <x:v>2416</x:v>
      </x:c>
      <x:c r="D21" s="124"/>
      <x:c r="E21" s="124">
        <x:v>0.29999999999999999</x:v>
      </x:c>
      <x:c r="F21" s="124"/>
      <x:c r="G21" s="124" t="s">
        <x:v>2417</x:v>
      </x:c>
      <x:c r="H21" s="124"/>
      <x:c r="I21" s="124"/>
      <x:c r="J21" s="124"/>
      <x:c r="K21" s="124"/>
      <x:c r="L21" s="124" t="s">
        <x:v>2418</x:v>
      </x:c>
      <x:c r="M21" s="124"/>
      <x:c r="N21" s="124"/>
      <x:c r="O21" s="124"/>
      <x:c r="P21" s="124"/>
    </x:row>
    <x:row r="22" ht="39.95000076293945" customHeight="1">
      <x:c r="A22" s="51" t="s">
        <x:v>2139</x:v>
      </x:c>
      <x:c r="B22" s="50" t="s">
        <x:v>2133</x:v>
      </x:c>
      <x:c r="C22" s="124" t="s">
        <x:v>2416</x:v>
      </x:c>
      <x:c r="D22" s="124"/>
      <x:c r="E22" s="124">
        <x:v>0.29999999999999999</x:v>
      </x:c>
      <x:c r="F22" s="124"/>
      <x:c r="G22" s="124" t="s">
        <x:v>2419</x:v>
      </x:c>
      <x:c r="H22" s="124"/>
      <x:c r="I22" s="124"/>
      <x:c r="J22" s="124"/>
      <x:c r="K22" s="124"/>
      <x:c r="L22" s="124" t="s">
        <x:v>2420</x:v>
      </x:c>
      <x:c r="M22" s="124"/>
      <x:c r="N22" s="124"/>
      <x:c r="O22" s="124"/>
      <x:c r="P22" s="124"/>
    </x:row>
    <x:row r="23" ht="39.95000076293945" customHeight="1">
      <x:c r="A23" s="51" t="s">
        <x:v>2139</x:v>
      </x:c>
      <x:c r="B23" s="51" t="s">
        <x:v>2139</x:v>
      </x:c>
      <x:c r="C23" s="124" t="s">
        <x:v>2407</x:v>
      </x:c>
      <x:c r="D23" s="124"/>
      <x:c r="E23" s="124">
        <x:v>1</x:v>
      </x:c>
      <x:c r="F23" s="124"/>
      <x:c r="G23" s="124" t="s">
        <x:v>2408</x:v>
      </x:c>
      <x:c r="H23" s="124"/>
      <x:c r="I23" s="124"/>
      <x:c r="J23" s="124"/>
      <x:c r="K23" s="124"/>
      <x:c r="L23" s="124" t="s">
        <x:v>2409</x:v>
      </x:c>
      <x:c r="M23" s="124"/>
      <x:c r="N23" s="124"/>
      <x:c r="O23" s="124"/>
      <x:c r="P23" s="124"/>
    </x:row>
    <x:row r="24" ht="39.95000076293945" customHeight="1">
      <x:c r="A24" s="51" t="s">
        <x:v>2139</x:v>
      </x:c>
      <x:c r="B24" s="52" t="s">
        <x:v>2193</x:v>
      </x:c>
      <x:c r="C24" s="124" t="s">
        <x:v>2410</x:v>
      </x:c>
      <x:c r="D24" s="124"/>
      <x:c r="E24" s="124">
        <x:v>1.7</x:v>
      </x:c>
      <x:c r="F24" s="124"/>
      <x:c r="G24" s="124" t="s">
        <x:v>2421</x:v>
      </x:c>
      <x:c r="H24" s="124"/>
      <x:c r="I24" s="124"/>
      <x:c r="J24" s="124"/>
      <x:c r="K24" s="124"/>
      <x:c r="L24" s="124" t="s">
        <x:v>2422</x:v>
      </x:c>
      <x:c r="M24" s="124"/>
      <x:c r="N24" s="124"/>
      <x:c r="O24" s="124"/>
      <x:c r="P24" s="124"/>
    </x:row>
    <x:row r="25" ht="39.95000076293945" customHeight="1">
      <x:c r="A25" s="51" t="s">
        <x:v>2139</x:v>
      </x:c>
      <x:c r="B25" s="53" t="s">
        <x:v>2390</x:v>
      </x:c>
      <x:c r="C25" s="124" t="s">
        <x:v>2423</x:v>
      </x:c>
      <x:c r="D25" s="124"/>
      <x:c r="E25" s="124">
        <x:v>1.2</x:v>
      </x:c>
      <x:c r="F25" s="124"/>
      <x:c r="G25" s="124" t="s">
        <x:v>2424</x:v>
      </x:c>
      <x:c r="H25" s="124"/>
      <x:c r="I25" s="124"/>
      <x:c r="J25" s="124"/>
      <x:c r="K25" s="124"/>
      <x:c r="L25" s="124" t="s">
        <x:v>2425</x:v>
      </x:c>
      <x:c r="M25" s="124"/>
      <x:c r="N25" s="124"/>
      <x:c r="O25" s="124"/>
      <x:c r="P25" s="124"/>
    </x:row>
    <x:row r="26" ht="39.95000076293945" customHeight="1">
      <x:c r="A26" s="52" t="s">
        <x:v>2193</x:v>
      </x:c>
      <x:c r="B26" s="50" t="s">
        <x:v>2133</x:v>
      </x:c>
      <x:c r="C26" s="124" t="s">
        <x:v>2423</x:v>
      </x:c>
      <x:c r="D26" s="124"/>
      <x:c r="E26" s="124">
        <x:v>1.2</x:v>
      </x:c>
      <x:c r="F26" s="124"/>
      <x:c r="G26" s="124" t="s">
        <x:v>2426</x:v>
      </x:c>
      <x:c r="H26" s="124"/>
      <x:c r="I26" s="124"/>
      <x:c r="J26" s="124"/>
      <x:c r="K26" s="124"/>
      <x:c r="L26" s="124" t="s">
        <x:v>2427</x:v>
      </x:c>
      <x:c r="M26" s="124"/>
      <x:c r="N26" s="124"/>
      <x:c r="O26" s="124"/>
      <x:c r="P26" s="124"/>
    </x:row>
    <x:row r="27" ht="39.95000076293945" customHeight="1">
      <x:c r="A27" s="52" t="s">
        <x:v>2193</x:v>
      </x:c>
      <x:c r="B27" s="51" t="s">
        <x:v>2139</x:v>
      </x:c>
      <x:c r="C27" s="124" t="s">
        <x:v>2416</x:v>
      </x:c>
      <x:c r="D27" s="124"/>
      <x:c r="E27" s="124">
        <x:v>0.29999999999999999</x:v>
      </x:c>
      <x:c r="F27" s="124"/>
      <x:c r="G27" s="124" t="s">
        <x:v>2428</x:v>
      </x:c>
      <x:c r="H27" s="124"/>
      <x:c r="I27" s="124"/>
      <x:c r="J27" s="124"/>
      <x:c r="K27" s="124"/>
      <x:c r="L27" s="124" t="s">
        <x:v>2429</x:v>
      </x:c>
      <x:c r="M27" s="124"/>
      <x:c r="N27" s="124"/>
      <x:c r="O27" s="124"/>
      <x:c r="P27" s="124"/>
    </x:row>
    <x:row r="28" ht="39.95000076293945" customHeight="1">
      <x:c r="A28" s="52" t="s">
        <x:v>2193</x:v>
      </x:c>
      <x:c r="B28" s="52" t="s">
        <x:v>2193</x:v>
      </x:c>
      <x:c r="C28" s="124" t="s">
        <x:v>2407</x:v>
      </x:c>
      <x:c r="D28" s="124"/>
      <x:c r="E28" s="124">
        <x:v>1</x:v>
      </x:c>
      <x:c r="F28" s="124"/>
      <x:c r="G28" s="124" t="s">
        <x:v>2408</x:v>
      </x:c>
      <x:c r="H28" s="124"/>
      <x:c r="I28" s="124"/>
      <x:c r="J28" s="124"/>
      <x:c r="K28" s="124"/>
      <x:c r="L28" s="124" t="s">
        <x:v>2409</x:v>
      </x:c>
      <x:c r="M28" s="124"/>
      <x:c r="N28" s="124"/>
      <x:c r="O28" s="124"/>
      <x:c r="P28" s="124"/>
    </x:row>
    <x:row r="29" ht="39.95000076293945" customHeight="1">
      <x:c r="A29" s="52" t="s">
        <x:v>2193</x:v>
      </x:c>
      <x:c r="B29" s="53" t="s">
        <x:v>2390</x:v>
      </x:c>
      <x:c r="C29" s="124" t="s">
        <x:v>2410</x:v>
      </x:c>
      <x:c r="D29" s="124"/>
      <x:c r="E29" s="124">
        <x:v>1.7</x:v>
      </x:c>
      <x:c r="F29" s="124"/>
      <x:c r="G29" s="124" t="s">
        <x:v>2430</x:v>
      </x:c>
      <x:c r="H29" s="124"/>
      <x:c r="I29" s="124"/>
      <x:c r="J29" s="124"/>
      <x:c r="K29" s="124"/>
      <x:c r="L29" s="124" t="s">
        <x:v>2431</x:v>
      </x:c>
      <x:c r="M29" s="124"/>
      <x:c r="N29" s="124"/>
      <x:c r="O29" s="124"/>
      <x:c r="P29" s="124"/>
    </x:row>
    <x:row r="30" ht="39.95000076293945" customHeight="1">
      <x:c r="A30" s="53" t="s">
        <x:v>2390</x:v>
      </x:c>
      <x:c r="B30" s="50" t="s">
        <x:v>2133</x:v>
      </x:c>
      <x:c r="C30" s="124" t="s">
        <x:v>2410</x:v>
      </x:c>
      <x:c r="D30" s="124"/>
      <x:c r="E30" s="124">
        <x:v>1.7</x:v>
      </x:c>
      <x:c r="F30" s="124"/>
      <x:c r="G30" s="124" t="s">
        <x:v>2432</x:v>
      </x:c>
      <x:c r="H30" s="124"/>
      <x:c r="I30" s="124"/>
      <x:c r="J30" s="124"/>
      <x:c r="K30" s="124"/>
      <x:c r="L30" s="124" t="s">
        <x:v>2433</x:v>
      </x:c>
      <x:c r="M30" s="124"/>
      <x:c r="N30" s="124"/>
      <x:c r="O30" s="124"/>
      <x:c r="P30" s="124"/>
    </x:row>
    <x:row r="31" ht="39.95000076293945" customHeight="1">
      <x:c r="A31" s="53" t="s">
        <x:v>2390</x:v>
      </x:c>
      <x:c r="B31" s="51" t="s">
        <x:v>2139</x:v>
      </x:c>
      <x:c r="C31" s="124" t="s">
        <x:v>2413</x:v>
      </x:c>
      <x:c r="D31" s="124"/>
      <x:c r="E31" s="124">
        <x:v>0.80000000000000004</x:v>
      </x:c>
      <x:c r="F31" s="124"/>
      <x:c r="G31" s="124" t="s">
        <x:v>2434</x:v>
      </x:c>
      <x:c r="H31" s="124"/>
      <x:c r="I31" s="124"/>
      <x:c r="J31" s="124"/>
      <x:c r="K31" s="124"/>
      <x:c r="L31" s="124" t="s">
        <x:v>2435</x:v>
      </x:c>
      <x:c r="M31" s="124"/>
      <x:c r="N31" s="124"/>
      <x:c r="O31" s="124"/>
      <x:c r="P31" s="124"/>
    </x:row>
    <x:row r="32" ht="39.95000076293945" customHeight="1">
      <x:c r="A32" s="53" t="s">
        <x:v>2390</x:v>
      </x:c>
      <x:c r="B32" s="52" t="s">
        <x:v>2193</x:v>
      </x:c>
      <x:c r="C32" s="124" t="s">
        <x:v>2416</x:v>
      </x:c>
      <x:c r="D32" s="124"/>
      <x:c r="E32" s="124">
        <x:v>0.29999999999999999</x:v>
      </x:c>
      <x:c r="F32" s="124"/>
      <x:c r="G32" s="124" t="s">
        <x:v>2436</x:v>
      </x:c>
      <x:c r="H32" s="124"/>
      <x:c r="I32" s="124"/>
      <x:c r="J32" s="124"/>
      <x:c r="K32" s="124"/>
      <x:c r="L32" s="124" t="s">
        <x:v>2437</x:v>
      </x:c>
      <x:c r="M32" s="124"/>
      <x:c r="N32" s="124"/>
      <x:c r="O32" s="124"/>
      <x:c r="P32" s="124"/>
    </x:row>
    <x:row r="33" ht="39.95000076293945" customHeight="1">
      <x:c r="A33" s="53" t="s">
        <x:v>2390</x:v>
      </x:c>
      <x:c r="B33" s="53" t="s">
        <x:v>2390</x:v>
      </x:c>
      <x:c r="C33" s="124" t="s">
        <x:v>2407</x:v>
      </x:c>
      <x:c r="D33" s="124"/>
      <x:c r="E33" s="124">
        <x:v>1</x:v>
      </x:c>
      <x:c r="F33" s="124"/>
      <x:c r="G33" s="124" t="s">
        <x:v>2408</x:v>
      </x:c>
      <x:c r="H33" s="124"/>
      <x:c r="I33" s="124"/>
      <x:c r="J33" s="124"/>
      <x:c r="K33" s="124"/>
      <x:c r="L33" s="124" t="s">
        <x:v>2409</x:v>
      </x:c>
      <x:c r="M33" s="124"/>
      <x:c r="N33" s="124"/>
      <x:c r="O33" s="124"/>
      <x:c r="P33" s="12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</x:row>
    <x:row r="38">
      <x:c r="D38" s="56"/>
    </x:row>
  </x:sheetData>
  <x:mergeCells>
    <x:mergeCell ref="A1:P1"/>
    <x:mergeCell ref="B2:D2"/>
    <x:mergeCell ref="E2:H2"/>
    <x:mergeCell ref="I2:L2"/>
    <x:mergeCell ref="M2:P2"/>
    <x:mergeCell ref="B3:D3"/>
    <x:mergeCell ref="E3:H3"/>
    <x:mergeCell ref="I3:L3"/>
    <x:mergeCell ref="M3:P3"/>
    <x:mergeCell ref="B4:D4"/>
    <x:mergeCell ref="E4:H4"/>
    <x:mergeCell ref="I4:L4"/>
    <x:mergeCell ref="M4:P4"/>
    <x:mergeCell ref="B5:D5"/>
    <x:mergeCell ref="E5:H5"/>
    <x:mergeCell ref="I5:L5"/>
    <x:mergeCell ref="M5:P5"/>
    <x:mergeCell ref="B6:D6"/>
    <x:mergeCell ref="E6:H6"/>
    <x:mergeCell ref="I6:L6"/>
    <x:mergeCell ref="M6:P6"/>
    <x:mergeCell ref="A8:P8"/>
    <x:mergeCell ref="A9:E9"/>
    <x:mergeCell ref="G9:P9"/>
    <x:mergeCell ref="G10:K14"/>
    <x:mergeCell ref="L10:P14"/>
    <x:mergeCell ref="A16:P16"/>
    <x:mergeCell ref="C17:D17"/>
    <x:mergeCell ref="E17:F17"/>
    <x:mergeCell ref="G17:K17"/>
    <x:mergeCell ref="L17:P17"/>
    <x:mergeCell ref="C18:D18"/>
    <x:mergeCell ref="E18:F18"/>
    <x:mergeCell ref="G18:K18"/>
    <x:mergeCell ref="L18:P18"/>
    <x:mergeCell ref="C19:D19"/>
    <x:mergeCell ref="E19:F19"/>
    <x:mergeCell ref="G19:K19"/>
    <x:mergeCell ref="L19:P19"/>
    <x:mergeCell ref="C20:D20"/>
    <x:mergeCell ref="E20:F20"/>
    <x:mergeCell ref="G20:K20"/>
    <x:mergeCell ref="L20:P20"/>
    <x:mergeCell ref="C21:D21"/>
    <x:mergeCell ref="E21:F21"/>
    <x:mergeCell ref="G21:K21"/>
    <x:mergeCell ref="L21:P21"/>
    <x:mergeCell ref="C22:D22"/>
    <x:mergeCell ref="E22:F22"/>
    <x:mergeCell ref="G22:K22"/>
    <x:mergeCell ref="L22:P22"/>
    <x:mergeCell ref="C23:D23"/>
    <x:mergeCell ref="E23:F23"/>
    <x:mergeCell ref="G23:K23"/>
    <x:mergeCell ref="L23:P23"/>
    <x:mergeCell ref="C24:D24"/>
    <x:mergeCell ref="E24:F24"/>
    <x:mergeCell ref="G24:K24"/>
    <x:mergeCell ref="L24:P24"/>
    <x:mergeCell ref="C25:D25"/>
    <x:mergeCell ref="E25:F25"/>
    <x:mergeCell ref="G25:K25"/>
    <x:mergeCell ref="L25:P25"/>
    <x:mergeCell ref="C26:D26"/>
    <x:mergeCell ref="E26:F26"/>
    <x:mergeCell ref="G26:K26"/>
    <x:mergeCell ref="L26:P26"/>
    <x:mergeCell ref="C27:D27"/>
    <x:mergeCell ref="E27:F27"/>
    <x:mergeCell ref="G27:K27"/>
    <x:mergeCell ref="L27:P27"/>
    <x:mergeCell ref="C28:D28"/>
    <x:mergeCell ref="E28:F28"/>
    <x:mergeCell ref="G28:K28"/>
    <x:mergeCell ref="L28:P28"/>
    <x:mergeCell ref="C29:D29"/>
    <x:mergeCell ref="E29:F29"/>
    <x:mergeCell ref="G29:K29"/>
    <x:mergeCell ref="L29:P29"/>
    <x:mergeCell ref="C30:D30"/>
    <x:mergeCell ref="E30:F30"/>
    <x:mergeCell ref="G30:K30"/>
    <x:mergeCell ref="L30:P30"/>
    <x:mergeCell ref="C31:D31"/>
    <x:mergeCell ref="E31:F31"/>
    <x:mergeCell ref="G31:K31"/>
    <x:mergeCell ref="L31:P31"/>
    <x:mergeCell ref="C32:D32"/>
    <x:mergeCell ref="E32:F32"/>
    <x:mergeCell ref="G32:K32"/>
    <x:mergeCell ref="L32:P32"/>
    <x:mergeCell ref="C33:D33"/>
    <x:mergeCell ref="E33:F33"/>
    <x:mergeCell ref="G33:K33"/>
    <x:mergeCell ref="L33:P33"/>
  </x:mergeCells>
  <x:pageMargins left="0.7" right="0.7" top="0.75" bottom="0.75" header="0.3" footer="0.3"/>
  <x:drawing xmlns:r="http://schemas.openxmlformats.org/officeDocument/2006/relationships" r:id="R2adb50f0c1eb4967"/>
</x:worksheet>
</file>

<file path=xl/worksheets/sheet5.xml><?xml version="1.0" encoding="utf-8"?>
<x:worksheet xmlns:x="http://schemas.openxmlformats.org/spreadsheetml/2006/main">
  <x:sheetFormatPr defaultColWidth="8.93359375" defaultRowHeight="13.199999809265137"/>
  <x:cols>
    <x:col min="1" max="1" width="16" style="100" customWidth="1"/>
    <x:col min="2" max="2" width="13.234375" style="107" customWidth="1"/>
    <x:col min="3" max="3" width="16" style="100" customWidth="1"/>
    <x:col min="4" max="4" width="22" style="100" customWidth="1"/>
    <x:col min="5" max="5" width="34" style="100" customWidth="1"/>
    <x:col min="6" max="6" width="12" style="107" customWidth="1"/>
    <x:col min="7" max="7" width="22" style="100" customWidth="1"/>
    <x:col min="8" max="8" width="48" style="100" customWidth="1"/>
    <x:col min="9" max="9" width="15" style="100" customWidth="1"/>
    <x:col min="10" max="10" width="16" style="100" customWidth="1"/>
    <x:col min="11" max="11" width="20" style="100" customWidth="1"/>
    <x:col min="12" max="12" width="22" style="100" customWidth="1"/>
    <x:col min="13" max="13" width="18" style="100" customWidth="1"/>
    <x:col min="14" max="14" width="32" style="100" customWidth="1"/>
    <x:col min="15" max="15" width="22" style="100" customWidth="1"/>
    <x:col min="16" max="17" width="11" style="100" customWidth="1"/>
    <x:col min="18" max="18" width="26" style="100" customWidth="1"/>
    <x:col min="19" max="21" width="14" style="100" customWidth="1"/>
    <x:col min="22" max="22" width="12" style="100" customWidth="1"/>
    <x:col min="23" max="23" width="14" style="100" customWidth="1"/>
    <x:col min="24" max="24" width="18" style="100" customWidth="1"/>
    <x:col min="25" max="25" width="14" style="100" customWidth="1"/>
    <x:col min="26" max="26" width="10" style="100" customWidth="1"/>
    <x:col min="27" max="27" width="14" style="100" customWidth="1"/>
    <x:col min="28" max="28" width="28" style="100" customWidth="1"/>
    <x:col min="29" max="29" width="24" style="100" customWidth="1"/>
    <x:col min="30" max="30" width="38" style="100" customWidth="1"/>
    <x:col min="31" max="16384" width="8.93359375" style="100" customWidth="0"/>
  </x:cols>
  <x:sheetData>
    <x:row r="1" ht="42" customHeight="1">
      <x:c r="A1" s="105" t="s">
        <x:v>2438</x:v>
      </x:c>
      <x:c r="B1" s="105" t="s">
        <x:v>2439</x:v>
      </x:c>
      <x:c r="C1" s="105" t="s">
        <x:v>2440</x:v>
      </x:c>
      <x:c r="D1" s="105" t="s">
        <x:v>2441</x:v>
      </x:c>
      <x:c r="E1" s="105" t="s">
        <x:v>2442</x:v>
      </x:c>
      <x:c r="F1" s="105" t="s">
        <x:v>2443</x:v>
      </x:c>
      <x:c r="G1" s="105" t="s">
        <x:v>2444</x:v>
      </x:c>
      <x:c r="H1" s="105" t="s">
        <x:v>2445</x:v>
      </x:c>
      <x:c r="I1" s="105" t="s">
        <x:v>2446</x:v>
      </x:c>
      <x:c r="J1" s="105" t="s">
        <x:v>2447</x:v>
      </x:c>
      <x:c r="K1" s="105" t="s">
        <x:v>2440</x:v>
      </x:c>
      <x:c r="L1" s="105" t="s">
        <x:v>2448</x:v>
      </x:c>
      <x:c r="M1" s="105" t="s">
        <x:v>2449</x:v>
      </x:c>
      <x:c r="N1" s="105" t="s">
        <x:v>2450</x:v>
      </x:c>
      <x:c r="O1" s="105" t="s">
        <x:v>2451</x:v>
      </x:c>
      <x:c r="P1" s="105" t="s">
        <x:v>2452</x:v>
      </x:c>
      <x:c r="Q1" s="105" t="s">
        <x:v>2453</x:v>
      </x:c>
      <x:c r="R1" s="105" t="s">
        <x:v>2454</x:v>
      </x:c>
      <x:c r="S1" s="105" t="s">
        <x:v>2455</x:v>
      </x:c>
      <x:c r="T1" s="105" t="s">
        <x:v>2456</x:v>
      </x:c>
      <x:c r="U1" s="105" t="s">
        <x:v>2457</x:v>
      </x:c>
      <x:c r="V1" s="105" t="s">
        <x:v>2458</x:v>
      </x:c>
      <x:c r="W1" s="105" t="s">
        <x:v>2459</x:v>
      </x:c>
      <x:c r="X1" s="105" t="s">
        <x:v>2460</x:v>
      </x:c>
      <x:c r="Y1" s="105" t="s">
        <x:v>2461</x:v>
      </x:c>
      <x:c r="Z1" s="105" t="s">
        <x:v>2462</x:v>
      </x:c>
      <x:c r="AA1" s="105" t="s">
        <x:v>2463</x:v>
      </x:c>
      <x:c r="AB1" s="105" t="s">
        <x:v>2464</x:v>
      </x:c>
      <x:c r="AC1" s="105" t="s">
        <x:v>2465</x:v>
      </x:c>
      <x:c r="AD1" s="105" t="s">
        <x:v>2466</x:v>
      </x:c>
    </x:row>
    <x:row r="2" ht="54" customHeight="1">
      <x:c r="A2" s="105" t="s">
        <x:v>2467</x:v>
      </x:c>
      <x:c r="B2" s="105">
        <x:v>9</x:v>
      </x:c>
      <x:c r="C2" s="105" t="s">
        <x:v>1983</x:v>
      </x:c>
      <x:c r="D2" s="105" t="s">
        <x:v>2468</x:v>
      </x:c>
      <x:c r="E2" s="105" t="s">
        <x:v>2469</x:v>
      </x:c>
      <x:c r="F2" s="105" t="s">
        <x:v>2470</x:v>
      </x:c>
      <x:c r="G2" s="105" t="s">
        <x:v>1985</x:v>
      </x:c>
      <x:c r="H2" s="105" t="s">
        <x:v>2471</x:v>
      </x:c>
      <x:c r="I2" s="105"/>
      <x:c r="J2" s="105" t="s">
        <x:v>2472</x:v>
      </x:c>
      <x:c r="K2" s="105" t="s">
        <x:v>1983</x:v>
      </x:c>
      <x:c r="L2" s="105"/>
      <x:c r="M2" s="105" t="s">
        <x:v>2473</x:v>
      </x:c>
      <x:c r="N2" s="105" t="s">
        <x:v>2474</x:v>
      </x:c>
      <x:c r="O2" s="105" t="s">
        <x:v>2475</x:v>
      </x:c>
      <x:c r="P2" s="105">
        <x:v>0</x:v>
      </x:c>
      <x:c r="Q2" s="105">
        <x:v>0</x:v>
      </x:c>
      <x:c r="R2" s="105" t="s">
        <x:v>2476</x:v>
      </x:c>
      <x:c r="S2" s="105"/>
      <x:c r="T2" s="105"/>
      <x:c r="U2" s="105" t="s">
        <x:v>2475</x:v>
      </x:c>
      <x:c r="V2" s="105">
        <x:v>0</x:v>
      </x:c>
      <x:c r="W2" s="105">
        <x:v>0</x:v>
      </x:c>
      <x:c r="X2" s="105" t="s">
        <x:v>2475</x:v>
      </x:c>
      <x:c r="Y2" s="105">
        <x:v>0</x:v>
      </x:c>
      <x:c r="Z2" s="105" t="s">
        <x:v>2475</x:v>
      </x:c>
      <x:c r="AA2" s="105">
        <x:v>0</x:v>
      </x:c>
      <x:c r="AB2" s="105" t="s">
        <x:v>2477</x:v>
      </x:c>
      <x:c r="AC2" s="105" t="s">
        <x:v>2475</x:v>
      </x:c>
      <x:c r="AD2" s="105" t="s">
        <x:v>2478</x:v>
      </x:c>
    </x:row>
    <x:row r="3" ht="54" customHeight="1">
      <x:c r="A3" s="105" t="s">
        <x:v>2479</x:v>
      </x:c>
      <x:c r="B3" s="105">
        <x:v>79</x:v>
      </x:c>
      <x:c r="C3" s="105" t="s">
        <x:v>1983</x:v>
      </x:c>
      <x:c r="D3" s="105" t="s">
        <x:v>2480</x:v>
      </x:c>
      <x:c r="E3" s="105" t="s">
        <x:v>2481</x:v>
      </x:c>
      <x:c r="F3" s="105" t="s">
        <x:v>2470</x:v>
      </x:c>
      <x:c r="G3" s="105" t="s">
        <x:v>1991</x:v>
      </x:c>
      <x:c r="H3" s="105" t="s">
        <x:v>2482</x:v>
      </x:c>
      <x:c r="I3" s="105"/>
      <x:c r="J3" s="105" t="s">
        <x:v>2483</x:v>
      </x:c>
      <x:c r="K3" s="105" t="s">
        <x:v>1983</x:v>
      </x:c>
      <x:c r="L3" s="105"/>
      <x:c r="M3" s="105" t="s">
        <x:v>2484</x:v>
      </x:c>
      <x:c r="N3" s="105" t="s">
        <x:v>2485</x:v>
      </x:c>
      <x:c r="O3" s="105" t="s">
        <x:v>2475</x:v>
      </x:c>
      <x:c r="P3" s="105">
        <x:v>0</x:v>
      </x:c>
      <x:c r="Q3" s="105">
        <x:v>0</x:v>
      </x:c>
      <x:c r="R3" s="105" t="s">
        <x:v>2476</x:v>
      </x:c>
      <x:c r="S3" s="105"/>
      <x:c r="T3" s="105"/>
      <x:c r="U3" s="105" t="s">
        <x:v>2475</x:v>
      </x:c>
      <x:c r="V3" s="105">
        <x:v>0</x:v>
      </x:c>
      <x:c r="W3" s="105">
        <x:v>0.59999999999999998</x:v>
      </x:c>
      <x:c r="X3" s="105" t="s">
        <x:v>2486</x:v>
      </x:c>
      <x:c r="Y3" s="105">
        <x:v>990</x:v>
      </x:c>
      <x:c r="Z3" s="105" t="s">
        <x:v>2487</x:v>
      </x:c>
      <x:c r="AA3" s="105">
        <x:v>0</x:v>
      </x:c>
      <x:c r="AB3" s="105" t="s">
        <x:v>2488</x:v>
      </x:c>
      <x:c r="AC3" s="105" t="s">
        <x:v>2489</x:v>
      </x:c>
      <x:c r="AD3" s="105" t="s">
        <x:v>2490</x:v>
      </x:c>
    </x:row>
    <x:row r="4" ht="54" customHeight="1">
      <x:c r="A4" s="105" t="s">
        <x:v>2491</x:v>
      </x:c>
      <x:c r="B4" s="105">
        <x:v>119</x:v>
      </x:c>
      <x:c r="C4" s="105" t="s">
        <x:v>1983</x:v>
      </x:c>
      <x:c r="D4" s="105" t="s">
        <x:v>2492</x:v>
      </x:c>
      <x:c r="E4" s="105" t="s">
        <x:v>2493</x:v>
      </x:c>
      <x:c r="F4" s="105" t="s">
        <x:v>2470</x:v>
      </x:c>
      <x:c r="G4" s="105" t="s">
        <x:v>2494</x:v>
      </x:c>
      <x:c r="H4" s="105" t="s">
        <x:v>2495</x:v>
      </x:c>
      <x:c r="I4" s="105"/>
      <x:c r="J4" s="105" t="s">
        <x:v>2472</x:v>
      </x:c>
      <x:c r="K4" s="105" t="s">
        <x:v>1983</x:v>
      </x:c>
      <x:c r="L4" s="105" t="s">
        <x:v>2496</x:v>
      </x:c>
      <x:c r="M4" s="105" t="s">
        <x:v>2473</x:v>
      </x:c>
      <x:c r="N4" s="105" t="s">
        <x:v>2497</x:v>
      </x:c>
      <x:c r="O4" s="105" t="s">
        <x:v>2498</x:v>
      </x:c>
      <x:c r="P4" s="105">
        <x:v>1</x:v>
      </x:c>
      <x:c r="Q4" s="105">
        <x:v>0</x:v>
      </x:c>
      <x:c r="R4" s="105" t="s">
        <x:v>2499</x:v>
      </x:c>
      <x:c r="S4" s="105"/>
      <x:c r="T4" s="105"/>
      <x:c r="U4" s="105" t="s">
        <x:v>2500</x:v>
      </x:c>
      <x:c r="V4" s="105">
        <x:v>0.45000000000000001</x:v>
      </x:c>
      <x:c r="W4" s="105">
        <x:v>0.20000000000000001</x:v>
      </x:c>
      <x:c r="X4" s="105" t="s">
        <x:v>2475</x:v>
      </x:c>
      <x:c r="Y4" s="105">
        <x:v>0</x:v>
      </x:c>
      <x:c r="Z4" s="105" t="s">
        <x:v>2475</x:v>
      </x:c>
      <x:c r="AA4" s="105">
        <x:v>0</x:v>
      </x:c>
      <x:c r="AB4" s="105" t="s">
        <x:v>2501</x:v>
      </x:c>
      <x:c r="AC4" s="105" t="s">
        <x:v>2502</x:v>
      </x:c>
      <x:c r="AD4" s="105" t="s">
        <x:v>2503</x:v>
      </x:c>
    </x:row>
    <x:row r="5" ht="54" customHeight="1">
      <x:c r="A5" s="105" t="s">
        <x:v>2504</x:v>
      </x:c>
      <x:c r="B5" s="105">
        <x:v>119</x:v>
      </x:c>
      <x:c r="C5" s="105" t="s">
        <x:v>1983</x:v>
      </x:c>
      <x:c r="D5" s="105" t="s">
        <x:v>2492</x:v>
      </x:c>
      <x:c r="E5" s="105" t="s">
        <x:v>2493</x:v>
      </x:c>
      <x:c r="F5" s="105" t="s">
        <x:v>2470</x:v>
      </x:c>
      <x:c r="G5" s="105" t="s">
        <x:v>2505</x:v>
      </x:c>
      <x:c r="H5" s="105" t="s">
        <x:v>2506</x:v>
      </x:c>
      <x:c r="I5" s="105"/>
      <x:c r="J5" s="105" t="s">
        <x:v>2472</x:v>
      </x:c>
      <x:c r="K5" s="105" t="s">
        <x:v>1983</x:v>
      </x:c>
      <x:c r="L5" s="105"/>
      <x:c r="M5" s="105" t="s">
        <x:v>2473</x:v>
      </x:c>
      <x:c r="N5" s="105" t="s">
        <x:v>2507</x:v>
      </x:c>
      <x:c r="O5" s="105" t="s">
        <x:v>2475</x:v>
      </x:c>
      <x:c r="P5" s="105">
        <x:v>0</x:v>
      </x:c>
      <x:c r="Q5" s="105">
        <x:v>0</x:v>
      </x:c>
      <x:c r="R5" s="105" t="s">
        <x:v>2476</x:v>
      </x:c>
      <x:c r="S5" s="105"/>
      <x:c r="T5" s="105"/>
      <x:c r="U5" s="105" t="s">
        <x:v>2500</x:v>
      </x:c>
      <x:c r="V5" s="105">
        <x:v>1.8</x:v>
      </x:c>
      <x:c r="W5" s="105">
        <x:v>0.10000000000000001</x:v>
      </x:c>
      <x:c r="X5" s="105" t="s">
        <x:v>2508</x:v>
      </x:c>
      <x:c r="Y5" s="105">
        <x:v>80</x:v>
      </x:c>
      <x:c r="Z5" s="105" t="s">
        <x:v>2509</x:v>
      </x:c>
      <x:c r="AA5" s="105">
        <x:v>0.25</x:v>
      </x:c>
      <x:c r="AB5" s="105" t="s">
        <x:v>2510</x:v>
      </x:c>
      <x:c r="AC5" s="105" t="s">
        <x:v>2475</x:v>
      </x:c>
      <x:c r="AD5" s="105" t="s">
        <x:v>2511</x:v>
      </x:c>
    </x:row>
    <x:row r="6" ht="54" customHeight="1">
      <x:c r="A6" s="105" t="s">
        <x:v>2512</x:v>
      </x:c>
      <x:c r="B6" s="105">
        <x:v>146</x:v>
      </x:c>
      <x:c r="C6" s="105" t="s">
        <x:v>2513</x:v>
      </x:c>
      <x:c r="D6" s="105" t="s">
        <x:v>2514</x:v>
      </x:c>
      <x:c r="E6" s="105" t="s">
        <x:v>2515</x:v>
      </x:c>
      <x:c r="F6" s="105" t="s">
        <x:v>2470</x:v>
      </x:c>
      <x:c r="G6" s="105" t="s">
        <x:v>2516</x:v>
      </x:c>
      <x:c r="H6" s="105" t="s">
        <x:v>2517</x:v>
      </x:c>
      <x:c r="I6" s="105"/>
      <x:c r="J6" s="105" t="s">
        <x:v>2472</x:v>
      </x:c>
      <x:c r="K6" s="105" t="s">
        <x:v>2513</x:v>
      </x:c>
      <x:c r="L6" s="105" t="s">
        <x:v>2518</x:v>
      </x:c>
      <x:c r="M6" s="105" t="s">
        <x:v>2519</x:v>
      </x:c>
      <x:c r="N6" s="105" t="s">
        <x:v>2520</x:v>
      </x:c>
      <x:c r="O6" s="105" t="s">
        <x:v>2475</x:v>
      </x:c>
      <x:c r="P6" s="105">
        <x:v>0</x:v>
      </x:c>
      <x:c r="Q6" s="105">
        <x:v>0</x:v>
      </x:c>
      <x:c r="R6" s="105" t="s">
        <x:v>2476</x:v>
      </x:c>
      <x:c r="S6" s="105"/>
      <x:c r="T6" s="105"/>
      <x:c r="U6" s="105" t="s">
        <x:v>2519</x:v>
      </x:c>
      <x:c r="V6" s="105">
        <x:v>0</x:v>
      </x:c>
      <x:c r="W6" s="105">
        <x:v>0.14999999999999999</x:v>
      </x:c>
      <x:c r="X6" s="105" t="s">
        <x:v>2475</x:v>
      </x:c>
      <x:c r="Y6" s="105">
        <x:v>0</x:v>
      </x:c>
      <x:c r="Z6" s="105" t="s">
        <x:v>2475</x:v>
      </x:c>
      <x:c r="AA6" s="105">
        <x:v>1</x:v>
      </x:c>
      <x:c r="AB6" s="105" t="s">
        <x:v>2521</x:v>
      </x:c>
      <x:c r="AC6" s="105" t="s">
        <x:v>2502</x:v>
      </x:c>
      <x:c r="AD6" s="105" t="s">
        <x:v>2522</x:v>
      </x:c>
    </x:row>
    <x:row r="7" ht="54" customHeight="1">
      <x:c r="A7" s="105" t="s">
        <x:v>2523</x:v>
      </x:c>
      <x:c r="B7" s="105">
        <x:v>125</x:v>
      </x:c>
      <x:c r="C7" s="105" t="s">
        <x:v>1983</x:v>
      </x:c>
      <x:c r="D7" s="105" t="s">
        <x:v>2524</x:v>
      </x:c>
      <x:c r="E7" s="105" t="s">
        <x:v>2525</x:v>
      </x:c>
      <x:c r="F7" s="105" t="s">
        <x:v>2470</x:v>
      </x:c>
      <x:c r="G7" s="105" t="s">
        <x:v>2009</x:v>
      </x:c>
      <x:c r="H7" s="105" t="s">
        <x:v>2526</x:v>
      </x:c>
      <x:c r="I7" s="105"/>
      <x:c r="J7" s="105" t="s">
        <x:v>2527</x:v>
      </x:c>
      <x:c r="K7" s="105" t="s">
        <x:v>1983</x:v>
      </x:c>
      <x:c r="L7" s="105"/>
      <x:c r="M7" s="105" t="s">
        <x:v>2528</x:v>
      </x:c>
      <x:c r="N7" s="105" t="s">
        <x:v>2529</x:v>
      </x:c>
      <x:c r="O7" s="105" t="s">
        <x:v>2475</x:v>
      </x:c>
      <x:c r="P7" s="105">
        <x:v>0</x:v>
      </x:c>
      <x:c r="Q7" s="105">
        <x:v>0</x:v>
      </x:c>
      <x:c r="R7" s="105" t="s">
        <x:v>2476</x:v>
      </x:c>
      <x:c r="S7" s="105"/>
      <x:c r="T7" s="105"/>
      <x:c r="U7" s="105" t="s">
        <x:v>2475</x:v>
      </x:c>
      <x:c r="V7" s="105">
        <x:v>0</x:v>
      </x:c>
      <x:c r="W7" s="105">
        <x:v>0</x:v>
      </x:c>
      <x:c r="X7" s="105" t="s">
        <x:v>2530</x:v>
      </x:c>
      <x:c r="Y7" s="105">
        <x:v>0.29999999999999999</x:v>
      </x:c>
      <x:c r="Z7" s="105" t="s">
        <x:v>2531</x:v>
      </x:c>
      <x:c r="AA7" s="105">
        <x:v>0</x:v>
      </x:c>
      <x:c r="AB7" s="105" t="s">
        <x:v>2532</x:v>
      </x:c>
      <x:c r="AC7" s="105" t="s">
        <x:v>2475</x:v>
      </x:c>
      <x:c r="AD7" s="105" t="s">
        <x:v>2533</x:v>
      </x:c>
    </x:row>
    <x:row r="8" ht="54" customHeight="1">
      <x:c r="A8" s="105" t="s">
        <x:v>2534</x:v>
      </x:c>
      <x:c r="B8" s="105">
        <x:v>126</x:v>
      </x:c>
      <x:c r="C8" s="105" t="s">
        <x:v>1983</x:v>
      </x:c>
      <x:c r="D8" s="105" t="s">
        <x:v>2492</x:v>
      </x:c>
      <x:c r="E8" s="105" t="s">
        <x:v>2535</x:v>
      </x:c>
      <x:c r="F8" s="105" t="s">
        <x:v>2470</x:v>
      </x:c>
      <x:c r="G8" s="105" t="s">
        <x:v>2011</x:v>
      </x:c>
      <x:c r="H8" s="105" t="s">
        <x:v>2536</x:v>
      </x:c>
      <x:c r="I8" s="105"/>
      <x:c r="J8" s="105" t="s">
        <x:v>2472</x:v>
      </x:c>
      <x:c r="K8" s="105" t="s">
        <x:v>1983</x:v>
      </x:c>
      <x:c r="L8" s="105" t="s">
        <x:v>2537</x:v>
      </x:c>
      <x:c r="M8" s="105" t="s">
        <x:v>2538</x:v>
      </x:c>
      <x:c r="N8" s="105" t="s">
        <x:v>2539</x:v>
      </x:c>
      <x:c r="O8" s="105" t="s">
        <x:v>2498</x:v>
      </x:c>
      <x:c r="P8" s="105">
        <x:v>1.1499999999999999</x:v>
      </x:c>
      <x:c r="Q8" s="105">
        <x:v>0</x:v>
      </x:c>
      <x:c r="R8" s="105" t="s">
        <x:v>2540</x:v>
      </x:c>
      <x:c r="S8" s="105"/>
      <x:c r="T8" s="105"/>
      <x:c r="U8" s="105" t="s">
        <x:v>2500</x:v>
      </x:c>
      <x:c r="V8" s="105">
        <x:v>2</x:v>
      </x:c>
      <x:c r="W8" s="105">
        <x:v>0.25</x:v>
      </x:c>
      <x:c r="X8" s="105" t="s">
        <x:v>2475</x:v>
      </x:c>
      <x:c r="Y8" s="105">
        <x:v>0</x:v>
      </x:c>
      <x:c r="Z8" s="105" t="s">
        <x:v>2475</x:v>
      </x:c>
      <x:c r="AA8" s="105">
        <x:v>0</x:v>
      </x:c>
      <x:c r="AB8" s="105" t="s">
        <x:v>2541</x:v>
      </x:c>
      <x:c r="AC8" s="105" t="s">
        <x:v>2502</x:v>
      </x:c>
      <x:c r="AD8" s="105" t="s">
        <x:v>2542</x:v>
      </x:c>
    </x:row>
    <x:row r="9" ht="54" customHeight="1">
      <x:c r="A9" s="105" t="s">
        <x:v>2543</x:v>
      </x:c>
      <x:c r="B9" s="105">
        <x:v>130</x:v>
      </x:c>
      <x:c r="C9" s="105" t="s">
        <x:v>1983</x:v>
      </x:c>
      <x:c r="D9" s="105" t="s">
        <x:v>2544</x:v>
      </x:c>
      <x:c r="E9" s="105" t="s">
        <x:v>2545</x:v>
      </x:c>
      <x:c r="F9" s="105" t="s">
        <x:v>2470</x:v>
      </x:c>
      <x:c r="G9" s="105" t="s">
        <x:v>2017</x:v>
      </x:c>
      <x:c r="H9" s="105" t="s">
        <x:v>2546</x:v>
      </x:c>
      <x:c r="I9" s="105"/>
      <x:c r="J9" s="105" t="s">
        <x:v>2472</x:v>
      </x:c>
      <x:c r="K9" s="105" t="s">
        <x:v>1983</x:v>
      </x:c>
      <x:c r="L9" s="105"/>
      <x:c r="M9" s="105" t="s">
        <x:v>2547</x:v>
      </x:c>
      <x:c r="N9" s="105" t="s">
        <x:v>2548</x:v>
      </x:c>
      <x:c r="O9" s="105" t="s">
        <x:v>2498</x:v>
      </x:c>
      <x:c r="P9" s="105">
        <x:v>1.3500000000000001</x:v>
      </x:c>
      <x:c r="Q9" s="105">
        <x:v>0</x:v>
      </x:c>
      <x:c r="R9" s="105" t="s">
        <x:v>2549</x:v>
      </x:c>
      <x:c r="S9" s="105"/>
      <x:c r="T9" s="105"/>
      <x:c r="U9" s="105" t="s">
        <x:v>2500</x:v>
      </x:c>
      <x:c r="V9" s="105">
        <x:v>2.5</x:v>
      </x:c>
      <x:c r="W9" s="105">
        <x:v>0.34999999999999998</x:v>
      </x:c>
      <x:c r="X9" s="105" t="s">
        <x:v>2475</x:v>
      </x:c>
      <x:c r="Y9" s="105">
        <x:v>0</x:v>
      </x:c>
      <x:c r="Z9" s="105" t="s">
        <x:v>2475</x:v>
      </x:c>
      <x:c r="AA9" s="105">
        <x:v>0</x:v>
      </x:c>
      <x:c r="AB9" s="105" t="s">
        <x:v>2550</x:v>
      </x:c>
      <x:c r="AC9" s="105" t="s">
        <x:v>2475</x:v>
      </x:c>
      <x:c r="AD9" s="105" t="s">
        <x:v>2551</x:v>
      </x:c>
    </x:row>
    <x:row r="10" ht="54" customHeight="1">
      <x:c r="A10" s="105" t="s">
        <x:v>2552</x:v>
      </x:c>
      <x:c r="B10" s="105">
        <x:v>134</x:v>
      </x:c>
      <x:c r="C10" s="105" t="s">
        <x:v>1983</x:v>
      </x:c>
      <x:c r="D10" s="105" t="s">
        <x:v>2553</x:v>
      </x:c>
      <x:c r="E10" s="105" t="s">
        <x:v>2188</x:v>
      </x:c>
      <x:c r="F10" s="105" t="s">
        <x:v>2470</x:v>
      </x:c>
      <x:c r="G10" s="105" t="s">
        <x:v>2554</x:v>
      </x:c>
      <x:c r="H10" s="105" t="s">
        <x:v>2555</x:v>
      </x:c>
      <x:c r="I10" s="105"/>
      <x:c r="J10" s="105" t="s">
        <x:v>2472</x:v>
      </x:c>
      <x:c r="K10" s="105" t="s">
        <x:v>1983</x:v>
      </x:c>
      <x:c r="L10" s="105"/>
      <x:c r="M10" s="105" t="s">
        <x:v>2556</x:v>
      </x:c>
      <x:c r="N10" s="105" t="s">
        <x:v>2557</x:v>
      </x:c>
      <x:c r="O10" s="105" t="s">
        <x:v>2475</x:v>
      </x:c>
      <x:c r="P10" s="105">
        <x:v>0</x:v>
      </x:c>
      <x:c r="Q10" s="105">
        <x:v>0</x:v>
      </x:c>
      <x:c r="R10" s="105" t="s">
        <x:v>2476</x:v>
      </x:c>
      <x:c r="S10" s="105"/>
      <x:c r="T10" s="105"/>
      <x:c r="U10" s="105" t="s">
        <x:v>2558</x:v>
      </x:c>
      <x:c r="V10" s="105">
        <x:v>0</x:v>
      </x:c>
      <x:c r="W10" s="105">
        <x:v>0.14999999999999999</x:v>
      </x:c>
      <x:c r="X10" s="105" t="s">
        <x:v>2559</x:v>
      </x:c>
      <x:c r="Y10" s="105">
        <x:v>-50</x:v>
      </x:c>
      <x:c r="Z10" s="105" t="s">
        <x:v>2509</x:v>
      </x:c>
      <x:c r="AA10" s="105">
        <x:v>0</x:v>
      </x:c>
      <x:c r="AB10" s="105" t="s">
        <x:v>2560</x:v>
      </x:c>
      <x:c r="AC10" s="105" t="s">
        <x:v>2475</x:v>
      </x:c>
      <x:c r="AD10" s="105" t="s">
        <x:v>2561</x:v>
      </x:c>
    </x:row>
    <x:row r="11" ht="54" customHeight="1">
      <x:c r="A11" s="105" t="s">
        <x:v>2562</x:v>
      </x:c>
      <x:c r="B11" s="105">
        <x:v>141</x:v>
      </x:c>
      <x:c r="C11" s="105" t="s">
        <x:v>2563</x:v>
      </x:c>
      <x:c r="D11" s="105" t="s">
        <x:v>2564</x:v>
      </x:c>
      <x:c r="E11" s="105" t="s">
        <x:v>2565</x:v>
      </x:c>
      <x:c r="F11" s="105" t="s">
        <x:v>2470</x:v>
      </x:c>
      <x:c r="G11" s="105" t="s">
        <x:v>2566</x:v>
      </x:c>
      <x:c r="H11" s="105" t="s">
        <x:v>2567</x:v>
      </x:c>
      <x:c r="I11" s="105"/>
      <x:c r="J11" s="105" t="s">
        <x:v>2483</x:v>
      </x:c>
      <x:c r="K11" s="105" t="s">
        <x:v>2563</x:v>
      </x:c>
      <x:c r="L11" s="105" t="s">
        <x:v>2568</x:v>
      </x:c>
      <x:c r="M11" s="105" t="s">
        <x:v>2569</x:v>
      </x:c>
      <x:c r="N11" s="105" t="s">
        <x:v>2570</x:v>
      </x:c>
      <x:c r="O11" s="105" t="s">
        <x:v>2475</x:v>
      </x:c>
      <x:c r="P11" s="105">
        <x:v>0</x:v>
      </x:c>
      <x:c r="Q11" s="105">
        <x:v>0</x:v>
      </x:c>
      <x:c r="R11" s="105" t="s">
        <x:v>2476</x:v>
      </x:c>
      <x:c r="S11" s="105"/>
      <x:c r="T11" s="105"/>
      <x:c r="U11" s="105" t="s">
        <x:v>2571</x:v>
      </x:c>
      <x:c r="V11" s="105">
        <x:v>0</x:v>
      </x:c>
      <x:c r="W11" s="105">
        <x:v>0.40000000000000002</x:v>
      </x:c>
      <x:c r="X11" s="105" t="s">
        <x:v>2572</x:v>
      </x:c>
      <x:c r="Y11" s="105">
        <x:v>-1</x:v>
      </x:c>
      <x:c r="Z11" s="105" t="s">
        <x:v>2573</x:v>
      </x:c>
      <x:c r="AA11" s="105">
        <x:v>4</x:v>
      </x:c>
      <x:c r="AB11" s="105" t="s">
        <x:v>2574</x:v>
      </x:c>
      <x:c r="AC11" s="105" t="s">
        <x:v>2575</x:v>
      </x:c>
      <x:c r="AD11" s="105" t="s">
        <x:v>2576</x:v>
      </x:c>
    </x:row>
    <x:row r="12" ht="54" customHeight="1">
      <x:c r="A12" s="105" t="s">
        <x:v>2577</x:v>
      </x:c>
      <x:c r="B12" s="105">
        <x:v>141</x:v>
      </x:c>
      <x:c r="C12" s="105" t="s">
        <x:v>1983</x:v>
      </x:c>
      <x:c r="D12" s="105" t="s">
        <x:v>2564</x:v>
      </x:c>
      <x:c r="E12" s="105" t="s">
        <x:v>2565</x:v>
      </x:c>
      <x:c r="F12" s="105" t="s">
        <x:v>2470</x:v>
      </x:c>
      <x:c r="G12" s="105" t="s">
        <x:v>2026</x:v>
      </x:c>
      <x:c r="H12" s="105" t="s">
        <x:v>2578</x:v>
      </x:c>
      <x:c r="I12" s="105"/>
      <x:c r="J12" s="105" t="s">
        <x:v>2472</x:v>
      </x:c>
      <x:c r="K12" s="105" t="s">
        <x:v>1983</x:v>
      </x:c>
      <x:c r="L12" s="105"/>
      <x:c r="M12" s="105" t="s">
        <x:v>2579</x:v>
      </x:c>
      <x:c r="N12" s="105" t="s">
        <x:v>2580</x:v>
      </x:c>
      <x:c r="O12" s="105" t="s">
        <x:v>2475</x:v>
      </x:c>
      <x:c r="P12" s="105">
        <x:v>0</x:v>
      </x:c>
      <x:c r="Q12" s="105">
        <x:v>0</x:v>
      </x:c>
      <x:c r="R12" s="105" t="s">
        <x:v>2476</x:v>
      </x:c>
      <x:c r="S12" s="105"/>
      <x:c r="T12" s="105"/>
      <x:c r="U12" s="105" t="s">
        <x:v>2500</x:v>
      </x:c>
      <x:c r="V12" s="105">
        <x:v>3</x:v>
      </x:c>
      <x:c r="W12" s="105">
        <x:v>0.29999999999999999</x:v>
      </x:c>
      <x:c r="X12" s="105" t="s">
        <x:v>2581</x:v>
      </x:c>
      <x:c r="Y12" s="105">
        <x:v>1</x:v>
      </x:c>
      <x:c r="Z12" s="105" t="s">
        <x:v>2582</x:v>
      </x:c>
      <x:c r="AA12" s="105">
        <x:v>3</x:v>
      </x:c>
      <x:c r="AB12" s="105" t="s">
        <x:v>2583</x:v>
      </x:c>
      <x:c r="AC12" s="105" t="s">
        <x:v>2584</x:v>
      </x:c>
      <x:c r="AD12" s="105" t="s">
        <x:v>2585</x:v>
      </x:c>
    </x:row>
    <x:row r="13" ht="54" customHeight="1">
      <x:c r="A13" s="105" t="s">
        <x:v>2586</x:v>
      </x:c>
      <x:c r="B13" s="105">
        <x:v>148</x:v>
      </x:c>
      <x:c r="C13" s="105" t="s">
        <x:v>1983</x:v>
      </x:c>
      <x:c r="D13" s="105" t="s">
        <x:v>2587</x:v>
      </x:c>
      <x:c r="E13" s="105" t="s">
        <x:v>2588</x:v>
      </x:c>
      <x:c r="F13" s="105" t="s">
        <x:v>2470</x:v>
      </x:c>
      <x:c r="G13" s="105" t="s">
        <x:v>2032</x:v>
      </x:c>
      <x:c r="H13" s="105" t="s">
        <x:v>2589</x:v>
      </x:c>
      <x:c r="I13" s="105"/>
      <x:c r="J13" s="105" t="s">
        <x:v>2472</x:v>
      </x:c>
      <x:c r="K13" s="105" t="s">
        <x:v>1983</x:v>
      </x:c>
      <x:c r="L13" s="105"/>
      <x:c r="M13" s="105" t="s">
        <x:v>2547</x:v>
      </x:c>
      <x:c r="N13" s="105" t="s">
        <x:v>2590</x:v>
      </x:c>
      <x:c r="O13" s="105" t="s">
        <x:v>2498</x:v>
      </x:c>
      <x:c r="P13" s="105">
        <x:v>1.3999999999999999</x:v>
      </x:c>
      <x:c r="Q13" s="105">
        <x:v>0</x:v>
      </x:c>
      <x:c r="R13" s="105" t="s">
        <x:v>2591</x:v>
      </x:c>
      <x:c r="S13" s="105"/>
      <x:c r="T13" s="105"/>
      <x:c r="U13" s="105" t="s">
        <x:v>2500</x:v>
      </x:c>
      <x:c r="V13" s="105">
        <x:v>1.5</x:v>
      </x:c>
      <x:c r="W13" s="105">
        <x:v>0.29999999999999999</x:v>
      </x:c>
      <x:c r="X13" s="105" t="s">
        <x:v>2592</x:v>
      </x:c>
      <x:c r="Y13" s="105">
        <x:v>40</x:v>
      </x:c>
      <x:c r="Z13" s="105" t="s">
        <x:v>2509</x:v>
      </x:c>
      <x:c r="AA13" s="105">
        <x:v>0</x:v>
      </x:c>
      <x:c r="AB13" s="105" t="s">
        <x:v>2593</x:v>
      </x:c>
      <x:c r="AC13" s="105" t="s">
        <x:v>2475</x:v>
      </x:c>
      <x:c r="AD13" s="105" t="s">
        <x:v>2594</x:v>
      </x:c>
    </x:row>
    <x:row r="14" ht="54" customHeight="1">
      <x:c r="A14" s="105" t="s">
        <x:v>2595</x:v>
      </x:c>
      <x:c r="B14" s="105">
        <x:v>153</x:v>
      </x:c>
      <x:c r="C14" s="105" t="s">
        <x:v>1983</x:v>
      </x:c>
      <x:c r="D14" s="105" t="s">
        <x:v>2596</x:v>
      </x:c>
      <x:c r="E14" s="105" t="s">
        <x:v>2597</x:v>
      </x:c>
      <x:c r="F14" s="105" t="s">
        <x:v>2470</x:v>
      </x:c>
      <x:c r="G14" s="105" t="s">
        <x:v>2036</x:v>
      </x:c>
      <x:c r="H14" s="105" t="s">
        <x:v>2598</x:v>
      </x:c>
      <x:c r="I14" s="105"/>
      <x:c r="J14" s="105" t="s">
        <x:v>2472</x:v>
      </x:c>
      <x:c r="K14" s="105" t="s">
        <x:v>1983</x:v>
      </x:c>
      <x:c r="L14" s="105" t="s">
        <x:v>2599</x:v>
      </x:c>
      <x:c r="M14" s="105" t="s">
        <x:v>2600</x:v>
      </x:c>
      <x:c r="N14" s="105" t="s">
        <x:v>2601</x:v>
      </x:c>
      <x:c r="O14" s="105" t="s">
        <x:v>2475</x:v>
      </x:c>
      <x:c r="P14" s="105">
        <x:v>0</x:v>
      </x:c>
      <x:c r="Q14" s="105">
        <x:v>0</x:v>
      </x:c>
      <x:c r="R14" s="105" t="s">
        <x:v>2476</x:v>
      </x:c>
      <x:c r="S14" s="105"/>
      <x:c r="T14" s="105"/>
      <x:c r="U14" s="105" t="s">
        <x:v>2500</x:v>
      </x:c>
      <x:c r="V14" s="105">
        <x:v>8</x:v>
      </x:c>
      <x:c r="W14" s="105">
        <x:v>0.34999999999999998</x:v>
      </x:c>
      <x:c r="X14" s="105" t="s">
        <x:v>2486</x:v>
      </x:c>
      <x:c r="Y14" s="105">
        <x:v>15</x:v>
      </x:c>
      <x:c r="Z14" s="105" t="s">
        <x:v>2487</x:v>
      </x:c>
      <x:c r="AA14" s="105">
        <x:v>8</x:v>
      </x:c>
      <x:c r="AB14" s="105" t="s">
        <x:v>2602</x:v>
      </x:c>
      <x:c r="AC14" s="105" t="s">
        <x:v>2475</x:v>
      </x:c>
      <x:c r="AD14" s="105" t="s">
        <x:v>2603</x:v>
      </x:c>
    </x:row>
    <x:row r="15" ht="54" customHeight="1">
      <x:c r="A15" s="105" t="s">
        <x:v>2604</x:v>
      </x:c>
      <x:c r="B15" s="105">
        <x:v>160</x:v>
      </x:c>
      <x:c r="C15" s="105" t="s">
        <x:v>1983</x:v>
      </x:c>
      <x:c r="D15" s="105" t="s">
        <x:v>2605</x:v>
      </x:c>
      <x:c r="E15" s="105" t="s">
        <x:v>2606</x:v>
      </x:c>
      <x:c r="F15" s="105" t="s">
        <x:v>2470</x:v>
      </x:c>
      <x:c r="G15" s="105" t="s">
        <x:v>2039</x:v>
      </x:c>
      <x:c r="H15" s="105" t="s">
        <x:v>2607</x:v>
      </x:c>
      <x:c r="I15" s="105"/>
      <x:c r="J15" s="105" t="s">
        <x:v>2472</x:v>
      </x:c>
      <x:c r="K15" s="105" t="s">
        <x:v>1983</x:v>
      </x:c>
      <x:c r="L15" s="105"/>
      <x:c r="M15" s="105" t="s">
        <x:v>2473</x:v>
      </x:c>
      <x:c r="N15" s="105" t="s">
        <x:v>2608</x:v>
      </x:c>
      <x:c r="O15" s="105" t="s">
        <x:v>2498</x:v>
      </x:c>
      <x:c r="P15" s="105">
        <x:v>1.1000000000000001</x:v>
      </x:c>
      <x:c r="Q15" s="105">
        <x:v>0</x:v>
      </x:c>
      <x:c r="R15" s="105" t="s">
        <x:v>2609</x:v>
      </x:c>
      <x:c r="S15" s="105"/>
      <x:c r="T15" s="105"/>
      <x:c r="U15" s="105" t="s">
        <x:v>2500</x:v>
      </x:c>
      <x:c r="V15" s="105">
        <x:v>3.2000000000000002</x:v>
      </x:c>
      <x:c r="W15" s="105">
        <x:v>0.5</x:v>
      </x:c>
      <x:c r="X15" s="105" t="s">
        <x:v>2610</x:v>
      </x:c>
      <x:c r="Y15" s="105">
        <x:v>3</x:v>
      </x:c>
      <x:c r="Z15" s="105" t="s">
        <x:v>2611</x:v>
      </x:c>
      <x:c r="AA15" s="105">
        <x:v>0</x:v>
      </x:c>
      <x:c r="AB15" s="105" t="s">
        <x:v>2501</x:v>
      </x:c>
      <x:c r="AC15" s="105" t="s">
        <x:v>2475</x:v>
      </x:c>
      <x:c r="AD15" s="105" t="s">
        <x:v>2612</x:v>
      </x:c>
    </x:row>
    <x:row r="16" ht="54" customHeight="1">
      <x:c r="A16" s="105" t="s">
        <x:v>2613</x:v>
      </x:c>
      <x:c r="B16" s="105">
        <x:v>163</x:v>
      </x:c>
      <x:c r="C16" s="105" t="s">
        <x:v>1983</x:v>
      </x:c>
      <x:c r="D16" s="105" t="s">
        <x:v>2614</x:v>
      </x:c>
      <x:c r="E16" s="105" t="s">
        <x:v>2615</x:v>
      </x:c>
      <x:c r="F16" s="105" t="s">
        <x:v>2470</x:v>
      </x:c>
      <x:c r="G16" s="105" t="s">
        <x:v>2041</x:v>
      </x:c>
      <x:c r="H16" s="105" t="s">
        <x:v>2616</x:v>
      </x:c>
      <x:c r="I16" s="105"/>
      <x:c r="J16" s="105" t="s">
        <x:v>2527</x:v>
      </x:c>
      <x:c r="K16" s="105" t="s">
        <x:v>1983</x:v>
      </x:c>
      <x:c r="L16" s="105"/>
      <x:c r="M16" s="105" t="s">
        <x:v>2617</x:v>
      </x:c>
      <x:c r="N16" s="105" t="s">
        <x:v>2618</x:v>
      </x:c>
      <x:c r="O16" s="105" t="s">
        <x:v>2475</x:v>
      </x:c>
      <x:c r="P16" s="105">
        <x:v>0</x:v>
      </x:c>
      <x:c r="Q16" s="105">
        <x:v>0</x:v>
      </x:c>
      <x:c r="R16" s="105" t="s">
        <x:v>2476</x:v>
      </x:c>
      <x:c r="S16" s="105"/>
      <x:c r="T16" s="105"/>
      <x:c r="U16" s="105" t="s">
        <x:v>2475</x:v>
      </x:c>
      <x:c r="V16" s="105">
        <x:v>0</x:v>
      </x:c>
      <x:c r="W16" s="105">
        <x:v>0</x:v>
      </x:c>
      <x:c r="X16" s="105" t="s">
        <x:v>2619</x:v>
      </x:c>
      <x:c r="Y16" s="105">
        <x:v>1</x:v>
      </x:c>
      <x:c r="Z16" s="105" t="s">
        <x:v>2620</x:v>
      </x:c>
      <x:c r="AA16" s="105">
        <x:v>0</x:v>
      </x:c>
      <x:c r="AB16" s="105" t="s">
        <x:v>2621</x:v>
      </x:c>
      <x:c r="AC16" s="105" t="s">
        <x:v>2475</x:v>
      </x:c>
      <x:c r="AD16" s="105" t="s">
        <x:v>2622</x:v>
      </x:c>
    </x:row>
    <x:row r="17" ht="54" customHeight="1">
      <x:c r="A17" s="105" t="s">
        <x:v>2623</x:v>
      </x:c>
      <x:c r="B17" s="105">
        <x:v>168</x:v>
      </x:c>
      <x:c r="C17" s="105" t="s">
        <x:v>1983</x:v>
      </x:c>
      <x:c r="D17" s="105" t="s">
        <x:v>2614</x:v>
      </x:c>
      <x:c r="E17" s="105" t="s">
        <x:v>2624</x:v>
      </x:c>
      <x:c r="F17" s="105" t="s">
        <x:v>2470</x:v>
      </x:c>
      <x:c r="G17" s="105" t="s">
        <x:v>2045</x:v>
      </x:c>
      <x:c r="H17" s="105" t="s">
        <x:v>2625</x:v>
      </x:c>
      <x:c r="I17" s="105"/>
      <x:c r="J17" s="105" t="s">
        <x:v>2472</x:v>
      </x:c>
      <x:c r="K17" s="105" t="s">
        <x:v>1983</x:v>
      </x:c>
      <x:c r="L17" s="105"/>
      <x:c r="M17" s="105" t="s">
        <x:v>2626</x:v>
      </x:c>
      <x:c r="N17" s="105" t="s">
        <x:v>2627</x:v>
      </x:c>
      <x:c r="O17" s="105" t="s">
        <x:v>2498</x:v>
      </x:c>
      <x:c r="P17" s="105">
        <x:v>1.2</x:v>
      </x:c>
      <x:c r="Q17" s="105">
        <x:v>0</x:v>
      </x:c>
      <x:c r="R17" s="105" t="s">
        <x:v>2628</x:v>
      </x:c>
      <x:c r="S17" s="105"/>
      <x:c r="T17" s="105"/>
      <x:c r="U17" s="105" t="s">
        <x:v>2500</x:v>
      </x:c>
      <x:c r="V17" s="105">
        <x:v>5</x:v>
      </x:c>
      <x:c r="W17" s="105">
        <x:v>0.45000000000000001</x:v>
      </x:c>
      <x:c r="X17" s="105" t="s">
        <x:v>2629</x:v>
      </x:c>
      <x:c r="Y17" s="105">
        <x:v>0.59999999999999998</x:v>
      </x:c>
      <x:c r="Z17" s="105" t="s">
        <x:v>2531</x:v>
      </x:c>
      <x:c r="AA17" s="105">
        <x:v>0</x:v>
      </x:c>
      <x:c r="AB17" s="105" t="s">
        <x:v>2630</x:v>
      </x:c>
      <x:c r="AC17" s="105" t="s">
        <x:v>2475</x:v>
      </x:c>
      <x:c r="AD17" s="105" t="s">
        <x:v>2631</x:v>
      </x:c>
    </x:row>
    <x:row r="18" ht="54" customHeight="1">
      <x:c r="A18" s="105" t="s">
        <x:v>2632</x:v>
      </x:c>
      <x:c r="B18" s="105">
        <x:v>169</x:v>
      </x:c>
      <x:c r="C18" s="105" t="s">
        <x:v>1983</x:v>
      </x:c>
      <x:c r="D18" s="105" t="s">
        <x:v>2633</x:v>
      </x:c>
      <x:c r="E18" s="105" t="s">
        <x:v>2634</x:v>
      </x:c>
      <x:c r="F18" s="105" t="s">
        <x:v>2470</x:v>
      </x:c>
      <x:c r="G18" s="105" t="s">
        <x:v>2048</x:v>
      </x:c>
      <x:c r="H18" s="105" t="s">
        <x:v>2635</x:v>
      </x:c>
      <x:c r="I18" s="105"/>
      <x:c r="J18" s="105" t="s">
        <x:v>2472</x:v>
      </x:c>
      <x:c r="K18" s="105" t="s">
        <x:v>1983</x:v>
      </x:c>
      <x:c r="L18" s="105"/>
      <x:c r="M18" s="105" t="s">
        <x:v>2538</x:v>
      </x:c>
      <x:c r="N18" s="105" t="s">
        <x:v>2636</x:v>
      </x:c>
      <x:c r="O18" s="105" t="s">
        <x:v>2475</x:v>
      </x:c>
      <x:c r="P18" s="105">
        <x:v>0</x:v>
      </x:c>
      <x:c r="Q18" s="105">
        <x:v>0</x:v>
      </x:c>
      <x:c r="R18" s="105" t="s">
        <x:v>2476</x:v>
      </x:c>
      <x:c r="S18" s="105"/>
      <x:c r="T18" s="105"/>
      <x:c r="U18" s="105" t="s">
        <x:v>2500</x:v>
      </x:c>
      <x:c r="V18" s="105">
        <x:v>4</x:v>
      </x:c>
      <x:c r="W18" s="105">
        <x:v>0.20000000000000001</x:v>
      </x:c>
      <x:c r="X18" s="105" t="s">
        <x:v>2637</x:v>
      </x:c>
      <x:c r="Y18" s="105">
        <x:v>-35</x:v>
      </x:c>
      <x:c r="Z18" s="105" t="s">
        <x:v>2509</x:v>
      </x:c>
      <x:c r="AA18" s="105">
        <x:v>1</x:v>
      </x:c>
      <x:c r="AB18" s="105" t="s">
        <x:v>2638</x:v>
      </x:c>
      <x:c r="AC18" s="105" t="s">
        <x:v>2639</x:v>
      </x:c>
      <x:c r="AD18" s="105" t="s">
        <x:v>2640</x:v>
      </x:c>
    </x:row>
    <x:row r="19" ht="54" customHeight="1">
      <x:c r="A19" s="105" t="s">
        <x:v>2641</x:v>
      </x:c>
      <x:c r="B19" s="105">
        <x:v>179</x:v>
      </x:c>
      <x:c r="C19" s="105" t="s">
        <x:v>1983</x:v>
      </x:c>
      <x:c r="D19" s="105" t="s">
        <x:v>2642</x:v>
      </x:c>
      <x:c r="E19" s="105" t="s">
        <x:v>2643</x:v>
      </x:c>
      <x:c r="F19" s="105" t="s">
        <x:v>2470</x:v>
      </x:c>
      <x:c r="G19" s="105" t="s">
        <x:v>2052</x:v>
      </x:c>
      <x:c r="H19" s="105" t="s">
        <x:v>2644</x:v>
      </x:c>
      <x:c r="I19" s="105"/>
      <x:c r="J19" s="105" t="s">
        <x:v>2527</x:v>
      </x:c>
      <x:c r="K19" s="105" t="s">
        <x:v>1983</x:v>
      </x:c>
      <x:c r="L19" s="105"/>
      <x:c r="M19" s="105" t="s">
        <x:v>2645</x:v>
      </x:c>
      <x:c r="N19" s="105" t="s">
        <x:v>2646</x:v>
      </x:c>
      <x:c r="O19" s="105" t="s">
        <x:v>2475</x:v>
      </x:c>
      <x:c r="P19" s="105">
        <x:v>0</x:v>
      </x:c>
      <x:c r="Q19" s="105">
        <x:v>0</x:v>
      </x:c>
      <x:c r="R19" s="105" t="s">
        <x:v>2476</x:v>
      </x:c>
      <x:c r="S19" s="105"/>
      <x:c r="T19" s="105"/>
      <x:c r="U19" s="105" t="s">
        <x:v>2475</x:v>
      </x:c>
      <x:c r="V19" s="105">
        <x:v>0</x:v>
      </x:c>
      <x:c r="W19" s="105">
        <x:v>0</x:v>
      </x:c>
      <x:c r="X19" s="105" t="s">
        <x:v>2647</x:v>
      </x:c>
      <x:c r="Y19" s="105">
        <x:v>0</x:v>
      </x:c>
      <x:c r="Z19" s="105" t="s">
        <x:v>2648</x:v>
      </x:c>
      <x:c r="AA19" s="105">
        <x:v>0</x:v>
      </x:c>
      <x:c r="AB19" s="105" t="s">
        <x:v>2649</x:v>
      </x:c>
      <x:c r="AC19" s="105" t="s">
        <x:v>2650</x:v>
      </x:c>
      <x:c r="AD19" s="105" t="s">
        <x:v>2651</x:v>
      </x:c>
    </x:row>
    <x:row r="20" ht="54" customHeight="1">
      <x:c r="A20" s="105" t="s">
        <x:v>2652</x:v>
      </x:c>
      <x:c r="B20" s="105">
        <x:v>181</x:v>
      </x:c>
      <x:c r="C20" s="105" t="s">
        <x:v>1983</x:v>
      </x:c>
      <x:c r="D20" s="105" t="s">
        <x:v>2642</x:v>
      </x:c>
      <x:c r="E20" s="105" t="s">
        <x:v>2653</x:v>
      </x:c>
      <x:c r="F20" s="105" t="s">
        <x:v>2470</x:v>
      </x:c>
      <x:c r="G20" s="105" t="s">
        <x:v>2055</x:v>
      </x:c>
      <x:c r="H20" s="105" t="s">
        <x:v>2654</x:v>
      </x:c>
      <x:c r="I20" s="105"/>
      <x:c r="J20" s="105" t="s">
        <x:v>2483</x:v>
      </x:c>
      <x:c r="K20" s="105" t="s">
        <x:v>1983</x:v>
      </x:c>
      <x:c r="L20" s="105"/>
      <x:c r="M20" s="105" t="s">
        <x:v>2655</x:v>
      </x:c>
      <x:c r="N20" s="105" t="s">
        <x:v>2656</x:v>
      </x:c>
      <x:c r="O20" s="105" t="s">
        <x:v>2475</x:v>
      </x:c>
      <x:c r="P20" s="105">
        <x:v>0</x:v>
      </x:c>
      <x:c r="Q20" s="105">
        <x:v>0</x:v>
      </x:c>
      <x:c r="R20" s="105" t="s">
        <x:v>2476</x:v>
      </x:c>
      <x:c r="S20" s="105"/>
      <x:c r="T20" s="105"/>
      <x:c r="U20" s="105" t="s">
        <x:v>2475</x:v>
      </x:c>
      <x:c r="V20" s="105">
        <x:v>0</x:v>
      </x:c>
      <x:c r="W20" s="105">
        <x:v>1</x:v>
      </x:c>
      <x:c r="X20" s="105" t="s">
        <x:v>2657</x:v>
      </x:c>
      <x:c r="Y20" s="105">
        <x:v>0</x:v>
      </x:c>
      <x:c r="Z20" s="105" t="s">
        <x:v>2648</x:v>
      </x:c>
      <x:c r="AA20" s="105">
        <x:v>0</x:v>
      </x:c>
      <x:c r="AB20" s="105" t="s">
        <x:v>2658</x:v>
      </x:c>
      <x:c r="AC20" s="105" t="s">
        <x:v>2650</x:v>
      </x:c>
      <x:c r="AD20" s="105" t="s">
        <x:v>2659</x:v>
      </x:c>
    </x:row>
    <x:row r="21" ht="54" customHeight="1">
      <x:c r="A21" s="105" t="s">
        <x:v>2660</x:v>
      </x:c>
      <x:c r="B21" s="105">
        <x:v>186</x:v>
      </x:c>
      <x:c r="C21" s="105" t="s">
        <x:v>2661</x:v>
      </x:c>
      <x:c r="D21" s="105" t="s">
        <x:v>2662</x:v>
      </x:c>
      <x:c r="E21" s="105" t="s">
        <x:v>2663</x:v>
      </x:c>
      <x:c r="F21" s="105" t="s">
        <x:v>2470</x:v>
      </x:c>
      <x:c r="G21" s="105" t="s">
        <x:v>2664</x:v>
      </x:c>
      <x:c r="H21" s="105" t="s">
        <x:v>2665</x:v>
      </x:c>
      <x:c r="I21" s="105"/>
      <x:c r="J21" s="105" t="s">
        <x:v>2472</x:v>
      </x:c>
      <x:c r="K21" s="105" t="s">
        <x:v>2661</x:v>
      </x:c>
      <x:c r="L21" s="105"/>
      <x:c r="M21" s="105" t="s">
        <x:v>2666</x:v>
      </x:c>
      <x:c r="N21" s="105" t="s">
        <x:v>2667</x:v>
      </x:c>
      <x:c r="O21" s="105" t="s">
        <x:v>2475</x:v>
      </x:c>
      <x:c r="P21" s="105">
        <x:v>0</x:v>
      </x:c>
      <x:c r="Q21" s="105">
        <x:v>0</x:v>
      </x:c>
      <x:c r="R21" s="105" t="s">
        <x:v>2476</x:v>
      </x:c>
      <x:c r="S21" s="105"/>
      <x:c r="T21" s="105"/>
      <x:c r="U21" s="105" t="s">
        <x:v>2668</x:v>
      </x:c>
      <x:c r="V21" s="105">
        <x:v>0</x:v>
      </x:c>
      <x:c r="W21" s="105">
        <x:v>0.29999999999999999</x:v>
      </x:c>
      <x:c r="X21" s="105" t="s">
        <x:v>2475</x:v>
      </x:c>
      <x:c r="Y21" s="105">
        <x:v>0</x:v>
      </x:c>
      <x:c r="Z21" s="105" t="s">
        <x:v>2475</x:v>
      </x:c>
      <x:c r="AA21" s="105">
        <x:v>0</x:v>
      </x:c>
      <x:c r="AB21" s="105" t="s">
        <x:v>2669</x:v>
      </x:c>
      <x:c r="AC21" s="105" t="s">
        <x:v>2670</x:v>
      </x:c>
      <x:c r="AD21" s="105" t="s">
        <x:v>2671</x:v>
      </x:c>
    </x:row>
    <x:row r="22" ht="54" customHeight="1">
      <x:c r="A22" s="105" t="s">
        <x:v>2672</x:v>
      </x:c>
      <x:c r="B22" s="105">
        <x:v>186</x:v>
      </x:c>
      <x:c r="C22" s="105" t="s">
        <x:v>1983</x:v>
      </x:c>
      <x:c r="D22" s="105" t="s">
        <x:v>2662</x:v>
      </x:c>
      <x:c r="E22" s="105" t="s">
        <x:v>2663</x:v>
      </x:c>
      <x:c r="F22" s="105" t="s">
        <x:v>2470</x:v>
      </x:c>
      <x:c r="G22" s="105" t="s">
        <x:v>2673</x:v>
      </x:c>
      <x:c r="H22" s="105" t="s">
        <x:v>2674</x:v>
      </x:c>
      <x:c r="I22" s="105"/>
      <x:c r="J22" s="105" t="s">
        <x:v>2483</x:v>
      </x:c>
      <x:c r="K22" s="105" t="s">
        <x:v>1983</x:v>
      </x:c>
      <x:c r="L22" s="105"/>
      <x:c r="M22" s="105" t="s">
        <x:v>2569</x:v>
      </x:c>
      <x:c r="N22" s="105" t="s">
        <x:v>2675</x:v>
      </x:c>
      <x:c r="O22" s="105" t="s">
        <x:v>2475</x:v>
      </x:c>
      <x:c r="P22" s="105">
        <x:v>0</x:v>
      </x:c>
      <x:c r="Q22" s="105">
        <x:v>0</x:v>
      </x:c>
      <x:c r="R22" s="105" t="s">
        <x:v>2476</x:v>
      </x:c>
      <x:c r="S22" s="105"/>
      <x:c r="T22" s="105"/>
      <x:c r="U22" s="105" t="s">
        <x:v>2571</x:v>
      </x:c>
      <x:c r="V22" s="105">
        <x:v>0</x:v>
      </x:c>
      <x:c r="W22" s="105">
        <x:v>0.80000000000000004</x:v>
      </x:c>
      <x:c r="X22" s="105" t="s">
        <x:v>2676</x:v>
      </x:c>
      <x:c r="Y22" s="105">
        <x:v>1</x:v>
      </x:c>
      <x:c r="Z22" s="105" t="s">
        <x:v>2677</x:v>
      </x:c>
      <x:c r="AA22" s="105">
        <x:v>0</x:v>
      </x:c>
      <x:c r="AB22" s="105" t="s">
        <x:v>2678</x:v>
      </x:c>
      <x:c r="AC22" s="105" t="s">
        <x:v>2475</x:v>
      </x:c>
      <x:c r="AD22" s="105" t="s">
        <x:v>2679</x:v>
      </x:c>
    </x:row>
    <x:row r="23" ht="54" customHeight="1">
      <x:c r="A23" s="105" t="s">
        <x:v>2680</x:v>
      </x:c>
      <x:c r="B23" s="105">
        <x:v>249</x:v>
      </x:c>
      <x:c r="C23" s="105" t="s">
        <x:v>1983</x:v>
      </x:c>
      <x:c r="D23" s="105" t="s">
        <x:v>2681</x:v>
      </x:c>
      <x:c r="E23" s="105" t="s">
        <x:v>2682</x:v>
      </x:c>
      <x:c r="F23" s="105" t="s">
        <x:v>2470</x:v>
      </x:c>
      <x:c r="G23" s="105" t="s">
        <x:v>2071</x:v>
      </x:c>
      <x:c r="H23" s="105" t="s">
        <x:v>2683</x:v>
      </x:c>
      <x:c r="I23" s="105"/>
      <x:c r="J23" s="105" t="s">
        <x:v>2684</x:v>
      </x:c>
      <x:c r="K23" s="105" t="s">
        <x:v>1983</x:v>
      </x:c>
      <x:c r="L23" s="105"/>
      <x:c r="M23" s="105" t="s">
        <x:v>2685</x:v>
      </x:c>
      <x:c r="N23" s="105" t="s">
        <x:v>2686</x:v>
      </x:c>
      <x:c r="O23" s="105" t="s">
        <x:v>2475</x:v>
      </x:c>
      <x:c r="P23" s="105">
        <x:v>0</x:v>
      </x:c>
      <x:c r="Q23" s="105">
        <x:v>0</x:v>
      </x:c>
      <x:c r="R23" s="105" t="s">
        <x:v>2476</x:v>
      </x:c>
      <x:c r="S23" s="105"/>
      <x:c r="T23" s="105"/>
      <x:c r="U23" s="105" t="s">
        <x:v>2687</x:v>
      </x:c>
      <x:c r="V23" s="105">
        <x:v>0</x:v>
      </x:c>
      <x:c r="W23" s="105">
        <x:v>0</x:v>
      </x:c>
      <x:c r="X23" s="105" t="s">
        <x:v>2688</x:v>
      </x:c>
      <x:c r="Y23" s="105">
        <x:v>-100</x:v>
      </x:c>
      <x:c r="Z23" s="105" t="s">
        <x:v>2509</x:v>
      </x:c>
      <x:c r="AA23" s="105">
        <x:v>10</x:v>
      </x:c>
      <x:c r="AB23" s="105" t="s">
        <x:v>2689</x:v>
      </x:c>
      <x:c r="AC23" s="105" t="s">
        <x:v>2690</x:v>
      </x:c>
      <x:c r="AD23" s="105" t="s">
        <x:v>2691</x:v>
      </x:c>
    </x:row>
    <x:row r="24" ht="54" customHeight="1">
      <x:c r="A24" s="105" t="s">
        <x:v>2692</x:v>
      </x:c>
      <x:c r="B24" s="105">
        <x:v>215</x:v>
      </x:c>
      <x:c r="C24" s="105" t="s">
        <x:v>1983</x:v>
      </x:c>
      <x:c r="D24" s="105" t="s">
        <x:v>2693</x:v>
      </x:c>
      <x:c r="E24" s="105" t="s">
        <x:v>2694</x:v>
      </x:c>
      <x:c r="F24" s="105" t="s">
        <x:v>2470</x:v>
      </x:c>
      <x:c r="G24" s="105" t="s">
        <x:v>2073</x:v>
      </x:c>
      <x:c r="H24" s="105" t="s">
        <x:v>2695</x:v>
      </x:c>
      <x:c r="I24" s="105"/>
      <x:c r="J24" s="105" t="s">
        <x:v>2472</x:v>
      </x:c>
      <x:c r="K24" s="105" t="s">
        <x:v>1983</x:v>
      </x:c>
      <x:c r="L24" s="105"/>
      <x:c r="M24" s="105" t="s">
        <x:v>2556</x:v>
      </x:c>
      <x:c r="N24" s="105" t="s">
        <x:v>2696</x:v>
      </x:c>
      <x:c r="O24" s="105" t="s">
        <x:v>2475</x:v>
      </x:c>
      <x:c r="P24" s="105">
        <x:v>0</x:v>
      </x:c>
      <x:c r="Q24" s="105">
        <x:v>0</x:v>
      </x:c>
      <x:c r="R24" s="105" t="s">
        <x:v>2476</x:v>
      </x:c>
      <x:c r="S24" s="105"/>
      <x:c r="T24" s="105"/>
      <x:c r="U24" s="105" t="s">
        <x:v>2500</x:v>
      </x:c>
      <x:c r="V24" s="105">
        <x:v>2.5</x:v>
      </x:c>
      <x:c r="W24" s="105">
        <x:v>1</x:v>
      </x:c>
      <x:c r="X24" s="105" t="s">
        <x:v>2697</x:v>
      </x:c>
      <x:c r="Y24" s="105">
        <x:v>-100</x:v>
      </x:c>
      <x:c r="Z24" s="105" t="s">
        <x:v>2509</x:v>
      </x:c>
      <x:c r="AA24" s="105">
        <x:v>1.5</x:v>
      </x:c>
      <x:c r="AB24" s="105" t="s">
        <x:v>2698</x:v>
      </x:c>
      <x:c r="AC24" s="105" t="s">
        <x:v>2475</x:v>
      </x:c>
      <x:c r="AD24" s="105" t="s">
        <x:v>2699</x:v>
      </x:c>
    </x:row>
    <x:row r="25" ht="54" customHeight="1">
      <x:c r="A25" s="105" t="s">
        <x:v>2700</x:v>
      </x:c>
      <x:c r="B25" s="105">
        <x:v>238</x:v>
      </x:c>
      <x:c r="C25" s="105" t="s">
        <x:v>1983</x:v>
      </x:c>
      <x:c r="D25" s="105" t="s">
        <x:v>2701</x:v>
      </x:c>
      <x:c r="E25" s="105" t="s">
        <x:v>2702</x:v>
      </x:c>
      <x:c r="F25" s="105" t="s">
        <x:v>2470</x:v>
      </x:c>
      <x:c r="G25" s="105" t="s">
        <x:v>2077</x:v>
      </x:c>
      <x:c r="H25" s="105" t="s">
        <x:v>2703</x:v>
      </x:c>
      <x:c r="I25" s="105"/>
      <x:c r="J25" s="105" t="s">
        <x:v>2472</x:v>
      </x:c>
      <x:c r="K25" s="105" t="s">
        <x:v>1983</x:v>
      </x:c>
      <x:c r="L25" s="105"/>
      <x:c r="M25" s="105" t="s">
        <x:v>2547</x:v>
      </x:c>
      <x:c r="N25" s="105" t="s">
        <x:v>2704</x:v>
      </x:c>
      <x:c r="O25" s="105" t="s">
        <x:v>2498</x:v>
      </x:c>
      <x:c r="P25" s="105">
        <x:v>1.3</x:v>
      </x:c>
      <x:c r="Q25" s="105">
        <x:v>0</x:v>
      </x:c>
      <x:c r="R25" s="105" t="s">
        <x:v>2705</x:v>
      </x:c>
      <x:c r="S25" s="105"/>
      <x:c r="T25" s="105"/>
      <x:c r="U25" s="105" t="s">
        <x:v>2500</x:v>
      </x:c>
      <x:c r="V25" s="105">
        <x:v>2.7999999999999998</x:v>
      </x:c>
      <x:c r="W25" s="105">
        <x:v>0.45000000000000001</x:v>
      </x:c>
      <x:c r="X25" s="105" t="s">
        <x:v>2706</x:v>
      </x:c>
      <x:c r="Y25" s="105">
        <x:v>50</x:v>
      </x:c>
      <x:c r="Z25" s="105" t="s">
        <x:v>2509</x:v>
      </x:c>
      <x:c r="AA25" s="105">
        <x:v>0</x:v>
      </x:c>
      <x:c r="AB25" s="105" t="s">
        <x:v>2707</x:v>
      </x:c>
      <x:c r="AC25" s="105" t="s">
        <x:v>2475</x:v>
      </x:c>
      <x:c r="AD25" s="105" t="s">
        <x:v>2708</x:v>
      </x:c>
    </x:row>
    <x:row r="26" ht="54" customHeight="1">
      <x:c r="A26" s="105" t="s">
        <x:v>2709</x:v>
      </x:c>
      <x:c r="B26" s="105">
        <x:v>244</x:v>
      </x:c>
      <x:c r="C26" s="105" t="s">
        <x:v>1983</x:v>
      </x:c>
      <x:c r="D26" s="105" t="s">
        <x:v>2710</x:v>
      </x:c>
      <x:c r="E26" s="105" t="s">
        <x:v>2711</x:v>
      </x:c>
      <x:c r="F26" s="105" t="s">
        <x:v>2470</x:v>
      </x:c>
      <x:c r="G26" s="105" t="s">
        <x:v>2085</x:v>
      </x:c>
      <x:c r="H26" s="105" t="s">
        <x:v>2712</x:v>
      </x:c>
      <x:c r="I26" s="105"/>
      <x:c r="J26" s="105" t="s">
        <x:v>2472</x:v>
      </x:c>
      <x:c r="K26" s="105" t="s">
        <x:v>1983</x:v>
      </x:c>
      <x:c r="L26" s="105"/>
      <x:c r="M26" s="105" t="s">
        <x:v>2473</x:v>
      </x:c>
      <x:c r="N26" s="105" t="s">
        <x:v>2713</x:v>
      </x:c>
      <x:c r="O26" s="105" t="s">
        <x:v>2498</x:v>
      </x:c>
      <x:c r="P26" s="105">
        <x:v>1.1000000000000001</x:v>
      </x:c>
      <x:c r="Q26" s="105">
        <x:v>0</x:v>
      </x:c>
      <x:c r="R26" s="105" t="s">
        <x:v>2609</x:v>
      </x:c>
      <x:c r="S26" s="105"/>
      <x:c r="T26" s="105"/>
      <x:c r="U26" s="105" t="s">
        <x:v>2500</x:v>
      </x:c>
      <x:c r="V26" s="105">
        <x:v>2</x:v>
      </x:c>
      <x:c r="W26" s="105">
        <x:v>0.55000000000000004</x:v>
      </x:c>
      <x:c r="X26" s="105" t="s">
        <x:v>2714</x:v>
      </x:c>
      <x:c r="Y26" s="105">
        <x:v>1</x:v>
      </x:c>
      <x:c r="Z26" s="105" t="s">
        <x:v>2620</x:v>
      </x:c>
      <x:c r="AA26" s="105">
        <x:v>0</x:v>
      </x:c>
      <x:c r="AB26" s="105" t="s">
        <x:v>2715</x:v>
      </x:c>
      <x:c r="AC26" s="105" t="s">
        <x:v>2475</x:v>
      </x:c>
      <x:c r="AD26" s="105" t="s">
        <x:v>2716</x:v>
      </x:c>
    </x:row>
    <x:row r="27" ht="54" customHeight="1">
      <x:c r="A27" s="105" t="s">
        <x:v>2717</x:v>
      </x:c>
      <x:c r="B27" s="105">
        <x:v>249</x:v>
      </x:c>
      <x:c r="C27" s="105" t="s">
        <x:v>1983</x:v>
      </x:c>
      <x:c r="D27" s="105" t="s">
        <x:v>2718</x:v>
      </x:c>
      <x:c r="E27" s="105" t="s">
        <x:v>2682</x:v>
      </x:c>
      <x:c r="F27" s="105" t="s">
        <x:v>2470</x:v>
      </x:c>
      <x:c r="G27" s="105" t="s">
        <x:v>2088</x:v>
      </x:c>
      <x:c r="H27" s="105" t="s">
        <x:v>2719</x:v>
      </x:c>
      <x:c r="I27" s="105"/>
      <x:c r="J27" s="105" t="s">
        <x:v>2472</x:v>
      </x:c>
      <x:c r="K27" s="105" t="s">
        <x:v>1983</x:v>
      </x:c>
      <x:c r="L27" s="105"/>
      <x:c r="M27" s="105" t="s">
        <x:v>2473</x:v>
      </x:c>
      <x:c r="N27" s="105" t="s">
        <x:v>2720</x:v>
      </x:c>
      <x:c r="O27" s="105" t="s">
        <x:v>2475</x:v>
      </x:c>
      <x:c r="P27" s="105">
        <x:v>0</x:v>
      </x:c>
      <x:c r="Q27" s="105">
        <x:v>0</x:v>
      </x:c>
      <x:c r="R27" s="105" t="s">
        <x:v>2476</x:v>
      </x:c>
      <x:c r="S27" s="105"/>
      <x:c r="T27" s="105"/>
      <x:c r="U27" s="105" t="s">
        <x:v>2500</x:v>
      </x:c>
      <x:c r="V27" s="105">
        <x:v>0.80000000000000004</x:v>
      </x:c>
      <x:c r="W27" s="105">
        <x:v>0.14999999999999999</x:v>
      </x:c>
      <x:c r="X27" s="105" t="s">
        <x:v>2721</x:v>
      </x:c>
      <x:c r="Y27" s="105">
        <x:v>1</x:v>
      </x:c>
      <x:c r="Z27" s="105" t="s">
        <x:v>2620</x:v>
      </x:c>
      <x:c r="AA27" s="105">
        <x:v>0</x:v>
      </x:c>
      <x:c r="AB27" s="105" t="s">
        <x:v>2722</x:v>
      </x:c>
      <x:c r="AC27" s="105" t="s">
        <x:v>2475</x:v>
      </x:c>
      <x:c r="AD27" s="105" t="s">
        <x:v>2723</x:v>
      </x:c>
    </x:row>
    <x:row r="28" ht="54" customHeight="1">
      <x:c r="A28" s="105" t="s">
        <x:v>2724</x:v>
      </x:c>
      <x:c r="B28" s="105">
        <x:v>250</x:v>
      </x:c>
      <x:c r="C28" s="105" t="s">
        <x:v>1983</x:v>
      </x:c>
      <x:c r="D28" s="105" t="s">
        <x:v>2718</x:v>
      </x:c>
      <x:c r="E28" s="105" t="s">
        <x:v>2725</x:v>
      </x:c>
      <x:c r="F28" s="105" t="s">
        <x:v>2470</x:v>
      </x:c>
      <x:c r="G28" s="105" t="s">
        <x:v>2726</x:v>
      </x:c>
      <x:c r="H28" s="105" t="s">
        <x:v>2727</x:v>
      </x:c>
      <x:c r="I28" s="105"/>
      <x:c r="J28" s="105" t="s">
        <x:v>2483</x:v>
      </x:c>
      <x:c r="K28" s="105" t="s">
        <x:v>1983</x:v>
      </x:c>
      <x:c r="L28" s="105"/>
      <x:c r="M28" s="105" t="s">
        <x:v>2569</x:v>
      </x:c>
      <x:c r="N28" s="105" t="s">
        <x:v>2728</x:v>
      </x:c>
      <x:c r="O28" s="105" t="s">
        <x:v>2475</x:v>
      </x:c>
      <x:c r="P28" s="105">
        <x:v>0</x:v>
      </x:c>
      <x:c r="Q28" s="105">
        <x:v>0</x:v>
      </x:c>
      <x:c r="R28" s="105" t="s">
        <x:v>2476</x:v>
      </x:c>
      <x:c r="S28" s="105"/>
      <x:c r="T28" s="105"/>
      <x:c r="U28" s="105" t="s">
        <x:v>2571</x:v>
      </x:c>
      <x:c r="V28" s="105">
        <x:v>0</x:v>
      </x:c>
      <x:c r="W28" s="105">
        <x:v>0.40000000000000002</x:v>
      </x:c>
      <x:c r="X28" s="105" t="s">
        <x:v>2599</x:v>
      </x:c>
      <x:c r="Y28" s="105">
        <x:v>-100</x:v>
      </x:c>
      <x:c r="Z28" s="105" t="s">
        <x:v>2509</x:v>
      </x:c>
      <x:c r="AA28" s="105">
        <x:v>8</x:v>
      </x:c>
      <x:c r="AB28" s="105" t="s">
        <x:v>2729</x:v>
      </x:c>
      <x:c r="AC28" s="105" t="s">
        <x:v>2730</x:v>
      </x:c>
      <x:c r="AD28" s="105" t="s">
        <x:v>2731</x:v>
      </x:c>
    </x:row>
    <x:row r="29" ht="54" customHeight="1">
      <x:c r="A29" s="105" t="s">
        <x:v>2732</x:v>
      </x:c>
      <x:c r="B29" s="105">
        <x:v>250</x:v>
      </x:c>
      <x:c r="C29" s="105" t="s">
        <x:v>1983</x:v>
      </x:c>
      <x:c r="D29" s="105" t="s">
        <x:v>2718</x:v>
      </x:c>
      <x:c r="E29" s="105" t="s">
        <x:v>2725</x:v>
      </x:c>
      <x:c r="F29" s="105" t="s">
        <x:v>2470</x:v>
      </x:c>
      <x:c r="G29" s="105" t="s">
        <x:v>2733</x:v>
      </x:c>
      <x:c r="H29" s="105" t="s">
        <x:v>2734</x:v>
      </x:c>
      <x:c r="I29" s="105"/>
      <x:c r="J29" s="105" t="s">
        <x:v>2483</x:v>
      </x:c>
      <x:c r="K29" s="105" t="s">
        <x:v>1983</x:v>
      </x:c>
      <x:c r="L29" s="105"/>
      <x:c r="M29" s="105" t="s">
        <x:v>2484</x:v>
      </x:c>
      <x:c r="N29" s="105" t="s">
        <x:v>2735</x:v>
      </x:c>
      <x:c r="O29" s="105" t="s">
        <x:v>2475</x:v>
      </x:c>
      <x:c r="P29" s="105">
        <x:v>0</x:v>
      </x:c>
      <x:c r="Q29" s="105">
        <x:v>0</x:v>
      </x:c>
      <x:c r="R29" s="105" t="s">
        <x:v>2476</x:v>
      </x:c>
      <x:c r="S29" s="105"/>
      <x:c r="T29" s="105"/>
      <x:c r="U29" s="105" t="s">
        <x:v>2475</x:v>
      </x:c>
      <x:c r="V29" s="105">
        <x:v>0</x:v>
      </x:c>
      <x:c r="W29" s="105">
        <x:v>0.29999999999999999</x:v>
      </x:c>
      <x:c r="X29" s="105" t="s">
        <x:v>2736</x:v>
      </x:c>
      <x:c r="Y29" s="105">
        <x:v>-100</x:v>
      </x:c>
      <x:c r="Z29" s="105" t="s">
        <x:v>2509</x:v>
      </x:c>
      <x:c r="AA29" s="105">
        <x:v>0</x:v>
      </x:c>
      <x:c r="AB29" s="105" t="s">
        <x:v>2737</x:v>
      </x:c>
      <x:c r="AC29" s="105" t="s">
        <x:v>2475</x:v>
      </x:c>
      <x:c r="AD29" s="105" t="s">
        <x:v>2738</x:v>
      </x:c>
    </x:row>
    <x:row r="30" ht="54" customHeight="1">
      <x:c r="A30" s="105" t="s">
        <x:v>2739</x:v>
      </x:c>
      <x:c r="B30" s="105">
        <x:v>285</x:v>
      </x:c>
      <x:c r="C30" s="105" t="s">
        <x:v>1983</x:v>
      </x:c>
      <x:c r="D30" s="105" t="s">
        <x:v>2740</x:v>
      </x:c>
      <x:c r="E30" s="105" t="s">
        <x:v>2741</x:v>
      </x:c>
      <x:c r="F30" s="105" t="s">
        <x:v>2470</x:v>
      </x:c>
      <x:c r="G30" s="105" t="s">
        <x:v>2101</x:v>
      </x:c>
      <x:c r="H30" s="105" t="s">
        <x:v>2742</x:v>
      </x:c>
      <x:c r="I30" s="105"/>
      <x:c r="J30" s="105" t="s">
        <x:v>2472</x:v>
      </x:c>
      <x:c r="K30" s="105" t="s">
        <x:v>1983</x:v>
      </x:c>
      <x:c r="L30" s="105"/>
      <x:c r="M30" s="105" t="s">
        <x:v>2617</x:v>
      </x:c>
      <x:c r="N30" s="105" t="s">
        <x:v>2743</x:v>
      </x:c>
      <x:c r="O30" s="105" t="s">
        <x:v>2475</x:v>
      </x:c>
      <x:c r="P30" s="105">
        <x:v>0</x:v>
      </x:c>
      <x:c r="Q30" s="105">
        <x:v>0</x:v>
      </x:c>
      <x:c r="R30" s="105" t="s">
        <x:v>2476</x:v>
      </x:c>
      <x:c r="S30" s="105"/>
      <x:c r="T30" s="105"/>
      <x:c r="U30" s="105" t="s">
        <x:v>2500</x:v>
      </x:c>
      <x:c r="V30" s="105">
        <x:v>3</x:v>
      </x:c>
      <x:c r="W30" s="105">
        <x:v>0.29999999999999999</x:v>
      </x:c>
      <x:c r="X30" s="105" t="s">
        <x:v>2744</x:v>
      </x:c>
      <x:c r="Y30" s="105">
        <x:v>-1</x:v>
      </x:c>
      <x:c r="Z30" s="105" t="s">
        <x:v>2677</x:v>
      </x:c>
      <x:c r="AA30" s="105">
        <x:v>0</x:v>
      </x:c>
      <x:c r="AB30" s="105" t="s">
        <x:v>2745</x:v>
      </x:c>
      <x:c r="AC30" s="105" t="s">
        <x:v>2746</x:v>
      </x:c>
      <x:c r="AD30" s="105" t="s">
        <x:v>2747</x:v>
      </x:c>
    </x:row>
    <x:row r="31" ht="54" customHeight="1">
      <x:c r="A31" s="105" t="s">
        <x:v>2748</x:v>
      </x:c>
      <x:c r="B31" s="105">
        <x:v>287</x:v>
      </x:c>
      <x:c r="C31" s="105" t="s">
        <x:v>2749</x:v>
      </x:c>
      <x:c r="D31" s="105" t="s">
        <x:v>2740</x:v>
      </x:c>
      <x:c r="E31" s="105" t="s">
        <x:v>2750</x:v>
      </x:c>
      <x:c r="F31" s="105" t="s">
        <x:v>2470</x:v>
      </x:c>
      <x:c r="G31" s="105" t="s">
        <x:v>2751</x:v>
      </x:c>
      <x:c r="H31" s="105" t="s">
        <x:v>2752</x:v>
      </x:c>
      <x:c r="I31" s="105"/>
      <x:c r="J31" s="105" t="s">
        <x:v>2483</x:v>
      </x:c>
      <x:c r="K31" s="105" t="s">
        <x:v>2749</x:v>
      </x:c>
      <x:c r="L31" s="105"/>
      <x:c r="M31" s="105" t="s">
        <x:v>2753</x:v>
      </x:c>
      <x:c r="N31" s="105" t="s">
        <x:v>2754</x:v>
      </x:c>
      <x:c r="O31" s="105" t="s">
        <x:v>2475</x:v>
      </x:c>
      <x:c r="P31" s="105">
        <x:v>0</x:v>
      </x:c>
      <x:c r="Q31" s="105">
        <x:v>0</x:v>
      </x:c>
      <x:c r="R31" s="105" t="s">
        <x:v>2476</x:v>
      </x:c>
      <x:c r="S31" s="105"/>
      <x:c r="T31" s="105"/>
      <x:c r="U31" s="105" t="s">
        <x:v>2755</x:v>
      </x:c>
      <x:c r="V31" s="105">
        <x:v>0</x:v>
      </x:c>
      <x:c r="W31" s="105">
        <x:v>0.59999999999999998</x:v>
      </x:c>
      <x:c r="X31" s="105" t="s">
        <x:v>2756</x:v>
      </x:c>
      <x:c r="Y31" s="105">
        <x:v>-4</x:v>
      </x:c>
      <x:c r="Z31" s="105" t="s">
        <x:v>2677</x:v>
      </x:c>
      <x:c r="AA31" s="105">
        <x:v>0</x:v>
      </x:c>
      <x:c r="AB31" s="105" t="s">
        <x:v>2757</x:v>
      </x:c>
      <x:c r="AC31" s="105" t="s">
        <x:v>2475</x:v>
      </x:c>
      <x:c r="AD31" s="105" t="s">
        <x:v>2758</x:v>
      </x:c>
    </x:row>
    <x:row r="32" ht="54" customHeight="1">
      <x:c r="A32" s="105" t="s">
        <x:v>2759</x:v>
      </x:c>
      <x:c r="B32" s="105">
        <x:v>296</x:v>
      </x:c>
      <x:c r="C32" s="105" t="s">
        <x:v>2760</x:v>
      </x:c>
      <x:c r="D32" s="105" t="s">
        <x:v>2761</x:v>
      </x:c>
      <x:c r="E32" s="105" t="s">
        <x:v>2762</x:v>
      </x:c>
      <x:c r="F32" s="105" t="s">
        <x:v>2470</x:v>
      </x:c>
      <x:c r="G32" s="105" t="s">
        <x:v>2763</x:v>
      </x:c>
      <x:c r="H32" s="105" t="s">
        <x:v>2764</x:v>
      </x:c>
      <x:c r="I32" s="105"/>
      <x:c r="J32" s="105" t="s">
        <x:v>2483</x:v>
      </x:c>
      <x:c r="K32" s="105" t="s">
        <x:v>2760</x:v>
      </x:c>
      <x:c r="L32" s="105" t="s">
        <x:v>2765</x:v>
      </x:c>
      <x:c r="M32" s="105" t="s">
        <x:v>2484</x:v>
      </x:c>
      <x:c r="N32" s="105" t="s">
        <x:v>2766</x:v>
      </x:c>
      <x:c r="O32" s="105" t="s">
        <x:v>2475</x:v>
      </x:c>
      <x:c r="P32" s="105">
        <x:v>0</x:v>
      </x:c>
      <x:c r="Q32" s="105">
        <x:v>0</x:v>
      </x:c>
      <x:c r="R32" s="105" t="s">
        <x:v>2476</x:v>
      </x:c>
      <x:c r="S32" s="105"/>
      <x:c r="T32" s="105"/>
      <x:c r="U32" s="105" t="s">
        <x:v>2767</x:v>
      </x:c>
      <x:c r="V32" s="105">
        <x:v>0</x:v>
      </x:c>
      <x:c r="W32" s="105">
        <x:v>2</x:v>
      </x:c>
      <x:c r="X32" s="105" t="s">
        <x:v>2475</x:v>
      </x:c>
      <x:c r="Y32" s="105">
        <x:v>0</x:v>
      </x:c>
      <x:c r="Z32" s="105" t="s">
        <x:v>2475</x:v>
      </x:c>
      <x:c r="AA32" s="105">
        <x:v>0</x:v>
      </x:c>
      <x:c r="AB32" s="105" t="s">
        <x:v>2768</x:v>
      </x:c>
      <x:c r="AC32" s="105" t="s">
        <x:v>2769</x:v>
      </x:c>
      <x:c r="AD32" s="105" t="s">
        <x:v>2770</x:v>
      </x:c>
    </x:row>
    <x:row r="33" ht="54" customHeight="1">
      <x:c r="A33" s="105" t="s">
        <x:v>2771</x:v>
      </x:c>
      <x:c r="B33" s="105">
        <x:v>112</x:v>
      </x:c>
      <x:c r="C33" s="105" t="s">
        <x:v>1983</x:v>
      </x:c>
      <x:c r="D33" s="105" t="s">
        <x:v>2772</x:v>
      </x:c>
      <x:c r="E33" s="105" t="s">
        <x:v>2773</x:v>
      </x:c>
      <x:c r="F33" s="105" t="s">
        <x:v>2470</x:v>
      </x:c>
      <x:c r="G33" s="105" t="s">
        <x:v>2774</x:v>
      </x:c>
      <x:c r="H33" s="105" t="s">
        <x:v>2775</x:v>
      </x:c>
      <x:c r="I33" s="105"/>
      <x:c r="J33" s="105" t="s">
        <x:v>2527</x:v>
      </x:c>
      <x:c r="K33" s="105" t="s">
        <x:v>1983</x:v>
      </x:c>
      <x:c r="L33" s="105"/>
      <x:c r="M33" s="105" t="s">
        <x:v>2776</x:v>
      </x:c>
      <x:c r="N33" s="105" t="s">
        <x:v>2777</x:v>
      </x:c>
      <x:c r="O33" s="105" t="s">
        <x:v>2475</x:v>
      </x:c>
      <x:c r="P33" s="105">
        <x:v>0</x:v>
      </x:c>
      <x:c r="Q33" s="105">
        <x:v>0</x:v>
      </x:c>
      <x:c r="R33" s="105" t="s">
        <x:v>2476</x:v>
      </x:c>
      <x:c r="S33" s="105"/>
      <x:c r="T33" s="105"/>
      <x:c r="U33" s="105" t="s">
        <x:v>2475</x:v>
      </x:c>
      <x:c r="V33" s="105">
        <x:v>0</x:v>
      </x:c>
      <x:c r="W33" s="105">
        <x:v>0</x:v>
      </x:c>
      <x:c r="X33" s="105" t="s">
        <x:v>2778</x:v>
      </x:c>
      <x:c r="Y33" s="105">
        <x:v>0</x:v>
      </x:c>
      <x:c r="Z33" s="105" t="s">
        <x:v>2779</x:v>
      </x:c>
      <x:c r="AA33" s="105">
        <x:v>0</x:v>
      </x:c>
      <x:c r="AB33" s="105" t="s">
        <x:v>2780</x:v>
      </x:c>
      <x:c r="AC33" s="105" t="s">
        <x:v>2475</x:v>
      </x:c>
      <x:c r="AD33" s="105" t="s">
        <x:v>2781</x:v>
      </x:c>
    </x:row>
    <x:row r="34" ht="54" customHeight="1">
      <x:c r="A34" s="105" t="s">
        <x:v>2782</x:v>
      </x:c>
      <x:c r="B34" s="105">
        <x:v>186</x:v>
      </x:c>
      <x:c r="C34" s="105" t="s">
        <x:v>2783</x:v>
      </x:c>
      <x:c r="D34" s="105" t="s">
        <x:v>2662</x:v>
      </x:c>
      <x:c r="E34" s="105" t="s">
        <x:v>2663</x:v>
      </x:c>
      <x:c r="F34" s="105" t="s">
        <x:v>2784</x:v>
      </x:c>
      <x:c r="G34" s="105" t="s">
        <x:v>2785</x:v>
      </x:c>
      <x:c r="H34" s="105" t="s">
        <x:v>2786</x:v>
      </x:c>
      <x:c r="I34" s="105"/>
      <x:c r="J34" s="105" t="s">
        <x:v>2787</x:v>
      </x:c>
      <x:c r="K34" s="105" t="s">
        <x:v>2783</x:v>
      </x:c>
      <x:c r="L34" s="105"/>
      <x:c r="M34" s="105" t="s">
        <x:v>2788</x:v>
      </x:c>
      <x:c r="N34" s="105" t="s">
        <x:v>2789</x:v>
      </x:c>
      <x:c r="O34" s="105" t="s">
        <x:v>2475</x:v>
      </x:c>
      <x:c r="P34" s="105">
        <x:v>0</x:v>
      </x:c>
      <x:c r="Q34" s="105">
        <x:v>0</x:v>
      </x:c>
      <x:c r="R34" s="105" t="s">
        <x:v>2476</x:v>
      </x:c>
      <x:c r="S34" s="105"/>
      <x:c r="T34" s="105"/>
      <x:c r="U34" s="105" t="s">
        <x:v>2668</x:v>
      </x:c>
      <x:c r="V34" s="105">
        <x:v>0</x:v>
      </x:c>
      <x:c r="W34" s="105">
        <x:v>0.5</x:v>
      </x:c>
      <x:c r="X34" s="105" t="s">
        <x:v>2790</x:v>
      </x:c>
      <x:c r="Y34" s="105">
        <x:v>-1</x:v>
      </x:c>
      <x:c r="Z34" s="105" t="s">
        <x:v>2791</x:v>
      </x:c>
      <x:c r="AA34" s="105">
        <x:v>0</x:v>
      </x:c>
      <x:c r="AB34" s="105" t="s">
        <x:v>2792</x:v>
      </x:c>
      <x:c r="AC34" s="105" t="s">
        <x:v>2475</x:v>
      </x:c>
      <x:c r="AD34" s="105" t="s">
        <x:v>2793</x:v>
      </x:c>
    </x:row>
    <x:row r="35" ht="54" customHeight="1">
      <x:c r="A35" s="105" t="s">
        <x:v>2794</x:v>
      </x:c>
      <x:c r="B35" s="105">
        <x:v>287</x:v>
      </x:c>
      <x:c r="C35" s="105" t="s">
        <x:v>2795</x:v>
      </x:c>
      <x:c r="D35" s="105" t="s">
        <x:v>2740</x:v>
      </x:c>
      <x:c r="E35" s="105" t="s">
        <x:v>2750</x:v>
      </x:c>
      <x:c r="F35" s="105" t="s">
        <x:v>2784</x:v>
      </x:c>
      <x:c r="G35" s="105" t="s">
        <x:v>2796</x:v>
      </x:c>
      <x:c r="H35" s="105" t="s">
        <x:v>2797</x:v>
      </x:c>
      <x:c r="I35" s="105"/>
      <x:c r="J35" s="105" t="s">
        <x:v>2787</x:v>
      </x:c>
      <x:c r="K35" s="105" t="s">
        <x:v>2795</x:v>
      </x:c>
      <x:c r="L35" s="105"/>
      <x:c r="M35" s="105" t="s">
        <x:v>2788</x:v>
      </x:c>
      <x:c r="N35" s="105" t="s">
        <x:v>2798</x:v>
      </x:c>
      <x:c r="O35" s="105" t="s">
        <x:v>2475</x:v>
      </x:c>
      <x:c r="P35" s="105">
        <x:v>0</x:v>
      </x:c>
      <x:c r="Q35" s="105">
        <x:v>0</x:v>
      </x:c>
      <x:c r="R35" s="105" t="s">
        <x:v>2476</x:v>
      </x:c>
      <x:c r="S35" s="105"/>
      <x:c r="T35" s="105"/>
      <x:c r="U35" s="105" t="s">
        <x:v>2519</x:v>
      </x:c>
      <x:c r="V35" s="105">
        <x:v>0</x:v>
      </x:c>
      <x:c r="W35" s="105">
        <x:v>0.40000000000000002</x:v>
      </x:c>
      <x:c r="X35" s="105" t="s">
        <x:v>2799</x:v>
      </x:c>
      <x:c r="Y35" s="105">
        <x:v>-100</x:v>
      </x:c>
      <x:c r="Z35" s="105" t="s">
        <x:v>2509</x:v>
      </x:c>
      <x:c r="AA35" s="105">
        <x:v>0</x:v>
      </x:c>
      <x:c r="AB35" s="105" t="s">
        <x:v>2800</x:v>
      </x:c>
      <x:c r="AC35" s="105" t="s">
        <x:v>2475</x:v>
      </x:c>
      <x:c r="AD35" s="105" t="s">
        <x:v>2801</x:v>
      </x:c>
    </x:row>
    <x:row r="36" ht="54" customHeight="1">
      <x:c r="A36" s="105" t="s">
        <x:v>2502</x:v>
      </x:c>
      <x:c r="B36" s="105">
        <x:v>119</x:v>
      </x:c>
      <x:c r="C36" s="105" t="s">
        <x:v>2802</x:v>
      </x:c>
      <x:c r="D36" s="105" t="s">
        <x:v>2803</x:v>
      </x:c>
      <x:c r="E36" s="105" t="s">
        <x:v>2804</x:v>
      </x:c>
      <x:c r="F36" s="105" t="s">
        <x:v>2805</x:v>
      </x:c>
      <x:c r="G36" s="105" t="s">
        <x:v>2806</x:v>
      </x:c>
      <x:c r="H36" s="105" t="s">
        <x:v>2807</x:v>
      </x:c>
      <x:c r="I36" s="105"/>
      <x:c r="J36" s="105" t="s">
        <x:v>2808</x:v>
      </x:c>
      <x:c r="K36" s="105" t="s">
        <x:v>2802</x:v>
      </x:c>
      <x:c r="L36" s="105" t="s">
        <x:v>2809</x:v>
      </x:c>
      <x:c r="M36" s="105" t="s">
        <x:v>2788</x:v>
      </x:c>
      <x:c r="N36" s="105" t="s">
        <x:v>2810</x:v>
      </x:c>
      <x:c r="O36" s="105" t="s">
        <x:v>2475</x:v>
      </x:c>
      <x:c r="P36" s="105">
        <x:v>0</x:v>
      </x:c>
      <x:c r="Q36" s="105">
        <x:v>0</x:v>
      </x:c>
      <x:c r="R36" s="105" t="s">
        <x:v>2476</x:v>
      </x:c>
      <x:c r="S36" s="105"/>
      <x:c r="T36" s="105"/>
      <x:c r="U36" s="105" t="s">
        <x:v>2475</x:v>
      </x:c>
      <x:c r="V36" s="105">
        <x:v>0</x:v>
      </x:c>
      <x:c r="W36" s="105">
        <x:v>0</x:v>
      </x:c>
      <x:c r="X36" s="105" t="s">
        <x:v>2811</x:v>
      </x:c>
      <x:c r="Y36" s="105">
        <x:v>-1</x:v>
      </x:c>
      <x:c r="Z36" s="105" t="s">
        <x:v>2812</x:v>
      </x:c>
      <x:c r="AA36" s="105">
        <x:v>1</x:v>
      </x:c>
      <x:c r="AB36" s="105" t="s">
        <x:v>2813</x:v>
      </x:c>
      <x:c r="AC36" s="105" t="s">
        <x:v>2475</x:v>
      </x:c>
      <x:c r="AD36" s="105" t="s">
        <x:v>2814</x:v>
      </x:c>
    </x:row>
    <x:row r="37" ht="54" customHeight="1">
      <x:c r="A37" s="105" t="s">
        <x:v>2639</x:v>
      </x:c>
      <x:c r="B37" s="105">
        <x:v>130</x:v>
      </x:c>
      <x:c r="C37" s="105" t="s">
        <x:v>2802</x:v>
      </x:c>
      <x:c r="D37" s="105" t="s">
        <x:v>2803</x:v>
      </x:c>
      <x:c r="E37" s="105" t="s">
        <x:v>2815</x:v>
      </x:c>
      <x:c r="F37" s="105" t="s">
        <x:v>2805</x:v>
      </x:c>
      <x:c r="G37" s="105" t="s">
        <x:v>2816</x:v>
      </x:c>
      <x:c r="H37" s="105" t="s">
        <x:v>2817</x:v>
      </x:c>
      <x:c r="I37" s="105"/>
      <x:c r="J37" s="105" t="s">
        <x:v>2808</x:v>
      </x:c>
      <x:c r="K37" s="105" t="s">
        <x:v>2802</x:v>
      </x:c>
      <x:c r="L37" s="105" t="s">
        <x:v>2818</x:v>
      </x:c>
      <x:c r="M37" s="105" t="s">
        <x:v>2788</x:v>
      </x:c>
      <x:c r="N37" s="105" t="s">
        <x:v>2819</x:v>
      </x:c>
      <x:c r="O37" s="105" t="s">
        <x:v>2475</x:v>
      </x:c>
      <x:c r="P37" s="105">
        <x:v>0</x:v>
      </x:c>
      <x:c r="Q37" s="105">
        <x:v>0</x:v>
      </x:c>
      <x:c r="R37" s="105" t="s">
        <x:v>2476</x:v>
      </x:c>
      <x:c r="S37" s="105"/>
      <x:c r="T37" s="105"/>
      <x:c r="U37" s="105" t="s">
        <x:v>2475</x:v>
      </x:c>
      <x:c r="V37" s="105">
        <x:v>0</x:v>
      </x:c>
      <x:c r="W37" s="105">
        <x:v>0</x:v>
      </x:c>
      <x:c r="X37" s="105" t="s">
        <x:v>2820</x:v>
      </x:c>
      <x:c r="Y37" s="105">
        <x:v>1.5</x:v>
      </x:c>
      <x:c r="Z37" s="105" t="s">
        <x:v>2821</x:v>
      </x:c>
      <x:c r="AA37" s="105">
        <x:v>0</x:v>
      </x:c>
      <x:c r="AB37" s="105" t="s">
        <x:v>2822</x:v>
      </x:c>
      <x:c r="AC37" s="105" t="s">
        <x:v>2475</x:v>
      </x:c>
      <x:c r="AD37" s="105" t="s">
        <x:v>2823</x:v>
      </x:c>
    </x:row>
    <x:row r="38" ht="54" customHeight="1">
      <x:c r="A38" s="105" t="s">
        <x:v>2824</x:v>
      </x:c>
      <x:c r="B38" s="105">
        <x:v>160</x:v>
      </x:c>
      <x:c r="C38" s="105" t="s">
        <x:v>2802</x:v>
      </x:c>
      <x:c r="D38" s="105" t="s">
        <x:v>2803</x:v>
      </x:c>
      <x:c r="E38" s="105" t="s">
        <x:v>2825</x:v>
      </x:c>
      <x:c r="F38" s="105" t="s">
        <x:v>2805</x:v>
      </x:c>
      <x:c r="G38" s="105" t="s">
        <x:v>2826</x:v>
      </x:c>
      <x:c r="H38" s="105" t="s">
        <x:v>2827</x:v>
      </x:c>
      <x:c r="I38" s="105"/>
      <x:c r="J38" s="105" t="s">
        <x:v>2808</x:v>
      </x:c>
      <x:c r="K38" s="105" t="s">
        <x:v>2802</x:v>
      </x:c>
      <x:c r="L38" s="105" t="s">
        <x:v>2828</x:v>
      </x:c>
      <x:c r="M38" s="105" t="s">
        <x:v>2788</x:v>
      </x:c>
      <x:c r="N38" s="105" t="s">
        <x:v>2829</x:v>
      </x:c>
      <x:c r="O38" s="105" t="s">
        <x:v>2475</x:v>
      </x:c>
      <x:c r="P38" s="105">
        <x:v>0</x:v>
      </x:c>
      <x:c r="Q38" s="105">
        <x:v>0</x:v>
      </x:c>
      <x:c r="R38" s="105" t="s">
        <x:v>2476</x:v>
      </x:c>
      <x:c r="S38" s="105"/>
      <x:c r="T38" s="105"/>
      <x:c r="U38" s="105" t="s">
        <x:v>2475</x:v>
      </x:c>
      <x:c r="V38" s="105">
        <x:v>0</x:v>
      </x:c>
      <x:c r="W38" s="105">
        <x:v>0</x:v>
      </x:c>
      <x:c r="X38" s="105" t="s">
        <x:v>2508</x:v>
      </x:c>
      <x:c r="Y38" s="105">
        <x:v>-40</x:v>
      </x:c>
      <x:c r="Z38" s="105" t="s">
        <x:v>2509</x:v>
      </x:c>
      <x:c r="AA38" s="105">
        <x:v>3</x:v>
      </x:c>
      <x:c r="AB38" s="105" t="s">
        <x:v>2813</x:v>
      </x:c>
      <x:c r="AC38" s="105" t="s">
        <x:v>2475</x:v>
      </x:c>
      <x:c r="AD38" s="105" t="s">
        <x:v>2830</x:v>
      </x:c>
    </x:row>
    <x:row r="39" ht="54" customHeight="1">
      <x:c r="A39" s="105" t="s">
        <x:v>2831</x:v>
      </x:c>
      <x:c r="B39" s="105">
        <x:v>103</x:v>
      </x:c>
      <x:c r="C39" s="105" t="s">
        <x:v>2832</x:v>
      </x:c>
      <x:c r="D39" s="105" t="s">
        <x:v>2803</x:v>
      </x:c>
      <x:c r="E39" s="105" t="s">
        <x:v>2833</x:v>
      </x:c>
      <x:c r="F39" s="105" t="s">
        <x:v>2805</x:v>
      </x:c>
      <x:c r="G39" s="105" t="s">
        <x:v>2834</x:v>
      </x:c>
      <x:c r="H39" s="105" t="s">
        <x:v>2835</x:v>
      </x:c>
      <x:c r="I39" s="105"/>
      <x:c r="J39" s="105" t="s">
        <x:v>2836</x:v>
      </x:c>
      <x:c r="K39" s="105" t="s">
        <x:v>2832</x:v>
      </x:c>
      <x:c r="L39" s="105"/>
      <x:c r="M39" s="105" t="s">
        <x:v>2788</x:v>
      </x:c>
      <x:c r="N39" s="105" t="s">
        <x:v>2837</x:v>
      </x:c>
      <x:c r="O39" s="105" t="s">
        <x:v>2475</x:v>
      </x:c>
      <x:c r="P39" s="105">
        <x:v>0</x:v>
      </x:c>
      <x:c r="Q39" s="105">
        <x:v>0</x:v>
      </x:c>
      <x:c r="R39" s="105" t="s">
        <x:v>2476</x:v>
      </x:c>
      <x:c r="S39" s="105"/>
      <x:c r="T39" s="105"/>
      <x:c r="U39" s="105" t="s">
        <x:v>2475</x:v>
      </x:c>
      <x:c r="V39" s="105">
        <x:v>0</x:v>
      </x:c>
      <x:c r="W39" s="105">
        <x:v>0</x:v>
      </x:c>
      <x:c r="X39" s="105" t="s">
        <x:v>2486</x:v>
      </x:c>
      <x:c r="Y39" s="105">
        <x:v>20</x:v>
      </x:c>
      <x:c r="Z39" s="105" t="s">
        <x:v>2509</x:v>
      </x:c>
      <x:c r="AA39" s="105">
        <x:v>6</x:v>
      </x:c>
      <x:c r="AB39" s="105" t="s">
        <x:v>2813</x:v>
      </x:c>
      <x:c r="AC39" s="105" t="s">
        <x:v>2475</x:v>
      </x:c>
      <x:c r="AD39" s="105" t="s">
        <x:v>2838</x:v>
      </x:c>
    </x:row>
    <x:row r="40" ht="54" customHeight="1">
      <x:c r="A40" s="105" t="s">
        <x:v>2839</x:v>
      </x:c>
      <x:c r="B40" s="105">
        <x:v>179</x:v>
      </x:c>
      <x:c r="C40" s="105" t="s">
        <x:v>2832</x:v>
      </x:c>
      <x:c r="D40" s="105" t="s">
        <x:v>2803</x:v>
      </x:c>
      <x:c r="E40" s="105" t="s">
        <x:v>2840</x:v>
      </x:c>
      <x:c r="F40" s="105" t="s">
        <x:v>2805</x:v>
      </x:c>
      <x:c r="G40" s="105" t="s">
        <x:v>2657</x:v>
      </x:c>
      <x:c r="H40" s="105" t="s">
        <x:v>2841</x:v>
      </x:c>
      <x:c r="I40" s="105"/>
      <x:c r="J40" s="105" t="s">
        <x:v>2836</x:v>
      </x:c>
      <x:c r="K40" s="105" t="s">
        <x:v>2832</x:v>
      </x:c>
      <x:c r="L40" s="105"/>
      <x:c r="M40" s="105" t="s">
        <x:v>2788</x:v>
      </x:c>
      <x:c r="N40" s="105" t="s">
        <x:v>2842</x:v>
      </x:c>
      <x:c r="O40" s="105" t="s">
        <x:v>2475</x:v>
      </x:c>
      <x:c r="P40" s="105">
        <x:v>0</x:v>
      </x:c>
      <x:c r="Q40" s="105">
        <x:v>0</x:v>
      </x:c>
      <x:c r="R40" s="105" t="s">
        <x:v>2476</x:v>
      </x:c>
      <x:c r="S40" s="105"/>
      <x:c r="T40" s="105"/>
      <x:c r="U40" s="105" t="s">
        <x:v>2475</x:v>
      </x:c>
      <x:c r="V40" s="105">
        <x:v>0</x:v>
      </x:c>
      <x:c r="W40" s="105">
        <x:v>0</x:v>
      </x:c>
      <x:c r="X40" s="105" t="s">
        <x:v>2657</x:v>
      </x:c>
      <x:c r="Y40" s="105">
        <x:v>20</x:v>
      </x:c>
      <x:c r="Z40" s="105" t="s">
        <x:v>2509</x:v>
      </x:c>
      <x:c r="AA40" s="105">
        <x:v>6</x:v>
      </x:c>
      <x:c r="AB40" s="105" t="s">
        <x:v>2843</x:v>
      </x:c>
      <x:c r="AC40" s="105" t="s">
        <x:v>2475</x:v>
      </x:c>
      <x:c r="AD40" s="105" t="s">
        <x:v>2844</x:v>
      </x:c>
    </x:row>
    <x:row r="41" ht="54" customHeight="1">
      <x:c r="A41" s="105" t="s">
        <x:v>2845</x:v>
      </x:c>
      <x:c r="B41" s="105">
        <x:v>222</x:v>
      </x:c>
      <x:c r="C41" s="105" t="s">
        <x:v>1983</x:v>
      </x:c>
      <x:c r="D41" s="105" t="s">
        <x:v>2803</x:v>
      </x:c>
      <x:c r="E41" s="105" t="s">
        <x:v>2846</x:v>
      </x:c>
      <x:c r="F41" s="105" t="s">
        <x:v>2805</x:v>
      </x:c>
      <x:c r="G41" s="105" t="s">
        <x:v>2847</x:v>
      </x:c>
      <x:c r="H41" s="105" t="s">
        <x:v>2848</x:v>
      </x:c>
      <x:c r="I41" s="105"/>
      <x:c r="J41" s="105" t="s">
        <x:v>2849</x:v>
      </x:c>
      <x:c r="K41" s="105" t="s">
        <x:v>1983</x:v>
      </x:c>
      <x:c r="L41" s="105" t="s">
        <x:v>2850</x:v>
      </x:c>
      <x:c r="M41" s="105" t="s">
        <x:v>2788</x:v>
      </x:c>
      <x:c r="N41" s="105" t="s">
        <x:v>2851</x:v>
      </x:c>
      <x:c r="O41" s="105" t="s">
        <x:v>2475</x:v>
      </x:c>
      <x:c r="P41" s="105">
        <x:v>0</x:v>
      </x:c>
      <x:c r="Q41" s="105">
        <x:v>0</x:v>
      </x:c>
      <x:c r="R41" s="105" t="s">
        <x:v>2476</x:v>
      </x:c>
      <x:c r="S41" s="105"/>
      <x:c r="T41" s="105"/>
      <x:c r="U41" s="105" t="s">
        <x:v>2475</x:v>
      </x:c>
      <x:c r="V41" s="105">
        <x:v>0</x:v>
      </x:c>
      <x:c r="W41" s="105">
        <x:v>0</x:v>
      </x:c>
      <x:c r="X41" s="105" t="s">
        <x:v>2852</x:v>
      </x:c>
      <x:c r="Y41" s="105">
        <x:v>-1</x:v>
      </x:c>
      <x:c r="Z41" s="105" t="s">
        <x:v>2853</x:v>
      </x:c>
      <x:c r="AA41" s="105">
        <x:v>2.5</x:v>
      </x:c>
      <x:c r="AB41" s="105" t="s">
        <x:v>2813</x:v>
      </x:c>
      <x:c r="AC41" s="105" t="s">
        <x:v>2475</x:v>
      </x:c>
      <x:c r="AD41" s="105" t="s">
        <x:v>2854</x:v>
      </x:c>
    </x:row>
    <x:row r="42" ht="54" customHeight="1">
      <x:c r="A42" s="105" t="s">
        <x:v>2584</x:v>
      </x:c>
      <x:c r="B42" s="105">
        <x:v>103</x:v>
      </x:c>
      <x:c r="C42" s="105" t="s">
        <x:v>2855</x:v>
      </x:c>
      <x:c r="D42" s="105" t="s">
        <x:v>2803</x:v>
      </x:c>
      <x:c r="E42" s="105" t="s">
        <x:v>2833</x:v>
      </x:c>
      <x:c r="F42" s="105" t="s">
        <x:v>2805</x:v>
      </x:c>
      <x:c r="G42" s="105" t="s">
        <x:v>2856</x:v>
      </x:c>
      <x:c r="H42" s="105" t="s">
        <x:v>2857</x:v>
      </x:c>
      <x:c r="I42" s="105"/>
      <x:c r="J42" s="105" t="s">
        <x:v>2808</x:v>
      </x:c>
      <x:c r="K42" s="105" t="s">
        <x:v>2855</x:v>
      </x:c>
      <x:c r="L42" s="105" t="s">
        <x:v>2858</x:v>
      </x:c>
      <x:c r="M42" s="105" t="s">
        <x:v>2788</x:v>
      </x:c>
      <x:c r="N42" s="105" t="s">
        <x:v>2859</x:v>
      </x:c>
      <x:c r="O42" s="105" t="s">
        <x:v>2475</x:v>
      </x:c>
      <x:c r="P42" s="105">
        <x:v>0</x:v>
      </x:c>
      <x:c r="Q42" s="105">
        <x:v>0</x:v>
      </x:c>
      <x:c r="R42" s="105" t="s">
        <x:v>2476</x:v>
      </x:c>
      <x:c r="S42" s="105"/>
      <x:c r="T42" s="105"/>
      <x:c r="U42" s="105" t="s">
        <x:v>2475</x:v>
      </x:c>
      <x:c r="V42" s="105">
        <x:v>0</x:v>
      </x:c>
      <x:c r="W42" s="105">
        <x:v>0</x:v>
      </x:c>
      <x:c r="X42" s="105" t="s">
        <x:v>2860</x:v>
      </x:c>
      <x:c r="Y42" s="105">
        <x:v>1</x:v>
      </x:c>
      <x:c r="Z42" s="105" t="s">
        <x:v>2853</x:v>
      </x:c>
      <x:c r="AA42" s="105">
        <x:v>4</x:v>
      </x:c>
      <x:c r="AB42" s="105" t="s">
        <x:v>2861</x:v>
      </x:c>
      <x:c r="AC42" s="105" t="s">
        <x:v>2475</x:v>
      </x:c>
      <x:c r="AD42" s="105" t="s">
        <x:v>2862</x:v>
      </x:c>
    </x:row>
    <x:row r="43" ht="54" customHeight="1">
      <x:c r="A43" s="105" t="s">
        <x:v>2863</x:v>
      </x:c>
      <x:c r="B43" s="105">
        <x:v>275</x:v>
      </x:c>
      <x:c r="C43" s="105" t="s">
        <x:v>2864</x:v>
      </x:c>
      <x:c r="D43" s="105" t="s">
        <x:v>2803</x:v>
      </x:c>
      <x:c r="E43" s="105" t="s">
        <x:v>2865</x:v>
      </x:c>
      <x:c r="F43" s="105" t="s">
        <x:v>2805</x:v>
      </x:c>
      <x:c r="G43" s="105" t="s">
        <x:v>2866</x:v>
      </x:c>
      <x:c r="H43" s="105" t="s">
        <x:v>2867</x:v>
      </x:c>
      <x:c r="I43" s="105"/>
      <x:c r="J43" s="105" t="s">
        <x:v>2808</x:v>
      </x:c>
      <x:c r="K43" s="105" t="s">
        <x:v>2864</x:v>
      </x:c>
      <x:c r="L43" s="105" t="s">
        <x:v>2868</x:v>
      </x:c>
      <x:c r="M43" s="105" t="s">
        <x:v>2788</x:v>
      </x:c>
      <x:c r="N43" s="105" t="s">
        <x:v>2869</x:v>
      </x:c>
      <x:c r="O43" s="105" t="s">
        <x:v>2475</x:v>
      </x:c>
      <x:c r="P43" s="105">
        <x:v>0</x:v>
      </x:c>
      <x:c r="Q43" s="105">
        <x:v>0</x:v>
      </x:c>
      <x:c r="R43" s="105" t="s">
        <x:v>2476</x:v>
      </x:c>
      <x:c r="S43" s="105"/>
      <x:c r="T43" s="105"/>
      <x:c r="U43" s="105" t="s">
        <x:v>2475</x:v>
      </x:c>
      <x:c r="V43" s="105">
        <x:v>0</x:v>
      </x:c>
      <x:c r="W43" s="105">
        <x:v>0</x:v>
      </x:c>
      <x:c r="X43" s="105" t="s">
        <x:v>2868</x:v>
      </x:c>
      <x:c r="Y43" s="105">
        <x:v>70</x:v>
      </x:c>
      <x:c r="Z43" s="105" t="s">
        <x:v>2509</x:v>
      </x:c>
      <x:c r="AA43" s="105">
        <x:v>5</x:v>
      </x:c>
      <x:c r="AB43" s="105" t="s">
        <x:v>2870</x:v>
      </x:c>
      <x:c r="AC43" s="105" t="s">
        <x:v>2475</x:v>
      </x:c>
      <x:c r="AD43" s="105" t="s">
        <x:v>2871</x:v>
      </x:c>
    </x:row>
    <x:row r="44" ht="54" customHeight="1">
      <x:c r="A44" s="105" t="s">
        <x:v>2872</x:v>
      </x:c>
      <x:c r="B44" s="105">
        <x:v>276</x:v>
      </x:c>
      <x:c r="C44" s="105" t="s">
        <x:v>2802</x:v>
      </x:c>
      <x:c r="D44" s="105" t="s">
        <x:v>2803</x:v>
      </x:c>
      <x:c r="E44" s="105" t="s">
        <x:v>2873</x:v>
      </x:c>
      <x:c r="F44" s="105" t="s">
        <x:v>2805</x:v>
      </x:c>
      <x:c r="G44" s="105" t="s">
        <x:v>2874</x:v>
      </x:c>
      <x:c r="H44" s="105" t="s">
        <x:v>2875</x:v>
      </x:c>
      <x:c r="I44" s="105"/>
      <x:c r="J44" s="105" t="s">
        <x:v>2808</x:v>
      </x:c>
      <x:c r="K44" s="105" t="s">
        <x:v>2802</x:v>
      </x:c>
      <x:c r="L44" s="105" t="s">
        <x:v>2876</x:v>
      </x:c>
      <x:c r="M44" s="105" t="s">
        <x:v>2788</x:v>
      </x:c>
      <x:c r="N44" s="105" t="s">
        <x:v>2877</x:v>
      </x:c>
      <x:c r="O44" s="105" t="s">
        <x:v>2475</x:v>
      </x:c>
      <x:c r="P44" s="105">
        <x:v>0</x:v>
      </x:c>
      <x:c r="Q44" s="105">
        <x:v>0</x:v>
      </x:c>
      <x:c r="R44" s="105" t="s">
        <x:v>2476</x:v>
      </x:c>
      <x:c r="S44" s="105"/>
      <x:c r="T44" s="105"/>
      <x:c r="U44" s="105" t="s">
        <x:v>2475</x:v>
      </x:c>
      <x:c r="V44" s="105">
        <x:v>0</x:v>
      </x:c>
      <x:c r="W44" s="105">
        <x:v>0</x:v>
      </x:c>
      <x:c r="X44" s="105" t="s">
        <x:v>2508</x:v>
      </x:c>
      <x:c r="Y44" s="105">
        <x:v>-100</x:v>
      </x:c>
      <x:c r="Z44" s="105" t="s">
        <x:v>2509</x:v>
      </x:c>
      <x:c r="AA44" s="105">
        <x:v>1.5</x:v>
      </x:c>
      <x:c r="AB44" s="105" t="s">
        <x:v>2878</x:v>
      </x:c>
      <x:c r="AC44" s="105" t="s">
        <x:v>2475</x:v>
      </x:c>
      <x:c r="AD44" s="105" t="s">
        <x:v>2879</x:v>
      </x:c>
    </x:row>
    <x:row r="45" ht="54" customHeight="1">
      <x:c r="A45" s="105" t="s">
        <x:v>2575</x:v>
      </x:c>
      <x:c r="B45" s="105"/>
      <x:c r="C45" s="105" t="s">
        <x:v>2563</x:v>
      </x:c>
      <x:c r="D45" s="105" t="s">
        <x:v>2803</x:v>
      </x:c>
      <x:c r="E45" s="105" t="s">
        <x:v>2880</x:v>
      </x:c>
      <x:c r="F45" s="105" t="s">
        <x:v>2805</x:v>
      </x:c>
      <x:c r="G45" s="105" t="s">
        <x:v>2881</x:v>
      </x:c>
      <x:c r="H45" s="105" t="s">
        <x:v>2882</x:v>
      </x:c>
      <x:c r="I45" s="105"/>
      <x:c r="J45" s="105" t="s">
        <x:v>2808</x:v>
      </x:c>
      <x:c r="K45" s="105" t="s">
        <x:v>2563</x:v>
      </x:c>
      <x:c r="L45" s="105" t="s">
        <x:v>2883</x:v>
      </x:c>
      <x:c r="M45" s="105" t="s">
        <x:v>2788</x:v>
      </x:c>
      <x:c r="N45" s="105" t="s">
        <x:v>2884</x:v>
      </x:c>
      <x:c r="O45" s="105" t="s">
        <x:v>2475</x:v>
      </x:c>
      <x:c r="P45" s="105">
        <x:v>0</x:v>
      </x:c>
      <x:c r="Q45" s="105">
        <x:v>0</x:v>
      </x:c>
      <x:c r="R45" s="105" t="s">
        <x:v>2476</x:v>
      </x:c>
      <x:c r="S45" s="105"/>
      <x:c r="T45" s="105"/>
      <x:c r="U45" s="105" t="s">
        <x:v>2475</x:v>
      </x:c>
      <x:c r="V45" s="105">
        <x:v>0</x:v>
      </x:c>
      <x:c r="W45" s="105">
        <x:v>0</x:v>
      </x:c>
      <x:c r="X45" s="105" t="s">
        <x:v>2885</x:v>
      </x:c>
      <x:c r="Y45" s="105">
        <x:v>1</x:v>
      </x:c>
      <x:c r="Z45" s="105" t="s">
        <x:v>2582</x:v>
      </x:c>
      <x:c r="AA45" s="105">
        <x:v>4</x:v>
      </x:c>
      <x:c r="AB45" s="105" t="s">
        <x:v>2886</x:v>
      </x:c>
      <x:c r="AC45" s="105" t="s">
        <x:v>2475</x:v>
      </x:c>
      <x:c r="AD45" s="105" t="s">
        <x:v>2887</x:v>
      </x:c>
    </x:row>
    <x:row r="46" ht="54" customHeight="1">
      <x:c r="A46" s="105" t="s">
        <x:v>2888</x:v>
      </x:c>
      <x:c r="B46" s="105"/>
      <x:c r="C46" s="105" t="s">
        <x:v>1983</x:v>
      </x:c>
      <x:c r="D46" s="105" t="s">
        <x:v>2889</x:v>
      </x:c>
      <x:c r="E46" s="105" t="s">
        <x:v>2481</x:v>
      </x:c>
      <x:c r="F46" s="105" t="s">
        <x:v>2805</x:v>
      </x:c>
      <x:c r="G46" s="105" t="s">
        <x:v>2890</x:v>
      </x:c>
      <x:c r="H46" s="105" t="s">
        <x:v>2891</x:v>
      </x:c>
      <x:c r="I46" s="105"/>
      <x:c r="J46" s="105" t="s">
        <x:v>2836</x:v>
      </x:c>
      <x:c r="K46" s="105" t="s">
        <x:v>1983</x:v>
      </x:c>
      <x:c r="L46" s="105"/>
      <x:c r="M46" s="105" t="s">
        <x:v>2788</x:v>
      </x:c>
      <x:c r="N46" s="105" t="s">
        <x:v>2892</x:v>
      </x:c>
      <x:c r="O46" s="105" t="s">
        <x:v>2475</x:v>
      </x:c>
      <x:c r="P46" s="105">
        <x:v>0</x:v>
      </x:c>
      <x:c r="Q46" s="105">
        <x:v>0</x:v>
      </x:c>
      <x:c r="R46" s="105" t="s">
        <x:v>2476</x:v>
      </x:c>
      <x:c r="S46" s="105"/>
      <x:c r="T46" s="105"/>
      <x:c r="U46" s="105" t="s">
        <x:v>2475</x:v>
      </x:c>
      <x:c r="V46" s="105">
        <x:v>0</x:v>
      </x:c>
      <x:c r="W46" s="105">
        <x:v>0</x:v>
      </x:c>
      <x:c r="X46" s="105" t="s">
        <x:v>2486</x:v>
      </x:c>
      <x:c r="Y46" s="105">
        <x:v>990</x:v>
      </x:c>
      <x:c r="Z46" s="105" t="s">
        <x:v>2487</x:v>
      </x:c>
      <x:c r="AA46" s="105">
        <x:v>0.80000000000000004</x:v>
      </x:c>
      <x:c r="AB46" s="105" t="s">
        <x:v>2893</x:v>
      </x:c>
      <x:c r="AC46" s="105" t="s">
        <x:v>2894</x:v>
      </x:c>
      <x:c r="AD46" s="105" t="s">
        <x:v>2895</x:v>
      </x:c>
    </x:row>
    <x:row r="47" ht="54" customHeight="1">
      <x:c r="A47" s="105" t="s">
        <x:v>2894</x:v>
      </x:c>
      <x:c r="B47" s="105"/>
      <x:c r="C47" s="105" t="s">
        <x:v>2896</x:v>
      </x:c>
      <x:c r="D47" s="105" t="s">
        <x:v>2889</x:v>
      </x:c>
      <x:c r="E47" s="105" t="s">
        <x:v>2481</x:v>
      </x:c>
      <x:c r="F47" s="105" t="s">
        <x:v>2805</x:v>
      </x:c>
      <x:c r="G47" s="105" t="s">
        <x:v>2897</x:v>
      </x:c>
      <x:c r="H47" s="105" t="s">
        <x:v>2898</x:v>
      </x:c>
      <x:c r="I47" s="105"/>
      <x:c r="J47" s="105" t="s">
        <x:v>2899</x:v>
      </x:c>
      <x:c r="K47" s="105" t="s">
        <x:v>2896</x:v>
      </x:c>
      <x:c r="L47" s="105"/>
      <x:c r="M47" s="105" t="s">
        <x:v>2788</x:v>
      </x:c>
      <x:c r="N47" s="105" t="s">
        <x:v>2900</x:v>
      </x:c>
      <x:c r="O47" s="105" t="s">
        <x:v>2901</x:v>
      </x:c>
      <x:c r="P47" s="105">
        <x:v>0</x:v>
      </x:c>
      <x:c r="Q47" s="105">
        <x:v>0</x:v>
      </x:c>
      <x:c r="R47" s="105" t="s">
        <x:v>2902</x:v>
      </x:c>
      <x:c r="S47" s="105"/>
      <x:c r="T47" s="105"/>
      <x:c r="U47" s="105" t="s">
        <x:v>2475</x:v>
      </x:c>
      <x:c r="V47" s="105">
        <x:v>0</x:v>
      </x:c>
      <x:c r="W47" s="105">
        <x:v>0</x:v>
      </x:c>
      <x:c r="X47" s="105" t="s">
        <x:v>2903</x:v>
      </x:c>
      <x:c r="Y47" s="105">
        <x:v>-1</x:v>
      </x:c>
      <x:c r="Z47" s="105" t="s">
        <x:v>2904</x:v>
      </x:c>
      <x:c r="AA47" s="105">
        <x:v>0</x:v>
      </x:c>
      <x:c r="AB47" s="105" t="s">
        <x:v>2905</x:v>
      </x:c>
      <x:c r="AC47" s="105" t="s">
        <x:v>2475</x:v>
      </x:c>
      <x:c r="AD47" s="105" t="s">
        <x:v>2906</x:v>
      </x:c>
    </x:row>
    <x:row r="48" ht="54" customHeight="1">
      <x:c r="A48" s="105" t="s">
        <x:v>2690</x:v>
      </x:c>
      <x:c r="B48" s="105"/>
      <x:c r="C48" s="105" t="s">
        <x:v>1983</x:v>
      </x:c>
      <x:c r="D48" s="105" t="s">
        <x:v>2681</x:v>
      </x:c>
      <x:c r="E48" s="105" t="s">
        <x:v>2682</x:v>
      </x:c>
      <x:c r="F48" s="105" t="s">
        <x:v>2805</x:v>
      </x:c>
      <x:c r="G48" s="105" t="s">
        <x:v>2254</x:v>
      </x:c>
      <x:c r="H48" s="105" t="s">
        <x:v>2907</x:v>
      </x:c>
      <x:c r="I48" s="105"/>
      <x:c r="J48" s="105" t="s">
        <x:v>2836</x:v>
      </x:c>
      <x:c r="K48" s="105" t="s">
        <x:v>1983</x:v>
      </x:c>
      <x:c r="L48" s="105"/>
      <x:c r="M48" s="105" t="s">
        <x:v>2788</x:v>
      </x:c>
      <x:c r="N48" s="105" t="s">
        <x:v>2908</x:v>
      </x:c>
      <x:c r="O48" s="105" t="s">
        <x:v>2475</x:v>
      </x:c>
      <x:c r="P48" s="105">
        <x:v>0</x:v>
      </x:c>
      <x:c r="Q48" s="105">
        <x:v>0</x:v>
      </x:c>
      <x:c r="R48" s="105" t="s">
        <x:v>2476</x:v>
      </x:c>
      <x:c r="S48" s="105"/>
      <x:c r="T48" s="105"/>
      <x:c r="U48" s="105" t="s">
        <x:v>2475</x:v>
      </x:c>
      <x:c r="V48" s="105">
        <x:v>0</x:v>
      </x:c>
      <x:c r="W48" s="105">
        <x:v>0</x:v>
      </x:c>
      <x:c r="X48" s="105" t="s">
        <x:v>2688</x:v>
      </x:c>
      <x:c r="Y48" s="105">
        <x:v>-100</x:v>
      </x:c>
      <x:c r="Z48" s="105" t="s">
        <x:v>2509</x:v>
      </x:c>
      <x:c r="AA48" s="105">
        <x:v>10</x:v>
      </x:c>
      <x:c r="AB48" s="105" t="s">
        <x:v>2813</x:v>
      </x:c>
      <x:c r="AC48" s="105" t="s">
        <x:v>2475</x:v>
      </x:c>
      <x:c r="AD48" s="105" t="s">
        <x:v>2909</x:v>
      </x:c>
    </x:row>
    <x:row r="49" ht="54" customHeight="1">
      <x:c r="A49" s="105" t="s">
        <x:v>2730</x:v>
      </x:c>
      <x:c r="B49" s="105"/>
      <x:c r="C49" s="105" t="s">
        <x:v>1983</x:v>
      </x:c>
      <x:c r="D49" s="105" t="s">
        <x:v>2718</x:v>
      </x:c>
      <x:c r="E49" s="105" t="s">
        <x:v>2725</x:v>
      </x:c>
      <x:c r="F49" s="105" t="s">
        <x:v>2805</x:v>
      </x:c>
      <x:c r="G49" s="105" t="s">
        <x:v>2276</x:v>
      </x:c>
      <x:c r="H49" s="105" t="s">
        <x:v>2910</x:v>
      </x:c>
      <x:c r="I49" s="105"/>
      <x:c r="J49" s="105" t="s">
        <x:v>2836</x:v>
      </x:c>
      <x:c r="K49" s="105" t="s">
        <x:v>1983</x:v>
      </x:c>
      <x:c r="L49" s="105"/>
      <x:c r="M49" s="105" t="s">
        <x:v>2788</x:v>
      </x:c>
      <x:c r="N49" s="105" t="s">
        <x:v>2911</x:v>
      </x:c>
      <x:c r="O49" s="105" t="s">
        <x:v>2475</x:v>
      </x:c>
      <x:c r="P49" s="105">
        <x:v>0</x:v>
      </x:c>
      <x:c r="Q49" s="105">
        <x:v>0</x:v>
      </x:c>
      <x:c r="R49" s="105" t="s">
        <x:v>2476</x:v>
      </x:c>
      <x:c r="S49" s="105"/>
      <x:c r="T49" s="105"/>
      <x:c r="U49" s="105" t="s">
        <x:v>2475</x:v>
      </x:c>
      <x:c r="V49" s="105">
        <x:v>0</x:v>
      </x:c>
      <x:c r="W49" s="105">
        <x:v>0</x:v>
      </x:c>
      <x:c r="X49" s="105" t="s">
        <x:v>2599</x:v>
      </x:c>
      <x:c r="Y49" s="105">
        <x:v>-100</x:v>
      </x:c>
      <x:c r="Z49" s="105" t="s">
        <x:v>2509</x:v>
      </x:c>
      <x:c r="AA49" s="105">
        <x:v>8</x:v>
      </x:c>
      <x:c r="AB49" s="105" t="s">
        <x:v>2813</x:v>
      </x:c>
      <x:c r="AC49" s="105" t="s">
        <x:v>2475</x:v>
      </x:c>
      <x:c r="AD49" s="105" t="s">
        <x:v>2912</x:v>
      </x:c>
    </x:row>
    <x:row r="50" ht="54" customHeight="1">
      <x:c r="A50" s="105" t="s">
        <x:v>2769</x:v>
      </x:c>
      <x:c r="B50" s="105"/>
      <x:c r="C50" s="105" t="s">
        <x:v>2760</x:v>
      </x:c>
      <x:c r="D50" s="105" t="s">
        <x:v>2761</x:v>
      </x:c>
      <x:c r="E50" s="105" t="s">
        <x:v>2762</x:v>
      </x:c>
      <x:c r="F50" s="105" t="s">
        <x:v>2805</x:v>
      </x:c>
      <x:c r="G50" s="105" t="s">
        <x:v>2765</x:v>
      </x:c>
      <x:c r="H50" s="105" t="s">
        <x:v>2913</x:v>
      </x:c>
      <x:c r="I50" s="105"/>
      <x:c r="J50" s="105" t="s">
        <x:v>2914</x:v>
      </x:c>
      <x:c r="K50" s="105" t="s">
        <x:v>2760</x:v>
      </x:c>
      <x:c r="L50" s="105" t="s">
        <x:v>2915</x:v>
      </x:c>
      <x:c r="M50" s="105" t="s">
        <x:v>2788</x:v>
      </x:c>
      <x:c r="N50" s="105" t="s">
        <x:v>2916</x:v>
      </x:c>
      <x:c r="O50" s="105" t="s">
        <x:v>2475</x:v>
      </x:c>
      <x:c r="P50" s="105">
        <x:v>0</x:v>
      </x:c>
      <x:c r="Q50" s="105">
        <x:v>0</x:v>
      </x:c>
      <x:c r="R50" s="105" t="s">
        <x:v>2476</x:v>
      </x:c>
      <x:c r="S50" s="105"/>
      <x:c r="T50" s="105"/>
      <x:c r="U50" s="105" t="s">
        <x:v>2475</x:v>
      </x:c>
      <x:c r="V50" s="105">
        <x:v>0</x:v>
      </x:c>
      <x:c r="W50" s="105">
        <x:v>0</x:v>
      </x:c>
      <x:c r="X50" s="105" t="s">
        <x:v>2917</x:v>
      </x:c>
      <x:c r="Y50" s="105">
        <x:v>1</x:v>
      </x:c>
      <x:c r="Z50" s="105" t="s">
        <x:v>2812</x:v>
      </x:c>
      <x:c r="AA50" s="105">
        <x:v>0</x:v>
      </x:c>
      <x:c r="AB50" s="105" t="s">
        <x:v>2918</x:v>
      </x:c>
      <x:c r="AC50" s="105" t="s">
        <x:v>2475</x:v>
      </x:c>
      <x:c r="AD50" s="105" t="s">
        <x:v>2919</x:v>
      </x:c>
    </x:row>
    <x:row r="51" ht="54" customHeight="1">
      <x:c r="A51" s="105" t="s">
        <x:v>2650</x:v>
      </x:c>
      <x:c r="B51" s="105"/>
      <x:c r="C51" s="105" t="s">
        <x:v>2920</x:v>
      </x:c>
      <x:c r="D51" s="105" t="s">
        <x:v>2921</x:v>
      </x:c>
      <x:c r="E51" s="105" t="s">
        <x:v>2922</x:v>
      </x:c>
      <x:c r="F51" s="105" t="s">
        <x:v>2805</x:v>
      </x:c>
      <x:c r="G51" s="105" t="s">
        <x:v>2923</x:v>
      </x:c>
      <x:c r="H51" s="105" t="s">
        <x:v>2924</x:v>
      </x:c>
      <x:c r="I51" s="105"/>
      <x:c r="J51" s="105" t="s">
        <x:v>2836</x:v>
      </x:c>
      <x:c r="K51" s="105" t="s">
        <x:v>2920</x:v>
      </x:c>
      <x:c r="L51" s="105"/>
      <x:c r="M51" s="105" t="s">
        <x:v>2788</x:v>
      </x:c>
      <x:c r="N51" s="105" t="s">
        <x:v>2925</x:v>
      </x:c>
      <x:c r="O51" s="105" t="s">
        <x:v>2475</x:v>
      </x:c>
      <x:c r="P51" s="105">
        <x:v>0</x:v>
      </x:c>
      <x:c r="Q51" s="105">
        <x:v>0</x:v>
      </x:c>
      <x:c r="R51" s="105" t="s">
        <x:v>2476</x:v>
      </x:c>
      <x:c r="S51" s="105"/>
      <x:c r="T51" s="105"/>
      <x:c r="U51" s="105" t="s">
        <x:v>2475</x:v>
      </x:c>
      <x:c r="V51" s="105">
        <x:v>0</x:v>
      </x:c>
      <x:c r="W51" s="105">
        <x:v>0</x:v>
      </x:c>
      <x:c r="X51" s="105" t="s">
        <x:v>2926</x:v>
      </x:c>
      <x:c r="Y51" s="105">
        <x:v>1</x:v>
      </x:c>
      <x:c r="Z51" s="105" t="s">
        <x:v>2927</x:v>
      </x:c>
      <x:c r="AA51" s="105">
        <x:v>0</x:v>
      </x:c>
      <x:c r="AB51" s="105" t="s">
        <x:v>2928</x:v>
      </x:c>
      <x:c r="AC51" s="105" t="s">
        <x:v>2929</x:v>
      </x:c>
      <x:c r="AD51" s="105" t="s">
        <x:v>2930</x:v>
      </x:c>
    </x:row>
    <x:row r="52" ht="54" customHeight="1">
      <x:c r="A52" s="105" t="s">
        <x:v>2931</x:v>
      </x:c>
      <x:c r="B52" s="105"/>
      <x:c r="C52" s="105" t="s">
        <x:v>1983</x:v>
      </x:c>
      <x:c r="D52" s="105" t="s">
        <x:v>2932</x:v>
      </x:c>
      <x:c r="E52" s="105" t="s">
        <x:v>2933</x:v>
      </x:c>
      <x:c r="F52" s="105" t="s">
        <x:v>2805</x:v>
      </x:c>
      <x:c r="G52" s="105" t="s">
        <x:v>2934</x:v>
      </x:c>
      <x:c r="H52" s="105" t="s">
        <x:v>2935</x:v>
      </x:c>
      <x:c r="I52" s="105"/>
      <x:c r="J52" s="105" t="s">
        <x:v>2849</x:v>
      </x:c>
      <x:c r="K52" s="105" t="s">
        <x:v>1983</x:v>
      </x:c>
      <x:c r="L52" s="105" t="s">
        <x:v>2934</x:v>
      </x:c>
      <x:c r="M52" s="105" t="s">
        <x:v>2788</x:v>
      </x:c>
      <x:c r="N52" s="105" t="s">
        <x:v>2936</x:v>
      </x:c>
      <x:c r="O52" s="105" t="s">
        <x:v>2475</x:v>
      </x:c>
      <x:c r="P52" s="105">
        <x:v>0</x:v>
      </x:c>
      <x:c r="Q52" s="105">
        <x:v>0</x:v>
      </x:c>
      <x:c r="R52" s="105" t="s">
        <x:v>2476</x:v>
      </x:c>
      <x:c r="S52" s="105"/>
      <x:c r="T52" s="105"/>
      <x:c r="U52" s="105" t="s">
        <x:v>2475</x:v>
      </x:c>
      <x:c r="V52" s="105">
        <x:v>0</x:v>
      </x:c>
      <x:c r="W52" s="105">
        <x:v>0</x:v>
      </x:c>
      <x:c r="X52" s="105" t="s">
        <x:v>2937</x:v>
      </x:c>
      <x:c r="Y52" s="105">
        <x:v>-200</x:v>
      </x:c>
      <x:c r="Z52" s="105" t="s">
        <x:v>2509</x:v>
      </x:c>
      <x:c r="AA52" s="105">
        <x:v>4</x:v>
      </x:c>
      <x:c r="AB52" s="105" t="s">
        <x:v>2938</x:v>
      </x:c>
      <x:c r="AC52" s="105" t="s">
        <x:v>2475</x:v>
      </x:c>
      <x:c r="AD52" s="105" t="s">
        <x:v>2939</x:v>
      </x:c>
    </x:row>
    <x:row r="53" ht="54" customHeight="1">
      <x:c r="A53" s="105" t="s">
        <x:v>2940</x:v>
      </x:c>
      <x:c r="B53" s="105"/>
      <x:c r="C53" s="105" t="s">
        <x:v>1983</x:v>
      </x:c>
      <x:c r="D53" s="105" t="s">
        <x:v>2932</x:v>
      </x:c>
      <x:c r="E53" s="105" t="s">
        <x:v>2933</x:v>
      </x:c>
      <x:c r="F53" s="105" t="s">
        <x:v>2805</x:v>
      </x:c>
      <x:c r="G53" s="105" t="s">
        <x:v>2941</x:v>
      </x:c>
      <x:c r="H53" s="105" t="s">
        <x:v>2942</x:v>
      </x:c>
      <x:c r="I53" s="105"/>
      <x:c r="J53" s="105" t="s">
        <x:v>2849</x:v>
      </x:c>
      <x:c r="K53" s="105" t="s">
        <x:v>1983</x:v>
      </x:c>
      <x:c r="L53" s="105" t="s">
        <x:v>2943</x:v>
      </x:c>
      <x:c r="M53" s="105" t="s">
        <x:v>2788</x:v>
      </x:c>
      <x:c r="N53" s="105" t="s">
        <x:v>2944</x:v>
      </x:c>
      <x:c r="O53" s="105" t="s">
        <x:v>2475</x:v>
      </x:c>
      <x:c r="P53" s="105">
        <x:v>0</x:v>
      </x:c>
      <x:c r="Q53" s="105">
        <x:v>0</x:v>
      </x:c>
      <x:c r="R53" s="105" t="s">
        <x:v>2476</x:v>
      </x:c>
      <x:c r="S53" s="105"/>
      <x:c r="T53" s="105"/>
      <x:c r="U53" s="105" t="s">
        <x:v>2475</x:v>
      </x:c>
      <x:c r="V53" s="105">
        <x:v>0</x:v>
      </x:c>
      <x:c r="W53" s="105">
        <x:v>0</x:v>
      </x:c>
      <x:c r="X53" s="105" t="s">
        <x:v>2945</x:v>
      </x:c>
      <x:c r="Y53" s="105">
        <x:v>-1</x:v>
      </x:c>
      <x:c r="Z53" s="105" t="s">
        <x:v>2812</x:v>
      </x:c>
      <x:c r="AA53" s="105">
        <x:v>5</x:v>
      </x:c>
      <x:c r="AB53" s="105" t="s">
        <x:v>2946</x:v>
      </x:c>
      <x:c r="AC53" s="105" t="s">
        <x:v>2475</x:v>
      </x:c>
      <x:c r="AD53" s="105" t="s">
        <x:v>2947</x:v>
      </x:c>
    </x:row>
    <x:row r="54" ht="54" customHeight="1">
      <x:c r="A54" s="105" t="s">
        <x:v>2746</x:v>
      </x:c>
      <x:c r="B54" s="105"/>
      <x:c r="C54" s="105" t="s">
        <x:v>2948</x:v>
      </x:c>
      <x:c r="D54" s="105" t="s">
        <x:v>2740</x:v>
      </x:c>
      <x:c r="E54" s="105" t="s">
        <x:v>2741</x:v>
      </x:c>
      <x:c r="F54" s="105" t="s">
        <x:v>2805</x:v>
      </x:c>
      <x:c r="G54" s="105" t="s">
        <x:v>2744</x:v>
      </x:c>
      <x:c r="H54" s="105" t="s">
        <x:v>2949</x:v>
      </x:c>
      <x:c r="I54" s="105"/>
      <x:c r="J54" s="105" t="s">
        <x:v>2808</x:v>
      </x:c>
      <x:c r="K54" s="105" t="s">
        <x:v>2948</x:v>
      </x:c>
      <x:c r="L54" s="105" t="s">
        <x:v>2950</x:v>
      </x:c>
      <x:c r="M54" s="105" t="s">
        <x:v>2788</x:v>
      </x:c>
      <x:c r="N54" s="105" t="s">
        <x:v>2951</x:v>
      </x:c>
      <x:c r="O54" s="105" t="s">
        <x:v>2475</x:v>
      </x:c>
      <x:c r="P54" s="105">
        <x:v>0</x:v>
      </x:c>
      <x:c r="Q54" s="105">
        <x:v>0</x:v>
      </x:c>
      <x:c r="R54" s="105" t="s">
        <x:v>2476</x:v>
      </x:c>
      <x:c r="S54" s="105"/>
      <x:c r="T54" s="105"/>
      <x:c r="U54" s="105" t="s">
        <x:v>2475</x:v>
      </x:c>
      <x:c r="V54" s="105">
        <x:v>0</x:v>
      </x:c>
      <x:c r="W54" s="105">
        <x:v>0</x:v>
      </x:c>
      <x:c r="X54" s="105" t="s">
        <x:v>2952</x:v>
      </x:c>
      <x:c r="Y54" s="105">
        <x:v>1</x:v>
      </x:c>
      <x:c r="Z54" s="105" t="s">
        <x:v>2953</x:v>
      </x:c>
      <x:c r="AA54" s="105">
        <x:v>0</x:v>
      </x:c>
      <x:c r="AB54" s="105" t="s">
        <x:v>2954</x:v>
      </x:c>
      <x:c r="AC54" s="105" t="s">
        <x:v>2475</x:v>
      </x:c>
      <x:c r="AD54" s="105" t="s">
        <x:v>2955</x:v>
      </x:c>
    </x:row>
    <x:row r="55" ht="54" customHeight="1">
      <x:c r="A55" s="105" t="s">
        <x:v>2956</x:v>
      </x:c>
      <x:c r="B55" s="105"/>
      <x:c r="C55" s="105" t="s">
        <x:v>1983</x:v>
      </x:c>
      <x:c r="D55" s="105" t="s">
        <x:v>2740</x:v>
      </x:c>
      <x:c r="E55" s="105" t="s">
        <x:v>2957</x:v>
      </x:c>
      <x:c r="F55" s="105" t="s">
        <x:v>2805</x:v>
      </x:c>
      <x:c r="G55" s="105" t="s">
        <x:v>2958</x:v>
      </x:c>
      <x:c r="H55" s="105" t="s">
        <x:v>2959</x:v>
      </x:c>
      <x:c r="I55" s="105"/>
      <x:c r="J55" s="105" t="s">
        <x:v>2808</x:v>
      </x:c>
      <x:c r="K55" s="105" t="s">
        <x:v>1983</x:v>
      </x:c>
      <x:c r="L55" s="105" t="s">
        <x:v>2960</x:v>
      </x:c>
      <x:c r="M55" s="105" t="s">
        <x:v>2788</x:v>
      </x:c>
      <x:c r="N55" s="105" t="s">
        <x:v>2961</x:v>
      </x:c>
      <x:c r="O55" s="105" t="s">
        <x:v>2475</x:v>
      </x:c>
      <x:c r="P55" s="105">
        <x:v>0</x:v>
      </x:c>
      <x:c r="Q55" s="105">
        <x:v>0</x:v>
      </x:c>
      <x:c r="R55" s="105" t="s">
        <x:v>2476</x:v>
      </x:c>
      <x:c r="S55" s="105"/>
      <x:c r="T55" s="105"/>
      <x:c r="U55" s="105" t="s">
        <x:v>2475</x:v>
      </x:c>
      <x:c r="V55" s="105">
        <x:v>0</x:v>
      </x:c>
      <x:c r="W55" s="105">
        <x:v>0</x:v>
      </x:c>
      <x:c r="X55" s="105" t="s">
        <x:v>2860</x:v>
      </x:c>
      <x:c r="Y55" s="105">
        <x:v>2</x:v>
      </x:c>
      <x:c r="Z55" s="105" t="s">
        <x:v>2853</x:v>
      </x:c>
      <x:c r="AA55" s="105">
        <x:v>5</x:v>
      </x:c>
      <x:c r="AB55" s="105" t="s">
        <x:v>2962</x:v>
      </x:c>
      <x:c r="AC55" s="105" t="s">
        <x:v>2475</x:v>
      </x:c>
      <x:c r="AD55" s="105" t="s">
        <x:v>2963</x:v>
      </x:c>
    </x:row>
    <x:row r="56" ht="54" customHeight="1">
      <x:c r="A56" s="105" t="s">
        <x:v>2964</x:v>
      </x:c>
      <x:c r="B56" s="105"/>
      <x:c r="C56" s="105" t="s">
        <x:v>2965</x:v>
      </x:c>
      <x:c r="D56" s="105" t="s">
        <x:v>2966</x:v>
      </x:c>
      <x:c r="E56" s="105" t="s">
        <x:v>2967</x:v>
      </x:c>
      <x:c r="F56" s="105" t="s">
        <x:v>2968</x:v>
      </x:c>
      <x:c r="G56" s="105" t="s">
        <x:v>2969</x:v>
      </x:c>
      <x:c r="H56" s="105" t="s">
        <x:v>2970</x:v>
      </x:c>
      <x:c r="I56" s="105"/>
      <x:c r="J56" s="105" t="s">
        <x:v>2472</x:v>
      </x:c>
      <x:c r="K56" s="105" t="s">
        <x:v>2965</x:v>
      </x:c>
      <x:c r="L56" s="105"/>
      <x:c r="M56" s="105" t="s">
        <x:v>2971</x:v>
      </x:c>
      <x:c r="N56" s="105" t="s">
        <x:v>2972</x:v>
      </x:c>
      <x:c r="O56" s="105" t="s">
        <x:v>2973</x:v>
      </x:c>
      <x:c r="P56" s="105">
        <x:v>0.94999999999999996</x:v>
      </x:c>
      <x:c r="Q56" s="105">
        <x:v>0</x:v>
      </x:c>
      <x:c r="R56" s="105" t="s">
        <x:v>2974</x:v>
      </x:c>
      <x:c r="S56" s="105">
        <x:v>5.5</x:v>
      </x:c>
      <x:c r="T56" s="105">
        <x:v>0.69999999999999996</x:v>
      </x:c>
      <x:c r="U56" s="105" t="s">
        <x:v>2500</x:v>
      </x:c>
      <x:c r="V56" s="105">
        <x:v>4</x:v>
      </x:c>
      <x:c r="W56" s="105">
        <x:v>0.55000000000000004</x:v>
      </x:c>
      <x:c r="X56" s="105" t="s">
        <x:v>2475</x:v>
      </x:c>
      <x:c r="Y56" s="105">
        <x:v>0</x:v>
      </x:c>
      <x:c r="Z56" s="105" t="s">
        <x:v>2475</x:v>
      </x:c>
      <x:c r="AA56" s="105">
        <x:v>0</x:v>
      </x:c>
      <x:c r="AB56" s="105" t="s">
        <x:v>2501</x:v>
      </x:c>
      <x:c r="AC56" s="105" t="s">
        <x:v>2475</x:v>
      </x:c>
      <x:c r="AD56" s="105" t="s">
        <x:v>2975</x:v>
      </x:c>
    </x:row>
    <x:row r="57" ht="54" customHeight="1">
      <x:c r="A57" s="105" t="s">
        <x:v>2976</x:v>
      </x:c>
      <x:c r="B57" s="105"/>
      <x:c r="C57" s="105" t="s">
        <x:v>2965</x:v>
      </x:c>
      <x:c r="D57" s="105" t="s">
        <x:v>2966</x:v>
      </x:c>
      <x:c r="E57" s="105" t="s">
        <x:v>2967</x:v>
      </x:c>
      <x:c r="F57" s="105" t="s">
        <x:v>2968</x:v>
      </x:c>
      <x:c r="G57" s="105" t="s">
        <x:v>2977</x:v>
      </x:c>
      <x:c r="H57" s="105" t="s">
        <x:v>2978</x:v>
      </x:c>
      <x:c r="I57" s="105"/>
      <x:c r="J57" s="105" t="s">
        <x:v>2472</x:v>
      </x:c>
      <x:c r="K57" s="105" t="s">
        <x:v>2965</x:v>
      </x:c>
      <x:c r="L57" s="105"/>
      <x:c r="M57" s="105" t="s">
        <x:v>2971</x:v>
      </x:c>
      <x:c r="N57" s="105" t="s">
        <x:v>2972</x:v>
      </x:c>
      <x:c r="O57" s="105" t="s">
        <x:v>2475</x:v>
      </x:c>
      <x:c r="P57" s="105">
        <x:v>0</x:v>
      </x:c>
      <x:c r="Q57" s="105">
        <x:v>0</x:v>
      </x:c>
      <x:c r="R57" s="105" t="s">
        <x:v>2476</x:v>
      </x:c>
      <x:c r="S57" s="105">
        <x:v>6.2000000000000002</x:v>
      </x:c>
      <x:c r="T57" s="105">
        <x:v>0.29999999999999999</x:v>
      </x:c>
      <x:c r="U57" s="105" t="s">
        <x:v>2500</x:v>
      </x:c>
      <x:c r="V57" s="105">
        <x:v>4.7000000000000002</x:v>
      </x:c>
      <x:c r="W57" s="105">
        <x:v>0.55000000000000004</x:v>
      </x:c>
      <x:c r="X57" s="105" t="s">
        <x:v>2475</x:v>
      </x:c>
      <x:c r="Y57" s="105">
        <x:v>0</x:v>
      </x:c>
      <x:c r="Z57" s="105" t="s">
        <x:v>2475</x:v>
      </x:c>
      <x:c r="AA57" s="105">
        <x:v>0</x:v>
      </x:c>
      <x:c r="AB57" s="105" t="s">
        <x:v>2501</x:v>
      </x:c>
      <x:c r="AC57" s="105" t="s">
        <x:v>2475</x:v>
      </x:c>
      <x:c r="AD57" s="105" t="s">
        <x:v>2979</x:v>
      </x:c>
    </x:row>
    <x:row r="58" ht="54" customHeight="1">
      <x:c r="A58" s="105" t="s">
        <x:v>2980</x:v>
      </x:c>
      <x:c r="B58" s="105"/>
      <x:c r="C58" s="105" t="s">
        <x:v>2981</x:v>
      </x:c>
      <x:c r="D58" s="105" t="s">
        <x:v>2982</x:v>
      </x:c>
      <x:c r="E58" s="105" t="s">
        <x:v>2983</x:v>
      </x:c>
      <x:c r="F58" s="105" t="s">
        <x:v>2968</x:v>
      </x:c>
      <x:c r="G58" s="105" t="s">
        <x:v>2984</x:v>
      </x:c>
      <x:c r="H58" s="105" t="s">
        <x:v>2985</x:v>
      </x:c>
      <x:c r="I58" s="105"/>
      <x:c r="J58" s="105" t="s">
        <x:v>2472</x:v>
      </x:c>
      <x:c r="K58" s="105" t="s">
        <x:v>2981</x:v>
      </x:c>
      <x:c r="L58" s="105"/>
      <x:c r="M58" s="105" t="s">
        <x:v>2971</x:v>
      </x:c>
      <x:c r="N58" s="105" t="s">
        <x:v>2972</x:v>
      </x:c>
      <x:c r="O58" s="105" t="s">
        <x:v>2973</x:v>
      </x:c>
      <x:c r="P58" s="105">
        <x:v>1</x:v>
      </x:c>
      <x:c r="Q58" s="105">
        <x:v>0</x:v>
      </x:c>
      <x:c r="R58" s="105" t="s">
        <x:v>2986</x:v>
      </x:c>
      <x:c r="S58" s="105">
        <x:v>5.5</x:v>
      </x:c>
      <x:c r="T58" s="105">
        <x:v>0.45000000000000001</x:v>
      </x:c>
      <x:c r="U58" s="105" t="s">
        <x:v>2500</x:v>
      </x:c>
      <x:c r="V58" s="105">
        <x:v>4</x:v>
      </x:c>
      <x:c r="W58" s="105">
        <x:v>0.55000000000000004</x:v>
      </x:c>
      <x:c r="X58" s="105" t="s">
        <x:v>2475</x:v>
      </x:c>
      <x:c r="Y58" s="105">
        <x:v>0</x:v>
      </x:c>
      <x:c r="Z58" s="105" t="s">
        <x:v>2475</x:v>
      </x:c>
      <x:c r="AA58" s="105">
        <x:v>0</x:v>
      </x:c>
      <x:c r="AB58" s="105" t="s">
        <x:v>2501</x:v>
      </x:c>
      <x:c r="AC58" s="105" t="s">
        <x:v>2475</x:v>
      </x:c>
      <x:c r="AD58" s="105" t="s">
        <x:v>2987</x:v>
      </x:c>
    </x:row>
    <x:row r="59" ht="54" customHeight="1">
      <x:c r="A59" s="105" t="s">
        <x:v>2988</x:v>
      </x:c>
      <x:c r="B59" s="105"/>
      <x:c r="C59" s="105" t="s">
        <x:v>2981</x:v>
      </x:c>
      <x:c r="D59" s="105" t="s">
        <x:v>2982</x:v>
      </x:c>
      <x:c r="E59" s="105" t="s">
        <x:v>2983</x:v>
      </x:c>
      <x:c r="F59" s="105" t="s">
        <x:v>2968</x:v>
      </x:c>
      <x:c r="G59" s="105" t="s">
        <x:v>2989</x:v>
      </x:c>
      <x:c r="H59" s="105" t="s">
        <x:v>2990</x:v>
      </x:c>
      <x:c r="I59" s="105"/>
      <x:c r="J59" s="105" t="s">
        <x:v>2472</x:v>
      </x:c>
      <x:c r="K59" s="105" t="s">
        <x:v>2981</x:v>
      </x:c>
      <x:c r="L59" s="105"/>
      <x:c r="M59" s="105" t="s">
        <x:v>2971</x:v>
      </x:c>
      <x:c r="N59" s="105" t="s">
        <x:v>2972</x:v>
      </x:c>
      <x:c r="O59" s="105" t="s">
        <x:v>2475</x:v>
      </x:c>
      <x:c r="P59" s="105">
        <x:v>0</x:v>
      </x:c>
      <x:c r="Q59" s="105">
        <x:v>0</x:v>
      </x:c>
      <x:c r="R59" s="105" t="s">
        <x:v>2476</x:v>
      </x:c>
      <x:c r="S59" s="105">
        <x:v>6.2000000000000002</x:v>
      </x:c>
      <x:c r="T59" s="105">
        <x:v>0.34999999999999998</x:v>
      </x:c>
      <x:c r="U59" s="105" t="s">
        <x:v>2500</x:v>
      </x:c>
      <x:c r="V59" s="105">
        <x:v>4.7000000000000002</x:v>
      </x:c>
      <x:c r="W59" s="105">
        <x:v>0.55000000000000004</x:v>
      </x:c>
      <x:c r="X59" s="105" t="s">
        <x:v>2475</x:v>
      </x:c>
      <x:c r="Y59" s="105">
        <x:v>0</x:v>
      </x:c>
      <x:c r="Z59" s="105" t="s">
        <x:v>2475</x:v>
      </x:c>
      <x:c r="AA59" s="105">
        <x:v>0</x:v>
      </x:c>
      <x:c r="AB59" s="105" t="s">
        <x:v>2501</x:v>
      </x:c>
      <x:c r="AC59" s="105" t="s">
        <x:v>2475</x:v>
      </x:c>
      <x:c r="AD59" s="105" t="s">
        <x:v>2991</x:v>
      </x:c>
    </x:row>
    <x:row r="60" ht="54" customHeight="1">
      <x:c r="A60" s="105" t="s">
        <x:v>2992</x:v>
      </x:c>
      <x:c r="B60" s="105"/>
      <x:c r="C60" s="105" t="s">
        <x:v>2981</x:v>
      </x:c>
      <x:c r="D60" s="105" t="s">
        <x:v>2982</x:v>
      </x:c>
      <x:c r="E60" s="105" t="s">
        <x:v>2983</x:v>
      </x:c>
      <x:c r="F60" s="105" t="s">
        <x:v>2968</x:v>
      </x:c>
      <x:c r="G60" s="105" t="s">
        <x:v>2993</x:v>
      </x:c>
      <x:c r="H60" s="105" t="s">
        <x:v>2994</x:v>
      </x:c>
      <x:c r="I60" s="105"/>
      <x:c r="J60" s="105" t="s">
        <x:v>2472</x:v>
      </x:c>
      <x:c r="K60" s="105" t="s">
        <x:v>2981</x:v>
      </x:c>
      <x:c r="L60" s="105"/>
      <x:c r="M60" s="105" t="s">
        <x:v>2971</x:v>
      </x:c>
      <x:c r="N60" s="105" t="s">
        <x:v>2972</x:v>
      </x:c>
      <x:c r="O60" s="105" t="s">
        <x:v>2475</x:v>
      </x:c>
      <x:c r="P60" s="105">
        <x:v>0</x:v>
      </x:c>
      <x:c r="Q60" s="105">
        <x:v>0</x:v>
      </x:c>
      <x:c r="R60" s="105" t="s">
        <x:v>2476</x:v>
      </x:c>
      <x:c r="S60" s="105">
        <x:v>6.9000000000000004</x:v>
      </x:c>
      <x:c r="T60" s="105">
        <x:v>0.20000000000000001</x:v>
      </x:c>
      <x:c r="U60" s="105" t="s">
        <x:v>2500</x:v>
      </x:c>
      <x:c r="V60" s="105">
        <x:v>5.4000000000000004</x:v>
      </x:c>
      <x:c r="W60" s="105">
        <x:v>0.55000000000000004</x:v>
      </x:c>
      <x:c r="X60" s="105" t="s">
        <x:v>2475</x:v>
      </x:c>
      <x:c r="Y60" s="105">
        <x:v>0</x:v>
      </x:c>
      <x:c r="Z60" s="105" t="s">
        <x:v>2475</x:v>
      </x:c>
      <x:c r="AA60" s="105">
        <x:v>0</x:v>
      </x:c>
      <x:c r="AB60" s="105" t="s">
        <x:v>2501</x:v>
      </x:c>
      <x:c r="AC60" s="105" t="s">
        <x:v>2475</x:v>
      </x:c>
      <x:c r="AD60" s="105" t="s">
        <x:v>2995</x:v>
      </x:c>
    </x:row>
    <x:row r="61" ht="54" customHeight="1">
      <x:c r="A61" s="105" t="s">
        <x:v>2996</x:v>
      </x:c>
      <x:c r="B61" s="105"/>
      <x:c r="C61" s="105" t="s">
        <x:v>2997</x:v>
      </x:c>
      <x:c r="D61" s="105" t="s">
        <x:v>2966</x:v>
      </x:c>
      <x:c r="E61" s="105" t="s">
        <x:v>2998</x:v>
      </x:c>
      <x:c r="F61" s="105" t="s">
        <x:v>2968</x:v>
      </x:c>
      <x:c r="G61" s="105" t="s">
        <x:v>2999</x:v>
      </x:c>
      <x:c r="H61" s="105" t="s">
        <x:v>3000</x:v>
      </x:c>
      <x:c r="I61" s="105"/>
      <x:c r="J61" s="105" t="s">
        <x:v>2472</x:v>
      </x:c>
      <x:c r="K61" s="105" t="s">
        <x:v>2997</x:v>
      </x:c>
      <x:c r="L61" s="105"/>
      <x:c r="M61" s="105" t="s">
        <x:v>2971</x:v>
      </x:c>
      <x:c r="N61" s="105" t="s">
        <x:v>2972</x:v>
      </x:c>
      <x:c r="O61" s="105" t="s">
        <x:v>2973</x:v>
      </x:c>
      <x:c r="P61" s="105">
        <x:v>1.2</x:v>
      </x:c>
      <x:c r="Q61" s="105">
        <x:v>0</x:v>
      </x:c>
      <x:c r="R61" s="105" t="s">
        <x:v>3001</x:v>
      </x:c>
      <x:c r="S61" s="105">
        <x:v>5.5</x:v>
      </x:c>
      <x:c r="T61" s="105">
        <x:v>0.59999999999999998</x:v>
      </x:c>
      <x:c r="U61" s="105" t="s">
        <x:v>2500</x:v>
      </x:c>
      <x:c r="V61" s="105">
        <x:v>4</x:v>
      </x:c>
      <x:c r="W61" s="105">
        <x:v>0.55000000000000004</x:v>
      </x:c>
      <x:c r="X61" s="105" t="s">
        <x:v>2475</x:v>
      </x:c>
      <x:c r="Y61" s="105">
        <x:v>0</x:v>
      </x:c>
      <x:c r="Z61" s="105" t="s">
        <x:v>2475</x:v>
      </x:c>
      <x:c r="AA61" s="105">
        <x:v>0</x:v>
      </x:c>
      <x:c r="AB61" s="105" t="s">
        <x:v>2501</x:v>
      </x:c>
      <x:c r="AC61" s="105" t="s">
        <x:v>2475</x:v>
      </x:c>
      <x:c r="AD61" s="105" t="s">
        <x:v>3002</x:v>
      </x:c>
    </x:row>
    <x:row r="62" ht="54" customHeight="1">
      <x:c r="A62" s="105" t="s">
        <x:v>3003</x:v>
      </x:c>
      <x:c r="B62" s="105"/>
      <x:c r="C62" s="105" t="s">
        <x:v>2997</x:v>
      </x:c>
      <x:c r="D62" s="105" t="s">
        <x:v>2966</x:v>
      </x:c>
      <x:c r="E62" s="105" t="s">
        <x:v>2998</x:v>
      </x:c>
      <x:c r="F62" s="105" t="s">
        <x:v>2968</x:v>
      </x:c>
      <x:c r="G62" s="105" t="s">
        <x:v>3004</x:v>
      </x:c>
      <x:c r="H62" s="105" t="s">
        <x:v>3005</x:v>
      </x:c>
      <x:c r="I62" s="105"/>
      <x:c r="J62" s="105" t="s">
        <x:v>2472</x:v>
      </x:c>
      <x:c r="K62" s="105" t="s">
        <x:v>2997</x:v>
      </x:c>
      <x:c r="L62" s="105"/>
      <x:c r="M62" s="105" t="s">
        <x:v>2971</x:v>
      </x:c>
      <x:c r="N62" s="105" t="s">
        <x:v>2972</x:v>
      </x:c>
      <x:c r="O62" s="105" t="s">
        <x:v>2475</x:v>
      </x:c>
      <x:c r="P62" s="105">
        <x:v>0</x:v>
      </x:c>
      <x:c r="Q62" s="105">
        <x:v>0</x:v>
      </x:c>
      <x:c r="R62" s="105" t="s">
        <x:v>2476</x:v>
      </x:c>
      <x:c r="S62" s="105">
        <x:v>6.2000000000000002</x:v>
      </x:c>
      <x:c r="T62" s="105">
        <x:v>0.40000000000000002</x:v>
      </x:c>
      <x:c r="U62" s="105" t="s">
        <x:v>2500</x:v>
      </x:c>
      <x:c r="V62" s="105">
        <x:v>4.7000000000000002</x:v>
      </x:c>
      <x:c r="W62" s="105">
        <x:v>0.55000000000000004</x:v>
      </x:c>
      <x:c r="X62" s="105" t="s">
        <x:v>2475</x:v>
      </x:c>
      <x:c r="Y62" s="105">
        <x:v>0</x:v>
      </x:c>
      <x:c r="Z62" s="105" t="s">
        <x:v>2475</x:v>
      </x:c>
      <x:c r="AA62" s="105">
        <x:v>0</x:v>
      </x:c>
      <x:c r="AB62" s="105" t="s">
        <x:v>2501</x:v>
      </x:c>
      <x:c r="AC62" s="105" t="s">
        <x:v>2475</x:v>
      </x:c>
      <x:c r="AD62" s="105" t="s">
        <x:v>3006</x:v>
      </x:c>
    </x:row>
    <x:row r="63" ht="54" customHeight="1">
      <x:c r="A63" s="105" t="s">
        <x:v>3007</x:v>
      </x:c>
      <x:c r="B63" s="105"/>
      <x:c r="C63" s="105" t="s">
        <x:v>3008</x:v>
      </x:c>
      <x:c r="D63" s="105" t="s">
        <x:v>2966</x:v>
      </x:c>
      <x:c r="E63" s="105" t="s">
        <x:v>3009</x:v>
      </x:c>
      <x:c r="F63" s="105" t="s">
        <x:v>2968</x:v>
      </x:c>
      <x:c r="G63" s="105" t="s">
        <x:v>3010</x:v>
      </x:c>
      <x:c r="H63" s="105" t="s">
        <x:v>3011</x:v>
      </x:c>
      <x:c r="I63" s="105"/>
      <x:c r="J63" s="105" t="s">
        <x:v>2472</x:v>
      </x:c>
      <x:c r="K63" s="105" t="s">
        <x:v>3008</x:v>
      </x:c>
      <x:c r="L63" s="105"/>
      <x:c r="M63" s="105" t="s">
        <x:v>2971</x:v>
      </x:c>
      <x:c r="N63" s="105" t="s">
        <x:v>2972</x:v>
      </x:c>
      <x:c r="O63" s="105" t="s">
        <x:v>2973</x:v>
      </x:c>
      <x:c r="P63" s="105">
        <x:v>1</x:v>
      </x:c>
      <x:c r="Q63" s="105">
        <x:v>0</x:v>
      </x:c>
      <x:c r="R63" s="105" t="s">
        <x:v>2986</x:v>
      </x:c>
      <x:c r="S63" s="105">
        <x:v>5.5</x:v>
      </x:c>
      <x:c r="T63" s="105">
        <x:v>0.45000000000000001</x:v>
      </x:c>
      <x:c r="U63" s="105" t="s">
        <x:v>2500</x:v>
      </x:c>
      <x:c r="V63" s="105">
        <x:v>4</x:v>
      </x:c>
      <x:c r="W63" s="105">
        <x:v>0.55000000000000004</x:v>
      </x:c>
      <x:c r="X63" s="105" t="s">
        <x:v>2475</x:v>
      </x:c>
      <x:c r="Y63" s="105">
        <x:v>0</x:v>
      </x:c>
      <x:c r="Z63" s="105" t="s">
        <x:v>2475</x:v>
      </x:c>
      <x:c r="AA63" s="105">
        <x:v>0</x:v>
      </x:c>
      <x:c r="AB63" s="105" t="s">
        <x:v>2501</x:v>
      </x:c>
      <x:c r="AC63" s="105" t="s">
        <x:v>2475</x:v>
      </x:c>
      <x:c r="AD63" s="105" t="s">
        <x:v>3012</x:v>
      </x:c>
    </x:row>
    <x:row r="64" ht="54" customHeight="1">
      <x:c r="A64" s="105" t="s">
        <x:v>3013</x:v>
      </x:c>
      <x:c r="B64" s="105"/>
      <x:c r="C64" s="105" t="s">
        <x:v>3008</x:v>
      </x:c>
      <x:c r="D64" s="105" t="s">
        <x:v>2966</x:v>
      </x:c>
      <x:c r="E64" s="105" t="s">
        <x:v>3009</x:v>
      </x:c>
      <x:c r="F64" s="105" t="s">
        <x:v>2968</x:v>
      </x:c>
      <x:c r="G64" s="105" t="s">
        <x:v>3014</x:v>
      </x:c>
      <x:c r="H64" s="105" t="s">
        <x:v>3015</x:v>
      </x:c>
      <x:c r="I64" s="105"/>
      <x:c r="J64" s="105" t="s">
        <x:v>2472</x:v>
      </x:c>
      <x:c r="K64" s="105" t="s">
        <x:v>3008</x:v>
      </x:c>
      <x:c r="L64" s="105"/>
      <x:c r="M64" s="105" t="s">
        <x:v>2971</x:v>
      </x:c>
      <x:c r="N64" s="105" t="s">
        <x:v>2972</x:v>
      </x:c>
      <x:c r="O64" s="105" t="s">
        <x:v>2475</x:v>
      </x:c>
      <x:c r="P64" s="105">
        <x:v>0</x:v>
      </x:c>
      <x:c r="Q64" s="105">
        <x:v>0</x:v>
      </x:c>
      <x:c r="R64" s="105" t="s">
        <x:v>2476</x:v>
      </x:c>
      <x:c r="S64" s="105">
        <x:v>6.2000000000000002</x:v>
      </x:c>
      <x:c r="T64" s="105">
        <x:v>0.34999999999999998</x:v>
      </x:c>
      <x:c r="U64" s="105" t="s">
        <x:v>2500</x:v>
      </x:c>
      <x:c r="V64" s="105">
        <x:v>4.7000000000000002</x:v>
      </x:c>
      <x:c r="W64" s="105">
        <x:v>0.55000000000000004</x:v>
      </x:c>
      <x:c r="X64" s="105" t="s">
        <x:v>2475</x:v>
      </x:c>
      <x:c r="Y64" s="105">
        <x:v>0</x:v>
      </x:c>
      <x:c r="Z64" s="105" t="s">
        <x:v>2475</x:v>
      </x:c>
      <x:c r="AA64" s="105">
        <x:v>0</x:v>
      </x:c>
      <x:c r="AB64" s="105" t="s">
        <x:v>2501</x:v>
      </x:c>
      <x:c r="AC64" s="105" t="s">
        <x:v>2475</x:v>
      </x:c>
      <x:c r="AD64" s="105" t="s">
        <x:v>3016</x:v>
      </x:c>
    </x:row>
    <x:row r="65" ht="54" customHeight="1">
      <x:c r="A65" s="105" t="s">
        <x:v>3017</x:v>
      </x:c>
      <x:c r="B65" s="105"/>
      <x:c r="C65" s="105" t="s">
        <x:v>3008</x:v>
      </x:c>
      <x:c r="D65" s="105" t="s">
        <x:v>2966</x:v>
      </x:c>
      <x:c r="E65" s="105" t="s">
        <x:v>3009</x:v>
      </x:c>
      <x:c r="F65" s="105" t="s">
        <x:v>2968</x:v>
      </x:c>
      <x:c r="G65" s="105" t="s">
        <x:v>3018</x:v>
      </x:c>
      <x:c r="H65" s="105" t="s">
        <x:v>3019</x:v>
      </x:c>
      <x:c r="I65" s="105"/>
      <x:c r="J65" s="105" t="s">
        <x:v>3020</x:v>
      </x:c>
      <x:c r="K65" s="105" t="s">
        <x:v>3008</x:v>
      </x:c>
      <x:c r="L65" s="105"/>
      <x:c r="M65" s="105" t="s">
        <x:v>2971</x:v>
      </x:c>
      <x:c r="N65" s="105" t="s">
        <x:v>2972</x:v>
      </x:c>
      <x:c r="O65" s="105" t="s">
        <x:v>2475</x:v>
      </x:c>
      <x:c r="P65" s="105">
        <x:v>0</x:v>
      </x:c>
      <x:c r="Q65" s="105">
        <x:v>0</x:v>
      </x:c>
      <x:c r="R65" s="105" t="s">
        <x:v>2476</x:v>
      </x:c>
      <x:c r="S65" s="105">
        <x:v>6.9000000000000004</x:v>
      </x:c>
      <x:c r="T65" s="105">
        <x:v>0.20000000000000001</x:v>
      </x:c>
      <x:c r="U65" s="105" t="s">
        <x:v>2500</x:v>
      </x:c>
      <x:c r="V65" s="105">
        <x:v>5.4000000000000004</x:v>
      </x:c>
      <x:c r="W65" s="105">
        <x:v>0.55000000000000004</x:v>
      </x:c>
      <x:c r="X65" s="105" t="s">
        <x:v>3021</x:v>
      </x:c>
      <x:c r="Y65" s="105">
        <x:v>1</x:v>
      </x:c>
      <x:c r="Z65" s="105" t="s">
        <x:v>2853</x:v>
      </x:c>
      <x:c r="AA65" s="105">
        <x:v>0</x:v>
      </x:c>
      <x:c r="AB65" s="105" t="s">
        <x:v>2501</x:v>
      </x:c>
      <x:c r="AC65" s="105" t="s">
        <x:v>2475</x:v>
      </x:c>
      <x:c r="AD65" s="105" t="s">
        <x:v>3022</x:v>
      </x:c>
    </x:row>
    <x:row r="66" ht="54" customHeight="1">
      <x:c r="A66" s="105" t="s">
        <x:v>3023</x:v>
      </x:c>
      <x:c r="B66" s="105"/>
      <x:c r="C66" s="105" t="s">
        <x:v>3024</x:v>
      </x:c>
      <x:c r="D66" s="105" t="s">
        <x:v>2966</x:v>
      </x:c>
      <x:c r="E66" s="105" t="s">
        <x:v>3025</x:v>
      </x:c>
      <x:c r="F66" s="105" t="s">
        <x:v>2968</x:v>
      </x:c>
      <x:c r="G66" s="105" t="s">
        <x:v>3026</x:v>
      </x:c>
      <x:c r="H66" s="105" t="s">
        <x:v>3019</x:v>
      </x:c>
      <x:c r="I66" s="105"/>
      <x:c r="J66" s="105" t="s">
        <x:v>3020</x:v>
      </x:c>
      <x:c r="K66" s="105" t="s">
        <x:v>3024</x:v>
      </x:c>
      <x:c r="L66" s="105"/>
      <x:c r="M66" s="105" t="s">
        <x:v>2971</x:v>
      </x:c>
      <x:c r="N66" s="105" t="s">
        <x:v>2972</x:v>
      </x:c>
      <x:c r="O66" s="105" t="s">
        <x:v>2475</x:v>
      </x:c>
      <x:c r="P66" s="105">
        <x:v>0</x:v>
      </x:c>
      <x:c r="Q66" s="105">
        <x:v>0</x:v>
      </x:c>
      <x:c r="R66" s="105" t="s">
        <x:v>2476</x:v>
      </x:c>
      <x:c r="S66" s="105">
        <x:v>5.5</x:v>
      </x:c>
      <x:c r="T66" s="105">
        <x:v>0.55000000000000004</x:v>
      </x:c>
      <x:c r="U66" s="105" t="s">
        <x:v>2500</x:v>
      </x:c>
      <x:c r="V66" s="105">
        <x:v>4</x:v>
      </x:c>
      <x:c r="W66" s="105">
        <x:v>0.55000000000000004</x:v>
      </x:c>
      <x:c r="X66" s="105" t="s">
        <x:v>3021</x:v>
      </x:c>
      <x:c r="Y66" s="105">
        <x:v>1</x:v>
      </x:c>
      <x:c r="Z66" s="105" t="s">
        <x:v>2853</x:v>
      </x:c>
      <x:c r="AA66" s="105">
        <x:v>0</x:v>
      </x:c>
      <x:c r="AB66" s="105" t="s">
        <x:v>2501</x:v>
      </x:c>
      <x:c r="AC66" s="105" t="s">
        <x:v>2475</x:v>
      </x:c>
      <x:c r="AD66" s="105" t="s">
        <x:v>3027</x:v>
      </x:c>
    </x:row>
    <x:row r="67" ht="54" customHeight="1">
      <x:c r="A67" s="105" t="s">
        <x:v>3028</x:v>
      </x:c>
      <x:c r="B67" s="105"/>
      <x:c r="C67" s="105" t="s">
        <x:v>3024</x:v>
      </x:c>
      <x:c r="D67" s="105" t="s">
        <x:v>2966</x:v>
      </x:c>
      <x:c r="E67" s="105" t="s">
        <x:v>3025</x:v>
      </x:c>
      <x:c r="F67" s="105" t="s">
        <x:v>2968</x:v>
      </x:c>
      <x:c r="G67" s="105" t="s">
        <x:v>3029</x:v>
      </x:c>
      <x:c r="H67" s="105" t="s">
        <x:v>3030</x:v>
      </x:c>
      <x:c r="I67" s="105"/>
      <x:c r="J67" s="105" t="s">
        <x:v>2472</x:v>
      </x:c>
      <x:c r="K67" s="105" t="s">
        <x:v>3024</x:v>
      </x:c>
      <x:c r="L67" s="105" t="s">
        <x:v>3031</x:v>
      </x:c>
      <x:c r="M67" s="105" t="s">
        <x:v>2971</x:v>
      </x:c>
      <x:c r="N67" s="105" t="s">
        <x:v>2972</x:v>
      </x:c>
      <x:c r="O67" s="105" t="s">
        <x:v>2973</x:v>
      </x:c>
      <x:c r="P67" s="105">
        <x:v>0.75</x:v>
      </x:c>
      <x:c r="Q67" s="105">
        <x:v>0</x:v>
      </x:c>
      <x:c r="R67" s="105" t="s">
        <x:v>3032</x:v>
      </x:c>
      <x:c r="S67" s="105">
        <x:v>6.2000000000000002</x:v>
      </x:c>
      <x:c r="T67" s="105">
        <x:v>0.29999999999999999</x:v>
      </x:c>
      <x:c r="U67" s="105" t="s">
        <x:v>2500</x:v>
      </x:c>
      <x:c r="V67" s="105">
        <x:v>4.7000000000000002</x:v>
      </x:c>
      <x:c r="W67" s="105">
        <x:v>0.55000000000000004</x:v>
      </x:c>
      <x:c r="X67" s="105" t="s">
        <x:v>2475</x:v>
      </x:c>
      <x:c r="Y67" s="105">
        <x:v>0</x:v>
      </x:c>
      <x:c r="Z67" s="105" t="s">
        <x:v>2475</x:v>
      </x:c>
      <x:c r="AA67" s="105">
        <x:v>0</x:v>
      </x:c>
      <x:c r="AB67" s="105" t="s">
        <x:v>2501</x:v>
      </x:c>
      <x:c r="AC67" s="105" t="s">
        <x:v>2639</x:v>
      </x:c>
      <x:c r="AD67" s="105" t="s">
        <x:v>3033</x:v>
      </x:c>
    </x:row>
    <x:row r="68" ht="54" customHeight="1">
      <x:c r="A68" s="105" t="s">
        <x:v>3034</x:v>
      </x:c>
      <x:c r="B68" s="105"/>
      <x:c r="C68" s="105" t="s">
        <x:v>3024</x:v>
      </x:c>
      <x:c r="D68" s="105" t="s">
        <x:v>2966</x:v>
      </x:c>
      <x:c r="E68" s="105" t="s">
        <x:v>3025</x:v>
      </x:c>
      <x:c r="F68" s="105" t="s">
        <x:v>2968</x:v>
      </x:c>
      <x:c r="G68" s="105" t="s">
        <x:v>3035</x:v>
      </x:c>
      <x:c r="H68" s="105" t="s">
        <x:v>3019</x:v>
      </x:c>
      <x:c r="I68" s="105"/>
      <x:c r="J68" s="105" t="s">
        <x:v>3020</x:v>
      </x:c>
      <x:c r="K68" s="105" t="s">
        <x:v>3024</x:v>
      </x:c>
      <x:c r="L68" s="105"/>
      <x:c r="M68" s="105" t="s">
        <x:v>2971</x:v>
      </x:c>
      <x:c r="N68" s="105" t="s">
        <x:v>2972</x:v>
      </x:c>
      <x:c r="O68" s="105" t="s">
        <x:v>2475</x:v>
      </x:c>
      <x:c r="P68" s="105">
        <x:v>0</x:v>
      </x:c>
      <x:c r="Q68" s="105">
        <x:v>0</x:v>
      </x:c>
      <x:c r="R68" s="105" t="s">
        <x:v>2476</x:v>
      </x:c>
      <x:c r="S68" s="105">
        <x:v>6.9000000000000004</x:v>
      </x:c>
      <x:c r="T68" s="105">
        <x:v>0.14999999999999999</x:v>
      </x:c>
      <x:c r="U68" s="105" t="s">
        <x:v>2500</x:v>
      </x:c>
      <x:c r="V68" s="105">
        <x:v>5.4000000000000004</x:v>
      </x:c>
      <x:c r="W68" s="105">
        <x:v>0.55000000000000004</x:v>
      </x:c>
      <x:c r="X68" s="105" t="s">
        <x:v>3021</x:v>
      </x:c>
      <x:c r="Y68" s="105">
        <x:v>1</x:v>
      </x:c>
      <x:c r="Z68" s="105" t="s">
        <x:v>2853</x:v>
      </x:c>
      <x:c r="AA68" s="105">
        <x:v>0</x:v>
      </x:c>
      <x:c r="AB68" s="105" t="s">
        <x:v>2501</x:v>
      </x:c>
      <x:c r="AC68" s="105" t="s">
        <x:v>2475</x:v>
      </x:c>
      <x:c r="AD68" s="105" t="s">
        <x:v>3036</x:v>
      </x:c>
    </x:row>
    <x:row r="69" ht="54" customHeight="1">
      <x:c r="A69" s="105" t="s">
        <x:v>3037</x:v>
      </x:c>
      <x:c r="B69" s="105"/>
      <x:c r="C69" s="105" t="s">
        <x:v>3038</x:v>
      </x:c>
      <x:c r="D69" s="105" t="s">
        <x:v>3039</x:v>
      </x:c>
      <x:c r="E69" s="105" t="s">
        <x:v>3040</x:v>
      </x:c>
      <x:c r="F69" s="105" t="s">
        <x:v>2968</x:v>
      </x:c>
      <x:c r="G69" s="105" t="s">
        <x:v>3041</x:v>
      </x:c>
      <x:c r="H69" s="105" t="s">
        <x:v>2970</x:v>
      </x:c>
      <x:c r="I69" s="105"/>
      <x:c r="J69" s="105" t="s">
        <x:v>2472</x:v>
      </x:c>
      <x:c r="K69" s="105" t="s">
        <x:v>3038</x:v>
      </x:c>
      <x:c r="L69" s="105"/>
      <x:c r="M69" s="105" t="s">
        <x:v>2971</x:v>
      </x:c>
      <x:c r="N69" s="105" t="s">
        <x:v>2972</x:v>
      </x:c>
      <x:c r="O69" s="105" t="s">
        <x:v>2973</x:v>
      </x:c>
      <x:c r="P69" s="105">
        <x:v>1.1000000000000001</x:v>
      </x:c>
      <x:c r="Q69" s="105">
        <x:v>0</x:v>
      </x:c>
      <x:c r="R69" s="105" t="s">
        <x:v>3042</x:v>
      </x:c>
      <x:c r="S69" s="105">
        <x:v>5</x:v>
      </x:c>
      <x:c r="T69" s="105">
        <x:v>0.45000000000000001</x:v>
      </x:c>
      <x:c r="U69" s="105" t="s">
        <x:v>2500</x:v>
      </x:c>
      <x:c r="V69" s="105">
        <x:v>3.5</x:v>
      </x:c>
      <x:c r="W69" s="105">
        <x:v>0.55000000000000004</x:v>
      </x:c>
      <x:c r="X69" s="105" t="s">
        <x:v>2475</x:v>
      </x:c>
      <x:c r="Y69" s="105">
        <x:v>0</x:v>
      </x:c>
      <x:c r="Z69" s="105" t="s">
        <x:v>2475</x:v>
      </x:c>
      <x:c r="AA69" s="105">
        <x:v>0</x:v>
      </x:c>
      <x:c r="AB69" s="105" t="s">
        <x:v>2501</x:v>
      </x:c>
      <x:c r="AC69" s="105" t="s">
        <x:v>2475</x:v>
      </x:c>
      <x:c r="AD69" s="105" t="s">
        <x:v>3043</x:v>
      </x:c>
    </x:row>
    <x:row r="70" ht="54" customHeight="1">
      <x:c r="A70" s="105" t="s">
        <x:v>3044</x:v>
      </x:c>
      <x:c r="B70" s="105"/>
      <x:c r="C70" s="105" t="s">
        <x:v>3038</x:v>
      </x:c>
      <x:c r="D70" s="105" t="s">
        <x:v>3039</x:v>
      </x:c>
      <x:c r="E70" s="105" t="s">
        <x:v>3040</x:v>
      </x:c>
      <x:c r="F70" s="105" t="s">
        <x:v>2968</x:v>
      </x:c>
      <x:c r="G70" s="105" t="s">
        <x:v>3045</x:v>
      </x:c>
      <x:c r="H70" s="105" t="s">
        <x:v>3046</x:v>
      </x:c>
      <x:c r="I70" s="105"/>
      <x:c r="J70" s="105" t="s">
        <x:v>2472</x:v>
      </x:c>
      <x:c r="K70" s="105" t="s">
        <x:v>3038</x:v>
      </x:c>
      <x:c r="L70" s="105" t="s">
        <x:v>3031</x:v>
      </x:c>
      <x:c r="M70" s="105" t="s">
        <x:v>2971</x:v>
      </x:c>
      <x:c r="N70" s="105" t="s">
        <x:v>2972</x:v>
      </x:c>
      <x:c r="O70" s="105" t="s">
        <x:v>2973</x:v>
      </x:c>
      <x:c r="P70" s="105">
        <x:v>1.1499999999999999</x:v>
      </x:c>
      <x:c r="Q70" s="105">
        <x:v>0</x:v>
      </x:c>
      <x:c r="R70" s="105" t="s">
        <x:v>3047</x:v>
      </x:c>
      <x:c r="S70" s="105">
        <x:v>5.7000000000000002</x:v>
      </x:c>
      <x:c r="T70" s="105">
        <x:v>0.34999999999999998</x:v>
      </x:c>
      <x:c r="U70" s="105" t="s">
        <x:v>2500</x:v>
      </x:c>
      <x:c r="V70" s="105">
        <x:v>4.2000000000000002</x:v>
      </x:c>
      <x:c r="W70" s="105">
        <x:v>0.55000000000000004</x:v>
      </x:c>
      <x:c r="X70" s="105" t="s">
        <x:v>2475</x:v>
      </x:c>
      <x:c r="Y70" s="105">
        <x:v>0</x:v>
      </x:c>
      <x:c r="Z70" s="105" t="s">
        <x:v>2475</x:v>
      </x:c>
      <x:c r="AA70" s="105">
        <x:v>0</x:v>
      </x:c>
      <x:c r="AB70" s="105" t="s">
        <x:v>2501</x:v>
      </x:c>
      <x:c r="AC70" s="105" t="s">
        <x:v>2639</x:v>
      </x:c>
      <x:c r="AD70" s="105" t="s">
        <x:v>3048</x:v>
      </x:c>
    </x:row>
    <x:row r="71" ht="54" customHeight="1">
      <x:c r="A71" s="105" t="s">
        <x:v>3049</x:v>
      </x:c>
      <x:c r="B71" s="105"/>
      <x:c r="C71" s="105" t="s">
        <x:v>3038</x:v>
      </x:c>
      <x:c r="D71" s="105" t="s">
        <x:v>3039</x:v>
      </x:c>
      <x:c r="E71" s="105" t="s">
        <x:v>3040</x:v>
      </x:c>
      <x:c r="F71" s="105" t="s">
        <x:v>2968</x:v>
      </x:c>
      <x:c r="G71" s="105" t="s">
        <x:v>3050</x:v>
      </x:c>
      <x:c r="H71" s="105" t="s">
        <x:v>3051</x:v>
      </x:c>
      <x:c r="I71" s="105"/>
      <x:c r="J71" s="105" t="s">
        <x:v>2472</x:v>
      </x:c>
      <x:c r="K71" s="105" t="s">
        <x:v>3038</x:v>
      </x:c>
      <x:c r="L71" s="105"/>
      <x:c r="M71" s="105" t="s">
        <x:v>2971</x:v>
      </x:c>
      <x:c r="N71" s="105" t="s">
        <x:v>2972</x:v>
      </x:c>
      <x:c r="O71" s="105" t="s">
        <x:v>2475</x:v>
      </x:c>
      <x:c r="P71" s="105">
        <x:v>0</x:v>
      </x:c>
      <x:c r="Q71" s="105">
        <x:v>0</x:v>
      </x:c>
      <x:c r="R71" s="105" t="s">
        <x:v>2476</x:v>
      </x:c>
      <x:c r="S71" s="105">
        <x:v>6.4000000000000004</x:v>
      </x:c>
      <x:c r="T71" s="105">
        <x:v>0.20000000000000001</x:v>
      </x:c>
      <x:c r="U71" s="105" t="s">
        <x:v>2500</x:v>
      </x:c>
      <x:c r="V71" s="105">
        <x:v>4.9000000000000004</x:v>
      </x:c>
      <x:c r="W71" s="105">
        <x:v>0.55000000000000004</x:v>
      </x:c>
      <x:c r="X71" s="105" t="s">
        <x:v>2475</x:v>
      </x:c>
      <x:c r="Y71" s="105">
        <x:v>0</x:v>
      </x:c>
      <x:c r="Z71" s="105" t="s">
        <x:v>2475</x:v>
      </x:c>
      <x:c r="AA71" s="105">
        <x:v>0</x:v>
      </x:c>
      <x:c r="AB71" s="105" t="s">
        <x:v>2501</x:v>
      </x:c>
      <x:c r="AC71" s="105" t="s">
        <x:v>2475</x:v>
      </x:c>
      <x:c r="AD71" s="105" t="s">
        <x:v>3052</x:v>
      </x:c>
    </x:row>
    <x:row r="72" ht="54" customHeight="1">
      <x:c r="A72" s="105" t="s">
        <x:v>3053</x:v>
      </x:c>
      <x:c r="B72" s="105"/>
      <x:c r="C72" s="105" t="s">
        <x:v>3054</x:v>
      </x:c>
      <x:c r="D72" s="105" t="s">
        <x:v>3055</x:v>
      </x:c>
      <x:c r="E72" s="105" t="s">
        <x:v>3056</x:v>
      </x:c>
      <x:c r="F72" s="105" t="s">
        <x:v>2968</x:v>
      </x:c>
      <x:c r="G72" s="105" t="s">
        <x:v>3057</x:v>
      </x:c>
      <x:c r="H72" s="105" t="s">
        <x:v>3030</x:v>
      </x:c>
      <x:c r="I72" s="105"/>
      <x:c r="J72" s="105" t="s">
        <x:v>2472</x:v>
      </x:c>
      <x:c r="K72" s="105" t="s">
        <x:v>3054</x:v>
      </x:c>
      <x:c r="L72" s="105" t="s">
        <x:v>3031</x:v>
      </x:c>
      <x:c r="M72" s="105" t="s">
        <x:v>2971</x:v>
      </x:c>
      <x:c r="N72" s="105" t="s">
        <x:v>2972</x:v>
      </x:c>
      <x:c r="O72" s="105" t="s">
        <x:v>2973</x:v>
      </x:c>
      <x:c r="P72" s="105">
        <x:v>0.75</x:v>
      </x:c>
      <x:c r="Q72" s="105">
        <x:v>0</x:v>
      </x:c>
      <x:c r="R72" s="105" t="s">
        <x:v>3032</x:v>
      </x:c>
      <x:c r="S72" s="105">
        <x:v>5</x:v>
      </x:c>
      <x:c r="T72" s="105">
        <x:v>0.5</x:v>
      </x:c>
      <x:c r="U72" s="105" t="s">
        <x:v>2500</x:v>
      </x:c>
      <x:c r="V72" s="105">
        <x:v>3.5</x:v>
      </x:c>
      <x:c r="W72" s="105">
        <x:v>0.55000000000000004</x:v>
      </x:c>
      <x:c r="X72" s="105" t="s">
        <x:v>2475</x:v>
      </x:c>
      <x:c r="Y72" s="105">
        <x:v>0</x:v>
      </x:c>
      <x:c r="Z72" s="105" t="s">
        <x:v>2475</x:v>
      </x:c>
      <x:c r="AA72" s="105">
        <x:v>0</x:v>
      </x:c>
      <x:c r="AB72" s="105" t="s">
        <x:v>2501</x:v>
      </x:c>
      <x:c r="AC72" s="105" t="s">
        <x:v>2639</x:v>
      </x:c>
      <x:c r="AD72" s="105" t="s">
        <x:v>3058</x:v>
      </x:c>
    </x:row>
    <x:row r="73" ht="54" customHeight="1">
      <x:c r="A73" s="105" t="s">
        <x:v>3059</x:v>
      </x:c>
      <x:c r="B73" s="105"/>
      <x:c r="C73" s="105" t="s">
        <x:v>3054</x:v>
      </x:c>
      <x:c r="D73" s="105" t="s">
        <x:v>3055</x:v>
      </x:c>
      <x:c r="E73" s="105" t="s">
        <x:v>3056</x:v>
      </x:c>
      <x:c r="F73" s="105" t="s">
        <x:v>2968</x:v>
      </x:c>
      <x:c r="G73" s="105" t="s">
        <x:v>3060</x:v>
      </x:c>
      <x:c r="H73" s="105" t="s">
        <x:v>3061</x:v>
      </x:c>
      <x:c r="I73" s="105"/>
      <x:c r="J73" s="105" t="s">
        <x:v>2472</x:v>
      </x:c>
      <x:c r="K73" s="105" t="s">
        <x:v>3054</x:v>
      </x:c>
      <x:c r="L73" s="105" t="s">
        <x:v>3062</x:v>
      </x:c>
      <x:c r="M73" s="105" t="s">
        <x:v>2971</x:v>
      </x:c>
      <x:c r="N73" s="105" t="s">
        <x:v>2972</x:v>
      </x:c>
      <x:c r="O73" s="105" t="s">
        <x:v>2475</x:v>
      </x:c>
      <x:c r="P73" s="105">
        <x:v>0</x:v>
      </x:c>
      <x:c r="Q73" s="105">
        <x:v>0</x:v>
      </x:c>
      <x:c r="R73" s="105" t="s">
        <x:v>2476</x:v>
      </x:c>
      <x:c r="S73" s="105">
        <x:v>5.7000000000000002</x:v>
      </x:c>
      <x:c r="T73" s="105">
        <x:v>0.29999999999999999</x:v>
      </x:c>
      <x:c r="U73" s="105" t="s">
        <x:v>2500</x:v>
      </x:c>
      <x:c r="V73" s="105">
        <x:v>4.2000000000000002</x:v>
      </x:c>
      <x:c r="W73" s="105">
        <x:v>0.55000000000000004</x:v>
      </x:c>
      <x:c r="X73" s="105" t="s">
        <x:v>3063</x:v>
      </x:c>
      <x:c r="Y73" s="105">
        <x:v>-1</x:v>
      </x:c>
      <x:c r="Z73" s="105" t="s">
        <x:v>2677</x:v>
      </x:c>
      <x:c r="AA73" s="105">
        <x:v>4</x:v>
      </x:c>
      <x:c r="AB73" s="105" t="s">
        <x:v>2813</x:v>
      </x:c>
      <x:c r="AC73" s="105" t="s">
        <x:v>2475</x:v>
      </x:c>
      <x:c r="AD73" s="105" t="s">
        <x:v>3064</x:v>
      </x:c>
    </x:row>
    <x:row r="74" ht="54" customHeight="1">
      <x:c r="A74" s="105" t="s">
        <x:v>3065</x:v>
      </x:c>
      <x:c r="B74" s="105"/>
      <x:c r="C74" s="105" t="s">
        <x:v>3054</x:v>
      </x:c>
      <x:c r="D74" s="105" t="s">
        <x:v>3055</x:v>
      </x:c>
      <x:c r="E74" s="105" t="s">
        <x:v>3056</x:v>
      </x:c>
      <x:c r="F74" s="105" t="s">
        <x:v>2968</x:v>
      </x:c>
      <x:c r="G74" s="105" t="s">
        <x:v>3066</x:v>
      </x:c>
      <x:c r="H74" s="105" t="s">
        <x:v>3067</x:v>
      </x:c>
      <x:c r="I74" s="105"/>
      <x:c r="J74" s="105" t="s">
        <x:v>2472</x:v>
      </x:c>
      <x:c r="K74" s="105" t="s">
        <x:v>3054</x:v>
      </x:c>
      <x:c r="L74" s="105" t="s">
        <x:v>3068</x:v>
      </x:c>
      <x:c r="M74" s="105" t="s">
        <x:v>2971</x:v>
      </x:c>
      <x:c r="N74" s="105" t="s">
        <x:v>2972</x:v>
      </x:c>
      <x:c r="O74" s="105" t="s">
        <x:v>2973</x:v>
      </x:c>
      <x:c r="P74" s="105">
        <x:v>0.84999999999999998</x:v>
      </x:c>
      <x:c r="Q74" s="105">
        <x:v>0</x:v>
      </x:c>
      <x:c r="R74" s="105" t="s">
        <x:v>3069</x:v>
      </x:c>
      <x:c r="S74" s="105">
        <x:v>6.4000000000000004</x:v>
      </x:c>
      <x:c r="T74" s="105">
        <x:v>0.20000000000000001</x:v>
      </x:c>
      <x:c r="U74" s="105" t="s">
        <x:v>2500</x:v>
      </x:c>
      <x:c r="V74" s="105">
        <x:v>4.9000000000000004</x:v>
      </x:c>
      <x:c r="W74" s="105">
        <x:v>0.55000000000000004</x:v>
      </x:c>
      <x:c r="X74" s="105" t="s">
        <x:v>2475</x:v>
      </x:c>
      <x:c r="Y74" s="105">
        <x:v>0</x:v>
      </x:c>
      <x:c r="Z74" s="105" t="s">
        <x:v>2475</x:v>
      </x:c>
      <x:c r="AA74" s="105">
        <x:v>0</x:v>
      </x:c>
      <x:c r="AB74" s="105" t="s">
        <x:v>2501</x:v>
      </x:c>
      <x:c r="AC74" s="105" t="s">
        <x:v>2639</x:v>
      </x:c>
      <x:c r="AD74" s="105" t="s">
        <x:v>3070</x:v>
      </x:c>
    </x:row>
    <x:row r="75" ht="54" customHeight="1">
      <x:c r="A75" s="105" t="s">
        <x:v>3071</x:v>
      </x:c>
      <x:c r="B75" s="105"/>
      <x:c r="C75" s="105" t="s">
        <x:v>3072</x:v>
      </x:c>
      <x:c r="D75" s="105" t="s">
        <x:v>3039</x:v>
      </x:c>
      <x:c r="E75" s="105" t="s">
        <x:v>3073</x:v>
      </x:c>
      <x:c r="F75" s="105" t="s">
        <x:v>2968</x:v>
      </x:c>
      <x:c r="G75" s="105" t="s">
        <x:v>3074</x:v>
      </x:c>
      <x:c r="H75" s="105" t="s">
        <x:v>3075</x:v>
      </x:c>
      <x:c r="I75" s="105"/>
      <x:c r="J75" s="105" t="s">
        <x:v>2472</x:v>
      </x:c>
      <x:c r="K75" s="105" t="s">
        <x:v>3072</x:v>
      </x:c>
      <x:c r="L75" s="105"/>
      <x:c r="M75" s="105" t="s">
        <x:v>2971</x:v>
      </x:c>
      <x:c r="N75" s="105" t="s">
        <x:v>2972</x:v>
      </x:c>
      <x:c r="O75" s="105" t="s">
        <x:v>2973</x:v>
      </x:c>
      <x:c r="P75" s="105">
        <x:v>1.1000000000000001</x:v>
      </x:c>
      <x:c r="Q75" s="105">
        <x:v>0</x:v>
      </x:c>
      <x:c r="R75" s="105" t="s">
        <x:v>3042</x:v>
      </x:c>
      <x:c r="S75" s="105">
        <x:v>6.5</x:v>
      </x:c>
      <x:c r="T75" s="105">
        <x:v>0.40000000000000002</x:v>
      </x:c>
      <x:c r="U75" s="105" t="s">
        <x:v>2500</x:v>
      </x:c>
      <x:c r="V75" s="105">
        <x:v>5</x:v>
      </x:c>
      <x:c r="W75" s="105">
        <x:v>0.65000000000000002</x:v>
      </x:c>
      <x:c r="X75" s="105" t="s">
        <x:v>2475</x:v>
      </x:c>
      <x:c r="Y75" s="105">
        <x:v>0</x:v>
      </x:c>
      <x:c r="Z75" s="105" t="s">
        <x:v>2475</x:v>
      </x:c>
      <x:c r="AA75" s="105">
        <x:v>0</x:v>
      </x:c>
      <x:c r="AB75" s="105" t="s">
        <x:v>2501</x:v>
      </x:c>
      <x:c r="AC75" s="105" t="s">
        <x:v>2475</x:v>
      </x:c>
      <x:c r="AD75" s="105" t="s">
        <x:v>3076</x:v>
      </x:c>
    </x:row>
    <x:row r="76" ht="54" customHeight="1">
      <x:c r="A76" s="105" t="s">
        <x:v>3077</x:v>
      </x:c>
      <x:c r="B76" s="105"/>
      <x:c r="C76" s="105" t="s">
        <x:v>3072</x:v>
      </x:c>
      <x:c r="D76" s="105" t="s">
        <x:v>3039</x:v>
      </x:c>
      <x:c r="E76" s="105" t="s">
        <x:v>3073</x:v>
      </x:c>
      <x:c r="F76" s="105" t="s">
        <x:v>2968</x:v>
      </x:c>
      <x:c r="G76" s="105" t="s">
        <x:v>3078</x:v>
      </x:c>
      <x:c r="H76" s="105" t="s">
        <x:v>3000</x:v>
      </x:c>
      <x:c r="I76" s="105"/>
      <x:c r="J76" s="105" t="s">
        <x:v>2472</x:v>
      </x:c>
      <x:c r="K76" s="105" t="s">
        <x:v>3072</x:v>
      </x:c>
      <x:c r="L76" s="105"/>
      <x:c r="M76" s="105" t="s">
        <x:v>2971</x:v>
      </x:c>
      <x:c r="N76" s="105" t="s">
        <x:v>2972</x:v>
      </x:c>
      <x:c r="O76" s="105" t="s">
        <x:v>2973</x:v>
      </x:c>
      <x:c r="P76" s="105">
        <x:v>1.2</x:v>
      </x:c>
      <x:c r="Q76" s="105">
        <x:v>0</x:v>
      </x:c>
      <x:c r="R76" s="105" t="s">
        <x:v>3001</x:v>
      </x:c>
      <x:c r="S76" s="105">
        <x:v>7.2000000000000002</x:v>
      </x:c>
      <x:c r="T76" s="105">
        <x:v>0.29999999999999999</x:v>
      </x:c>
      <x:c r="U76" s="105" t="s">
        <x:v>2500</x:v>
      </x:c>
      <x:c r="V76" s="105">
        <x:v>5.7000000000000002</x:v>
      </x:c>
      <x:c r="W76" s="105">
        <x:v>0.65000000000000002</x:v>
      </x:c>
      <x:c r="X76" s="105" t="s">
        <x:v>2475</x:v>
      </x:c>
      <x:c r="Y76" s="105">
        <x:v>0</x:v>
      </x:c>
      <x:c r="Z76" s="105" t="s">
        <x:v>2475</x:v>
      </x:c>
      <x:c r="AA76" s="105">
        <x:v>0</x:v>
      </x:c>
      <x:c r="AB76" s="105" t="s">
        <x:v>2501</x:v>
      </x:c>
      <x:c r="AC76" s="105" t="s">
        <x:v>2475</x:v>
      </x:c>
      <x:c r="AD76" s="105" t="s">
        <x:v>3079</x:v>
      </x:c>
    </x:row>
    <x:row r="77" ht="54" customHeight="1">
      <x:c r="A77" s="105" t="s">
        <x:v>3080</x:v>
      </x:c>
      <x:c r="B77" s="105"/>
      <x:c r="C77" s="105" t="s">
        <x:v>3072</x:v>
      </x:c>
      <x:c r="D77" s="105" t="s">
        <x:v>3039</x:v>
      </x:c>
      <x:c r="E77" s="105" t="s">
        <x:v>3073</x:v>
      </x:c>
      <x:c r="F77" s="105" t="s">
        <x:v>2968</x:v>
      </x:c>
      <x:c r="G77" s="105" t="s">
        <x:v>3081</x:v>
      </x:c>
      <x:c r="H77" s="105" t="s">
        <x:v>3046</x:v>
      </x:c>
      <x:c r="I77" s="105"/>
      <x:c r="J77" s="105" t="s">
        <x:v>2472</x:v>
      </x:c>
      <x:c r="K77" s="105" t="s">
        <x:v>3072</x:v>
      </x:c>
      <x:c r="L77" s="105" t="s">
        <x:v>3031</x:v>
      </x:c>
      <x:c r="M77" s="105" t="s">
        <x:v>2971</x:v>
      </x:c>
      <x:c r="N77" s="105" t="s">
        <x:v>2972</x:v>
      </x:c>
      <x:c r="O77" s="105" t="s">
        <x:v>2973</x:v>
      </x:c>
      <x:c r="P77" s="105">
        <x:v>1.1499999999999999</x:v>
      </x:c>
      <x:c r="Q77" s="105">
        <x:v>0</x:v>
      </x:c>
      <x:c r="R77" s="105" t="s">
        <x:v>3047</x:v>
      </x:c>
      <x:c r="S77" s="105">
        <x:v>7.9000000000000004</x:v>
      </x:c>
      <x:c r="T77" s="105">
        <x:v>0.20000000000000001</x:v>
      </x:c>
      <x:c r="U77" s="105" t="s">
        <x:v>2500</x:v>
      </x:c>
      <x:c r="V77" s="105">
        <x:v>6.4000000000000004</x:v>
      </x:c>
      <x:c r="W77" s="105">
        <x:v>0.65000000000000002</x:v>
      </x:c>
      <x:c r="X77" s="105" t="s">
        <x:v>2475</x:v>
      </x:c>
      <x:c r="Y77" s="105">
        <x:v>0</x:v>
      </x:c>
      <x:c r="Z77" s="105" t="s">
        <x:v>2475</x:v>
      </x:c>
      <x:c r="AA77" s="105">
        <x:v>0</x:v>
      </x:c>
      <x:c r="AB77" s="105" t="s">
        <x:v>2501</x:v>
      </x:c>
      <x:c r="AC77" s="105" t="s">
        <x:v>2639</x:v>
      </x:c>
      <x:c r="AD77" s="105" t="s">
        <x:v>3082</x:v>
      </x:c>
    </x:row>
    <x:row r="78" ht="54" customHeight="1">
      <x:c r="A78" s="105" t="s">
        <x:v>3083</x:v>
      </x:c>
      <x:c r="B78" s="105"/>
      <x:c r="C78" s="105" t="s">
        <x:v>3072</x:v>
      </x:c>
      <x:c r="D78" s="105" t="s">
        <x:v>3039</x:v>
      </x:c>
      <x:c r="E78" s="105" t="s">
        <x:v>3073</x:v>
      </x:c>
      <x:c r="F78" s="105" t="s">
        <x:v>2968</x:v>
      </x:c>
      <x:c r="G78" s="105" t="s">
        <x:v>3084</x:v>
      </x:c>
      <x:c r="H78" s="105" t="s">
        <x:v>3085</x:v>
      </x:c>
      <x:c r="I78" s="105"/>
      <x:c r="J78" s="105" t="s">
        <x:v>2472</x:v>
      </x:c>
      <x:c r="K78" s="105" t="s">
        <x:v>3072</x:v>
      </x:c>
      <x:c r="L78" s="105"/>
      <x:c r="M78" s="105" t="s">
        <x:v>2971</x:v>
      </x:c>
      <x:c r="N78" s="105" t="s">
        <x:v>2972</x:v>
      </x:c>
      <x:c r="O78" s="105" t="s">
        <x:v>2475</x:v>
      </x:c>
      <x:c r="P78" s="105">
        <x:v>0</x:v>
      </x:c>
      <x:c r="Q78" s="105">
        <x:v>0</x:v>
      </x:c>
      <x:c r="R78" s="105" t="s">
        <x:v>2476</x:v>
      </x:c>
      <x:c r="S78" s="105">
        <x:v>8.5999999999999996</x:v>
      </x:c>
      <x:c r="T78" s="105">
        <x:v>0.10000000000000001</x:v>
      </x:c>
      <x:c r="U78" s="105" t="s">
        <x:v>2500</x:v>
      </x:c>
      <x:c r="V78" s="105">
        <x:v>7.0999999999999996</x:v>
      </x:c>
      <x:c r="W78" s="105">
        <x:v>0.65000000000000002</x:v>
      </x:c>
      <x:c r="X78" s="105" t="s">
        <x:v>2475</x:v>
      </x:c>
      <x:c r="Y78" s="105">
        <x:v>0</x:v>
      </x:c>
      <x:c r="Z78" s="105" t="s">
        <x:v>2475</x:v>
      </x:c>
      <x:c r="AA78" s="105">
        <x:v>0</x:v>
      </x:c>
      <x:c r="AB78" s="105" t="s">
        <x:v>2501</x:v>
      </x:c>
      <x:c r="AC78" s="105" t="s">
        <x:v>2475</x:v>
      </x:c>
      <x:c r="AD78" s="105" t="s">
        <x:v>3086</x:v>
      </x:c>
    </x:row>
    <x:row r="79" ht="54" customHeight="1">
      <x:c r="A79" s="105" t="s">
        <x:v>3087</x:v>
      </x:c>
      <x:c r="B79" s="105"/>
      <x:c r="C79" s="105" t="s">
        <x:v>3088</x:v>
      </x:c>
      <x:c r="D79" s="105" t="s">
        <x:v>3039</x:v>
      </x:c>
      <x:c r="E79" s="105" t="s">
        <x:v>3089</x:v>
      </x:c>
      <x:c r="F79" s="105" t="s">
        <x:v>2968</x:v>
      </x:c>
      <x:c r="G79" s="105" t="s">
        <x:v>3090</x:v>
      </x:c>
      <x:c r="H79" s="105" t="s">
        <x:v>3091</x:v>
      </x:c>
      <x:c r="I79" s="105"/>
      <x:c r="J79" s="105" t="s">
        <x:v>2472</x:v>
      </x:c>
      <x:c r="K79" s="105" t="s">
        <x:v>3088</x:v>
      </x:c>
      <x:c r="L79" s="105" t="s">
        <x:v>2856</x:v>
      </x:c>
      <x:c r="M79" s="105" t="s">
        <x:v>2971</x:v>
      </x:c>
      <x:c r="N79" s="105" t="s">
        <x:v>2972</x:v>
      </x:c>
      <x:c r="O79" s="105" t="s">
        <x:v>2475</x:v>
      </x:c>
      <x:c r="P79" s="105">
        <x:v>0</x:v>
      </x:c>
      <x:c r="Q79" s="105">
        <x:v>0</x:v>
      </x:c>
      <x:c r="R79" s="105" t="s">
        <x:v>2476</x:v>
      </x:c>
      <x:c r="S79" s="105">
        <x:v>7</x:v>
      </x:c>
      <x:c r="T79" s="105">
        <x:v>0.29999999999999999</x:v>
      </x:c>
      <x:c r="U79" s="105" t="s">
        <x:v>2500</x:v>
      </x:c>
      <x:c r="V79" s="105">
        <x:v>5.5</x:v>
      </x:c>
      <x:c r="W79" s="105">
        <x:v>0.75</x:v>
      </x:c>
      <x:c r="X79" s="105" t="s">
        <x:v>2860</x:v>
      </x:c>
      <x:c r="Y79" s="105">
        <x:v>1</x:v>
      </x:c>
      <x:c r="Z79" s="105" t="s">
        <x:v>2853</x:v>
      </x:c>
      <x:c r="AA79" s="105">
        <x:v>4</x:v>
      </x:c>
      <x:c r="AB79" s="105" t="s">
        <x:v>2813</x:v>
      </x:c>
      <x:c r="AC79" s="105" t="s">
        <x:v>2584</x:v>
      </x:c>
      <x:c r="AD79" s="105" t="s">
        <x:v>3092</x:v>
      </x:c>
    </x:row>
    <x:row r="80" ht="54" customHeight="1">
      <x:c r="A80" s="105" t="s">
        <x:v>3093</x:v>
      </x:c>
      <x:c r="B80" s="105"/>
      <x:c r="C80" s="105" t="s">
        <x:v>3088</x:v>
      </x:c>
      <x:c r="D80" s="105" t="s">
        <x:v>3039</x:v>
      </x:c>
      <x:c r="E80" s="105" t="s">
        <x:v>3089</x:v>
      </x:c>
      <x:c r="F80" s="105" t="s">
        <x:v>2968</x:v>
      </x:c>
      <x:c r="G80" s="105" t="s">
        <x:v>3094</x:v>
      </x:c>
      <x:c r="H80" s="105" t="s">
        <x:v>3095</x:v>
      </x:c>
      <x:c r="I80" s="105"/>
      <x:c r="J80" s="105" t="s">
        <x:v>2472</x:v>
      </x:c>
      <x:c r="K80" s="105" t="s">
        <x:v>3088</x:v>
      </x:c>
      <x:c r="L80" s="105"/>
      <x:c r="M80" s="105" t="s">
        <x:v>2971</x:v>
      </x:c>
      <x:c r="N80" s="105" t="s">
        <x:v>2972</x:v>
      </x:c>
      <x:c r="O80" s="105" t="s">
        <x:v>2475</x:v>
      </x:c>
      <x:c r="P80" s="105">
        <x:v>0</x:v>
      </x:c>
      <x:c r="Q80" s="105">
        <x:v>0</x:v>
      </x:c>
      <x:c r="R80" s="105" t="s">
        <x:v>2476</x:v>
      </x:c>
      <x:c r="S80" s="105">
        <x:v>7.7000000000000002</x:v>
      </x:c>
      <x:c r="T80" s="105">
        <x:v>0.29999999999999999</x:v>
      </x:c>
      <x:c r="U80" s="105" t="s">
        <x:v>2500</x:v>
      </x:c>
      <x:c r="V80" s="105">
        <x:v>6.2000000000000002</x:v>
      </x:c>
      <x:c r="W80" s="105">
        <x:v>0.75</x:v>
      </x:c>
      <x:c r="X80" s="105" t="s">
        <x:v>2475</x:v>
      </x:c>
      <x:c r="Y80" s="105">
        <x:v>0</x:v>
      </x:c>
      <x:c r="Z80" s="105" t="s">
        <x:v>2475</x:v>
      </x:c>
      <x:c r="AA80" s="105">
        <x:v>0</x:v>
      </x:c>
      <x:c r="AB80" s="105" t="s">
        <x:v>2501</x:v>
      </x:c>
      <x:c r="AC80" s="105" t="s">
        <x:v>2475</x:v>
      </x:c>
      <x:c r="AD80" s="105" t="s">
        <x:v>3096</x:v>
      </x:c>
    </x:row>
    <x:row r="81" ht="54" customHeight="1">
      <x:c r="A81" s="105" t="s">
        <x:v>3097</x:v>
      </x:c>
      <x:c r="B81" s="105"/>
      <x:c r="C81" s="105" t="s">
        <x:v>3088</x:v>
      </x:c>
      <x:c r="D81" s="105" t="s">
        <x:v>3039</x:v>
      </x:c>
      <x:c r="E81" s="105" t="s">
        <x:v>3089</x:v>
      </x:c>
      <x:c r="F81" s="105" t="s">
        <x:v>2968</x:v>
      </x:c>
      <x:c r="G81" s="105" t="s">
        <x:v>3098</x:v>
      </x:c>
      <x:c r="H81" s="105" t="s">
        <x:v>3099</x:v>
      </x:c>
      <x:c r="I81" s="105"/>
      <x:c r="J81" s="105" t="s">
        <x:v>2472</x:v>
      </x:c>
      <x:c r="K81" s="105" t="s">
        <x:v>3088</x:v>
      </x:c>
      <x:c r="L81" s="105"/>
      <x:c r="M81" s="105" t="s">
        <x:v>2971</x:v>
      </x:c>
      <x:c r="N81" s="105" t="s">
        <x:v>2972</x:v>
      </x:c>
      <x:c r="O81" s="105" t="s">
        <x:v>2475</x:v>
      </x:c>
      <x:c r="P81" s="105">
        <x:v>0</x:v>
      </x:c>
      <x:c r="Q81" s="105">
        <x:v>0</x:v>
      </x:c>
      <x:c r="R81" s="105" t="s">
        <x:v>2476</x:v>
      </x:c>
      <x:c r="S81" s="105">
        <x:v>8.4000000000000004</x:v>
      </x:c>
      <x:c r="T81" s="105">
        <x:v>0.25</x:v>
      </x:c>
      <x:c r="U81" s="105" t="s">
        <x:v>2500</x:v>
      </x:c>
      <x:c r="V81" s="105">
        <x:v>6.9000000000000004</x:v>
      </x:c>
      <x:c r="W81" s="105">
        <x:v>0.75</x:v>
      </x:c>
      <x:c r="X81" s="105" t="s">
        <x:v>2486</x:v>
      </x:c>
      <x:c r="Y81" s="105">
        <x:v>20</x:v>
      </x:c>
      <x:c r="Z81" s="105" t="s">
        <x:v>2509</x:v>
      </x:c>
      <x:c r="AA81" s="105">
        <x:v>6</x:v>
      </x:c>
      <x:c r="AB81" s="105" t="s">
        <x:v>2813</x:v>
      </x:c>
      <x:c r="AC81" s="105" t="s">
        <x:v>2831</x:v>
      </x:c>
      <x:c r="AD81" s="105" t="s">
        <x:v>3100</x:v>
      </x:c>
    </x:row>
    <x:row r="82" ht="54" customHeight="1">
      <x:c r="A82" s="105" t="s">
        <x:v>3101</x:v>
      </x:c>
      <x:c r="B82" s="105"/>
      <x:c r="C82" s="105" t="s">
        <x:v>3088</x:v>
      </x:c>
      <x:c r="D82" s="105" t="s">
        <x:v>3039</x:v>
      </x:c>
      <x:c r="E82" s="105" t="s">
        <x:v>3089</x:v>
      </x:c>
      <x:c r="F82" s="105" t="s">
        <x:v>2968</x:v>
      </x:c>
      <x:c r="G82" s="105" t="s">
        <x:v>3102</x:v>
      </x:c>
      <x:c r="H82" s="105" t="s">
        <x:v>3103</x:v>
      </x:c>
      <x:c r="I82" s="105"/>
      <x:c r="J82" s="105" t="s">
        <x:v>2472</x:v>
      </x:c>
      <x:c r="K82" s="105" t="s">
        <x:v>3088</x:v>
      </x:c>
      <x:c r="L82" s="105"/>
      <x:c r="M82" s="105" t="s">
        <x:v>2971</x:v>
      </x:c>
      <x:c r="N82" s="105" t="s">
        <x:v>2972</x:v>
      </x:c>
      <x:c r="O82" s="105" t="s">
        <x:v>2973</x:v>
      </x:c>
      <x:c r="P82" s="105">
        <x:v>1.05</x:v>
      </x:c>
      <x:c r="Q82" s="105">
        <x:v>0</x:v>
      </x:c>
      <x:c r="R82" s="105" t="s">
        <x:v>3104</x:v>
      </x:c>
      <x:c r="S82" s="105">
        <x:v>9.0999999999999996</x:v>
      </x:c>
      <x:c r="T82" s="105">
        <x:v>0.14999999999999999</x:v>
      </x:c>
      <x:c r="U82" s="105" t="s">
        <x:v>2500</x:v>
      </x:c>
      <x:c r="V82" s="105">
        <x:v>7.5999999999999996</x:v>
      </x:c>
      <x:c r="W82" s="105">
        <x:v>0.75</x:v>
      </x:c>
      <x:c r="X82" s="105" t="s">
        <x:v>2475</x:v>
      </x:c>
      <x:c r="Y82" s="105">
        <x:v>0</x:v>
      </x:c>
      <x:c r="Z82" s="105" t="s">
        <x:v>2475</x:v>
      </x:c>
      <x:c r="AA82" s="105">
        <x:v>0</x:v>
      </x:c>
      <x:c r="AB82" s="105" t="s">
        <x:v>2501</x:v>
      </x:c>
      <x:c r="AC82" s="105" t="s">
        <x:v>2475</x:v>
      </x:c>
      <x:c r="AD82" s="105" t="s">
        <x:v>3105</x:v>
      </x:c>
    </x:row>
    <x:row r="83" ht="54" customHeight="1">
      <x:c r="A83" s="105" t="s">
        <x:v>3106</x:v>
      </x:c>
      <x:c r="B83" s="105"/>
      <x:c r="C83" s="105" t="s">
        <x:v>3107</x:v>
      </x:c>
      <x:c r="D83" s="105" t="s">
        <x:v>3108</x:v>
      </x:c>
      <x:c r="E83" s="105" t="s">
        <x:v>2525</x:v>
      </x:c>
      <x:c r="F83" s="105" t="s">
        <x:v>2968</x:v>
      </x:c>
      <x:c r="G83" s="105" t="s">
        <x:v>3109</x:v>
      </x:c>
      <x:c r="H83" s="105" t="s">
        <x:v>3110</x:v>
      </x:c>
      <x:c r="I83" s="105"/>
      <x:c r="J83" s="105" t="s">
        <x:v>2472</x:v>
      </x:c>
      <x:c r="K83" s="105" t="s">
        <x:v>3107</x:v>
      </x:c>
      <x:c r="L83" s="105"/>
      <x:c r="M83" s="105" t="s">
        <x:v>2971</x:v>
      </x:c>
      <x:c r="N83" s="105" t="s">
        <x:v>2972</x:v>
      </x:c>
      <x:c r="O83" s="105" t="s">
        <x:v>2475</x:v>
      </x:c>
      <x:c r="P83" s="105">
        <x:v>0</x:v>
      </x:c>
      <x:c r="Q83" s="105">
        <x:v>0</x:v>
      </x:c>
      <x:c r="R83" s="105" t="s">
        <x:v>2476</x:v>
      </x:c>
      <x:c r="S83" s="105">
        <x:v>5</x:v>
      </x:c>
      <x:c r="T83" s="105">
        <x:v>0.40000000000000002</x:v>
      </x:c>
      <x:c r="U83" s="105" t="s">
        <x:v>2500</x:v>
      </x:c>
      <x:c r="V83" s="105">
        <x:v>3.5</x:v>
      </x:c>
      <x:c r="W83" s="105">
        <x:v>0.55000000000000004</x:v>
      </x:c>
      <x:c r="X83" s="105" t="s">
        <x:v>2475</x:v>
      </x:c>
      <x:c r="Y83" s="105">
        <x:v>0</x:v>
      </x:c>
      <x:c r="Z83" s="105" t="s">
        <x:v>2475</x:v>
      </x:c>
      <x:c r="AA83" s="105">
        <x:v>0</x:v>
      </x:c>
      <x:c r="AB83" s="105" t="s">
        <x:v>2501</x:v>
      </x:c>
      <x:c r="AC83" s="105" t="s">
        <x:v>2475</x:v>
      </x:c>
      <x:c r="AD83" s="105" t="s">
        <x:v>3111</x:v>
      </x:c>
    </x:row>
    <x:row r="84" ht="54" customHeight="1">
      <x:c r="A84" s="105" t="s">
        <x:v>3112</x:v>
      </x:c>
      <x:c r="B84" s="105"/>
      <x:c r="C84" s="105" t="s">
        <x:v>3107</x:v>
      </x:c>
      <x:c r="D84" s="105" t="s">
        <x:v>3108</x:v>
      </x:c>
      <x:c r="E84" s="105" t="s">
        <x:v>2525</x:v>
      </x:c>
      <x:c r="F84" s="105" t="s">
        <x:v>2968</x:v>
      </x:c>
      <x:c r="G84" s="105" t="s">
        <x:v>3113</x:v>
      </x:c>
      <x:c r="H84" s="105" t="s">
        <x:v>3103</x:v>
      </x:c>
      <x:c r="I84" s="105"/>
      <x:c r="J84" s="105" t="s">
        <x:v>2472</x:v>
      </x:c>
      <x:c r="K84" s="105" t="s">
        <x:v>3107</x:v>
      </x:c>
      <x:c r="L84" s="105"/>
      <x:c r="M84" s="105" t="s">
        <x:v>2971</x:v>
      </x:c>
      <x:c r="N84" s="105" t="s">
        <x:v>2972</x:v>
      </x:c>
      <x:c r="O84" s="105" t="s">
        <x:v>2973</x:v>
      </x:c>
      <x:c r="P84" s="105">
        <x:v>1.2</x:v>
      </x:c>
      <x:c r="Q84" s="105">
        <x:v>0</x:v>
      </x:c>
      <x:c r="R84" s="105" t="s">
        <x:v>3001</x:v>
      </x:c>
      <x:c r="S84" s="105">
        <x:v>5.7000000000000002</x:v>
      </x:c>
      <x:c r="T84" s="105">
        <x:v>0.34999999999999998</x:v>
      </x:c>
      <x:c r="U84" s="105" t="s">
        <x:v>2500</x:v>
      </x:c>
      <x:c r="V84" s="105">
        <x:v>4.2000000000000002</x:v>
      </x:c>
      <x:c r="W84" s="105">
        <x:v>0.55000000000000004</x:v>
      </x:c>
      <x:c r="X84" s="105" t="s">
        <x:v>2475</x:v>
      </x:c>
      <x:c r="Y84" s="105">
        <x:v>0</x:v>
      </x:c>
      <x:c r="Z84" s="105" t="s">
        <x:v>2475</x:v>
      </x:c>
      <x:c r="AA84" s="105">
        <x:v>0</x:v>
      </x:c>
      <x:c r="AB84" s="105" t="s">
        <x:v>2501</x:v>
      </x:c>
      <x:c r="AC84" s="105" t="s">
        <x:v>2475</x:v>
      </x:c>
      <x:c r="AD84" s="105" t="s">
        <x:v>3114</x:v>
      </x:c>
    </x:row>
    <x:row r="85" ht="54" customHeight="1">
      <x:c r="A85" s="105" t="s">
        <x:v>3115</x:v>
      </x:c>
      <x:c r="B85" s="105"/>
      <x:c r="C85" s="105" t="s">
        <x:v>3107</x:v>
      </x:c>
      <x:c r="D85" s="105" t="s">
        <x:v>3108</x:v>
      </x:c>
      <x:c r="E85" s="105" t="s">
        <x:v>2525</x:v>
      </x:c>
      <x:c r="F85" s="105" t="s">
        <x:v>2968</x:v>
      </x:c>
      <x:c r="G85" s="105" t="s">
        <x:v>3116</x:v>
      </x:c>
      <x:c r="H85" s="105" t="s">
        <x:v>3051</x:v>
      </x:c>
      <x:c r="I85" s="105"/>
      <x:c r="J85" s="105" t="s">
        <x:v>2472</x:v>
      </x:c>
      <x:c r="K85" s="105" t="s">
        <x:v>3107</x:v>
      </x:c>
      <x:c r="L85" s="105"/>
      <x:c r="M85" s="105" t="s">
        <x:v>2971</x:v>
      </x:c>
      <x:c r="N85" s="105" t="s">
        <x:v>2972</x:v>
      </x:c>
      <x:c r="O85" s="105" t="s">
        <x:v>2475</x:v>
      </x:c>
      <x:c r="P85" s="105">
        <x:v>0</x:v>
      </x:c>
      <x:c r="Q85" s="105">
        <x:v>0</x:v>
      </x:c>
      <x:c r="R85" s="105" t="s">
        <x:v>2476</x:v>
      </x:c>
      <x:c r="S85" s="105">
        <x:v>6.4000000000000004</x:v>
      </x:c>
      <x:c r="T85" s="105">
        <x:v>0.25</x:v>
      </x:c>
      <x:c r="U85" s="105" t="s">
        <x:v>2500</x:v>
      </x:c>
      <x:c r="V85" s="105">
        <x:v>4.9000000000000004</x:v>
      </x:c>
      <x:c r="W85" s="105">
        <x:v>0.55000000000000004</x:v>
      </x:c>
      <x:c r="X85" s="105" t="s">
        <x:v>2475</x:v>
      </x:c>
      <x:c r="Y85" s="105">
        <x:v>0</x:v>
      </x:c>
      <x:c r="Z85" s="105" t="s">
        <x:v>2475</x:v>
      </x:c>
      <x:c r="AA85" s="105">
        <x:v>0</x:v>
      </x:c>
      <x:c r="AB85" s="105" t="s">
        <x:v>2501</x:v>
      </x:c>
      <x:c r="AC85" s="105" t="s">
        <x:v>2475</x:v>
      </x:c>
      <x:c r="AD85" s="105" t="s">
        <x:v>3117</x:v>
      </x:c>
    </x:row>
    <x:row r="86" ht="54" customHeight="1">
      <x:c r="A86" s="105" t="s">
        <x:v>3118</x:v>
      </x:c>
      <x:c r="B86" s="105"/>
      <x:c r="C86" s="105" t="s">
        <x:v>3119</x:v>
      </x:c>
      <x:c r="D86" s="105" t="s">
        <x:v>3108</x:v>
      </x:c>
      <x:c r="E86" s="105" t="s">
        <x:v>2535</x:v>
      </x:c>
      <x:c r="F86" s="105" t="s">
        <x:v>2968</x:v>
      </x:c>
      <x:c r="G86" s="105" t="s">
        <x:v>3120</x:v>
      </x:c>
      <x:c r="H86" s="105" t="s">
        <x:v>3121</x:v>
      </x:c>
      <x:c r="I86" s="105"/>
      <x:c r="J86" s="105" t="s">
        <x:v>2472</x:v>
      </x:c>
      <x:c r="K86" s="105" t="s">
        <x:v>3119</x:v>
      </x:c>
      <x:c r="L86" s="105"/>
      <x:c r="M86" s="105" t="s">
        <x:v>2971</x:v>
      </x:c>
      <x:c r="N86" s="105" t="s">
        <x:v>2972</x:v>
      </x:c>
      <x:c r="O86" s="105" t="s">
        <x:v>2475</x:v>
      </x:c>
      <x:c r="P86" s="105">
        <x:v>0</x:v>
      </x:c>
      <x:c r="Q86" s="105">
        <x:v>0</x:v>
      </x:c>
      <x:c r="R86" s="105" t="s">
        <x:v>2476</x:v>
      </x:c>
      <x:c r="S86" s="105">
        <x:v>5</x:v>
      </x:c>
      <x:c r="T86" s="105">
        <x:v>0.34999999999999998</x:v>
      </x:c>
      <x:c r="U86" s="105" t="s">
        <x:v>2500</x:v>
      </x:c>
      <x:c r="V86" s="105">
        <x:v>3.5</x:v>
      </x:c>
      <x:c r="W86" s="105">
        <x:v>0.55000000000000004</x:v>
      </x:c>
      <x:c r="X86" s="105" t="s">
        <x:v>2475</x:v>
      </x:c>
      <x:c r="Y86" s="105">
        <x:v>0</x:v>
      </x:c>
      <x:c r="Z86" s="105" t="s">
        <x:v>2475</x:v>
      </x:c>
      <x:c r="AA86" s="105">
        <x:v>0</x:v>
      </x:c>
      <x:c r="AB86" s="105" t="s">
        <x:v>2501</x:v>
      </x:c>
      <x:c r="AC86" s="105" t="s">
        <x:v>2475</x:v>
      </x:c>
      <x:c r="AD86" s="105" t="s">
        <x:v>3122</x:v>
      </x:c>
    </x:row>
    <x:row r="87" ht="54" customHeight="1">
      <x:c r="A87" s="105" t="s">
        <x:v>3123</x:v>
      </x:c>
      <x:c r="B87" s="105"/>
      <x:c r="C87" s="105" t="s">
        <x:v>3119</x:v>
      </x:c>
      <x:c r="D87" s="105" t="s">
        <x:v>3108</x:v>
      </x:c>
      <x:c r="E87" s="105" t="s">
        <x:v>2535</x:v>
      </x:c>
      <x:c r="F87" s="105" t="s">
        <x:v>2968</x:v>
      </x:c>
      <x:c r="G87" s="105" t="s">
        <x:v>3124</x:v>
      </x:c>
      <x:c r="H87" s="105" t="s">
        <x:v>3125</x:v>
      </x:c>
      <x:c r="I87" s="105"/>
      <x:c r="J87" s="105" t="s">
        <x:v>2472</x:v>
      </x:c>
      <x:c r="K87" s="105" t="s">
        <x:v>3119</x:v>
      </x:c>
      <x:c r="L87" s="105"/>
      <x:c r="M87" s="105" t="s">
        <x:v>2971</x:v>
      </x:c>
      <x:c r="N87" s="105" t="s">
        <x:v>2972</x:v>
      </x:c>
      <x:c r="O87" s="105" t="s">
        <x:v>2973</x:v>
      </x:c>
      <x:c r="P87" s="105">
        <x:v>1.25</x:v>
      </x:c>
      <x:c r="Q87" s="105">
        <x:v>0</x:v>
      </x:c>
      <x:c r="R87" s="105" t="s">
        <x:v>3126</x:v>
      </x:c>
      <x:c r="S87" s="105">
        <x:v>5.7000000000000002</x:v>
      </x:c>
      <x:c r="T87" s="105">
        <x:v>0.40000000000000002</x:v>
      </x:c>
      <x:c r="U87" s="105" t="s">
        <x:v>2500</x:v>
      </x:c>
      <x:c r="V87" s="105">
        <x:v>4.2000000000000002</x:v>
      </x:c>
      <x:c r="W87" s="105">
        <x:v>0.55000000000000004</x:v>
      </x:c>
      <x:c r="X87" s="105" t="s">
        <x:v>2475</x:v>
      </x:c>
      <x:c r="Y87" s="105">
        <x:v>0</x:v>
      </x:c>
      <x:c r="Z87" s="105" t="s">
        <x:v>2475</x:v>
      </x:c>
      <x:c r="AA87" s="105">
        <x:v>0</x:v>
      </x:c>
      <x:c r="AB87" s="105" t="s">
        <x:v>2501</x:v>
      </x:c>
      <x:c r="AC87" s="105" t="s">
        <x:v>2475</x:v>
      </x:c>
      <x:c r="AD87" s="105" t="s">
        <x:v>3127</x:v>
      </x:c>
    </x:row>
    <x:row r="88" ht="54" customHeight="1">
      <x:c r="A88" s="105" t="s">
        <x:v>3128</x:v>
      </x:c>
      <x:c r="B88" s="105"/>
      <x:c r="C88" s="105" t="s">
        <x:v>3119</x:v>
      </x:c>
      <x:c r="D88" s="105" t="s">
        <x:v>3108</x:v>
      </x:c>
      <x:c r="E88" s="105" t="s">
        <x:v>2535</x:v>
      </x:c>
      <x:c r="F88" s="105" t="s">
        <x:v>2968</x:v>
      </x:c>
      <x:c r="G88" s="105" t="s">
        <x:v>3129</x:v>
      </x:c>
      <x:c r="H88" s="105" t="s">
        <x:v>3130</x:v>
      </x:c>
      <x:c r="I88" s="105"/>
      <x:c r="J88" s="105" t="s">
        <x:v>2472</x:v>
      </x:c>
      <x:c r="K88" s="105" t="s">
        <x:v>3119</x:v>
      </x:c>
      <x:c r="L88" s="105"/>
      <x:c r="M88" s="105" t="s">
        <x:v>2971</x:v>
      </x:c>
      <x:c r="N88" s="105" t="s">
        <x:v>2972</x:v>
      </x:c>
      <x:c r="O88" s="105" t="s">
        <x:v>2475</x:v>
      </x:c>
      <x:c r="P88" s="105">
        <x:v>0</x:v>
      </x:c>
      <x:c r="Q88" s="105">
        <x:v>0</x:v>
      </x:c>
      <x:c r="R88" s="105" t="s">
        <x:v>2476</x:v>
      </x:c>
      <x:c r="S88" s="105">
        <x:v>6.4000000000000004</x:v>
      </x:c>
      <x:c r="T88" s="105">
        <x:v>0.25</x:v>
      </x:c>
      <x:c r="U88" s="105" t="s">
        <x:v>2500</x:v>
      </x:c>
      <x:c r="V88" s="105">
        <x:v>4.9000000000000004</x:v>
      </x:c>
      <x:c r="W88" s="105">
        <x:v>0.55000000000000004</x:v>
      </x:c>
      <x:c r="X88" s="105" t="s">
        <x:v>3131</x:v>
      </x:c>
      <x:c r="Y88" s="105">
        <x:v>1</x:v>
      </x:c>
      <x:c r="Z88" s="105" t="s">
        <x:v>2582</x:v>
      </x:c>
      <x:c r="AA88" s="105">
        <x:v>0</x:v>
      </x:c>
      <x:c r="AB88" s="105" t="s">
        <x:v>2501</x:v>
      </x:c>
      <x:c r="AC88" s="105" t="s">
        <x:v>2475</x:v>
      </x:c>
      <x:c r="AD88" s="105" t="s">
        <x:v>3132</x:v>
      </x:c>
    </x:row>
    <x:row r="89" ht="54" customHeight="1">
      <x:c r="A89" s="105" t="s">
        <x:v>3133</x:v>
      </x:c>
      <x:c r="B89" s="105"/>
      <x:c r="C89" s="105" t="s">
        <x:v>3134</x:v>
      </x:c>
      <x:c r="D89" s="105" t="s">
        <x:v>3108</x:v>
      </x:c>
      <x:c r="E89" s="105" t="s">
        <x:v>2545</x:v>
      </x:c>
      <x:c r="F89" s="105" t="s">
        <x:v>2968</x:v>
      </x:c>
      <x:c r="G89" s="105" t="s">
        <x:v>3135</x:v>
      </x:c>
      <x:c r="H89" s="105" t="s">
        <x:v>3030</x:v>
      </x:c>
      <x:c r="I89" s="105"/>
      <x:c r="J89" s="105" t="s">
        <x:v>2472</x:v>
      </x:c>
      <x:c r="K89" s="105" t="s">
        <x:v>3134</x:v>
      </x:c>
      <x:c r="L89" s="105" t="s">
        <x:v>3031</x:v>
      </x:c>
      <x:c r="M89" s="105" t="s">
        <x:v>2971</x:v>
      </x:c>
      <x:c r="N89" s="105" t="s">
        <x:v>2972</x:v>
      </x:c>
      <x:c r="O89" s="105" t="s">
        <x:v>2973</x:v>
      </x:c>
      <x:c r="P89" s="105">
        <x:v>0.75</x:v>
      </x:c>
      <x:c r="Q89" s="105">
        <x:v>0</x:v>
      </x:c>
      <x:c r="R89" s="105" t="s">
        <x:v>3032</x:v>
      </x:c>
      <x:c r="S89" s="105">
        <x:v>5</x:v>
      </x:c>
      <x:c r="T89" s="105">
        <x:v>0.5</x:v>
      </x:c>
      <x:c r="U89" s="105" t="s">
        <x:v>2500</x:v>
      </x:c>
      <x:c r="V89" s="105">
        <x:v>3.5</x:v>
      </x:c>
      <x:c r="W89" s="105">
        <x:v>0.55000000000000004</x:v>
      </x:c>
      <x:c r="X89" s="105" t="s">
        <x:v>2475</x:v>
      </x:c>
      <x:c r="Y89" s="105">
        <x:v>0</x:v>
      </x:c>
      <x:c r="Z89" s="105" t="s">
        <x:v>2475</x:v>
      </x:c>
      <x:c r="AA89" s="105">
        <x:v>0</x:v>
      </x:c>
      <x:c r="AB89" s="105" t="s">
        <x:v>2501</x:v>
      </x:c>
      <x:c r="AC89" s="105" t="s">
        <x:v>2639</x:v>
      </x:c>
      <x:c r="AD89" s="105" t="s">
        <x:v>3136</x:v>
      </x:c>
    </x:row>
    <x:row r="90" ht="54" customHeight="1">
      <x:c r="A90" s="105" t="s">
        <x:v>3137</x:v>
      </x:c>
      <x:c r="B90" s="105"/>
      <x:c r="C90" s="105" t="s">
        <x:v>3134</x:v>
      </x:c>
      <x:c r="D90" s="105" t="s">
        <x:v>3108</x:v>
      </x:c>
      <x:c r="E90" s="105" t="s">
        <x:v>2545</x:v>
      </x:c>
      <x:c r="F90" s="105" t="s">
        <x:v>2968</x:v>
      </x:c>
      <x:c r="G90" s="105" t="s">
        <x:v>3138</x:v>
      </x:c>
      <x:c r="H90" s="105" t="s">
        <x:v>3061</x:v>
      </x:c>
      <x:c r="I90" s="105"/>
      <x:c r="J90" s="105" t="s">
        <x:v>2472</x:v>
      </x:c>
      <x:c r="K90" s="105" t="s">
        <x:v>3134</x:v>
      </x:c>
      <x:c r="L90" s="105" t="s">
        <x:v>3062</x:v>
      </x:c>
      <x:c r="M90" s="105" t="s">
        <x:v>2971</x:v>
      </x:c>
      <x:c r="N90" s="105" t="s">
        <x:v>2972</x:v>
      </x:c>
      <x:c r="O90" s="105" t="s">
        <x:v>2475</x:v>
      </x:c>
      <x:c r="P90" s="105">
        <x:v>0</x:v>
      </x:c>
      <x:c r="Q90" s="105">
        <x:v>0</x:v>
      </x:c>
      <x:c r="R90" s="105" t="s">
        <x:v>2476</x:v>
      </x:c>
      <x:c r="S90" s="105">
        <x:v>5.7000000000000002</x:v>
      </x:c>
      <x:c r="T90" s="105">
        <x:v>0.29999999999999999</x:v>
      </x:c>
      <x:c r="U90" s="105" t="s">
        <x:v>2500</x:v>
      </x:c>
      <x:c r="V90" s="105">
        <x:v>4.2000000000000002</x:v>
      </x:c>
      <x:c r="W90" s="105">
        <x:v>0.55000000000000004</x:v>
      </x:c>
      <x:c r="X90" s="105" t="s">
        <x:v>3063</x:v>
      </x:c>
      <x:c r="Y90" s="105">
        <x:v>-1</x:v>
      </x:c>
      <x:c r="Z90" s="105" t="s">
        <x:v>2677</x:v>
      </x:c>
      <x:c r="AA90" s="105">
        <x:v>4</x:v>
      </x:c>
      <x:c r="AB90" s="105" t="s">
        <x:v>2813</x:v>
      </x:c>
      <x:c r="AC90" s="105" t="s">
        <x:v>2475</x:v>
      </x:c>
      <x:c r="AD90" s="105" t="s">
        <x:v>3139</x:v>
      </x:c>
    </x:row>
    <x:row r="91" ht="54" customHeight="1">
      <x:c r="A91" s="105" t="s">
        <x:v>3140</x:v>
      </x:c>
      <x:c r="B91" s="105"/>
      <x:c r="C91" s="105" t="s">
        <x:v>3134</x:v>
      </x:c>
      <x:c r="D91" s="105" t="s">
        <x:v>3108</x:v>
      </x:c>
      <x:c r="E91" s="105" t="s">
        <x:v>2545</x:v>
      </x:c>
      <x:c r="F91" s="105" t="s">
        <x:v>2968</x:v>
      </x:c>
      <x:c r="G91" s="105" t="s">
        <x:v>3141</x:v>
      </x:c>
      <x:c r="H91" s="105" t="s">
        <x:v>3142</x:v>
      </x:c>
      <x:c r="I91" s="105"/>
      <x:c r="J91" s="105" t="s">
        <x:v>2472</x:v>
      </x:c>
      <x:c r="K91" s="105" t="s">
        <x:v>3134</x:v>
      </x:c>
      <x:c r="L91" s="105"/>
      <x:c r="M91" s="105" t="s">
        <x:v>2971</x:v>
      </x:c>
      <x:c r="N91" s="105" t="s">
        <x:v>2972</x:v>
      </x:c>
      <x:c r="O91" s="105" t="s">
        <x:v>2475</x:v>
      </x:c>
      <x:c r="P91" s="105">
        <x:v>0</x:v>
      </x:c>
      <x:c r="Q91" s="105">
        <x:v>0</x:v>
      </x:c>
      <x:c r="R91" s="105" t="s">
        <x:v>2476</x:v>
      </x:c>
      <x:c r="S91" s="105">
        <x:v>6.4000000000000004</x:v>
      </x:c>
      <x:c r="T91" s="105">
        <x:v>0.20000000000000001</x:v>
      </x:c>
      <x:c r="U91" s="105" t="s">
        <x:v>2500</x:v>
      </x:c>
      <x:c r="V91" s="105">
        <x:v>4.9000000000000004</x:v>
      </x:c>
      <x:c r="W91" s="105">
        <x:v>0.55000000000000004</x:v>
      </x:c>
      <x:c r="X91" s="105" t="s">
        <x:v>2475</x:v>
      </x:c>
      <x:c r="Y91" s="105">
        <x:v>0</x:v>
      </x:c>
      <x:c r="Z91" s="105" t="s">
        <x:v>2475</x:v>
      </x:c>
      <x:c r="AA91" s="105">
        <x:v>0</x:v>
      </x:c>
      <x:c r="AB91" s="105" t="s">
        <x:v>2501</x:v>
      </x:c>
      <x:c r="AC91" s="105" t="s">
        <x:v>2475</x:v>
      </x:c>
      <x:c r="AD91" s="105" t="s">
        <x:v>3143</x:v>
      </x:c>
    </x:row>
    <x:row r="92" ht="54" customHeight="1">
      <x:c r="A92" s="105" t="s">
        <x:v>3144</x:v>
      </x:c>
      <x:c r="B92" s="105"/>
      <x:c r="C92" s="105" t="s">
        <x:v>3145</x:v>
      </x:c>
      <x:c r="D92" s="105" t="s">
        <x:v>3146</x:v>
      </x:c>
      <x:c r="E92" s="105" t="s">
        <x:v>2565</x:v>
      </x:c>
      <x:c r="F92" s="105" t="s">
        <x:v>2968</x:v>
      </x:c>
      <x:c r="G92" s="105" t="s">
        <x:v>3147</x:v>
      </x:c>
      <x:c r="H92" s="105" t="s">
        <x:v>3067</x:v>
      </x:c>
      <x:c r="I92" s="105"/>
      <x:c r="J92" s="105" t="s">
        <x:v>2472</x:v>
      </x:c>
      <x:c r="K92" s="105" t="s">
        <x:v>3145</x:v>
      </x:c>
      <x:c r="L92" s="105" t="s">
        <x:v>3068</x:v>
      </x:c>
      <x:c r="M92" s="105" t="s">
        <x:v>2971</x:v>
      </x:c>
      <x:c r="N92" s="105" t="s">
        <x:v>2972</x:v>
      </x:c>
      <x:c r="O92" s="105" t="s">
        <x:v>2973</x:v>
      </x:c>
      <x:c r="P92" s="105">
        <x:v>0.84999999999999998</x:v>
      </x:c>
      <x:c r="Q92" s="105">
        <x:v>0</x:v>
      </x:c>
      <x:c r="R92" s="105" t="s">
        <x:v>3069</x:v>
      </x:c>
      <x:c r="S92" s="105">
        <x:v>6.5</x:v>
      </x:c>
      <x:c r="T92" s="105">
        <x:v>0.34999999999999998</x:v>
      </x:c>
      <x:c r="U92" s="105" t="s">
        <x:v>2500</x:v>
      </x:c>
      <x:c r="V92" s="105">
        <x:v>5</x:v>
      </x:c>
      <x:c r="W92" s="105">
        <x:v>0.65000000000000002</x:v>
      </x:c>
      <x:c r="X92" s="105" t="s">
        <x:v>2475</x:v>
      </x:c>
      <x:c r="Y92" s="105">
        <x:v>0</x:v>
      </x:c>
      <x:c r="Z92" s="105" t="s">
        <x:v>2475</x:v>
      </x:c>
      <x:c r="AA92" s="105">
        <x:v>0</x:v>
      </x:c>
      <x:c r="AB92" s="105" t="s">
        <x:v>2501</x:v>
      </x:c>
      <x:c r="AC92" s="105" t="s">
        <x:v>2639</x:v>
      </x:c>
      <x:c r="AD92" s="105" t="s">
        <x:v>3148</x:v>
      </x:c>
    </x:row>
    <x:row r="93" ht="54" customHeight="1">
      <x:c r="A93" s="105" t="s">
        <x:v>3149</x:v>
      </x:c>
      <x:c r="B93" s="105"/>
      <x:c r="C93" s="105" t="s">
        <x:v>3145</x:v>
      </x:c>
      <x:c r="D93" s="105" t="s">
        <x:v>3146</x:v>
      </x:c>
      <x:c r="E93" s="105" t="s">
        <x:v>2565</x:v>
      </x:c>
      <x:c r="F93" s="105" t="s">
        <x:v>2968</x:v>
      </x:c>
      <x:c r="G93" s="105" t="s">
        <x:v>3150</x:v>
      </x:c>
      <x:c r="H93" s="105" t="s">
        <x:v>3000</x:v>
      </x:c>
      <x:c r="I93" s="105"/>
      <x:c r="J93" s="105" t="s">
        <x:v>2472</x:v>
      </x:c>
      <x:c r="K93" s="105" t="s">
        <x:v>3145</x:v>
      </x:c>
      <x:c r="L93" s="105"/>
      <x:c r="M93" s="105" t="s">
        <x:v>2971</x:v>
      </x:c>
      <x:c r="N93" s="105" t="s">
        <x:v>2972</x:v>
      </x:c>
      <x:c r="O93" s="105" t="s">
        <x:v>2973</x:v>
      </x:c>
      <x:c r="P93" s="105">
        <x:v>1.2</x:v>
      </x:c>
      <x:c r="Q93" s="105">
        <x:v>0</x:v>
      </x:c>
      <x:c r="R93" s="105" t="s">
        <x:v>3001</x:v>
      </x:c>
      <x:c r="S93" s="105">
        <x:v>7.2000000000000002</x:v>
      </x:c>
      <x:c r="T93" s="105">
        <x:v>0.29999999999999999</x:v>
      </x:c>
      <x:c r="U93" s="105" t="s">
        <x:v>2500</x:v>
      </x:c>
      <x:c r="V93" s="105">
        <x:v>5.7000000000000002</x:v>
      </x:c>
      <x:c r="W93" s="105">
        <x:v>0.65000000000000002</x:v>
      </x:c>
      <x:c r="X93" s="105" t="s">
        <x:v>2475</x:v>
      </x:c>
      <x:c r="Y93" s="105">
        <x:v>0</x:v>
      </x:c>
      <x:c r="Z93" s="105" t="s">
        <x:v>2475</x:v>
      </x:c>
      <x:c r="AA93" s="105">
        <x:v>0</x:v>
      </x:c>
      <x:c r="AB93" s="105" t="s">
        <x:v>2501</x:v>
      </x:c>
      <x:c r="AC93" s="105" t="s">
        <x:v>2475</x:v>
      </x:c>
      <x:c r="AD93" s="105" t="s">
        <x:v>3151</x:v>
      </x:c>
    </x:row>
    <x:row r="94" ht="54" customHeight="1">
      <x:c r="A94" s="105" t="s">
        <x:v>3152</x:v>
      </x:c>
      <x:c r="B94" s="105"/>
      <x:c r="C94" s="105" t="s">
        <x:v>3145</x:v>
      </x:c>
      <x:c r="D94" s="105" t="s">
        <x:v>3146</x:v>
      </x:c>
      <x:c r="E94" s="105" t="s">
        <x:v>2565</x:v>
      </x:c>
      <x:c r="F94" s="105" t="s">
        <x:v>2968</x:v>
      </x:c>
      <x:c r="G94" s="105" t="s">
        <x:v>3153</x:v>
      </x:c>
      <x:c r="H94" s="105" t="s">
        <x:v>3061</x:v>
      </x:c>
      <x:c r="I94" s="105"/>
      <x:c r="J94" s="105" t="s">
        <x:v>3020</x:v>
      </x:c>
      <x:c r="K94" s="105" t="s">
        <x:v>3145</x:v>
      </x:c>
      <x:c r="L94" s="105" t="s">
        <x:v>3062</x:v>
      </x:c>
      <x:c r="M94" s="105" t="s">
        <x:v>2971</x:v>
      </x:c>
      <x:c r="N94" s="105" t="s">
        <x:v>2972</x:v>
      </x:c>
      <x:c r="O94" s="105" t="s">
        <x:v>2475</x:v>
      </x:c>
      <x:c r="P94" s="105">
        <x:v>0</x:v>
      </x:c>
      <x:c r="Q94" s="105">
        <x:v>0</x:v>
      </x:c>
      <x:c r="R94" s="105" t="s">
        <x:v>2476</x:v>
      </x:c>
      <x:c r="S94" s="105">
        <x:v>7.9000000000000004</x:v>
      </x:c>
      <x:c r="T94" s="105">
        <x:v>0.20000000000000001</x:v>
      </x:c>
      <x:c r="U94" s="105" t="s">
        <x:v>2500</x:v>
      </x:c>
      <x:c r="V94" s="105">
        <x:v>6.4000000000000004</x:v>
      </x:c>
      <x:c r="W94" s="105">
        <x:v>0.65000000000000002</x:v>
      </x:c>
      <x:c r="X94" s="105" t="s">
        <x:v>3063</x:v>
      </x:c>
      <x:c r="Y94" s="105">
        <x:v>-1</x:v>
      </x:c>
      <x:c r="Z94" s="105" t="s">
        <x:v>2677</x:v>
      </x:c>
      <x:c r="AA94" s="105">
        <x:v>4</x:v>
      </x:c>
      <x:c r="AB94" s="105" t="s">
        <x:v>2813</x:v>
      </x:c>
      <x:c r="AC94" s="105" t="s">
        <x:v>2475</x:v>
      </x:c>
      <x:c r="AD94" s="105" t="s">
        <x:v>3154</x:v>
      </x:c>
    </x:row>
    <x:row r="95" ht="54" customHeight="1">
      <x:c r="A95" s="105" t="s">
        <x:v>3155</x:v>
      </x:c>
      <x:c r="B95" s="105"/>
      <x:c r="C95" s="105" t="s">
        <x:v>3145</x:v>
      </x:c>
      <x:c r="D95" s="105" t="s">
        <x:v>3146</x:v>
      </x:c>
      <x:c r="E95" s="105" t="s">
        <x:v>2565</x:v>
      </x:c>
      <x:c r="F95" s="105" t="s">
        <x:v>2968</x:v>
      </x:c>
      <x:c r="G95" s="105" t="s">
        <x:v>3156</x:v>
      </x:c>
      <x:c r="H95" s="105" t="s">
        <x:v>3157</x:v>
      </x:c>
      <x:c r="I95" s="105"/>
      <x:c r="J95" s="105" t="s">
        <x:v>2472</x:v>
      </x:c>
      <x:c r="K95" s="105" t="s">
        <x:v>3145</x:v>
      </x:c>
      <x:c r="L95" s="105"/>
      <x:c r="M95" s="105" t="s">
        <x:v>2971</x:v>
      </x:c>
      <x:c r="N95" s="105" t="s">
        <x:v>2972</x:v>
      </x:c>
      <x:c r="O95" s="105" t="s">
        <x:v>2475</x:v>
      </x:c>
      <x:c r="P95" s="105">
        <x:v>0</x:v>
      </x:c>
      <x:c r="Q95" s="105">
        <x:v>0</x:v>
      </x:c>
      <x:c r="R95" s="105" t="s">
        <x:v>2476</x:v>
      </x:c>
      <x:c r="S95" s="105">
        <x:v>8.5999999999999996</x:v>
      </x:c>
      <x:c r="T95" s="105">
        <x:v>0.14999999999999999</x:v>
      </x:c>
      <x:c r="U95" s="105" t="s">
        <x:v>2500</x:v>
      </x:c>
      <x:c r="V95" s="105">
        <x:v>7.0999999999999996</x:v>
      </x:c>
      <x:c r="W95" s="105">
        <x:v>0.65000000000000002</x:v>
      </x:c>
      <x:c r="X95" s="105" t="s">
        <x:v>2475</x:v>
      </x:c>
      <x:c r="Y95" s="105">
        <x:v>0</x:v>
      </x:c>
      <x:c r="Z95" s="105" t="s">
        <x:v>2475</x:v>
      </x:c>
      <x:c r="AA95" s="105">
        <x:v>0</x:v>
      </x:c>
      <x:c r="AB95" s="105" t="s">
        <x:v>2501</x:v>
      </x:c>
      <x:c r="AC95" s="105" t="s">
        <x:v>2475</x:v>
      </x:c>
      <x:c r="AD95" s="105" t="s">
        <x:v>3158</x:v>
      </x:c>
    </x:row>
    <x:row r="96" ht="54" customHeight="1">
      <x:c r="A96" s="105" t="s">
        <x:v>3159</x:v>
      </x:c>
      <x:c r="B96" s="105"/>
      <x:c r="C96" s="105" t="s">
        <x:v>3160</x:v>
      </x:c>
      <x:c r="D96" s="105" t="s">
        <x:v>3146</x:v>
      </x:c>
      <x:c r="E96" s="105" t="s">
        <x:v>3161</x:v>
      </x:c>
      <x:c r="F96" s="105" t="s">
        <x:v>2968</x:v>
      </x:c>
      <x:c r="G96" s="105" t="s">
        <x:v>3162</x:v>
      </x:c>
      <x:c r="H96" s="105" t="s">
        <x:v>3061</x:v>
      </x:c>
      <x:c r="I96" s="105"/>
      <x:c r="J96" s="105" t="s">
        <x:v>2472</x:v>
      </x:c>
      <x:c r="K96" s="105" t="s">
        <x:v>3160</x:v>
      </x:c>
      <x:c r="L96" s="105" t="s">
        <x:v>3062</x:v>
      </x:c>
      <x:c r="M96" s="105" t="s">
        <x:v>2971</x:v>
      </x:c>
      <x:c r="N96" s="105" t="s">
        <x:v>2972</x:v>
      </x:c>
      <x:c r="O96" s="105" t="s">
        <x:v>2475</x:v>
      </x:c>
      <x:c r="P96" s="105">
        <x:v>0</x:v>
      </x:c>
      <x:c r="Q96" s="105">
        <x:v>0</x:v>
      </x:c>
      <x:c r="R96" s="105" t="s">
        <x:v>2476</x:v>
      </x:c>
      <x:c r="S96" s="105">
        <x:v>7</x:v>
      </x:c>
      <x:c r="T96" s="105">
        <x:v>0.29999999999999999</x:v>
      </x:c>
      <x:c r="U96" s="105" t="s">
        <x:v>2500</x:v>
      </x:c>
      <x:c r="V96" s="105">
        <x:v>5.5</x:v>
      </x:c>
      <x:c r="W96" s="105">
        <x:v>0.75</x:v>
      </x:c>
      <x:c r="X96" s="105" t="s">
        <x:v>3063</x:v>
      </x:c>
      <x:c r="Y96" s="105">
        <x:v>-1</x:v>
      </x:c>
      <x:c r="Z96" s="105" t="s">
        <x:v>2677</x:v>
      </x:c>
      <x:c r="AA96" s="105">
        <x:v>4</x:v>
      </x:c>
      <x:c r="AB96" s="105" t="s">
        <x:v>2813</x:v>
      </x:c>
      <x:c r="AC96" s="105" t="s">
        <x:v>2475</x:v>
      </x:c>
      <x:c r="AD96" s="105" t="s">
        <x:v>3163</x:v>
      </x:c>
    </x:row>
    <x:row r="97" ht="54" customHeight="1">
      <x:c r="A97" s="105" t="s">
        <x:v>3164</x:v>
      </x:c>
      <x:c r="B97" s="105"/>
      <x:c r="C97" s="105" t="s">
        <x:v>3160</x:v>
      </x:c>
      <x:c r="D97" s="105" t="s">
        <x:v>3146</x:v>
      </x:c>
      <x:c r="E97" s="105" t="s">
        <x:v>3161</x:v>
      </x:c>
      <x:c r="F97" s="105" t="s">
        <x:v>2968</x:v>
      </x:c>
      <x:c r="G97" s="105" t="s">
        <x:v>3165</x:v>
      </x:c>
      <x:c r="H97" s="105" t="s">
        <x:v>3166</x:v>
      </x:c>
      <x:c r="I97" s="105"/>
      <x:c r="J97" s="105" t="s">
        <x:v>2472</x:v>
      </x:c>
      <x:c r="K97" s="105" t="s">
        <x:v>3160</x:v>
      </x:c>
      <x:c r="L97" s="105"/>
      <x:c r="M97" s="105" t="s">
        <x:v>2971</x:v>
      </x:c>
      <x:c r="N97" s="105" t="s">
        <x:v>2972</x:v>
      </x:c>
      <x:c r="O97" s="105" t="s">
        <x:v>2475</x:v>
      </x:c>
      <x:c r="P97" s="105">
        <x:v>0</x:v>
      </x:c>
      <x:c r="Q97" s="105">
        <x:v>0</x:v>
      </x:c>
      <x:c r="R97" s="105" t="s">
        <x:v>2476</x:v>
      </x:c>
      <x:c r="S97" s="105">
        <x:v>7.7000000000000002</x:v>
      </x:c>
      <x:c r="T97" s="105">
        <x:v>0.25</x:v>
      </x:c>
      <x:c r="U97" s="105" t="s">
        <x:v>2500</x:v>
      </x:c>
      <x:c r="V97" s="105">
        <x:v>6.2000000000000002</x:v>
      </x:c>
      <x:c r="W97" s="105">
        <x:v>0.75</x:v>
      </x:c>
      <x:c r="X97" s="105" t="s">
        <x:v>3167</x:v>
      </x:c>
      <x:c r="Y97" s="105">
        <x:v>1</x:v>
      </x:c>
      <x:c r="Z97" s="105" t="s">
        <x:v>2853</x:v>
      </x:c>
      <x:c r="AA97" s="105">
        <x:v>0</x:v>
      </x:c>
      <x:c r="AB97" s="105" t="s">
        <x:v>2501</x:v>
      </x:c>
      <x:c r="AC97" s="105" t="s">
        <x:v>2475</x:v>
      </x:c>
      <x:c r="AD97" s="105" t="s">
        <x:v>3168</x:v>
      </x:c>
    </x:row>
    <x:row r="98" ht="54" customHeight="1">
      <x:c r="A98" s="105" t="s">
        <x:v>3169</x:v>
      </x:c>
      <x:c r="B98" s="105"/>
      <x:c r="C98" s="105" t="s">
        <x:v>3160</x:v>
      </x:c>
      <x:c r="D98" s="105" t="s">
        <x:v>3146</x:v>
      </x:c>
      <x:c r="E98" s="105" t="s">
        <x:v>3161</x:v>
      </x:c>
      <x:c r="F98" s="105" t="s">
        <x:v>2968</x:v>
      </x:c>
      <x:c r="G98" s="105" t="s">
        <x:v>3170</x:v>
      </x:c>
      <x:c r="H98" s="105" t="s">
        <x:v>3030</x:v>
      </x:c>
      <x:c r="I98" s="105"/>
      <x:c r="J98" s="105" t="s">
        <x:v>2472</x:v>
      </x:c>
      <x:c r="K98" s="105" t="s">
        <x:v>3160</x:v>
      </x:c>
      <x:c r="L98" s="105" t="s">
        <x:v>3031</x:v>
      </x:c>
      <x:c r="M98" s="105" t="s">
        <x:v>2971</x:v>
      </x:c>
      <x:c r="N98" s="105" t="s">
        <x:v>2972</x:v>
      </x:c>
      <x:c r="O98" s="105" t="s">
        <x:v>2973</x:v>
      </x:c>
      <x:c r="P98" s="105">
        <x:v>0.79000000000000004</x:v>
      </x:c>
      <x:c r="Q98" s="105">
        <x:v>0</x:v>
      </x:c>
      <x:c r="R98" s="105" t="s">
        <x:v>3171</x:v>
      </x:c>
      <x:c r="S98" s="105">
        <x:v>8.4000000000000004</x:v>
      </x:c>
      <x:c r="T98" s="105">
        <x:v>0.29999999999999999</x:v>
      </x:c>
      <x:c r="U98" s="105" t="s">
        <x:v>2500</x:v>
      </x:c>
      <x:c r="V98" s="105">
        <x:v>6.9000000000000004</x:v>
      </x:c>
      <x:c r="W98" s="105">
        <x:v>0.75</x:v>
      </x:c>
      <x:c r="X98" s="105" t="s">
        <x:v>2475</x:v>
      </x:c>
      <x:c r="Y98" s="105">
        <x:v>0</x:v>
      </x:c>
      <x:c r="Z98" s="105" t="s">
        <x:v>2475</x:v>
      </x:c>
      <x:c r="AA98" s="105">
        <x:v>0</x:v>
      </x:c>
      <x:c r="AB98" s="105" t="s">
        <x:v>2501</x:v>
      </x:c>
      <x:c r="AC98" s="105" t="s">
        <x:v>2639</x:v>
      </x:c>
      <x:c r="AD98" s="105" t="s">
        <x:v>3172</x:v>
      </x:c>
    </x:row>
    <x:row r="99" ht="54" customHeight="1">
      <x:c r="A99" s="105" t="s">
        <x:v>3173</x:v>
      </x:c>
      <x:c r="B99" s="105"/>
      <x:c r="C99" s="105" t="s">
        <x:v>3160</x:v>
      </x:c>
      <x:c r="D99" s="105" t="s">
        <x:v>3146</x:v>
      </x:c>
      <x:c r="E99" s="105" t="s">
        <x:v>3161</x:v>
      </x:c>
      <x:c r="F99" s="105" t="s">
        <x:v>2968</x:v>
      </x:c>
      <x:c r="G99" s="105" t="s">
        <x:v>3174</x:v>
      </x:c>
      <x:c r="H99" s="105" t="s">
        <x:v>3103</x:v>
      </x:c>
      <x:c r="I99" s="105"/>
      <x:c r="J99" s="105" t="s">
        <x:v>2472</x:v>
      </x:c>
      <x:c r="K99" s="105" t="s">
        <x:v>3160</x:v>
      </x:c>
      <x:c r="L99" s="105"/>
      <x:c r="M99" s="105" t="s">
        <x:v>2971</x:v>
      </x:c>
      <x:c r="N99" s="105" t="s">
        <x:v>2972</x:v>
      </x:c>
      <x:c r="O99" s="105" t="s">
        <x:v>2973</x:v>
      </x:c>
      <x:c r="P99" s="105">
        <x:v>1.05</x:v>
      </x:c>
      <x:c r="Q99" s="105">
        <x:v>0</x:v>
      </x:c>
      <x:c r="R99" s="105" t="s">
        <x:v>3104</x:v>
      </x:c>
      <x:c r="S99" s="105">
        <x:v>9.0999999999999996</x:v>
      </x:c>
      <x:c r="T99" s="105">
        <x:v>0.14999999999999999</x:v>
      </x:c>
      <x:c r="U99" s="105" t="s">
        <x:v>2500</x:v>
      </x:c>
      <x:c r="V99" s="105">
        <x:v>7.5999999999999996</x:v>
      </x:c>
      <x:c r="W99" s="105">
        <x:v>0.75</x:v>
      </x:c>
      <x:c r="X99" s="105" t="s">
        <x:v>2475</x:v>
      </x:c>
      <x:c r="Y99" s="105">
        <x:v>0</x:v>
      </x:c>
      <x:c r="Z99" s="105" t="s">
        <x:v>2475</x:v>
      </x:c>
      <x:c r="AA99" s="105">
        <x:v>0</x:v>
      </x:c>
      <x:c r="AB99" s="105" t="s">
        <x:v>2501</x:v>
      </x:c>
      <x:c r="AC99" s="105" t="s">
        <x:v>2475</x:v>
      </x:c>
      <x:c r="AD99" s="105" t="s">
        <x:v>3105</x:v>
      </x:c>
    </x:row>
    <x:row r="100" ht="54" customHeight="1">
      <x:c r="A100" s="105" t="s">
        <x:v>3175</x:v>
      </x:c>
      <x:c r="B100" s="105"/>
      <x:c r="C100" s="105" t="s">
        <x:v>3176</x:v>
      </x:c>
      <x:c r="D100" s="105" t="s">
        <x:v>3177</x:v>
      </x:c>
      <x:c r="E100" s="105" t="s">
        <x:v>2515</x:v>
      </x:c>
      <x:c r="F100" s="105" t="s">
        <x:v>2513</x:v>
      </x:c>
      <x:c r="G100" s="105" t="s">
        <x:v>3178</x:v>
      </x:c>
      <x:c r="H100" s="105" t="s">
        <x:v>3046</x:v>
      </x:c>
      <x:c r="I100" s="105"/>
      <x:c r="J100" s="105" t="s">
        <x:v>2472</x:v>
      </x:c>
      <x:c r="K100" s="105" t="s">
        <x:v>3176</x:v>
      </x:c>
      <x:c r="L100" s="105" t="s">
        <x:v>3031</x:v>
      </x:c>
      <x:c r="M100" s="105" t="s">
        <x:v>3179</x:v>
      </x:c>
      <x:c r="N100" s="105" t="s">
        <x:v>3180</x:v>
      </x:c>
      <x:c r="O100" s="105" t="s">
        <x:v>2973</x:v>
      </x:c>
      <x:c r="P100" s="105">
        <x:v>1.3200000000000001</x:v>
      </x:c>
      <x:c r="Q100" s="105">
        <x:v>0</x:v>
      </x:c>
      <x:c r="R100" s="105" t="s">
        <x:v>3181</x:v>
      </x:c>
      <x:c r="S100" s="105">
        <x:v>8</x:v>
      </x:c>
      <x:c r="T100" s="105">
        <x:v>0.29999999999999999</x:v>
      </x:c>
      <x:c r="U100" s="105" t="s">
        <x:v>2500</x:v>
      </x:c>
      <x:c r="V100" s="105">
        <x:v>6.5</x:v>
      </x:c>
      <x:c r="W100" s="105">
        <x:v>0.90000000000000002</x:v>
      </x:c>
      <x:c r="X100" s="105" t="s">
        <x:v>2475</x:v>
      </x:c>
      <x:c r="Y100" s="105">
        <x:v>0</x:v>
      </x:c>
      <x:c r="Z100" s="105" t="s">
        <x:v>2475</x:v>
      </x:c>
      <x:c r="AA100" s="105">
        <x:v>0</x:v>
      </x:c>
      <x:c r="AB100" s="105" t="s">
        <x:v>2501</x:v>
      </x:c>
      <x:c r="AC100" s="105" t="s">
        <x:v>2639</x:v>
      </x:c>
      <x:c r="AD100" s="105" t="s">
        <x:v>3182</x:v>
      </x:c>
    </x:row>
    <x:row r="101" ht="54" customHeight="1">
      <x:c r="A101" s="105" t="s">
        <x:v>3183</x:v>
      </x:c>
      <x:c r="B101" s="105"/>
      <x:c r="C101" s="105" t="s">
        <x:v>3176</x:v>
      </x:c>
      <x:c r="D101" s="105" t="s">
        <x:v>3177</x:v>
      </x:c>
      <x:c r="E101" s="105" t="s">
        <x:v>2515</x:v>
      </x:c>
      <x:c r="F101" s="105" t="s">
        <x:v>2513</x:v>
      </x:c>
      <x:c r="G101" s="105" t="s">
        <x:v>3184</x:v>
      </x:c>
      <x:c r="H101" s="105" t="s">
        <x:v>3067</x:v>
      </x:c>
      <x:c r="I101" s="105"/>
      <x:c r="J101" s="105" t="s">
        <x:v>2472</x:v>
      </x:c>
      <x:c r="K101" s="105" t="s">
        <x:v>3176</x:v>
      </x:c>
      <x:c r="L101" s="105" t="s">
        <x:v>3068</x:v>
      </x:c>
      <x:c r="M101" s="105" t="s">
        <x:v>3179</x:v>
      </x:c>
      <x:c r="N101" s="105" t="s">
        <x:v>3180</x:v>
      </x:c>
      <x:c r="O101" s="105" t="s">
        <x:v>2973</x:v>
      </x:c>
      <x:c r="P101" s="105">
        <x:v>0.97999999999999998</x:v>
      </x:c>
      <x:c r="Q101" s="105">
        <x:v>0</x:v>
      </x:c>
      <x:c r="R101" s="105" t="s">
        <x:v>3185</x:v>
      </x:c>
      <x:c r="S101" s="105">
        <x:v>8.6999999999999993</x:v>
      </x:c>
      <x:c r="T101" s="105">
        <x:v>0.25</x:v>
      </x:c>
      <x:c r="U101" s="105" t="s">
        <x:v>2500</x:v>
      </x:c>
      <x:c r="V101" s="105">
        <x:v>7.2000000000000002</x:v>
      </x:c>
      <x:c r="W101" s="105">
        <x:v>0.90000000000000002</x:v>
      </x:c>
      <x:c r="X101" s="105" t="s">
        <x:v>2475</x:v>
      </x:c>
      <x:c r="Y101" s="105">
        <x:v>0</x:v>
      </x:c>
      <x:c r="Z101" s="105" t="s">
        <x:v>2475</x:v>
      </x:c>
      <x:c r="AA101" s="105">
        <x:v>0</x:v>
      </x:c>
      <x:c r="AB101" s="105" t="s">
        <x:v>2501</x:v>
      </x:c>
      <x:c r="AC101" s="105" t="s">
        <x:v>2639</x:v>
      </x:c>
      <x:c r="AD101" s="105" t="s">
        <x:v>3186</x:v>
      </x:c>
    </x:row>
    <x:row r="102" ht="54" customHeight="1">
      <x:c r="A102" s="105" t="s">
        <x:v>3187</x:v>
      </x:c>
      <x:c r="B102" s="105"/>
      <x:c r="C102" s="105" t="s">
        <x:v>3176</x:v>
      </x:c>
      <x:c r="D102" s="105" t="s">
        <x:v>3177</x:v>
      </x:c>
      <x:c r="E102" s="105" t="s">
        <x:v>2515</x:v>
      </x:c>
      <x:c r="F102" s="105" t="s">
        <x:v>2513</x:v>
      </x:c>
      <x:c r="G102" s="105" t="s">
        <x:v>3188</x:v>
      </x:c>
      <x:c r="H102" s="105" t="s">
        <x:v>3189</x:v>
      </x:c>
      <x:c r="I102" s="105"/>
      <x:c r="J102" s="105" t="s">
        <x:v>2472</x:v>
      </x:c>
      <x:c r="K102" s="105" t="s">
        <x:v>3176</x:v>
      </x:c>
      <x:c r="L102" s="105"/>
      <x:c r="M102" s="105" t="s">
        <x:v>3179</x:v>
      </x:c>
      <x:c r="N102" s="105" t="s">
        <x:v>3180</x:v>
      </x:c>
      <x:c r="O102" s="105" t="s">
        <x:v>2475</x:v>
      </x:c>
      <x:c r="P102" s="105">
        <x:v>0</x:v>
      </x:c>
      <x:c r="Q102" s="105">
        <x:v>0</x:v>
      </x:c>
      <x:c r="R102" s="105" t="s">
        <x:v>2476</x:v>
      </x:c>
      <x:c r="S102" s="105">
        <x:v>9.4000000000000004</x:v>
      </x:c>
      <x:c r="T102" s="105">
        <x:v>0.20000000000000001</x:v>
      </x:c>
      <x:c r="U102" s="105" t="s">
        <x:v>2500</x:v>
      </x:c>
      <x:c r="V102" s="105">
        <x:v>7.9000000000000004</x:v>
      </x:c>
      <x:c r="W102" s="105">
        <x:v>0.90000000000000002</x:v>
      </x:c>
      <x:c r="X102" s="105" t="s">
        <x:v>2475</x:v>
      </x:c>
      <x:c r="Y102" s="105">
        <x:v>0</x:v>
      </x:c>
      <x:c r="Z102" s="105" t="s">
        <x:v>2475</x:v>
      </x:c>
      <x:c r="AA102" s="105">
        <x:v>0</x:v>
      </x:c>
      <x:c r="AB102" s="105" t="s">
        <x:v>2501</x:v>
      </x:c>
      <x:c r="AC102" s="105" t="s">
        <x:v>2475</x:v>
      </x:c>
      <x:c r="AD102" s="105" t="s">
        <x:v>3190</x:v>
      </x:c>
    </x:row>
    <x:row r="103" ht="54" customHeight="1">
      <x:c r="A103" s="105" t="s">
        <x:v>3191</x:v>
      </x:c>
      <x:c r="B103" s="105"/>
      <x:c r="C103" s="105" t="s">
        <x:v>3176</x:v>
      </x:c>
      <x:c r="D103" s="105" t="s">
        <x:v>3177</x:v>
      </x:c>
      <x:c r="E103" s="105" t="s">
        <x:v>2515</x:v>
      </x:c>
      <x:c r="F103" s="105" t="s">
        <x:v>2513</x:v>
      </x:c>
      <x:c r="G103" s="105" t="s">
        <x:v>3192</x:v>
      </x:c>
      <x:c r="H103" s="105" t="s">
        <x:v>3193</x:v>
      </x:c>
      <x:c r="I103" s="105"/>
      <x:c r="J103" s="105" t="s">
        <x:v>2472</x:v>
      </x:c>
      <x:c r="K103" s="105" t="s">
        <x:v>3176</x:v>
      </x:c>
      <x:c r="L103" s="105"/>
      <x:c r="M103" s="105" t="s">
        <x:v>3179</x:v>
      </x:c>
      <x:c r="N103" s="105" t="s">
        <x:v>3180</x:v>
      </x:c>
      <x:c r="O103" s="105" t="s">
        <x:v>2475</x:v>
      </x:c>
      <x:c r="P103" s="105">
        <x:v>0</x:v>
      </x:c>
      <x:c r="Q103" s="105">
        <x:v>0</x:v>
      </x:c>
      <x:c r="R103" s="105" t="s">
        <x:v>2476</x:v>
      </x:c>
      <x:c r="S103" s="105">
        <x:v>10.1</x:v>
      </x:c>
      <x:c r="T103" s="105">
        <x:v>0.25</x:v>
      </x:c>
      <x:c r="U103" s="105" t="s">
        <x:v>2500</x:v>
      </x:c>
      <x:c r="V103" s="105">
        <x:v>8.5999999999999996</x:v>
      </x:c>
      <x:c r="W103" s="105">
        <x:v>0.90000000000000002</x:v>
      </x:c>
      <x:c r="X103" s="105" t="s">
        <x:v>3194</x:v>
      </x:c>
      <x:c r="Y103" s="105">
        <x:v>-40</x:v>
      </x:c>
      <x:c r="Z103" s="105" t="s">
        <x:v>2509</x:v>
      </x:c>
      <x:c r="AA103" s="105">
        <x:v>2</x:v>
      </x:c>
      <x:c r="AB103" s="105" t="s">
        <x:v>2813</x:v>
      </x:c>
      <x:c r="AC103" s="105" t="s">
        <x:v>2475</x:v>
      </x:c>
      <x:c r="AD103" s="105" t="s">
        <x:v>3195</x:v>
      </x:c>
    </x:row>
    <x:row r="104" ht="54" customHeight="1">
      <x:c r="A104" s="105" t="s">
        <x:v>3196</x:v>
      </x:c>
      <x:c r="B104" s="105"/>
      <x:c r="C104" s="105" t="s">
        <x:v>3197</x:v>
      </x:c>
      <x:c r="D104" s="105" t="s">
        <x:v>3198</x:v>
      </x:c>
      <x:c r="E104" s="105" t="s">
        <x:v>2606</x:v>
      </x:c>
      <x:c r="F104" s="105" t="s">
        <x:v>2968</x:v>
      </x:c>
      <x:c r="G104" s="105" t="s">
        <x:v>3199</x:v>
      </x:c>
      <x:c r="H104" s="105" t="s">
        <x:v>3200</x:v>
      </x:c>
      <x:c r="I104" s="105"/>
      <x:c r="J104" s="105" t="s">
        <x:v>2472</x:v>
      </x:c>
      <x:c r="K104" s="105" t="s">
        <x:v>3197</x:v>
      </x:c>
      <x:c r="L104" s="105"/>
      <x:c r="M104" s="105" t="s">
        <x:v>2971</x:v>
      </x:c>
      <x:c r="N104" s="105" t="s">
        <x:v>2972</x:v>
      </x:c>
      <x:c r="O104" s="105" t="s">
        <x:v>2475</x:v>
      </x:c>
      <x:c r="P104" s="105">
        <x:v>0</x:v>
      </x:c>
      <x:c r="Q104" s="105">
        <x:v>0</x:v>
      </x:c>
      <x:c r="R104" s="105" t="s">
        <x:v>2476</x:v>
      </x:c>
      <x:c r="S104" s="105">
        <x:v>5</x:v>
      </x:c>
      <x:c r="T104" s="105">
        <x:v>0.40000000000000002</x:v>
      </x:c>
      <x:c r="U104" s="105" t="s">
        <x:v>2500</x:v>
      </x:c>
      <x:c r="V104" s="105">
        <x:v>3.5</x:v>
      </x:c>
      <x:c r="W104" s="105">
        <x:v>0.55000000000000004</x:v>
      </x:c>
      <x:c r="X104" s="105" t="s">
        <x:v>2475</x:v>
      </x:c>
      <x:c r="Y104" s="105">
        <x:v>0</x:v>
      </x:c>
      <x:c r="Z104" s="105" t="s">
        <x:v>2475</x:v>
      </x:c>
      <x:c r="AA104" s="105">
        <x:v>0</x:v>
      </x:c>
      <x:c r="AB104" s="105" t="s">
        <x:v>2501</x:v>
      </x:c>
      <x:c r="AC104" s="105" t="s">
        <x:v>2475</x:v>
      </x:c>
      <x:c r="AD104" s="105" t="s">
        <x:v>3201</x:v>
      </x:c>
    </x:row>
    <x:row r="105" ht="54" customHeight="1">
      <x:c r="A105" s="105" t="s">
        <x:v>3202</x:v>
      </x:c>
      <x:c r="B105" s="105"/>
      <x:c r="C105" s="105" t="s">
        <x:v>3197</x:v>
      </x:c>
      <x:c r="D105" s="105" t="s">
        <x:v>3198</x:v>
      </x:c>
      <x:c r="E105" s="105" t="s">
        <x:v>2606</x:v>
      </x:c>
      <x:c r="F105" s="105" t="s">
        <x:v>2968</x:v>
      </x:c>
      <x:c r="G105" s="105" t="s">
        <x:v>3203</x:v>
      </x:c>
      <x:c r="H105" s="105" t="s">
        <x:v>3204</x:v>
      </x:c>
      <x:c r="I105" s="105"/>
      <x:c r="J105" s="105" t="s">
        <x:v>2472</x:v>
      </x:c>
      <x:c r="K105" s="105" t="s">
        <x:v>3197</x:v>
      </x:c>
      <x:c r="L105" s="105"/>
      <x:c r="M105" s="105" t="s">
        <x:v>2971</x:v>
      </x:c>
      <x:c r="N105" s="105" t="s">
        <x:v>2972</x:v>
      </x:c>
      <x:c r="O105" s="105" t="s">
        <x:v>2475</x:v>
      </x:c>
      <x:c r="P105" s="105">
        <x:v>0</x:v>
      </x:c>
      <x:c r="Q105" s="105">
        <x:v>0</x:v>
      </x:c>
      <x:c r="R105" s="105" t="s">
        <x:v>2476</x:v>
      </x:c>
      <x:c r="S105" s="105">
        <x:v>5.7000000000000002</x:v>
      </x:c>
      <x:c r="T105" s="105">
        <x:v>0.29999999999999999</x:v>
      </x:c>
      <x:c r="U105" s="105" t="s">
        <x:v>2500</x:v>
      </x:c>
      <x:c r="V105" s="105">
        <x:v>4.2000000000000002</x:v>
      </x:c>
      <x:c r="W105" s="105">
        <x:v>0.55000000000000004</x:v>
      </x:c>
      <x:c r="X105" s="105" t="s">
        <x:v>2475</x:v>
      </x:c>
      <x:c r="Y105" s="105">
        <x:v>0</x:v>
      </x:c>
      <x:c r="Z105" s="105" t="s">
        <x:v>2475</x:v>
      </x:c>
      <x:c r="AA105" s="105">
        <x:v>0</x:v>
      </x:c>
      <x:c r="AB105" s="105" t="s">
        <x:v>2501</x:v>
      </x:c>
      <x:c r="AC105" s="105" t="s">
        <x:v>2475</x:v>
      </x:c>
      <x:c r="AD105" s="105" t="s">
        <x:v>3205</x:v>
      </x:c>
    </x:row>
    <x:row r="106" ht="54" customHeight="1">
      <x:c r="A106" s="105" t="s">
        <x:v>3206</x:v>
      </x:c>
      <x:c r="B106" s="105"/>
      <x:c r="C106" s="105" t="s">
        <x:v>3197</x:v>
      </x:c>
      <x:c r="D106" s="105" t="s">
        <x:v>3198</x:v>
      </x:c>
      <x:c r="E106" s="105" t="s">
        <x:v>2606</x:v>
      </x:c>
      <x:c r="F106" s="105" t="s">
        <x:v>2968</x:v>
      </x:c>
      <x:c r="G106" s="105" t="s">
        <x:v>3207</x:v>
      </x:c>
      <x:c r="H106" s="105" t="s">
        <x:v>3208</x:v>
      </x:c>
      <x:c r="I106" s="105"/>
      <x:c r="J106" s="105" t="s">
        <x:v>2472</x:v>
      </x:c>
      <x:c r="K106" s="105" t="s">
        <x:v>3197</x:v>
      </x:c>
      <x:c r="L106" s="105"/>
      <x:c r="M106" s="105" t="s">
        <x:v>2971</x:v>
      </x:c>
      <x:c r="N106" s="105" t="s">
        <x:v>2972</x:v>
      </x:c>
      <x:c r="O106" s="105" t="s">
        <x:v>2973</x:v>
      </x:c>
      <x:c r="P106" s="105">
        <x:v>1.05</x:v>
      </x:c>
      <x:c r="Q106" s="105">
        <x:v>0</x:v>
      </x:c>
      <x:c r="R106" s="105" t="s">
        <x:v>3104</x:v>
      </x:c>
      <x:c r="S106" s="105">
        <x:v>6.4000000000000004</x:v>
      </x:c>
      <x:c r="T106" s="105">
        <x:v>0.29999999999999999</x:v>
      </x:c>
      <x:c r="U106" s="105" t="s">
        <x:v>2500</x:v>
      </x:c>
      <x:c r="V106" s="105">
        <x:v>4.9000000000000004</x:v>
      </x:c>
      <x:c r="W106" s="105">
        <x:v>0.55000000000000004</x:v>
      </x:c>
      <x:c r="X106" s="105" t="s">
        <x:v>2475</x:v>
      </x:c>
      <x:c r="Y106" s="105">
        <x:v>0</x:v>
      </x:c>
      <x:c r="Z106" s="105" t="s">
        <x:v>2475</x:v>
      </x:c>
      <x:c r="AA106" s="105">
        <x:v>0</x:v>
      </x:c>
      <x:c r="AB106" s="105" t="s">
        <x:v>2501</x:v>
      </x:c>
      <x:c r="AC106" s="105" t="s">
        <x:v>2475</x:v>
      </x:c>
      <x:c r="AD106" s="105" t="s">
        <x:v>3209</x:v>
      </x:c>
    </x:row>
    <x:row r="107" ht="54" customHeight="1">
      <x:c r="A107" s="105" t="s">
        <x:v>3210</x:v>
      </x:c>
      <x:c r="B107" s="105"/>
      <x:c r="C107" s="105" t="s">
        <x:v>3211</x:v>
      </x:c>
      <x:c r="D107" s="105" t="s">
        <x:v>3212</x:v>
      </x:c>
      <x:c r="E107" s="105" t="s">
        <x:v>3213</x:v>
      </x:c>
      <x:c r="F107" s="105" t="s">
        <x:v>2968</x:v>
      </x:c>
      <x:c r="G107" s="105" t="s">
        <x:v>3214</x:v>
      </x:c>
      <x:c r="H107" s="105" t="s">
        <x:v>3103</x:v>
      </x:c>
      <x:c r="I107" s="105"/>
      <x:c r="J107" s="105" t="s">
        <x:v>2472</x:v>
      </x:c>
      <x:c r="K107" s="105" t="s">
        <x:v>3211</x:v>
      </x:c>
      <x:c r="L107" s="105"/>
      <x:c r="M107" s="105" t="s">
        <x:v>2971</x:v>
      </x:c>
      <x:c r="N107" s="105" t="s">
        <x:v>2972</x:v>
      </x:c>
      <x:c r="O107" s="105" t="s">
        <x:v>2973</x:v>
      </x:c>
      <x:c r="P107" s="105">
        <x:v>1</x:v>
      </x:c>
      <x:c r="Q107" s="105">
        <x:v>0</x:v>
      </x:c>
      <x:c r="R107" s="105" t="s">
        <x:v>2986</x:v>
      </x:c>
      <x:c r="S107" s="105">
        <x:v>5</x:v>
      </x:c>
      <x:c r="T107" s="105">
        <x:v>0.40000000000000002</x:v>
      </x:c>
      <x:c r="U107" s="105" t="s">
        <x:v>2500</x:v>
      </x:c>
      <x:c r="V107" s="105">
        <x:v>3.5</x:v>
      </x:c>
      <x:c r="W107" s="105">
        <x:v>0.55000000000000004</x:v>
      </x:c>
      <x:c r="X107" s="105" t="s">
        <x:v>2475</x:v>
      </x:c>
      <x:c r="Y107" s="105">
        <x:v>0</x:v>
      </x:c>
      <x:c r="Z107" s="105" t="s">
        <x:v>2475</x:v>
      </x:c>
      <x:c r="AA107" s="105">
        <x:v>0</x:v>
      </x:c>
      <x:c r="AB107" s="105" t="s">
        <x:v>2501</x:v>
      </x:c>
      <x:c r="AC107" s="105" t="s">
        <x:v>2475</x:v>
      </x:c>
      <x:c r="AD107" s="105" t="s">
        <x:v>3215</x:v>
      </x:c>
    </x:row>
    <x:row r="108" ht="54" customHeight="1">
      <x:c r="A108" s="105" t="s">
        <x:v>3216</x:v>
      </x:c>
      <x:c r="B108" s="105"/>
      <x:c r="C108" s="105" t="s">
        <x:v>3211</x:v>
      </x:c>
      <x:c r="D108" s="105" t="s">
        <x:v>3212</x:v>
      </x:c>
      <x:c r="E108" s="105" t="s">
        <x:v>3213</x:v>
      </x:c>
      <x:c r="F108" s="105" t="s">
        <x:v>2968</x:v>
      </x:c>
      <x:c r="G108" s="105" t="s">
        <x:v>3217</x:v>
      </x:c>
      <x:c r="H108" s="105" t="s">
        <x:v>3075</x:v>
      </x:c>
      <x:c r="I108" s="105"/>
      <x:c r="J108" s="105" t="s">
        <x:v>2472</x:v>
      </x:c>
      <x:c r="K108" s="105" t="s">
        <x:v>3211</x:v>
      </x:c>
      <x:c r="L108" s="105"/>
      <x:c r="M108" s="105" t="s">
        <x:v>2971</x:v>
      </x:c>
      <x:c r="N108" s="105" t="s">
        <x:v>2972</x:v>
      </x:c>
      <x:c r="O108" s="105" t="s">
        <x:v>2973</x:v>
      </x:c>
      <x:c r="P108" s="105">
        <x:v>1.1000000000000001</x:v>
      </x:c>
      <x:c r="Q108" s="105">
        <x:v>0</x:v>
      </x:c>
      <x:c r="R108" s="105" t="s">
        <x:v>3042</x:v>
      </x:c>
      <x:c r="S108" s="105">
        <x:v>5.7000000000000002</x:v>
      </x:c>
      <x:c r="T108" s="105">
        <x:v>0.34999999999999998</x:v>
      </x:c>
      <x:c r="U108" s="105" t="s">
        <x:v>2500</x:v>
      </x:c>
      <x:c r="V108" s="105">
        <x:v>4.2000000000000002</x:v>
      </x:c>
      <x:c r="W108" s="105">
        <x:v>0.55000000000000004</x:v>
      </x:c>
      <x:c r="X108" s="105" t="s">
        <x:v>2475</x:v>
      </x:c>
      <x:c r="Y108" s="105">
        <x:v>0</x:v>
      </x:c>
      <x:c r="Z108" s="105" t="s">
        <x:v>2475</x:v>
      </x:c>
      <x:c r="AA108" s="105">
        <x:v>0</x:v>
      </x:c>
      <x:c r="AB108" s="105" t="s">
        <x:v>2501</x:v>
      </x:c>
      <x:c r="AC108" s="105" t="s">
        <x:v>2475</x:v>
      </x:c>
      <x:c r="AD108" s="105" t="s">
        <x:v>3218</x:v>
      </x:c>
    </x:row>
    <x:row r="109" ht="54" customHeight="1">
      <x:c r="A109" s="105" t="s">
        <x:v>3219</x:v>
      </x:c>
      <x:c r="B109" s="105"/>
      <x:c r="C109" s="105" t="s">
        <x:v>3211</x:v>
      </x:c>
      <x:c r="D109" s="105" t="s">
        <x:v>3212</x:v>
      </x:c>
      <x:c r="E109" s="105" t="s">
        <x:v>3213</x:v>
      </x:c>
      <x:c r="F109" s="105" t="s">
        <x:v>2968</x:v>
      </x:c>
      <x:c r="G109" s="105" t="s">
        <x:v>3220</x:v>
      </x:c>
      <x:c r="H109" s="105" t="s">
        <x:v>3221</x:v>
      </x:c>
      <x:c r="I109" s="105"/>
      <x:c r="J109" s="105" t="s">
        <x:v>2472</x:v>
      </x:c>
      <x:c r="K109" s="105" t="s">
        <x:v>3211</x:v>
      </x:c>
      <x:c r="L109" s="105"/>
      <x:c r="M109" s="105" t="s">
        <x:v>2971</x:v>
      </x:c>
      <x:c r="N109" s="105" t="s">
        <x:v>2972</x:v>
      </x:c>
      <x:c r="O109" s="105" t="s">
        <x:v>2973</x:v>
      </x:c>
      <x:c r="P109" s="105">
        <x:v>1</x:v>
      </x:c>
      <x:c r="Q109" s="105">
        <x:v>0</x:v>
      </x:c>
      <x:c r="R109" s="105" t="s">
        <x:v>2986</x:v>
      </x:c>
      <x:c r="S109" s="105">
        <x:v>6.4000000000000004</x:v>
      </x:c>
      <x:c r="T109" s="105">
        <x:v>0.25</x:v>
      </x:c>
      <x:c r="U109" s="105" t="s">
        <x:v>2500</x:v>
      </x:c>
      <x:c r="V109" s="105">
        <x:v>4.9000000000000004</x:v>
      </x:c>
      <x:c r="W109" s="105">
        <x:v>0.55000000000000004</x:v>
      </x:c>
      <x:c r="X109" s="105" t="s">
        <x:v>2475</x:v>
      </x:c>
      <x:c r="Y109" s="105">
        <x:v>0</x:v>
      </x:c>
      <x:c r="Z109" s="105" t="s">
        <x:v>2475</x:v>
      </x:c>
      <x:c r="AA109" s="105">
        <x:v>0</x:v>
      </x:c>
      <x:c r="AB109" s="105" t="s">
        <x:v>2501</x:v>
      </x:c>
      <x:c r="AC109" s="105" t="s">
        <x:v>2475</x:v>
      </x:c>
      <x:c r="AD109" s="105" t="s">
        <x:v>3222</x:v>
      </x:c>
    </x:row>
    <x:row r="110" ht="54" customHeight="1">
      <x:c r="A110" s="105" t="s">
        <x:v>3223</x:v>
      </x:c>
      <x:c r="B110" s="105"/>
      <x:c r="C110" s="105" t="s">
        <x:v>3224</x:v>
      </x:c>
      <x:c r="D110" s="105" t="s">
        <x:v>3225</x:v>
      </x:c>
      <x:c r="E110" s="105" t="s">
        <x:v>2615</x:v>
      </x:c>
      <x:c r="F110" s="105" t="s">
        <x:v>2513</x:v>
      </x:c>
      <x:c r="G110" s="105" t="s">
        <x:v>3226</x:v>
      </x:c>
      <x:c r="H110" s="105" t="s">
        <x:v>3000</x:v>
      </x:c>
      <x:c r="I110" s="105"/>
      <x:c r="J110" s="105" t="s">
        <x:v>2472</x:v>
      </x:c>
      <x:c r="K110" s="105" t="s">
        <x:v>3224</x:v>
      </x:c>
      <x:c r="L110" s="105"/>
      <x:c r="M110" s="105" t="s">
        <x:v>3179</x:v>
      </x:c>
      <x:c r="N110" s="105" t="s">
        <x:v>3180</x:v>
      </x:c>
      <x:c r="O110" s="105" t="s">
        <x:v>2973</x:v>
      </x:c>
      <x:c r="P110" s="105">
        <x:v>1.3799999999999999</x:v>
      </x:c>
      <x:c r="Q110" s="105">
        <x:v>0</x:v>
      </x:c>
      <x:c r="R110" s="105" t="s">
        <x:v>3227</x:v>
      </x:c>
      <x:c r="S110" s="105">
        <x:v>8</x:v>
      </x:c>
      <x:c r="T110" s="105">
        <x:v>0.25</x:v>
      </x:c>
      <x:c r="U110" s="105" t="s">
        <x:v>2500</x:v>
      </x:c>
      <x:c r="V110" s="105">
        <x:v>6.5</x:v>
      </x:c>
      <x:c r="W110" s="105">
        <x:v>0.90000000000000002</x:v>
      </x:c>
      <x:c r="X110" s="105" t="s">
        <x:v>2475</x:v>
      </x:c>
      <x:c r="Y110" s="105">
        <x:v>0</x:v>
      </x:c>
      <x:c r="Z110" s="105" t="s">
        <x:v>2475</x:v>
      </x:c>
      <x:c r="AA110" s="105">
        <x:v>0</x:v>
      </x:c>
      <x:c r="AB110" s="105" t="s">
        <x:v>2501</x:v>
      </x:c>
      <x:c r="AC110" s="105" t="s">
        <x:v>2475</x:v>
      </x:c>
      <x:c r="AD110" s="105" t="s">
        <x:v>3228</x:v>
      </x:c>
    </x:row>
    <x:row r="111" ht="54" customHeight="1">
      <x:c r="A111" s="105" t="s">
        <x:v>3229</x:v>
      </x:c>
      <x:c r="B111" s="105"/>
      <x:c r="C111" s="105" t="s">
        <x:v>3224</x:v>
      </x:c>
      <x:c r="D111" s="105" t="s">
        <x:v>3225</x:v>
      </x:c>
      <x:c r="E111" s="105" t="s">
        <x:v>2615</x:v>
      </x:c>
      <x:c r="F111" s="105" t="s">
        <x:v>2513</x:v>
      </x:c>
      <x:c r="G111" s="105" t="s">
        <x:v>3230</x:v>
      </x:c>
      <x:c r="H111" s="105" t="s">
        <x:v>3231</x:v>
      </x:c>
      <x:c r="I111" s="105"/>
      <x:c r="J111" s="105" t="s">
        <x:v>2472</x:v>
      </x:c>
      <x:c r="K111" s="105" t="s">
        <x:v>3224</x:v>
      </x:c>
      <x:c r="L111" s="105"/>
      <x:c r="M111" s="105" t="s">
        <x:v>3179</x:v>
      </x:c>
      <x:c r="N111" s="105" t="s">
        <x:v>3180</x:v>
      </x:c>
      <x:c r="O111" s="105" t="s">
        <x:v>2973</x:v>
      </x:c>
      <x:c r="P111" s="105">
        <x:v>1.1499999999999999</x:v>
      </x:c>
      <x:c r="Q111" s="105">
        <x:v>0</x:v>
      </x:c>
      <x:c r="R111" s="105" t="s">
        <x:v>3047</x:v>
      </x:c>
      <x:c r="S111" s="105">
        <x:v>8.6999999999999993</x:v>
      </x:c>
      <x:c r="T111" s="105">
        <x:v>0.25</x:v>
      </x:c>
      <x:c r="U111" s="105" t="s">
        <x:v>2500</x:v>
      </x:c>
      <x:c r="V111" s="105">
        <x:v>7.2000000000000002</x:v>
      </x:c>
      <x:c r="W111" s="105">
        <x:v>0.90000000000000002</x:v>
      </x:c>
      <x:c r="X111" s="105" t="s">
        <x:v>3232</x:v>
      </x:c>
      <x:c r="Y111" s="105">
        <x:v>10</x:v>
      </x:c>
      <x:c r="Z111" s="105" t="s">
        <x:v>2509</x:v>
      </x:c>
      <x:c r="AA111" s="105">
        <x:v>0</x:v>
      </x:c>
      <x:c r="AB111" s="105" t="s">
        <x:v>2501</x:v>
      </x:c>
      <x:c r="AC111" s="105" t="s">
        <x:v>2475</x:v>
      </x:c>
      <x:c r="AD111" s="105" t="s">
        <x:v>3233</x:v>
      </x:c>
    </x:row>
    <x:row r="112" ht="54" customHeight="1">
      <x:c r="A112" s="105" t="s">
        <x:v>3234</x:v>
      </x:c>
      <x:c r="B112" s="105"/>
      <x:c r="C112" s="105" t="s">
        <x:v>3224</x:v>
      </x:c>
      <x:c r="D112" s="105" t="s">
        <x:v>3225</x:v>
      </x:c>
      <x:c r="E112" s="105" t="s">
        <x:v>2615</x:v>
      </x:c>
      <x:c r="F112" s="105" t="s">
        <x:v>2513</x:v>
      </x:c>
      <x:c r="G112" s="105" t="s">
        <x:v>3235</x:v>
      </x:c>
      <x:c r="H112" s="105" t="s">
        <x:v>3236</x:v>
      </x:c>
      <x:c r="I112" s="105"/>
      <x:c r="J112" s="105" t="s">
        <x:v>2472</x:v>
      </x:c>
      <x:c r="K112" s="105" t="s">
        <x:v>3224</x:v>
      </x:c>
      <x:c r="L112" s="105"/>
      <x:c r="M112" s="105" t="s">
        <x:v>3179</x:v>
      </x:c>
      <x:c r="N112" s="105" t="s">
        <x:v>3180</x:v>
      </x:c>
      <x:c r="O112" s="105" t="s">
        <x:v>2475</x:v>
      </x:c>
      <x:c r="P112" s="105">
        <x:v>0</x:v>
      </x:c>
      <x:c r="Q112" s="105">
        <x:v>0</x:v>
      </x:c>
      <x:c r="R112" s="105" t="s">
        <x:v>2476</x:v>
      </x:c>
      <x:c r="S112" s="105">
        <x:v>9.4000000000000004</x:v>
      </x:c>
      <x:c r="T112" s="105">
        <x:v>0.20000000000000001</x:v>
      </x:c>
      <x:c r="U112" s="105" t="s">
        <x:v>2500</x:v>
      </x:c>
      <x:c r="V112" s="105">
        <x:v>7.9000000000000004</x:v>
      </x:c>
      <x:c r="W112" s="105">
        <x:v>0.90000000000000002</x:v>
      </x:c>
      <x:c r="X112" s="105" t="s">
        <x:v>3232</x:v>
      </x:c>
      <x:c r="Y112" s="105">
        <x:v>12</x:v>
      </x:c>
      <x:c r="Z112" s="105" t="s">
        <x:v>2509</x:v>
      </x:c>
      <x:c r="AA112" s="105">
        <x:v>0</x:v>
      </x:c>
      <x:c r="AB112" s="105" t="s">
        <x:v>2501</x:v>
      </x:c>
      <x:c r="AC112" s="105" t="s">
        <x:v>2475</x:v>
      </x:c>
      <x:c r="AD112" s="105" t="s">
        <x:v>3237</x:v>
      </x:c>
    </x:row>
    <x:row r="113" ht="54" customHeight="1">
      <x:c r="A113" s="105" t="s">
        <x:v>3238</x:v>
      </x:c>
      <x:c r="B113" s="105"/>
      <x:c r="C113" s="105" t="s">
        <x:v>3224</x:v>
      </x:c>
      <x:c r="D113" s="105" t="s">
        <x:v>3225</x:v>
      </x:c>
      <x:c r="E113" s="105" t="s">
        <x:v>2615</x:v>
      </x:c>
      <x:c r="F113" s="105" t="s">
        <x:v>2513</x:v>
      </x:c>
      <x:c r="G113" s="105" t="s">
        <x:v>3239</x:v>
      </x:c>
      <x:c r="H113" s="105" t="s">
        <x:v>3240</x:v>
      </x:c>
      <x:c r="I113" s="105"/>
      <x:c r="J113" s="105" t="s">
        <x:v>2472</x:v>
      </x:c>
      <x:c r="K113" s="105" t="s">
        <x:v>3224</x:v>
      </x:c>
      <x:c r="L113" s="105"/>
      <x:c r="M113" s="105" t="s">
        <x:v>3179</x:v>
      </x:c>
      <x:c r="N113" s="105" t="s">
        <x:v>3180</x:v>
      </x:c>
      <x:c r="O113" s="105" t="s">
        <x:v>2475</x:v>
      </x:c>
      <x:c r="P113" s="105">
        <x:v>0</x:v>
      </x:c>
      <x:c r="Q113" s="105">
        <x:v>0</x:v>
      </x:c>
      <x:c r="R113" s="105" t="s">
        <x:v>2476</x:v>
      </x:c>
      <x:c r="S113" s="105">
        <x:v>10.1</x:v>
      </x:c>
      <x:c r="T113" s="105">
        <x:v>0.29999999999999999</x:v>
      </x:c>
      <x:c r="U113" s="105" t="s">
        <x:v>2500</x:v>
      </x:c>
      <x:c r="V113" s="105">
        <x:v>8.5999999999999996</x:v>
      </x:c>
      <x:c r="W113" s="105">
        <x:v>0.90000000000000002</x:v>
      </x:c>
      <x:c r="X113" s="105" t="s">
        <x:v>2475</x:v>
      </x:c>
      <x:c r="Y113" s="105">
        <x:v>0</x:v>
      </x:c>
      <x:c r="Z113" s="105" t="s">
        <x:v>2475</x:v>
      </x:c>
      <x:c r="AA113" s="105">
        <x:v>0</x:v>
      </x:c>
      <x:c r="AB113" s="105" t="s">
        <x:v>2501</x:v>
      </x:c>
      <x:c r="AC113" s="105" t="s">
        <x:v>2475</x:v>
      </x:c>
      <x:c r="AD113" s="105" t="s">
        <x:v>3241</x:v>
      </x:c>
    </x:row>
    <x:row r="114" ht="54" customHeight="1">
      <x:c r="A114" s="105" t="s">
        <x:v>3242</x:v>
      </x:c>
      <x:c r="B114" s="105"/>
      <x:c r="C114" s="105" t="s">
        <x:v>3243</x:v>
      </x:c>
      <x:c r="D114" s="105" t="s">
        <x:v>3225</x:v>
      </x:c>
      <x:c r="E114" s="105" t="s">
        <x:v>3244</x:v>
      </x:c>
      <x:c r="F114" s="105" t="s">
        <x:v>2968</x:v>
      </x:c>
      <x:c r="G114" s="105" t="s">
        <x:v>3245</x:v>
      </x:c>
      <x:c r="H114" s="105" t="s">
        <x:v>3246</x:v>
      </x:c>
      <x:c r="I114" s="105"/>
      <x:c r="J114" s="105" t="s">
        <x:v>2472</x:v>
      </x:c>
      <x:c r="K114" s="105" t="s">
        <x:v>3243</x:v>
      </x:c>
      <x:c r="L114" s="105"/>
      <x:c r="M114" s="105" t="s">
        <x:v>2971</x:v>
      </x:c>
      <x:c r="N114" s="105" t="s">
        <x:v>2972</x:v>
      </x:c>
      <x:c r="O114" s="105" t="s">
        <x:v>2973</x:v>
      </x:c>
      <x:c r="P114" s="105">
        <x:v>1</x:v>
      </x:c>
      <x:c r="Q114" s="105">
        <x:v>0</x:v>
      </x:c>
      <x:c r="R114" s="105" t="s">
        <x:v>2986</x:v>
      </x:c>
      <x:c r="S114" s="105">
        <x:v>6.5</x:v>
      </x:c>
      <x:c r="T114" s="105">
        <x:v>0.29999999999999999</x:v>
      </x:c>
      <x:c r="U114" s="105" t="s">
        <x:v>2500</x:v>
      </x:c>
      <x:c r="V114" s="105">
        <x:v>5</x:v>
      </x:c>
      <x:c r="W114" s="105">
        <x:v>0.65000000000000002</x:v>
      </x:c>
      <x:c r="X114" s="105" t="s">
        <x:v>2475</x:v>
      </x:c>
      <x:c r="Y114" s="105">
        <x:v>0</x:v>
      </x:c>
      <x:c r="Z114" s="105" t="s">
        <x:v>2475</x:v>
      </x:c>
      <x:c r="AA114" s="105">
        <x:v>0</x:v>
      </x:c>
      <x:c r="AB114" s="105" t="s">
        <x:v>2501</x:v>
      </x:c>
      <x:c r="AC114" s="105" t="s">
        <x:v>2475</x:v>
      </x:c>
      <x:c r="AD114" s="105" t="s">
        <x:v>3247</x:v>
      </x:c>
    </x:row>
    <x:row r="115" ht="54" customHeight="1">
      <x:c r="A115" s="105" t="s">
        <x:v>3248</x:v>
      </x:c>
      <x:c r="B115" s="105"/>
      <x:c r="C115" s="105" t="s">
        <x:v>3243</x:v>
      </x:c>
      <x:c r="D115" s="105" t="s">
        <x:v>3225</x:v>
      </x:c>
      <x:c r="E115" s="105" t="s">
        <x:v>3244</x:v>
      </x:c>
      <x:c r="F115" s="105" t="s">
        <x:v>2968</x:v>
      </x:c>
      <x:c r="G115" s="105" t="s">
        <x:v>3249</x:v>
      </x:c>
      <x:c r="H115" s="105" t="s">
        <x:v>3250</x:v>
      </x:c>
      <x:c r="I115" s="105"/>
      <x:c r="J115" s="105" t="s">
        <x:v>2472</x:v>
      </x:c>
      <x:c r="K115" s="105" t="s">
        <x:v>3243</x:v>
      </x:c>
      <x:c r="L115" s="105"/>
      <x:c r="M115" s="105" t="s">
        <x:v>2971</x:v>
      </x:c>
      <x:c r="N115" s="105" t="s">
        <x:v>2972</x:v>
      </x:c>
      <x:c r="O115" s="105" t="s">
        <x:v>2475</x:v>
      </x:c>
      <x:c r="P115" s="105">
        <x:v>0</x:v>
      </x:c>
      <x:c r="Q115" s="105">
        <x:v>0</x:v>
      </x:c>
      <x:c r="R115" s="105" t="s">
        <x:v>2476</x:v>
      </x:c>
      <x:c r="S115" s="105">
        <x:v>7.2000000000000002</x:v>
      </x:c>
      <x:c r="T115" s="105">
        <x:v>0.25</x:v>
      </x:c>
      <x:c r="U115" s="105" t="s">
        <x:v>2500</x:v>
      </x:c>
      <x:c r="V115" s="105">
        <x:v>5.7000000000000002</x:v>
      </x:c>
      <x:c r="W115" s="105">
        <x:v>0.65000000000000002</x:v>
      </x:c>
      <x:c r="X115" s="105" t="s">
        <x:v>2475</x:v>
      </x:c>
      <x:c r="Y115" s="105">
        <x:v>0</x:v>
      </x:c>
      <x:c r="Z115" s="105" t="s">
        <x:v>2475</x:v>
      </x:c>
      <x:c r="AA115" s="105">
        <x:v>0</x:v>
      </x:c>
      <x:c r="AB115" s="105" t="s">
        <x:v>2501</x:v>
      </x:c>
      <x:c r="AC115" s="105" t="s">
        <x:v>2475</x:v>
      </x:c>
      <x:c r="AD115" s="105" t="s">
        <x:v>3251</x:v>
      </x:c>
    </x:row>
    <x:row r="116" ht="54" customHeight="1">
      <x:c r="A116" s="105" t="s">
        <x:v>3252</x:v>
      </x:c>
      <x:c r="B116" s="105"/>
      <x:c r="C116" s="105" t="s">
        <x:v>3243</x:v>
      </x:c>
      <x:c r="D116" s="105" t="s">
        <x:v>3225</x:v>
      </x:c>
      <x:c r="E116" s="105" t="s">
        <x:v>3244</x:v>
      </x:c>
      <x:c r="F116" s="105" t="s">
        <x:v>2968</x:v>
      </x:c>
      <x:c r="G116" s="105" t="s">
        <x:v>3253</x:v>
      </x:c>
      <x:c r="H116" s="105" t="s">
        <x:v>3254</x:v>
      </x:c>
      <x:c r="I116" s="105"/>
      <x:c r="J116" s="105" t="s">
        <x:v>2472</x:v>
      </x:c>
      <x:c r="K116" s="105" t="s">
        <x:v>3243</x:v>
      </x:c>
      <x:c r="L116" s="105"/>
      <x:c r="M116" s="105" t="s">
        <x:v>2971</x:v>
      </x:c>
      <x:c r="N116" s="105" t="s">
        <x:v>2972</x:v>
      </x:c>
      <x:c r="O116" s="105" t="s">
        <x:v>2475</x:v>
      </x:c>
      <x:c r="P116" s="105">
        <x:v>0</x:v>
      </x:c>
      <x:c r="Q116" s="105">
        <x:v>0</x:v>
      </x:c>
      <x:c r="R116" s="105" t="s">
        <x:v>2476</x:v>
      </x:c>
      <x:c r="S116" s="105">
        <x:v>7.9000000000000004</x:v>
      </x:c>
      <x:c r="T116" s="105">
        <x:v>0.25</x:v>
      </x:c>
      <x:c r="U116" s="105" t="s">
        <x:v>2500</x:v>
      </x:c>
      <x:c r="V116" s="105">
        <x:v>6.4000000000000004</x:v>
      </x:c>
      <x:c r="W116" s="105">
        <x:v>0.65000000000000002</x:v>
      </x:c>
      <x:c r="X116" s="105" t="s">
        <x:v>2475</x:v>
      </x:c>
      <x:c r="Y116" s="105">
        <x:v>0</x:v>
      </x:c>
      <x:c r="Z116" s="105" t="s">
        <x:v>2475</x:v>
      </x:c>
      <x:c r="AA116" s="105">
        <x:v>0</x:v>
      </x:c>
      <x:c r="AB116" s="105" t="s">
        <x:v>2501</x:v>
      </x:c>
      <x:c r="AC116" s="105" t="s">
        <x:v>2475</x:v>
      </x:c>
      <x:c r="AD116" s="105" t="s">
        <x:v>3255</x:v>
      </x:c>
    </x:row>
    <x:row r="117" ht="54" customHeight="1">
      <x:c r="A117" s="105" t="s">
        <x:v>3256</x:v>
      </x:c>
      <x:c r="B117" s="105"/>
      <x:c r="C117" s="105" t="s">
        <x:v>3243</x:v>
      </x:c>
      <x:c r="D117" s="105" t="s">
        <x:v>3225</x:v>
      </x:c>
      <x:c r="E117" s="105" t="s">
        <x:v>3244</x:v>
      </x:c>
      <x:c r="F117" s="105" t="s">
        <x:v>2968</x:v>
      </x:c>
      <x:c r="G117" s="105" t="s">
        <x:v>3257</x:v>
      </x:c>
      <x:c r="H117" s="105" t="s">
        <x:v>3258</x:v>
      </x:c>
      <x:c r="I117" s="105"/>
      <x:c r="J117" s="105" t="s">
        <x:v>2472</x:v>
      </x:c>
      <x:c r="K117" s="105" t="s">
        <x:v>3243</x:v>
      </x:c>
      <x:c r="L117" s="105"/>
      <x:c r="M117" s="105" t="s">
        <x:v>2971</x:v>
      </x:c>
      <x:c r="N117" s="105" t="s">
        <x:v>2972</x:v>
      </x:c>
      <x:c r="O117" s="105" t="s">
        <x:v>2475</x:v>
      </x:c>
      <x:c r="P117" s="105">
        <x:v>0</x:v>
      </x:c>
      <x:c r="Q117" s="105">
        <x:v>0</x:v>
      </x:c>
      <x:c r="R117" s="105" t="s">
        <x:v>2476</x:v>
      </x:c>
      <x:c r="S117" s="105">
        <x:v>8.5999999999999996</x:v>
      </x:c>
      <x:c r="T117" s="105">
        <x:v>0.20000000000000001</x:v>
      </x:c>
      <x:c r="U117" s="105" t="s">
        <x:v>2500</x:v>
      </x:c>
      <x:c r="V117" s="105">
        <x:v>7.0999999999999996</x:v>
      </x:c>
      <x:c r="W117" s="105">
        <x:v>0.65000000000000002</x:v>
      </x:c>
      <x:c r="X117" s="105" t="s">
        <x:v>2475</x:v>
      </x:c>
      <x:c r="Y117" s="105">
        <x:v>0</x:v>
      </x:c>
      <x:c r="Z117" s="105" t="s">
        <x:v>2475</x:v>
      </x:c>
      <x:c r="AA117" s="105">
        <x:v>0</x:v>
      </x:c>
      <x:c r="AB117" s="105" t="s">
        <x:v>2501</x:v>
      </x:c>
      <x:c r="AC117" s="105" t="s">
        <x:v>2475</x:v>
      </x:c>
      <x:c r="AD117" s="105" t="s">
        <x:v>3259</x:v>
      </x:c>
    </x:row>
    <x:row r="118" ht="54" customHeight="1">
      <x:c r="A118" s="105" t="s">
        <x:v>3260</x:v>
      </x:c>
      <x:c r="B118" s="105"/>
      <x:c r="C118" s="105" t="s">
        <x:v>3261</x:v>
      </x:c>
      <x:c r="D118" s="105" t="s">
        <x:v>3225</x:v>
      </x:c>
      <x:c r="E118" s="105" t="s">
        <x:v>3262</x:v>
      </x:c>
      <x:c r="F118" s="105" t="s">
        <x:v>2968</x:v>
      </x:c>
      <x:c r="G118" s="105" t="s">
        <x:v>3263</x:v>
      </x:c>
      <x:c r="H118" s="105" t="s">
        <x:v>3264</x:v>
      </x:c>
      <x:c r="I118" s="105"/>
      <x:c r="J118" s="105" t="s">
        <x:v>2472</x:v>
      </x:c>
      <x:c r="K118" s="105" t="s">
        <x:v>3261</x:v>
      </x:c>
      <x:c r="L118" s="105"/>
      <x:c r="M118" s="105" t="s">
        <x:v>2971</x:v>
      </x:c>
      <x:c r="N118" s="105" t="s">
        <x:v>2972</x:v>
      </x:c>
      <x:c r="O118" s="105" t="s">
        <x:v>2475</x:v>
      </x:c>
      <x:c r="P118" s="105">
        <x:v>0</x:v>
      </x:c>
      <x:c r="Q118" s="105">
        <x:v>0</x:v>
      </x:c>
      <x:c r="R118" s="105" t="s">
        <x:v>2476</x:v>
      </x:c>
      <x:c r="S118" s="105">
        <x:v>7</x:v>
      </x:c>
      <x:c r="T118" s="105">
        <x:v>0.25</x:v>
      </x:c>
      <x:c r="U118" s="105" t="s">
        <x:v>2500</x:v>
      </x:c>
      <x:c r="V118" s="105">
        <x:v>5.5</x:v>
      </x:c>
      <x:c r="W118" s="105">
        <x:v>0.75</x:v>
      </x:c>
      <x:c r="X118" s="105" t="s">
        <x:v>3265</x:v>
      </x:c>
      <x:c r="Y118" s="105">
        <x:v>1</x:v>
      </x:c>
      <x:c r="Z118" s="105" t="s">
        <x:v>2611</x:v>
      </x:c>
      <x:c r="AA118" s="105">
        <x:v>0</x:v>
      </x:c>
      <x:c r="AB118" s="105" t="s">
        <x:v>2501</x:v>
      </x:c>
      <x:c r="AC118" s="105" t="s">
        <x:v>2475</x:v>
      </x:c>
      <x:c r="AD118" s="105" t="s">
        <x:v>3266</x:v>
      </x:c>
    </x:row>
    <x:row r="119" ht="54" customHeight="1">
      <x:c r="A119" s="105" t="s">
        <x:v>3267</x:v>
      </x:c>
      <x:c r="B119" s="105"/>
      <x:c r="C119" s="105" t="s">
        <x:v>3261</x:v>
      </x:c>
      <x:c r="D119" s="105" t="s">
        <x:v>3225</x:v>
      </x:c>
      <x:c r="E119" s="105" t="s">
        <x:v>3262</x:v>
      </x:c>
      <x:c r="F119" s="105" t="s">
        <x:v>2968</x:v>
      </x:c>
      <x:c r="G119" s="105" t="s">
        <x:v>3268</x:v>
      </x:c>
      <x:c r="H119" s="105" t="s">
        <x:v>3231</x:v>
      </x:c>
      <x:c r="I119" s="105"/>
      <x:c r="J119" s="105" t="s">
        <x:v>2472</x:v>
      </x:c>
      <x:c r="K119" s="105" t="s">
        <x:v>3261</x:v>
      </x:c>
      <x:c r="L119" s="105"/>
      <x:c r="M119" s="105" t="s">
        <x:v>2971</x:v>
      </x:c>
      <x:c r="N119" s="105" t="s">
        <x:v>2972</x:v>
      </x:c>
      <x:c r="O119" s="105" t="s">
        <x:v>2475</x:v>
      </x:c>
      <x:c r="P119" s="105">
        <x:v>0</x:v>
      </x:c>
      <x:c r="Q119" s="105">
        <x:v>0</x:v>
      </x:c>
      <x:c r="R119" s="105" t="s">
        <x:v>2476</x:v>
      </x:c>
      <x:c r="S119" s="105">
        <x:v>7.7000000000000002</x:v>
      </x:c>
      <x:c r="T119" s="105">
        <x:v>0.25</x:v>
      </x:c>
      <x:c r="U119" s="105" t="s">
        <x:v>2500</x:v>
      </x:c>
      <x:c r="V119" s="105">
        <x:v>6.2000000000000002</x:v>
      </x:c>
      <x:c r="W119" s="105">
        <x:v>0.75</x:v>
      </x:c>
      <x:c r="X119" s="105" t="s">
        <x:v>3232</x:v>
      </x:c>
      <x:c r="Y119" s="105">
        <x:v>10</x:v>
      </x:c>
      <x:c r="Z119" s="105" t="s">
        <x:v>2509</x:v>
      </x:c>
      <x:c r="AA119" s="105">
        <x:v>0</x:v>
      </x:c>
      <x:c r="AB119" s="105" t="s">
        <x:v>2501</x:v>
      </x:c>
      <x:c r="AC119" s="105" t="s">
        <x:v>2475</x:v>
      </x:c>
      <x:c r="AD119" s="105" t="s">
        <x:v>3269</x:v>
      </x:c>
    </x:row>
    <x:row r="120" ht="54" customHeight="1">
      <x:c r="A120" s="105" t="s">
        <x:v>3270</x:v>
      </x:c>
      <x:c r="B120" s="105"/>
      <x:c r="C120" s="105" t="s">
        <x:v>3261</x:v>
      </x:c>
      <x:c r="D120" s="105" t="s">
        <x:v>3225</x:v>
      </x:c>
      <x:c r="E120" s="105" t="s">
        <x:v>3262</x:v>
      </x:c>
      <x:c r="F120" s="105" t="s">
        <x:v>2968</x:v>
      </x:c>
      <x:c r="G120" s="105" t="s">
        <x:v>3271</x:v>
      </x:c>
      <x:c r="H120" s="105" t="s">
        <x:v>3075</x:v>
      </x:c>
      <x:c r="I120" s="105"/>
      <x:c r="J120" s="105" t="s">
        <x:v>2472</x:v>
      </x:c>
      <x:c r="K120" s="105" t="s">
        <x:v>3261</x:v>
      </x:c>
      <x:c r="L120" s="105"/>
      <x:c r="M120" s="105" t="s">
        <x:v>2971</x:v>
      </x:c>
      <x:c r="N120" s="105" t="s">
        <x:v>2972</x:v>
      </x:c>
      <x:c r="O120" s="105" t="s">
        <x:v>2973</x:v>
      </x:c>
      <x:c r="P120" s="105">
        <x:v>1.1599999999999999</x:v>
      </x:c>
      <x:c r="Q120" s="105">
        <x:v>0</x:v>
      </x:c>
      <x:c r="R120" s="105" t="s">
        <x:v>3272</x:v>
      </x:c>
      <x:c r="S120" s="105">
        <x:v>8.4000000000000004</x:v>
      </x:c>
      <x:c r="T120" s="105">
        <x:v>0.29999999999999999</x:v>
      </x:c>
      <x:c r="U120" s="105" t="s">
        <x:v>2500</x:v>
      </x:c>
      <x:c r="V120" s="105">
        <x:v>6.9000000000000004</x:v>
      </x:c>
      <x:c r="W120" s="105">
        <x:v>0.75</x:v>
      </x:c>
      <x:c r="X120" s="105" t="s">
        <x:v>2475</x:v>
      </x:c>
      <x:c r="Y120" s="105">
        <x:v>0</x:v>
      </x:c>
      <x:c r="Z120" s="105" t="s">
        <x:v>2475</x:v>
      </x:c>
      <x:c r="AA120" s="105">
        <x:v>0</x:v>
      </x:c>
      <x:c r="AB120" s="105" t="s">
        <x:v>2501</x:v>
      </x:c>
      <x:c r="AC120" s="105" t="s">
        <x:v>2475</x:v>
      </x:c>
      <x:c r="AD120" s="105" t="s">
        <x:v>3273</x:v>
      </x:c>
    </x:row>
    <x:row r="121" ht="54" customHeight="1">
      <x:c r="A121" s="105" t="s">
        <x:v>3274</x:v>
      </x:c>
      <x:c r="B121" s="105"/>
      <x:c r="C121" s="105" t="s">
        <x:v>3261</x:v>
      </x:c>
      <x:c r="D121" s="105" t="s">
        <x:v>3225</x:v>
      </x:c>
      <x:c r="E121" s="105" t="s">
        <x:v>3262</x:v>
      </x:c>
      <x:c r="F121" s="105" t="s">
        <x:v>2968</x:v>
      </x:c>
      <x:c r="G121" s="105" t="s">
        <x:v>3275</x:v>
      </x:c>
      <x:c r="H121" s="105" t="s">
        <x:v>3046</x:v>
      </x:c>
      <x:c r="I121" s="105"/>
      <x:c r="J121" s="105" t="s">
        <x:v>2472</x:v>
      </x:c>
      <x:c r="K121" s="105" t="s">
        <x:v>3261</x:v>
      </x:c>
      <x:c r="L121" s="105" t="s">
        <x:v>3031</x:v>
      </x:c>
      <x:c r="M121" s="105" t="s">
        <x:v>2971</x:v>
      </x:c>
      <x:c r="N121" s="105" t="s">
        <x:v>2972</x:v>
      </x:c>
      <x:c r="O121" s="105" t="s">
        <x:v>2973</x:v>
      </x:c>
      <x:c r="P121" s="105">
        <x:v>1.21</x:v>
      </x:c>
      <x:c r="Q121" s="105">
        <x:v>0</x:v>
      </x:c>
      <x:c r="R121" s="105" t="s">
        <x:v>3276</x:v>
      </x:c>
      <x:c r="S121" s="105">
        <x:v>9.0999999999999996</x:v>
      </x:c>
      <x:c r="T121" s="105">
        <x:v>0.20000000000000001</x:v>
      </x:c>
      <x:c r="U121" s="105" t="s">
        <x:v>2500</x:v>
      </x:c>
      <x:c r="V121" s="105">
        <x:v>7.5999999999999996</x:v>
      </x:c>
      <x:c r="W121" s="105">
        <x:v>0.75</x:v>
      </x:c>
      <x:c r="X121" s="105" t="s">
        <x:v>2475</x:v>
      </x:c>
      <x:c r="Y121" s="105">
        <x:v>0</x:v>
      </x:c>
      <x:c r="Z121" s="105" t="s">
        <x:v>2475</x:v>
      </x:c>
      <x:c r="AA121" s="105">
        <x:v>0</x:v>
      </x:c>
      <x:c r="AB121" s="105" t="s">
        <x:v>2501</x:v>
      </x:c>
      <x:c r="AC121" s="105" t="s">
        <x:v>2639</x:v>
      </x:c>
      <x:c r="AD121" s="105" t="s">
        <x:v>3277</x:v>
      </x:c>
    </x:row>
    <x:row r="122" ht="54" customHeight="1">
      <x:c r="A122" s="105" t="s">
        <x:v>3278</x:v>
      </x:c>
      <x:c r="B122" s="105"/>
      <x:c r="C122" s="105" t="s">
        <x:v>3279</x:v>
      </x:c>
      <x:c r="D122" s="105" t="s">
        <x:v>3280</x:v>
      </x:c>
      <x:c r="E122" s="105" t="s">
        <x:v>3281</x:v>
      </x:c>
      <x:c r="F122" s="105" t="s">
        <x:v>2968</x:v>
      </x:c>
      <x:c r="G122" s="105" t="s">
        <x:v>3282</x:v>
      </x:c>
      <x:c r="H122" s="105" t="s">
        <x:v>3099</x:v>
      </x:c>
      <x:c r="I122" s="105"/>
      <x:c r="J122" s="105" t="s">
        <x:v>2472</x:v>
      </x:c>
      <x:c r="K122" s="105" t="s">
        <x:v>3279</x:v>
      </x:c>
      <x:c r="L122" s="105"/>
      <x:c r="M122" s="105" t="s">
        <x:v>2971</x:v>
      </x:c>
      <x:c r="N122" s="105" t="s">
        <x:v>2972</x:v>
      </x:c>
      <x:c r="O122" s="105" t="s">
        <x:v>2475</x:v>
      </x:c>
      <x:c r="P122" s="105">
        <x:v>0</x:v>
      </x:c>
      <x:c r="Q122" s="105">
        <x:v>0</x:v>
      </x:c>
      <x:c r="R122" s="105" t="s">
        <x:v>2476</x:v>
      </x:c>
      <x:c r="S122" s="105">
        <x:v>5</x:v>
      </x:c>
      <x:c r="T122" s="105">
        <x:v>0.45000000000000001</x:v>
      </x:c>
      <x:c r="U122" s="105" t="s">
        <x:v>2500</x:v>
      </x:c>
      <x:c r="V122" s="105">
        <x:v>3.5</x:v>
      </x:c>
      <x:c r="W122" s="105">
        <x:v>0.55000000000000004</x:v>
      </x:c>
      <x:c r="X122" s="105" t="s">
        <x:v>2486</x:v>
      </x:c>
      <x:c r="Y122" s="105">
        <x:v>20</x:v>
      </x:c>
      <x:c r="Z122" s="105" t="s">
        <x:v>2509</x:v>
      </x:c>
      <x:c r="AA122" s="105">
        <x:v>6</x:v>
      </x:c>
      <x:c r="AB122" s="105" t="s">
        <x:v>2813</x:v>
      </x:c>
      <x:c r="AC122" s="105" t="s">
        <x:v>2831</x:v>
      </x:c>
      <x:c r="AD122" s="105" t="s">
        <x:v>3283</x:v>
      </x:c>
    </x:row>
    <x:row r="123" ht="54" customHeight="1">
      <x:c r="A123" s="105" t="s">
        <x:v>3284</x:v>
      </x:c>
      <x:c r="B123" s="105"/>
      <x:c r="C123" s="105" t="s">
        <x:v>3279</x:v>
      </x:c>
      <x:c r="D123" s="105" t="s">
        <x:v>3280</x:v>
      </x:c>
      <x:c r="E123" s="105" t="s">
        <x:v>3281</x:v>
      </x:c>
      <x:c r="F123" s="105" t="s">
        <x:v>2968</x:v>
      </x:c>
      <x:c r="G123" s="105" t="s">
        <x:v>3285</x:v>
      </x:c>
      <x:c r="H123" s="105" t="s">
        <x:v>3286</x:v>
      </x:c>
      <x:c r="I123" s="105"/>
      <x:c r="J123" s="105" t="s">
        <x:v>2472</x:v>
      </x:c>
      <x:c r="K123" s="105" t="s">
        <x:v>3279</x:v>
      </x:c>
      <x:c r="L123" s="105" t="s">
        <x:v>3287</x:v>
      </x:c>
      <x:c r="M123" s="105" t="s">
        <x:v>2971</x:v>
      </x:c>
      <x:c r="N123" s="105" t="s">
        <x:v>2972</x:v>
      </x:c>
      <x:c r="O123" s="105" t="s">
        <x:v>2973</x:v>
      </x:c>
      <x:c r="P123" s="105">
        <x:v>0.80000000000000004</x:v>
      </x:c>
      <x:c r="Q123" s="105">
        <x:v>0</x:v>
      </x:c>
      <x:c r="R123" s="105" t="s">
        <x:v>3288</x:v>
      </x:c>
      <x:c r="S123" s="105">
        <x:v>5.7000000000000002</x:v>
      </x:c>
      <x:c r="T123" s="105">
        <x:v>0.29999999999999999</x:v>
      </x:c>
      <x:c r="U123" s="105" t="s">
        <x:v>2500</x:v>
      </x:c>
      <x:c r="V123" s="105">
        <x:v>4.2000000000000002</x:v>
      </x:c>
      <x:c r="W123" s="105">
        <x:v>0.55000000000000004</x:v>
      </x:c>
      <x:c r="X123" s="105" t="s">
        <x:v>2475</x:v>
      </x:c>
      <x:c r="Y123" s="105">
        <x:v>0</x:v>
      </x:c>
      <x:c r="Z123" s="105" t="s">
        <x:v>2475</x:v>
      </x:c>
      <x:c r="AA123" s="105">
        <x:v>0</x:v>
      </x:c>
      <x:c r="AB123" s="105" t="s">
        <x:v>2501</x:v>
      </x:c>
      <x:c r="AC123" s="105" t="s">
        <x:v>2502</x:v>
      </x:c>
      <x:c r="AD123" s="105" t="s">
        <x:v>3289</x:v>
      </x:c>
    </x:row>
    <x:row r="124" ht="54" customHeight="1">
      <x:c r="A124" s="105" t="s">
        <x:v>3290</x:v>
      </x:c>
      <x:c r="B124" s="105"/>
      <x:c r="C124" s="105" t="s">
        <x:v>3279</x:v>
      </x:c>
      <x:c r="D124" s="105" t="s">
        <x:v>3280</x:v>
      </x:c>
      <x:c r="E124" s="105" t="s">
        <x:v>3281</x:v>
      </x:c>
      <x:c r="F124" s="105" t="s">
        <x:v>2968</x:v>
      </x:c>
      <x:c r="G124" s="105" t="s">
        <x:v>3291</x:v>
      </x:c>
      <x:c r="H124" s="105" t="s">
        <x:v>3292</x:v>
      </x:c>
      <x:c r="I124" s="105"/>
      <x:c r="J124" s="105" t="s">
        <x:v>2472</x:v>
      </x:c>
      <x:c r="K124" s="105" t="s">
        <x:v>3279</x:v>
      </x:c>
      <x:c r="L124" s="105"/>
      <x:c r="M124" s="105" t="s">
        <x:v>2971</x:v>
      </x:c>
      <x:c r="N124" s="105" t="s">
        <x:v>2972</x:v>
      </x:c>
      <x:c r="O124" s="105" t="s">
        <x:v>2475</x:v>
      </x:c>
      <x:c r="P124" s="105">
        <x:v>0</x:v>
      </x:c>
      <x:c r="Q124" s="105">
        <x:v>0</x:v>
      </x:c>
      <x:c r="R124" s="105" t="s">
        <x:v>2476</x:v>
      </x:c>
      <x:c r="S124" s="105">
        <x:v>6.4000000000000004</x:v>
      </x:c>
      <x:c r="T124" s="105">
        <x:v>0.25</x:v>
      </x:c>
      <x:c r="U124" s="105" t="s">
        <x:v>2500</x:v>
      </x:c>
      <x:c r="V124" s="105">
        <x:v>4.9000000000000004</x:v>
      </x:c>
      <x:c r="W124" s="105">
        <x:v>0.55000000000000004</x:v>
      </x:c>
      <x:c r="X124" s="105" t="s">
        <x:v>2475</x:v>
      </x:c>
      <x:c r="Y124" s="105">
        <x:v>0</x:v>
      </x:c>
      <x:c r="Z124" s="105" t="s">
        <x:v>2475</x:v>
      </x:c>
      <x:c r="AA124" s="105">
        <x:v>0</x:v>
      </x:c>
      <x:c r="AB124" s="105" t="s">
        <x:v>2501</x:v>
      </x:c>
      <x:c r="AC124" s="105" t="s">
        <x:v>2475</x:v>
      </x:c>
      <x:c r="AD124" s="105" t="s">
        <x:v>3293</x:v>
      </x:c>
    </x:row>
    <x:row r="125" ht="54" customHeight="1">
      <x:c r="A125" s="105" t="s">
        <x:v>3294</x:v>
      </x:c>
      <x:c r="B125" s="105"/>
      <x:c r="C125" s="105" t="s">
        <x:v>3295</x:v>
      </x:c>
      <x:c r="D125" s="105" t="s">
        <x:v>3280</x:v>
      </x:c>
      <x:c r="E125" s="105" t="s">
        <x:v>3296</x:v>
      </x:c>
      <x:c r="F125" s="105" t="s">
        <x:v>2968</x:v>
      </x:c>
      <x:c r="G125" s="105" t="s">
        <x:v>3297</x:v>
      </x:c>
      <x:c r="H125" s="105" t="s">
        <x:v>3091</x:v>
      </x:c>
      <x:c r="I125" s="105"/>
      <x:c r="J125" s="105" t="s">
        <x:v>2472</x:v>
      </x:c>
      <x:c r="K125" s="105" t="s">
        <x:v>3295</x:v>
      </x:c>
      <x:c r="L125" s="105" t="s">
        <x:v>2856</x:v>
      </x:c>
      <x:c r="M125" s="105" t="s">
        <x:v>2971</x:v>
      </x:c>
      <x:c r="N125" s="105" t="s">
        <x:v>2972</x:v>
      </x:c>
      <x:c r="O125" s="105" t="s">
        <x:v>2475</x:v>
      </x:c>
      <x:c r="P125" s="105">
        <x:v>0</x:v>
      </x:c>
      <x:c r="Q125" s="105">
        <x:v>0</x:v>
      </x:c>
      <x:c r="R125" s="105" t="s">
        <x:v>2476</x:v>
      </x:c>
      <x:c r="S125" s="105">
        <x:v>5</x:v>
      </x:c>
      <x:c r="T125" s="105">
        <x:v>0.34999999999999998</x:v>
      </x:c>
      <x:c r="U125" s="105" t="s">
        <x:v>2500</x:v>
      </x:c>
      <x:c r="V125" s="105">
        <x:v>3.5</x:v>
      </x:c>
      <x:c r="W125" s="105">
        <x:v>0.55000000000000004</x:v>
      </x:c>
      <x:c r="X125" s="105" t="s">
        <x:v>2860</x:v>
      </x:c>
      <x:c r="Y125" s="105">
        <x:v>1</x:v>
      </x:c>
      <x:c r="Z125" s="105" t="s">
        <x:v>2853</x:v>
      </x:c>
      <x:c r="AA125" s="105">
        <x:v>4</x:v>
      </x:c>
      <x:c r="AB125" s="105" t="s">
        <x:v>2813</x:v>
      </x:c>
      <x:c r="AC125" s="105" t="s">
        <x:v>2584</x:v>
      </x:c>
      <x:c r="AD125" s="105" t="s">
        <x:v>3298</x:v>
      </x:c>
    </x:row>
    <x:row r="126" ht="54" customHeight="1">
      <x:c r="A126" s="105" t="s">
        <x:v>3299</x:v>
      </x:c>
      <x:c r="B126" s="105"/>
      <x:c r="C126" s="105" t="s">
        <x:v>3295</x:v>
      </x:c>
      <x:c r="D126" s="105" t="s">
        <x:v>3280</x:v>
      </x:c>
      <x:c r="E126" s="105" t="s">
        <x:v>3296</x:v>
      </x:c>
      <x:c r="F126" s="105" t="s">
        <x:v>2968</x:v>
      </x:c>
      <x:c r="G126" s="105" t="s">
        <x:v>3300</x:v>
      </x:c>
      <x:c r="H126" s="105" t="s">
        <x:v>3264</x:v>
      </x:c>
      <x:c r="I126" s="105"/>
      <x:c r="J126" s="105" t="s">
        <x:v>2472</x:v>
      </x:c>
      <x:c r="K126" s="105" t="s">
        <x:v>3295</x:v>
      </x:c>
      <x:c r="L126" s="105"/>
      <x:c r="M126" s="105" t="s">
        <x:v>2971</x:v>
      </x:c>
      <x:c r="N126" s="105" t="s">
        <x:v>2972</x:v>
      </x:c>
      <x:c r="O126" s="105" t="s">
        <x:v>2475</x:v>
      </x:c>
      <x:c r="P126" s="105">
        <x:v>0</x:v>
      </x:c>
      <x:c r="Q126" s="105">
        <x:v>0</x:v>
      </x:c>
      <x:c r="R126" s="105" t="s">
        <x:v>2476</x:v>
      </x:c>
      <x:c r="S126" s="105">
        <x:v>5.7000000000000002</x:v>
      </x:c>
      <x:c r="T126" s="105">
        <x:v>0.25</x:v>
      </x:c>
      <x:c r="U126" s="105" t="s">
        <x:v>2500</x:v>
      </x:c>
      <x:c r="V126" s="105">
        <x:v>4.2000000000000002</x:v>
      </x:c>
      <x:c r="W126" s="105">
        <x:v>0.55000000000000004</x:v>
      </x:c>
      <x:c r="X126" s="105" t="s">
        <x:v>3265</x:v>
      </x:c>
      <x:c r="Y126" s="105">
        <x:v>1</x:v>
      </x:c>
      <x:c r="Z126" s="105" t="s">
        <x:v>2611</x:v>
      </x:c>
      <x:c r="AA126" s="105">
        <x:v>0</x:v>
      </x:c>
      <x:c r="AB126" s="105" t="s">
        <x:v>2501</x:v>
      </x:c>
      <x:c r="AC126" s="105" t="s">
        <x:v>2475</x:v>
      </x:c>
      <x:c r="AD126" s="105" t="s">
        <x:v>3301</x:v>
      </x:c>
    </x:row>
    <x:row r="127" ht="54" customHeight="1">
      <x:c r="A127" s="105" t="s">
        <x:v>3302</x:v>
      </x:c>
      <x:c r="B127" s="105"/>
      <x:c r="C127" s="105" t="s">
        <x:v>3295</x:v>
      </x:c>
      <x:c r="D127" s="105" t="s">
        <x:v>3280</x:v>
      </x:c>
      <x:c r="E127" s="105" t="s">
        <x:v>3296</x:v>
      </x:c>
      <x:c r="F127" s="105" t="s">
        <x:v>2968</x:v>
      </x:c>
      <x:c r="G127" s="105" t="s">
        <x:v>3303</x:v>
      </x:c>
      <x:c r="H127" s="105" t="s">
        <x:v>3103</x:v>
      </x:c>
      <x:c r="I127" s="105"/>
      <x:c r="J127" s="105" t="s">
        <x:v>2472</x:v>
      </x:c>
      <x:c r="K127" s="105" t="s">
        <x:v>3295</x:v>
      </x:c>
      <x:c r="L127" s="105"/>
      <x:c r="M127" s="105" t="s">
        <x:v>2971</x:v>
      </x:c>
      <x:c r="N127" s="105" t="s">
        <x:v>2972</x:v>
      </x:c>
      <x:c r="O127" s="105" t="s">
        <x:v>2973</x:v>
      </x:c>
      <x:c r="P127" s="105">
        <x:v>1</x:v>
      </x:c>
      <x:c r="Q127" s="105">
        <x:v>0</x:v>
      </x:c>
      <x:c r="R127" s="105" t="s">
        <x:v>2986</x:v>
      </x:c>
      <x:c r="S127" s="105">
        <x:v>6.4000000000000004</x:v>
      </x:c>
      <x:c r="T127" s="105">
        <x:v>0.25</x:v>
      </x:c>
      <x:c r="U127" s="105" t="s">
        <x:v>2500</x:v>
      </x:c>
      <x:c r="V127" s="105">
        <x:v>4.9000000000000004</x:v>
      </x:c>
      <x:c r="W127" s="105">
        <x:v>0.55000000000000004</x:v>
      </x:c>
      <x:c r="X127" s="105" t="s">
        <x:v>2475</x:v>
      </x:c>
      <x:c r="Y127" s="105">
        <x:v>0</x:v>
      </x:c>
      <x:c r="Z127" s="105" t="s">
        <x:v>2475</x:v>
      </x:c>
      <x:c r="AA127" s="105">
        <x:v>0</x:v>
      </x:c>
      <x:c r="AB127" s="105" t="s">
        <x:v>2501</x:v>
      </x:c>
      <x:c r="AC127" s="105" t="s">
        <x:v>2475</x:v>
      </x:c>
      <x:c r="AD127" s="105" t="s">
        <x:v>3304</x:v>
      </x:c>
    </x:row>
    <x:row r="128" ht="54" customHeight="1">
      <x:c r="A128" s="105" t="s">
        <x:v>3305</x:v>
      </x:c>
      <x:c r="B128" s="105"/>
      <x:c r="C128" s="105" t="s">
        <x:v>3295</x:v>
      </x:c>
      <x:c r="D128" s="105" t="s">
        <x:v>3280</x:v>
      </x:c>
      <x:c r="E128" s="105" t="s">
        <x:v>3296</x:v>
      </x:c>
      <x:c r="F128" s="105" t="s">
        <x:v>2968</x:v>
      </x:c>
      <x:c r="G128" s="105" t="s">
        <x:v>3306</x:v>
      </x:c>
      <x:c r="H128" s="105" t="s">
        <x:v>3130</x:v>
      </x:c>
      <x:c r="I128" s="105"/>
      <x:c r="J128" s="105" t="s">
        <x:v>2472</x:v>
      </x:c>
      <x:c r="K128" s="105" t="s">
        <x:v>3295</x:v>
      </x:c>
      <x:c r="L128" s="105"/>
      <x:c r="M128" s="105" t="s">
        <x:v>2971</x:v>
      </x:c>
      <x:c r="N128" s="105" t="s">
        <x:v>2972</x:v>
      </x:c>
      <x:c r="O128" s="105" t="s">
        <x:v>2475</x:v>
      </x:c>
      <x:c r="P128" s="105">
        <x:v>0</x:v>
      </x:c>
      <x:c r="Q128" s="105">
        <x:v>0</x:v>
      </x:c>
      <x:c r="R128" s="105" t="s">
        <x:v>2476</x:v>
      </x:c>
      <x:c r="S128" s="105">
        <x:v>7.0999999999999996</x:v>
      </x:c>
      <x:c r="T128" s="105">
        <x:v>0.14999999999999999</x:v>
      </x:c>
      <x:c r="U128" s="105" t="s">
        <x:v>2500</x:v>
      </x:c>
      <x:c r="V128" s="105">
        <x:v>5.5999999999999996</x:v>
      </x:c>
      <x:c r="W128" s="105">
        <x:v>0.55000000000000004</x:v>
      </x:c>
      <x:c r="X128" s="105" t="s">
        <x:v>3131</x:v>
      </x:c>
      <x:c r="Y128" s="105">
        <x:v>1</x:v>
      </x:c>
      <x:c r="Z128" s="105" t="s">
        <x:v>2582</x:v>
      </x:c>
      <x:c r="AA128" s="105">
        <x:v>0</x:v>
      </x:c>
      <x:c r="AB128" s="105" t="s">
        <x:v>2501</x:v>
      </x:c>
      <x:c r="AC128" s="105" t="s">
        <x:v>2475</x:v>
      </x:c>
      <x:c r="AD128" s="105" t="s">
        <x:v>3307</x:v>
      </x:c>
    </x:row>
    <x:row r="129" ht="54" customHeight="1">
      <x:c r="A129" s="105" t="s">
        <x:v>3308</x:v>
      </x:c>
      <x:c r="B129" s="105"/>
      <x:c r="C129" s="105" t="s">
        <x:v>3309</x:v>
      </x:c>
      <x:c r="D129" s="105" t="s">
        <x:v>3310</x:v>
      </x:c>
      <x:c r="E129" s="105" t="s">
        <x:v>3311</x:v>
      </x:c>
      <x:c r="F129" s="105" t="s">
        <x:v>2968</x:v>
      </x:c>
      <x:c r="G129" s="105" t="s">
        <x:v>3312</x:v>
      </x:c>
      <x:c r="H129" s="105" t="s">
        <x:v>3313</x:v>
      </x:c>
      <x:c r="I129" s="105"/>
      <x:c r="J129" s="105" t="s">
        <x:v>2472</x:v>
      </x:c>
      <x:c r="K129" s="105" t="s">
        <x:v>3309</x:v>
      </x:c>
      <x:c r="L129" s="105"/>
      <x:c r="M129" s="105" t="s">
        <x:v>2971</x:v>
      </x:c>
      <x:c r="N129" s="105" t="s">
        <x:v>2972</x:v>
      </x:c>
      <x:c r="O129" s="105" t="s">
        <x:v>2475</x:v>
      </x:c>
      <x:c r="P129" s="105">
        <x:v>0</x:v>
      </x:c>
      <x:c r="Q129" s="105">
        <x:v>0</x:v>
      </x:c>
      <x:c r="R129" s="105" t="s">
        <x:v>2476</x:v>
      </x:c>
      <x:c r="S129" s="105">
        <x:v>6.5</x:v>
      </x:c>
      <x:c r="T129" s="105">
        <x:v>0.25</x:v>
      </x:c>
      <x:c r="U129" s="105" t="s">
        <x:v>2500</x:v>
      </x:c>
      <x:c r="V129" s="105">
        <x:v>5</x:v>
      </x:c>
      <x:c r="W129" s="105">
        <x:v>0.65000000000000002</x:v>
      </x:c>
      <x:c r="X129" s="105" t="s">
        <x:v>2475</x:v>
      </x:c>
      <x:c r="Y129" s="105">
        <x:v>0</x:v>
      </x:c>
      <x:c r="Z129" s="105" t="s">
        <x:v>2475</x:v>
      </x:c>
      <x:c r="AA129" s="105">
        <x:v>0</x:v>
      </x:c>
      <x:c r="AB129" s="105" t="s">
        <x:v>2501</x:v>
      </x:c>
      <x:c r="AC129" s="105" t="s">
        <x:v>2475</x:v>
      </x:c>
      <x:c r="AD129" s="105" t="s">
        <x:v>3314</x:v>
      </x:c>
    </x:row>
    <x:row r="130" ht="54" customHeight="1">
      <x:c r="A130" s="105" t="s">
        <x:v>3315</x:v>
      </x:c>
      <x:c r="B130" s="105"/>
      <x:c r="C130" s="105" t="s">
        <x:v>3309</x:v>
      </x:c>
      <x:c r="D130" s="105" t="s">
        <x:v>3310</x:v>
      </x:c>
      <x:c r="E130" s="105" t="s">
        <x:v>3311</x:v>
      </x:c>
      <x:c r="F130" s="105" t="s">
        <x:v>2968</x:v>
      </x:c>
      <x:c r="G130" s="105" t="s">
        <x:v>3316</x:v>
      </x:c>
      <x:c r="H130" s="105" t="s">
        <x:v>3046</x:v>
      </x:c>
      <x:c r="I130" s="105"/>
      <x:c r="J130" s="105" t="s">
        <x:v>2472</x:v>
      </x:c>
      <x:c r="K130" s="105" t="s">
        <x:v>3309</x:v>
      </x:c>
      <x:c r="L130" s="105" t="s">
        <x:v>3031</x:v>
      </x:c>
      <x:c r="M130" s="105" t="s">
        <x:v>2971</x:v>
      </x:c>
      <x:c r="N130" s="105" t="s">
        <x:v>2972</x:v>
      </x:c>
      <x:c r="O130" s="105" t="s">
        <x:v>2973</x:v>
      </x:c>
      <x:c r="P130" s="105">
        <x:v>1.1499999999999999</x:v>
      </x:c>
      <x:c r="Q130" s="105">
        <x:v>0</x:v>
      </x:c>
      <x:c r="R130" s="105" t="s">
        <x:v>3047</x:v>
      </x:c>
      <x:c r="S130" s="105">
        <x:v>7.2000000000000002</x:v>
      </x:c>
      <x:c r="T130" s="105">
        <x:v>0.34999999999999998</x:v>
      </x:c>
      <x:c r="U130" s="105" t="s">
        <x:v>2500</x:v>
      </x:c>
      <x:c r="V130" s="105">
        <x:v>5.7000000000000002</x:v>
      </x:c>
      <x:c r="W130" s="105">
        <x:v>0.65000000000000002</x:v>
      </x:c>
      <x:c r="X130" s="105" t="s">
        <x:v>2475</x:v>
      </x:c>
      <x:c r="Y130" s="105">
        <x:v>0</x:v>
      </x:c>
      <x:c r="Z130" s="105" t="s">
        <x:v>2475</x:v>
      </x:c>
      <x:c r="AA130" s="105">
        <x:v>0</x:v>
      </x:c>
      <x:c r="AB130" s="105" t="s">
        <x:v>2501</x:v>
      </x:c>
      <x:c r="AC130" s="105" t="s">
        <x:v>2639</x:v>
      </x:c>
      <x:c r="AD130" s="105" t="s">
        <x:v>3317</x:v>
      </x:c>
    </x:row>
    <x:row r="131" ht="54" customHeight="1">
      <x:c r="A131" s="105" t="s">
        <x:v>3318</x:v>
      </x:c>
      <x:c r="B131" s="105"/>
      <x:c r="C131" s="105" t="s">
        <x:v>3309</x:v>
      </x:c>
      <x:c r="D131" s="105" t="s">
        <x:v>3310</x:v>
      </x:c>
      <x:c r="E131" s="105" t="s">
        <x:v>3311</x:v>
      </x:c>
      <x:c r="F131" s="105" t="s">
        <x:v>2968</x:v>
      </x:c>
      <x:c r="G131" s="105" t="s">
        <x:v>3319</x:v>
      </x:c>
      <x:c r="H131" s="105" t="s">
        <x:v>3130</x:v>
      </x:c>
      <x:c r="I131" s="105"/>
      <x:c r="J131" s="105" t="s">
        <x:v>2472</x:v>
      </x:c>
      <x:c r="K131" s="105" t="s">
        <x:v>3309</x:v>
      </x:c>
      <x:c r="L131" s="105"/>
      <x:c r="M131" s="105" t="s">
        <x:v>2971</x:v>
      </x:c>
      <x:c r="N131" s="105" t="s">
        <x:v>2972</x:v>
      </x:c>
      <x:c r="O131" s="105" t="s">
        <x:v>2475</x:v>
      </x:c>
      <x:c r="P131" s="105">
        <x:v>0</x:v>
      </x:c>
      <x:c r="Q131" s="105">
        <x:v>0</x:v>
      </x:c>
      <x:c r="R131" s="105" t="s">
        <x:v>2476</x:v>
      </x:c>
      <x:c r="S131" s="105">
        <x:v>7.9000000000000004</x:v>
      </x:c>
      <x:c r="T131" s="105">
        <x:v>0.20000000000000001</x:v>
      </x:c>
      <x:c r="U131" s="105" t="s">
        <x:v>2500</x:v>
      </x:c>
      <x:c r="V131" s="105">
        <x:v>6.4000000000000004</x:v>
      </x:c>
      <x:c r="W131" s="105">
        <x:v>0.65000000000000002</x:v>
      </x:c>
      <x:c r="X131" s="105" t="s">
        <x:v>3131</x:v>
      </x:c>
      <x:c r="Y131" s="105">
        <x:v>1</x:v>
      </x:c>
      <x:c r="Z131" s="105" t="s">
        <x:v>2582</x:v>
      </x:c>
      <x:c r="AA131" s="105">
        <x:v>0</x:v>
      </x:c>
      <x:c r="AB131" s="105" t="s">
        <x:v>2501</x:v>
      </x:c>
      <x:c r="AC131" s="105" t="s">
        <x:v>2475</x:v>
      </x:c>
      <x:c r="AD131" s="105" t="s">
        <x:v>3320</x:v>
      </x:c>
    </x:row>
    <x:row r="132" ht="54" customHeight="1">
      <x:c r="A132" s="105" t="s">
        <x:v>3321</x:v>
      </x:c>
      <x:c r="B132" s="105"/>
      <x:c r="C132" s="105" t="s">
        <x:v>3309</x:v>
      </x:c>
      <x:c r="D132" s="105" t="s">
        <x:v>3310</x:v>
      </x:c>
      <x:c r="E132" s="105" t="s">
        <x:v>3311</x:v>
      </x:c>
      <x:c r="F132" s="105" t="s">
        <x:v>2968</x:v>
      </x:c>
      <x:c r="G132" s="105" t="s">
        <x:v>3322</x:v>
      </x:c>
      <x:c r="H132" s="105" t="s">
        <x:v>3103</x:v>
      </x:c>
      <x:c r="I132" s="105"/>
      <x:c r="J132" s="105" t="s">
        <x:v>2472</x:v>
      </x:c>
      <x:c r="K132" s="105" t="s">
        <x:v>3309</x:v>
      </x:c>
      <x:c r="L132" s="105"/>
      <x:c r="M132" s="105" t="s">
        <x:v>2971</x:v>
      </x:c>
      <x:c r="N132" s="105" t="s">
        <x:v>2972</x:v>
      </x:c>
      <x:c r="O132" s="105" t="s">
        <x:v>2973</x:v>
      </x:c>
      <x:c r="P132" s="105">
        <x:v>1.2</x:v>
      </x:c>
      <x:c r="Q132" s="105">
        <x:v>0</x:v>
      </x:c>
      <x:c r="R132" s="105" t="s">
        <x:v>3001</x:v>
      </x:c>
      <x:c r="S132" s="105">
        <x:v>8.5999999999999996</x:v>
      </x:c>
      <x:c r="T132" s="105">
        <x:v>0.20000000000000001</x:v>
      </x:c>
      <x:c r="U132" s="105" t="s">
        <x:v>2500</x:v>
      </x:c>
      <x:c r="V132" s="105">
        <x:v>7.0999999999999996</x:v>
      </x:c>
      <x:c r="W132" s="105">
        <x:v>0.65000000000000002</x:v>
      </x:c>
      <x:c r="X132" s="105" t="s">
        <x:v>2475</x:v>
      </x:c>
      <x:c r="Y132" s="105">
        <x:v>0</x:v>
      </x:c>
      <x:c r="Z132" s="105" t="s">
        <x:v>2475</x:v>
      </x:c>
      <x:c r="AA132" s="105">
        <x:v>0</x:v>
      </x:c>
      <x:c r="AB132" s="105" t="s">
        <x:v>2501</x:v>
      </x:c>
      <x:c r="AC132" s="105" t="s">
        <x:v>2475</x:v>
      </x:c>
      <x:c r="AD132" s="105" t="s">
        <x:v>3323</x:v>
      </x:c>
    </x:row>
    <x:row r="133" ht="54" customHeight="1">
      <x:c r="A133" s="105" t="s">
        <x:v>3324</x:v>
      </x:c>
      <x:c r="B133" s="105"/>
      <x:c r="C133" s="105" t="s">
        <x:v>3325</x:v>
      </x:c>
      <x:c r="D133" s="105" t="s">
        <x:v>3310</x:v>
      </x:c>
      <x:c r="E133" s="105" t="s">
        <x:v>2643</x:v>
      </x:c>
      <x:c r="F133" s="105" t="s">
        <x:v>2968</x:v>
      </x:c>
      <x:c r="G133" s="105" t="s">
        <x:v>3326</x:v>
      </x:c>
      <x:c r="H133" s="105" t="s">
        <x:v>3091</x:v>
      </x:c>
      <x:c r="I133" s="105"/>
      <x:c r="J133" s="105" t="s">
        <x:v>2472</x:v>
      </x:c>
      <x:c r="K133" s="105" t="s">
        <x:v>3325</x:v>
      </x:c>
      <x:c r="L133" s="105" t="s">
        <x:v>2856</x:v>
      </x:c>
      <x:c r="M133" s="105" t="s">
        <x:v>2971</x:v>
      </x:c>
      <x:c r="N133" s="105" t="s">
        <x:v>2972</x:v>
      </x:c>
      <x:c r="O133" s="105" t="s">
        <x:v>2475</x:v>
      </x:c>
      <x:c r="P133" s="105">
        <x:v>0</x:v>
      </x:c>
      <x:c r="Q133" s="105">
        <x:v>0</x:v>
      </x:c>
      <x:c r="R133" s="105" t="s">
        <x:v>2476</x:v>
      </x:c>
      <x:c r="S133" s="105">
        <x:v>6.5</x:v>
      </x:c>
      <x:c r="T133" s="105">
        <x:v>0.25</x:v>
      </x:c>
      <x:c r="U133" s="105" t="s">
        <x:v>2500</x:v>
      </x:c>
      <x:c r="V133" s="105">
        <x:v>5</x:v>
      </x:c>
      <x:c r="W133" s="105">
        <x:v>0.65000000000000002</x:v>
      </x:c>
      <x:c r="X133" s="105" t="s">
        <x:v>2860</x:v>
      </x:c>
      <x:c r="Y133" s="105">
        <x:v>1</x:v>
      </x:c>
      <x:c r="Z133" s="105" t="s">
        <x:v>2853</x:v>
      </x:c>
      <x:c r="AA133" s="105">
        <x:v>4</x:v>
      </x:c>
      <x:c r="AB133" s="105" t="s">
        <x:v>2813</x:v>
      </x:c>
      <x:c r="AC133" s="105" t="s">
        <x:v>2584</x:v>
      </x:c>
      <x:c r="AD133" s="105" t="s">
        <x:v>3327</x:v>
      </x:c>
    </x:row>
    <x:row r="134" ht="54" customHeight="1">
      <x:c r="A134" s="105" t="s">
        <x:v>3328</x:v>
      </x:c>
      <x:c r="B134" s="105"/>
      <x:c r="C134" s="105" t="s">
        <x:v>3325</x:v>
      </x:c>
      <x:c r="D134" s="105" t="s">
        <x:v>3310</x:v>
      </x:c>
      <x:c r="E134" s="105" t="s">
        <x:v>2643</x:v>
      </x:c>
      <x:c r="F134" s="105" t="s">
        <x:v>2968</x:v>
      </x:c>
      <x:c r="G134" s="105" t="s">
        <x:v>3329</x:v>
      </x:c>
      <x:c r="H134" s="105" t="s">
        <x:v>3330</x:v>
      </x:c>
      <x:c r="I134" s="105"/>
      <x:c r="J134" s="105" t="s">
        <x:v>2472</x:v>
      </x:c>
      <x:c r="K134" s="105" t="s">
        <x:v>3325</x:v>
      </x:c>
      <x:c r="L134" s="105"/>
      <x:c r="M134" s="105" t="s">
        <x:v>2971</x:v>
      </x:c>
      <x:c r="N134" s="105" t="s">
        <x:v>2972</x:v>
      </x:c>
      <x:c r="O134" s="105" t="s">
        <x:v>2475</x:v>
      </x:c>
      <x:c r="P134" s="105">
        <x:v>0</x:v>
      </x:c>
      <x:c r="Q134" s="105">
        <x:v>0</x:v>
      </x:c>
      <x:c r="R134" s="105" t="s">
        <x:v>2476</x:v>
      </x:c>
      <x:c r="S134" s="105">
        <x:v>7.2000000000000002</x:v>
      </x:c>
      <x:c r="T134" s="105">
        <x:v>0.29999999999999999</x:v>
      </x:c>
      <x:c r="U134" s="105" t="s">
        <x:v>2500</x:v>
      </x:c>
      <x:c r="V134" s="105">
        <x:v>5.7000000000000002</x:v>
      </x:c>
      <x:c r="W134" s="105">
        <x:v>0.65000000000000002</x:v>
      </x:c>
      <x:c r="X134" s="105" t="s">
        <x:v>2657</x:v>
      </x:c>
      <x:c r="Y134" s="105">
        <x:v>20</x:v>
      </x:c>
      <x:c r="Z134" s="105" t="s">
        <x:v>2509</x:v>
      </x:c>
      <x:c r="AA134" s="105">
        <x:v>6</x:v>
      </x:c>
      <x:c r="AB134" s="105" t="s">
        <x:v>2813</x:v>
      </x:c>
      <x:c r="AC134" s="105" t="s">
        <x:v>2839</x:v>
      </x:c>
      <x:c r="AD134" s="105" t="s">
        <x:v>3331</x:v>
      </x:c>
    </x:row>
    <x:row r="135" ht="54" customHeight="1">
      <x:c r="A135" s="105" t="s">
        <x:v>3332</x:v>
      </x:c>
      <x:c r="B135" s="105"/>
      <x:c r="C135" s="105" t="s">
        <x:v>3325</x:v>
      </x:c>
      <x:c r="D135" s="105" t="s">
        <x:v>3310</x:v>
      </x:c>
      <x:c r="E135" s="105" t="s">
        <x:v>2643</x:v>
      </x:c>
      <x:c r="F135" s="105" t="s">
        <x:v>2968</x:v>
      </x:c>
      <x:c r="G135" s="105" t="s">
        <x:v>3333</x:v>
      </x:c>
      <x:c r="H135" s="105" t="s">
        <x:v>3099</x:v>
      </x:c>
      <x:c r="I135" s="105"/>
      <x:c r="J135" s="105" t="s">
        <x:v>2472</x:v>
      </x:c>
      <x:c r="K135" s="105" t="s">
        <x:v>3325</x:v>
      </x:c>
      <x:c r="L135" s="105"/>
      <x:c r="M135" s="105" t="s">
        <x:v>2971</x:v>
      </x:c>
      <x:c r="N135" s="105" t="s">
        <x:v>2972</x:v>
      </x:c>
      <x:c r="O135" s="105" t="s">
        <x:v>2475</x:v>
      </x:c>
      <x:c r="P135" s="105">
        <x:v>0</x:v>
      </x:c>
      <x:c r="Q135" s="105">
        <x:v>0</x:v>
      </x:c>
      <x:c r="R135" s="105" t="s">
        <x:v>2476</x:v>
      </x:c>
      <x:c r="S135" s="105">
        <x:v>7.9000000000000004</x:v>
      </x:c>
      <x:c r="T135" s="105">
        <x:v>0.25</x:v>
      </x:c>
      <x:c r="U135" s="105" t="s">
        <x:v>2500</x:v>
      </x:c>
      <x:c r="V135" s="105">
        <x:v>6.4000000000000004</x:v>
      </x:c>
      <x:c r="W135" s="105">
        <x:v>0.65000000000000002</x:v>
      </x:c>
      <x:c r="X135" s="105" t="s">
        <x:v>2486</x:v>
      </x:c>
      <x:c r="Y135" s="105">
        <x:v>20</x:v>
      </x:c>
      <x:c r="Z135" s="105" t="s">
        <x:v>2509</x:v>
      </x:c>
      <x:c r="AA135" s="105">
        <x:v>6</x:v>
      </x:c>
      <x:c r="AB135" s="105" t="s">
        <x:v>2813</x:v>
      </x:c>
      <x:c r="AC135" s="105" t="s">
        <x:v>2831</x:v>
      </x:c>
      <x:c r="AD135" s="105" t="s">
        <x:v>3334</x:v>
      </x:c>
    </x:row>
    <x:row r="136" ht="54" customHeight="1">
      <x:c r="A136" s="105" t="s">
        <x:v>3335</x:v>
      </x:c>
      <x:c r="B136" s="105"/>
      <x:c r="C136" s="105" t="s">
        <x:v>3325</x:v>
      </x:c>
      <x:c r="D136" s="105" t="s">
        <x:v>3310</x:v>
      </x:c>
      <x:c r="E136" s="105" t="s">
        <x:v>2643</x:v>
      </x:c>
      <x:c r="F136" s="105" t="s">
        <x:v>2968</x:v>
      </x:c>
      <x:c r="G136" s="105" t="s">
        <x:v>3336</x:v>
      </x:c>
      <x:c r="H136" s="105" t="s">
        <x:v>3337</x:v>
      </x:c>
      <x:c r="I136" s="105"/>
      <x:c r="J136" s="105" t="s">
        <x:v>2472</x:v>
      </x:c>
      <x:c r="K136" s="105" t="s">
        <x:v>3325</x:v>
      </x:c>
      <x:c r="L136" s="105"/>
      <x:c r="M136" s="105" t="s">
        <x:v>2971</x:v>
      </x:c>
      <x:c r="N136" s="105" t="s">
        <x:v>2972</x:v>
      </x:c>
      <x:c r="O136" s="105" t="s">
        <x:v>2475</x:v>
      </x:c>
      <x:c r="P136" s="105">
        <x:v>0</x:v>
      </x:c>
      <x:c r="Q136" s="105">
        <x:v>0</x:v>
      </x:c>
      <x:c r="R136" s="105" t="s">
        <x:v>2476</x:v>
      </x:c>
      <x:c r="S136" s="105">
        <x:v>8.5999999999999996</x:v>
      </x:c>
      <x:c r="T136" s="105">
        <x:v>0.20000000000000001</x:v>
      </x:c>
      <x:c r="U136" s="105" t="s">
        <x:v>2500</x:v>
      </x:c>
      <x:c r="V136" s="105">
        <x:v>7.0999999999999996</x:v>
      </x:c>
      <x:c r="W136" s="105">
        <x:v>0.65000000000000002</x:v>
      </x:c>
      <x:c r="X136" s="105" t="s">
        <x:v>2475</x:v>
      </x:c>
      <x:c r="Y136" s="105">
        <x:v>0</x:v>
      </x:c>
      <x:c r="Z136" s="105" t="s">
        <x:v>2475</x:v>
      </x:c>
      <x:c r="AA136" s="105">
        <x:v>0</x:v>
      </x:c>
      <x:c r="AB136" s="105" t="s">
        <x:v>2501</x:v>
      </x:c>
      <x:c r="AC136" s="105" t="s">
        <x:v>2475</x:v>
      </x:c>
      <x:c r="AD136" s="105" t="s">
        <x:v>3338</x:v>
      </x:c>
    </x:row>
    <x:row r="137" ht="54" customHeight="1">
      <x:c r="A137" s="105" t="s">
        <x:v>3339</x:v>
      </x:c>
      <x:c r="B137" s="105"/>
      <x:c r="C137" s="105" t="s">
        <x:v>3340</x:v>
      </x:c>
      <x:c r="D137" s="105" t="s">
        <x:v>3310</x:v>
      </x:c>
      <x:c r="E137" s="105" t="s">
        <x:v>3341</x:v>
      </x:c>
      <x:c r="F137" s="105" t="s">
        <x:v>2968</x:v>
      </x:c>
      <x:c r="G137" s="105" t="s">
        <x:v>3342</x:v>
      </x:c>
      <x:c r="H137" s="105" t="s">
        <x:v>3343</x:v>
      </x:c>
      <x:c r="I137" s="105"/>
      <x:c r="J137" s="105" t="s">
        <x:v>2472</x:v>
      </x:c>
      <x:c r="K137" s="105" t="s">
        <x:v>3340</x:v>
      </x:c>
      <x:c r="L137" s="105"/>
      <x:c r="M137" s="105" t="s">
        <x:v>2971</x:v>
      </x:c>
      <x:c r="N137" s="105" t="s">
        <x:v>2972</x:v>
      </x:c>
      <x:c r="O137" s="105" t="s">
        <x:v>2475</x:v>
      </x:c>
      <x:c r="P137" s="105">
        <x:v>0</x:v>
      </x:c>
      <x:c r="Q137" s="105">
        <x:v>0</x:v>
      </x:c>
      <x:c r="R137" s="105" t="s">
        <x:v>2476</x:v>
      </x:c>
      <x:c r="S137" s="105">
        <x:v>7</x:v>
      </x:c>
      <x:c r="T137" s="105">
        <x:v>0.25</x:v>
      </x:c>
      <x:c r="U137" s="105" t="s">
        <x:v>2500</x:v>
      </x:c>
      <x:c r="V137" s="105">
        <x:v>5.5</x:v>
      </x:c>
      <x:c r="W137" s="105">
        <x:v>0.75</x:v>
      </x:c>
      <x:c r="X137" s="105" t="s">
        <x:v>2926</x:v>
      </x:c>
      <x:c r="Y137" s="105">
        <x:v>1</x:v>
      </x:c>
      <x:c r="Z137" s="105" t="s">
        <x:v>2927</x:v>
      </x:c>
      <x:c r="AA137" s="105">
        <x:v>0</x:v>
      </x:c>
      <x:c r="AB137" s="105" t="s">
        <x:v>2501</x:v>
      </x:c>
      <x:c r="AC137" s="105" t="s">
        <x:v>2650</x:v>
      </x:c>
      <x:c r="AD137" s="105" t="s">
        <x:v>3344</x:v>
      </x:c>
    </x:row>
    <x:row r="138" ht="54" customHeight="1">
      <x:c r="A138" s="105" t="s">
        <x:v>3345</x:v>
      </x:c>
      <x:c r="B138" s="105"/>
      <x:c r="C138" s="105" t="s">
        <x:v>3340</x:v>
      </x:c>
      <x:c r="D138" s="105" t="s">
        <x:v>3310</x:v>
      </x:c>
      <x:c r="E138" s="105" t="s">
        <x:v>3341</x:v>
      </x:c>
      <x:c r="F138" s="105" t="s">
        <x:v>2968</x:v>
      </x:c>
      <x:c r="G138" s="105" t="s">
        <x:v>3346</x:v>
      </x:c>
      <x:c r="H138" s="105" t="s">
        <x:v>3099</x:v>
      </x:c>
      <x:c r="I138" s="105"/>
      <x:c r="J138" s="105" t="s">
        <x:v>2472</x:v>
      </x:c>
      <x:c r="K138" s="105" t="s">
        <x:v>3340</x:v>
      </x:c>
      <x:c r="L138" s="105"/>
      <x:c r="M138" s="105" t="s">
        <x:v>2971</x:v>
      </x:c>
      <x:c r="N138" s="105" t="s">
        <x:v>2972</x:v>
      </x:c>
      <x:c r="O138" s="105" t="s">
        <x:v>2475</x:v>
      </x:c>
      <x:c r="P138" s="105">
        <x:v>0</x:v>
      </x:c>
      <x:c r="Q138" s="105">
        <x:v>0</x:v>
      </x:c>
      <x:c r="R138" s="105" t="s">
        <x:v>2476</x:v>
      </x:c>
      <x:c r="S138" s="105">
        <x:v>7.7000000000000002</x:v>
      </x:c>
      <x:c r="T138" s="105">
        <x:v>0.29999999999999999</x:v>
      </x:c>
      <x:c r="U138" s="105" t="s">
        <x:v>2500</x:v>
      </x:c>
      <x:c r="V138" s="105">
        <x:v>6.2000000000000002</x:v>
      </x:c>
      <x:c r="W138" s="105">
        <x:v>0.75</x:v>
      </x:c>
      <x:c r="X138" s="105" t="s">
        <x:v>2486</x:v>
      </x:c>
      <x:c r="Y138" s="105">
        <x:v>20</x:v>
      </x:c>
      <x:c r="Z138" s="105" t="s">
        <x:v>2509</x:v>
      </x:c>
      <x:c r="AA138" s="105">
        <x:v>6</x:v>
      </x:c>
      <x:c r="AB138" s="105" t="s">
        <x:v>2813</x:v>
      </x:c>
      <x:c r="AC138" s="105" t="s">
        <x:v>2831</x:v>
      </x:c>
      <x:c r="AD138" s="105" t="s">
        <x:v>3347</x:v>
      </x:c>
    </x:row>
    <x:row r="139" ht="54" customHeight="1">
      <x:c r="A139" s="105" t="s">
        <x:v>3348</x:v>
      </x:c>
      <x:c r="B139" s="105"/>
      <x:c r="C139" s="105" t="s">
        <x:v>3340</x:v>
      </x:c>
      <x:c r="D139" s="105" t="s">
        <x:v>3310</x:v>
      </x:c>
      <x:c r="E139" s="105" t="s">
        <x:v>3341</x:v>
      </x:c>
      <x:c r="F139" s="105" t="s">
        <x:v>2968</x:v>
      </x:c>
      <x:c r="G139" s="105" t="s">
        <x:v>3349</x:v>
      </x:c>
      <x:c r="H139" s="105" t="s">
        <x:v>3166</x:v>
      </x:c>
      <x:c r="I139" s="105"/>
      <x:c r="J139" s="105" t="s">
        <x:v>2472</x:v>
      </x:c>
      <x:c r="K139" s="105" t="s">
        <x:v>3340</x:v>
      </x:c>
      <x:c r="L139" s="105"/>
      <x:c r="M139" s="105" t="s">
        <x:v>2971</x:v>
      </x:c>
      <x:c r="N139" s="105" t="s">
        <x:v>2972</x:v>
      </x:c>
      <x:c r="O139" s="105" t="s">
        <x:v>2475</x:v>
      </x:c>
      <x:c r="P139" s="105">
        <x:v>0</x:v>
      </x:c>
      <x:c r="Q139" s="105">
        <x:v>0</x:v>
      </x:c>
      <x:c r="R139" s="105" t="s">
        <x:v>2476</x:v>
      </x:c>
      <x:c r="S139" s="105">
        <x:v>8.4000000000000004</x:v>
      </x:c>
      <x:c r="T139" s="105">
        <x:v>0.20000000000000001</x:v>
      </x:c>
      <x:c r="U139" s="105" t="s">
        <x:v>2500</x:v>
      </x:c>
      <x:c r="V139" s="105">
        <x:v>6.9000000000000004</x:v>
      </x:c>
      <x:c r="W139" s="105">
        <x:v>0.75</x:v>
      </x:c>
      <x:c r="X139" s="105" t="s">
        <x:v>3167</x:v>
      </x:c>
      <x:c r="Y139" s="105">
        <x:v>1</x:v>
      </x:c>
      <x:c r="Z139" s="105" t="s">
        <x:v>2853</x:v>
      </x:c>
      <x:c r="AA139" s="105">
        <x:v>0</x:v>
      </x:c>
      <x:c r="AB139" s="105" t="s">
        <x:v>2501</x:v>
      </x:c>
      <x:c r="AC139" s="105" t="s">
        <x:v>2475</x:v>
      </x:c>
      <x:c r="AD139" s="105" t="s">
        <x:v>3350</x:v>
      </x:c>
    </x:row>
    <x:row r="140" ht="54" customHeight="1">
      <x:c r="A140" s="105" t="s">
        <x:v>3351</x:v>
      </x:c>
      <x:c r="B140" s="105"/>
      <x:c r="C140" s="105" t="s">
        <x:v>3340</x:v>
      </x:c>
      <x:c r="D140" s="105" t="s">
        <x:v>3310</x:v>
      </x:c>
      <x:c r="E140" s="105" t="s">
        <x:v>3341</x:v>
      </x:c>
      <x:c r="F140" s="105" t="s">
        <x:v>2968</x:v>
      </x:c>
      <x:c r="G140" s="105" t="s">
        <x:v>3352</x:v>
      </x:c>
      <x:c r="H140" s="105" t="s">
        <x:v>3343</x:v>
      </x:c>
      <x:c r="I140" s="105"/>
      <x:c r="J140" s="105" t="s">
        <x:v>2472</x:v>
      </x:c>
      <x:c r="K140" s="105" t="s">
        <x:v>3340</x:v>
      </x:c>
      <x:c r="L140" s="105"/>
      <x:c r="M140" s="105" t="s">
        <x:v>2971</x:v>
      </x:c>
      <x:c r="N140" s="105" t="s">
        <x:v>2972</x:v>
      </x:c>
      <x:c r="O140" s="105" t="s">
        <x:v>2973</x:v>
      </x:c>
      <x:c r="P140" s="105">
        <x:v>0.79000000000000004</x:v>
      </x:c>
      <x:c r="Q140" s="105">
        <x:v>0</x:v>
      </x:c>
      <x:c r="R140" s="105" t="s">
        <x:v>3171</x:v>
      </x:c>
      <x:c r="S140" s="105">
        <x:v>9.0999999999999996</x:v>
      </x:c>
      <x:c r="T140" s="105">
        <x:v>0.25</x:v>
      </x:c>
      <x:c r="U140" s="105" t="s">
        <x:v>2500</x:v>
      </x:c>
      <x:c r="V140" s="105">
        <x:v>7.5999999999999996</x:v>
      </x:c>
      <x:c r="W140" s="105">
        <x:v>0.75</x:v>
      </x:c>
      <x:c r="X140" s="105" t="s">
        <x:v>2926</x:v>
      </x:c>
      <x:c r="Y140" s="105">
        <x:v>1</x:v>
      </x:c>
      <x:c r="Z140" s="105" t="s">
        <x:v>2927</x:v>
      </x:c>
      <x:c r="AA140" s="105">
        <x:v>0</x:v>
      </x:c>
      <x:c r="AB140" s="105" t="s">
        <x:v>2501</x:v>
      </x:c>
      <x:c r="AC140" s="105" t="s">
        <x:v>2650</x:v>
      </x:c>
      <x:c r="AD140" s="105" t="s">
        <x:v>3353</x:v>
      </x:c>
    </x:row>
    <x:row r="141" ht="54" customHeight="1">
      <x:c r="A141" s="105" t="s">
        <x:v>3354</x:v>
      </x:c>
      <x:c r="B141" s="105"/>
      <x:c r="C141" s="105" t="s">
        <x:v>3355</x:v>
      </x:c>
      <x:c r="D141" s="105" t="s">
        <x:v>3310</x:v>
      </x:c>
      <x:c r="E141" s="105" t="s">
        <x:v>2653</x:v>
      </x:c>
      <x:c r="F141" s="105" t="s">
        <x:v>2513</x:v>
      </x:c>
      <x:c r="G141" s="105" t="s">
        <x:v>3356</x:v>
      </x:c>
      <x:c r="H141" s="105" t="s">
        <x:v>3357</x:v>
      </x:c>
      <x:c r="I141" s="105"/>
      <x:c r="J141" s="105" t="s">
        <x:v>2472</x:v>
      </x:c>
      <x:c r="K141" s="105" t="s">
        <x:v>3355</x:v>
      </x:c>
      <x:c r="L141" s="105"/>
      <x:c r="M141" s="105" t="s">
        <x:v>3179</x:v>
      </x:c>
      <x:c r="N141" s="105" t="s">
        <x:v>3180</x:v>
      </x:c>
      <x:c r="O141" s="105" t="s">
        <x:v>2475</x:v>
      </x:c>
      <x:c r="P141" s="105">
        <x:v>0</x:v>
      </x:c>
      <x:c r="Q141" s="105">
        <x:v>0</x:v>
      </x:c>
      <x:c r="R141" s="105" t="s">
        <x:v>2476</x:v>
      </x:c>
      <x:c r="S141" s="105">
        <x:v>8</x:v>
      </x:c>
      <x:c r="T141" s="105">
        <x:v>0.20000000000000001</x:v>
      </x:c>
      <x:c r="U141" s="105" t="s">
        <x:v>2500</x:v>
      </x:c>
      <x:c r="V141" s="105">
        <x:v>6.5</x:v>
      </x:c>
      <x:c r="W141" s="105">
        <x:v>0.90000000000000002</x:v>
      </x:c>
      <x:c r="X141" s="105" t="s">
        <x:v>2475</x:v>
      </x:c>
      <x:c r="Y141" s="105">
        <x:v>0</x:v>
      </x:c>
      <x:c r="Z141" s="105" t="s">
        <x:v>2475</x:v>
      </x:c>
      <x:c r="AA141" s="105">
        <x:v>0</x:v>
      </x:c>
      <x:c r="AB141" s="105" t="s">
        <x:v>2501</x:v>
      </x:c>
      <x:c r="AC141" s="105" t="s">
        <x:v>2475</x:v>
      </x:c>
      <x:c r="AD141" s="105" t="s">
        <x:v>3358</x:v>
      </x:c>
    </x:row>
    <x:row r="142" ht="54" customHeight="1">
      <x:c r="A142" s="105" t="s">
        <x:v>3359</x:v>
      </x:c>
      <x:c r="B142" s="105"/>
      <x:c r="C142" s="105" t="s">
        <x:v>3355</x:v>
      </x:c>
      <x:c r="D142" s="105" t="s">
        <x:v>3310</x:v>
      </x:c>
      <x:c r="E142" s="105" t="s">
        <x:v>2653</x:v>
      </x:c>
      <x:c r="F142" s="105" t="s">
        <x:v>2513</x:v>
      </x:c>
      <x:c r="G142" s="105" t="s">
        <x:v>3333</x:v>
      </x:c>
      <x:c r="H142" s="105" t="s">
        <x:v>3343</x:v>
      </x:c>
      <x:c r="I142" s="105"/>
      <x:c r="J142" s="105" t="s">
        <x:v>2472</x:v>
      </x:c>
      <x:c r="K142" s="105" t="s">
        <x:v>3355</x:v>
      </x:c>
      <x:c r="L142" s="105"/>
      <x:c r="M142" s="105" t="s">
        <x:v>3179</x:v>
      </x:c>
      <x:c r="N142" s="105" t="s">
        <x:v>3180</x:v>
      </x:c>
      <x:c r="O142" s="105" t="s">
        <x:v>2973</x:v>
      </x:c>
      <x:c r="P142" s="105">
        <x:v>0.85999999999999999</x:v>
      </x:c>
      <x:c r="Q142" s="105">
        <x:v>0</x:v>
      </x:c>
      <x:c r="R142" s="105" t="s">
        <x:v>3360</x:v>
      </x:c>
      <x:c r="S142" s="105">
        <x:v>8.6999999999999993</x:v>
      </x:c>
      <x:c r="T142" s="105">
        <x:v>0.29999999999999999</x:v>
      </x:c>
      <x:c r="U142" s="105" t="s">
        <x:v>2500</x:v>
      </x:c>
      <x:c r="V142" s="105">
        <x:v>7.2000000000000002</x:v>
      </x:c>
      <x:c r="W142" s="105">
        <x:v>0.90000000000000002</x:v>
      </x:c>
      <x:c r="X142" s="105" t="s">
        <x:v>2926</x:v>
      </x:c>
      <x:c r="Y142" s="105">
        <x:v>1</x:v>
      </x:c>
      <x:c r="Z142" s="105" t="s">
        <x:v>2927</x:v>
      </x:c>
      <x:c r="AA142" s="105">
        <x:v>0</x:v>
      </x:c>
      <x:c r="AB142" s="105" t="s">
        <x:v>2501</x:v>
      </x:c>
      <x:c r="AC142" s="105" t="s">
        <x:v>2650</x:v>
      </x:c>
      <x:c r="AD142" s="105" t="s">
        <x:v>3361</x:v>
      </x:c>
    </x:row>
    <x:row r="143" ht="54" customHeight="1">
      <x:c r="A143" s="105" t="s">
        <x:v>3362</x:v>
      </x:c>
      <x:c r="B143" s="105"/>
      <x:c r="C143" s="105" t="s">
        <x:v>3355</x:v>
      </x:c>
      <x:c r="D143" s="105" t="s">
        <x:v>3310</x:v>
      </x:c>
      <x:c r="E143" s="105" t="s">
        <x:v>2653</x:v>
      </x:c>
      <x:c r="F143" s="105" t="s">
        <x:v>2513</x:v>
      </x:c>
      <x:c r="G143" s="105" t="s">
        <x:v>3363</x:v>
      </x:c>
      <x:c r="H143" s="105" t="s">
        <x:v>3364</x:v>
      </x:c>
      <x:c r="I143" s="105"/>
      <x:c r="J143" s="105" t="s">
        <x:v>2472</x:v>
      </x:c>
      <x:c r="K143" s="105" t="s">
        <x:v>3355</x:v>
      </x:c>
      <x:c r="L143" s="105" t="s">
        <x:v>2847</x:v>
      </x:c>
      <x:c r="M143" s="105" t="s">
        <x:v>3179</x:v>
      </x:c>
      <x:c r="N143" s="105" t="s">
        <x:v>3180</x:v>
      </x:c>
      <x:c r="O143" s="105" t="s">
        <x:v>2475</x:v>
      </x:c>
      <x:c r="P143" s="105">
        <x:v>0</x:v>
      </x:c>
      <x:c r="Q143" s="105">
        <x:v>0</x:v>
      </x:c>
      <x:c r="R143" s="105" t="s">
        <x:v>2476</x:v>
      </x:c>
      <x:c r="S143" s="105">
        <x:v>9.4000000000000004</x:v>
      </x:c>
      <x:c r="T143" s="105">
        <x:v>0.25</x:v>
      </x:c>
      <x:c r="U143" s="105" t="s">
        <x:v>2500</x:v>
      </x:c>
      <x:c r="V143" s="105">
        <x:v>7.9000000000000004</x:v>
      </x:c>
      <x:c r="W143" s="105">
        <x:v>0.90000000000000002</x:v>
      </x:c>
      <x:c r="X143" s="105" t="s">
        <x:v>3365</x:v>
      </x:c>
      <x:c r="Y143" s="105">
        <x:v>-1</x:v>
      </x:c>
      <x:c r="Z143" s="105" t="s">
        <x:v>2853</x:v>
      </x:c>
      <x:c r="AA143" s="105">
        <x:v>3</x:v>
      </x:c>
      <x:c r="AB143" s="105" t="s">
        <x:v>2813</x:v>
      </x:c>
      <x:c r="AC143" s="105" t="s">
        <x:v>2845</x:v>
      </x:c>
      <x:c r="AD143" s="105" t="s">
        <x:v>3366</x:v>
      </x:c>
    </x:row>
    <x:row r="144" ht="54" customHeight="1">
      <x:c r="A144" s="105" t="s">
        <x:v>3367</x:v>
      </x:c>
      <x:c r="B144" s="105"/>
      <x:c r="C144" s="105" t="s">
        <x:v>3355</x:v>
      </x:c>
      <x:c r="D144" s="105" t="s">
        <x:v>3310</x:v>
      </x:c>
      <x:c r="E144" s="105" t="s">
        <x:v>2653</x:v>
      </x:c>
      <x:c r="F144" s="105" t="s">
        <x:v>2513</x:v>
      </x:c>
      <x:c r="G144" s="105" t="s">
        <x:v>3368</x:v>
      </x:c>
      <x:c r="H144" s="105" t="s">
        <x:v>3330</x:v>
      </x:c>
      <x:c r="I144" s="105"/>
      <x:c r="J144" s="105" t="s">
        <x:v>2472</x:v>
      </x:c>
      <x:c r="K144" s="105" t="s">
        <x:v>3355</x:v>
      </x:c>
      <x:c r="L144" s="105"/>
      <x:c r="M144" s="105" t="s">
        <x:v>3179</x:v>
      </x:c>
      <x:c r="N144" s="105" t="s">
        <x:v>3180</x:v>
      </x:c>
      <x:c r="O144" s="105" t="s">
        <x:v>2475</x:v>
      </x:c>
      <x:c r="P144" s="105">
        <x:v>0</x:v>
      </x:c>
      <x:c r="Q144" s="105">
        <x:v>0</x:v>
      </x:c>
      <x:c r="R144" s="105" t="s">
        <x:v>2476</x:v>
      </x:c>
      <x:c r="S144" s="105">
        <x:v>10.1</x:v>
      </x:c>
      <x:c r="T144" s="105">
        <x:v>0.25</x:v>
      </x:c>
      <x:c r="U144" s="105" t="s">
        <x:v>2500</x:v>
      </x:c>
      <x:c r="V144" s="105">
        <x:v>8.5999999999999996</x:v>
      </x:c>
      <x:c r="W144" s="105">
        <x:v>0.90000000000000002</x:v>
      </x:c>
      <x:c r="X144" s="105" t="s">
        <x:v>2657</x:v>
      </x:c>
      <x:c r="Y144" s="105">
        <x:v>20</x:v>
      </x:c>
      <x:c r="Z144" s="105" t="s">
        <x:v>2509</x:v>
      </x:c>
      <x:c r="AA144" s="105">
        <x:v>6</x:v>
      </x:c>
      <x:c r="AB144" s="105" t="s">
        <x:v>2813</x:v>
      </x:c>
      <x:c r="AC144" s="105" t="s">
        <x:v>2839</x:v>
      </x:c>
      <x:c r="AD144" s="105" t="s">
        <x:v>3369</x:v>
      </x:c>
    </x:row>
    <x:row r="145" ht="54" customHeight="1">
      <x:c r="A145" s="105" t="s">
        <x:v>3370</x:v>
      </x:c>
      <x:c r="B145" s="105"/>
      <x:c r="C145" s="105" t="s">
        <x:v>3371</x:v>
      </x:c>
      <x:c r="D145" s="105" t="s">
        <x:v>3372</x:v>
      </x:c>
      <x:c r="E145" s="105" t="s">
        <x:v>3373</x:v>
      </x:c>
      <x:c r="F145" s="105" t="s">
        <x:v>2968</x:v>
      </x:c>
      <x:c r="G145" s="105" t="s">
        <x:v>3374</x:v>
      </x:c>
      <x:c r="H145" s="105" t="s">
        <x:v>3019</x:v>
      </x:c>
      <x:c r="I145" s="105"/>
      <x:c r="J145" s="105" t="s">
        <x:v>3020</x:v>
      </x:c>
      <x:c r="K145" s="105" t="s">
        <x:v>3371</x:v>
      </x:c>
      <x:c r="L145" s="105"/>
      <x:c r="M145" s="105" t="s">
        <x:v>2971</x:v>
      </x:c>
      <x:c r="N145" s="105" t="s">
        <x:v>2972</x:v>
      </x:c>
      <x:c r="O145" s="105" t="s">
        <x:v>2475</x:v>
      </x:c>
      <x:c r="P145" s="105">
        <x:v>0</x:v>
      </x:c>
      <x:c r="Q145" s="105">
        <x:v>0</x:v>
      </x:c>
      <x:c r="R145" s="105" t="s">
        <x:v>2476</x:v>
      </x:c>
      <x:c r="S145" s="105">
        <x:v>5</x:v>
      </x:c>
      <x:c r="T145" s="105">
        <x:v>0.29999999999999999</x:v>
      </x:c>
      <x:c r="U145" s="105" t="s">
        <x:v>2500</x:v>
      </x:c>
      <x:c r="V145" s="105">
        <x:v>3.5</x:v>
      </x:c>
      <x:c r="W145" s="105">
        <x:v>0.55000000000000004</x:v>
      </x:c>
      <x:c r="X145" s="105" t="s">
        <x:v>3021</x:v>
      </x:c>
      <x:c r="Y145" s="105">
        <x:v>1</x:v>
      </x:c>
      <x:c r="Z145" s="105" t="s">
        <x:v>2853</x:v>
      </x:c>
      <x:c r="AA145" s="105">
        <x:v>0</x:v>
      </x:c>
      <x:c r="AB145" s="105" t="s">
        <x:v>2501</x:v>
      </x:c>
      <x:c r="AC145" s="105" t="s">
        <x:v>2475</x:v>
      </x:c>
      <x:c r="AD145" s="105" t="s">
        <x:v>3375</x:v>
      </x:c>
    </x:row>
    <x:row r="146" ht="54" customHeight="1">
      <x:c r="A146" s="105" t="s">
        <x:v>3376</x:v>
      </x:c>
      <x:c r="B146" s="105"/>
      <x:c r="C146" s="105" t="s">
        <x:v>3371</x:v>
      </x:c>
      <x:c r="D146" s="105" t="s">
        <x:v>3372</x:v>
      </x:c>
      <x:c r="E146" s="105" t="s">
        <x:v>3373</x:v>
      </x:c>
      <x:c r="F146" s="105" t="s">
        <x:v>2968</x:v>
      </x:c>
      <x:c r="G146" s="105" t="s">
        <x:v>3377</x:v>
      </x:c>
      <x:c r="H146" s="105" t="s">
        <x:v>3378</x:v>
      </x:c>
      <x:c r="I146" s="105"/>
      <x:c r="J146" s="105" t="s">
        <x:v>2472</x:v>
      </x:c>
      <x:c r="K146" s="105" t="s">
        <x:v>3371</x:v>
      </x:c>
      <x:c r="L146" s="105"/>
      <x:c r="M146" s="105" t="s">
        <x:v>2971</x:v>
      </x:c>
      <x:c r="N146" s="105" t="s">
        <x:v>2972</x:v>
      </x:c>
      <x:c r="O146" s="105" t="s">
        <x:v>2475</x:v>
      </x:c>
      <x:c r="P146" s="105">
        <x:v>0</x:v>
      </x:c>
      <x:c r="Q146" s="105">
        <x:v>0</x:v>
      </x:c>
      <x:c r="R146" s="105" t="s">
        <x:v>2476</x:v>
      </x:c>
      <x:c r="S146" s="105">
        <x:v>5.7000000000000002</x:v>
      </x:c>
      <x:c r="T146" s="105">
        <x:v>0.29999999999999999</x:v>
      </x:c>
      <x:c r="U146" s="105" t="s">
        <x:v>2500</x:v>
      </x:c>
      <x:c r="V146" s="105">
        <x:v>4.2000000000000002</x:v>
      </x:c>
      <x:c r="W146" s="105">
        <x:v>0.55000000000000004</x:v>
      </x:c>
      <x:c r="X146" s="105" t="s">
        <x:v>2475</x:v>
      </x:c>
      <x:c r="Y146" s="105">
        <x:v>0</x:v>
      </x:c>
      <x:c r="Z146" s="105" t="s">
        <x:v>2475</x:v>
      </x:c>
      <x:c r="AA146" s="105">
        <x:v>0</x:v>
      </x:c>
      <x:c r="AB146" s="105" t="s">
        <x:v>2501</x:v>
      </x:c>
      <x:c r="AC146" s="105" t="s">
        <x:v>2475</x:v>
      </x:c>
      <x:c r="AD146" s="105" t="s">
        <x:v>3379</x:v>
      </x:c>
    </x:row>
    <x:row r="147" ht="54" customHeight="1">
      <x:c r="A147" s="105" t="s">
        <x:v>3380</x:v>
      </x:c>
      <x:c r="B147" s="105"/>
      <x:c r="C147" s="105" t="s">
        <x:v>3371</x:v>
      </x:c>
      <x:c r="D147" s="105" t="s">
        <x:v>3372</x:v>
      </x:c>
      <x:c r="E147" s="105" t="s">
        <x:v>3373</x:v>
      </x:c>
      <x:c r="F147" s="105" t="s">
        <x:v>2968</x:v>
      </x:c>
      <x:c r="G147" s="105" t="s">
        <x:v>3381</x:v>
      </x:c>
      <x:c r="H147" s="105" t="s">
        <x:v>3030</x:v>
      </x:c>
      <x:c r="I147" s="105"/>
      <x:c r="J147" s="105" t="s">
        <x:v>2472</x:v>
      </x:c>
      <x:c r="K147" s="105" t="s">
        <x:v>3371</x:v>
      </x:c>
      <x:c r="L147" s="105" t="s">
        <x:v>3031</x:v>
      </x:c>
      <x:c r="M147" s="105" t="s">
        <x:v>2971</x:v>
      </x:c>
      <x:c r="N147" s="105" t="s">
        <x:v>2972</x:v>
      </x:c>
      <x:c r="O147" s="105" t="s">
        <x:v>2973</x:v>
      </x:c>
      <x:c r="P147" s="105">
        <x:v>0.75</x:v>
      </x:c>
      <x:c r="Q147" s="105">
        <x:v>0</x:v>
      </x:c>
      <x:c r="R147" s="105" t="s">
        <x:v>3032</x:v>
      </x:c>
      <x:c r="S147" s="105">
        <x:v>6.4000000000000004</x:v>
      </x:c>
      <x:c r="T147" s="105">
        <x:v>0.25</x:v>
      </x:c>
      <x:c r="U147" s="105" t="s">
        <x:v>2500</x:v>
      </x:c>
      <x:c r="V147" s="105">
        <x:v>4.9000000000000004</x:v>
      </x:c>
      <x:c r="W147" s="105">
        <x:v>0.55000000000000004</x:v>
      </x:c>
      <x:c r="X147" s="105" t="s">
        <x:v>2475</x:v>
      </x:c>
      <x:c r="Y147" s="105">
        <x:v>0</x:v>
      </x:c>
      <x:c r="Z147" s="105" t="s">
        <x:v>2475</x:v>
      </x:c>
      <x:c r="AA147" s="105">
        <x:v>0</x:v>
      </x:c>
      <x:c r="AB147" s="105" t="s">
        <x:v>2501</x:v>
      </x:c>
      <x:c r="AC147" s="105" t="s">
        <x:v>2639</x:v>
      </x:c>
      <x:c r="AD147" s="105" t="s">
        <x:v>3382</x:v>
      </x:c>
    </x:row>
    <x:row r="148" ht="54" customHeight="1">
      <x:c r="A148" s="105" t="s">
        <x:v>3383</x:v>
      </x:c>
      <x:c r="B148" s="105"/>
      <x:c r="C148" s="105" t="s">
        <x:v>3371</x:v>
      </x:c>
      <x:c r="D148" s="105" t="s">
        <x:v>3372</x:v>
      </x:c>
      <x:c r="E148" s="105" t="s">
        <x:v>3373</x:v>
      </x:c>
      <x:c r="F148" s="105" t="s">
        <x:v>2968</x:v>
      </x:c>
      <x:c r="G148" s="105" t="s">
        <x:v>3384</x:v>
      </x:c>
      <x:c r="H148" s="105" t="s">
        <x:v>3019</x:v>
      </x:c>
      <x:c r="I148" s="105"/>
      <x:c r="J148" s="105" t="s">
        <x:v>3020</x:v>
      </x:c>
      <x:c r="K148" s="105" t="s">
        <x:v>3371</x:v>
      </x:c>
      <x:c r="L148" s="105"/>
      <x:c r="M148" s="105" t="s">
        <x:v>2971</x:v>
      </x:c>
      <x:c r="N148" s="105" t="s">
        <x:v>2972</x:v>
      </x:c>
      <x:c r="O148" s="105" t="s">
        <x:v>2475</x:v>
      </x:c>
      <x:c r="P148" s="105">
        <x:v>0</x:v>
      </x:c>
      <x:c r="Q148" s="105">
        <x:v>0</x:v>
      </x:c>
      <x:c r="R148" s="105" t="s">
        <x:v>2476</x:v>
      </x:c>
      <x:c r="S148" s="105">
        <x:v>7.0999999999999996</x:v>
      </x:c>
      <x:c r="T148" s="105">
        <x:v>0.14999999999999999</x:v>
      </x:c>
      <x:c r="U148" s="105" t="s">
        <x:v>2500</x:v>
      </x:c>
      <x:c r="V148" s="105">
        <x:v>5.5999999999999996</x:v>
      </x:c>
      <x:c r="W148" s="105">
        <x:v>0.55000000000000004</x:v>
      </x:c>
      <x:c r="X148" s="105" t="s">
        <x:v>3021</x:v>
      </x:c>
      <x:c r="Y148" s="105">
        <x:v>1</x:v>
      </x:c>
      <x:c r="Z148" s="105" t="s">
        <x:v>2853</x:v>
      </x:c>
      <x:c r="AA148" s="105">
        <x:v>0</x:v>
      </x:c>
      <x:c r="AB148" s="105" t="s">
        <x:v>2501</x:v>
      </x:c>
      <x:c r="AC148" s="105" t="s">
        <x:v>2475</x:v>
      </x:c>
      <x:c r="AD148" s="105" t="s">
        <x:v>3385</x:v>
      </x:c>
    </x:row>
    <x:row r="149" ht="54" customHeight="1">
      <x:c r="A149" s="105" t="s">
        <x:v>3386</x:v>
      </x:c>
      <x:c r="B149" s="105"/>
      <x:c r="C149" s="105" t="s">
        <x:v>3387</x:v>
      </x:c>
      <x:c r="D149" s="105" t="s">
        <x:v>3372</x:v>
      </x:c>
      <x:c r="E149" s="105" t="s">
        <x:v>2694</x:v>
      </x:c>
      <x:c r="F149" s="105" t="s">
        <x:v>2968</x:v>
      </x:c>
      <x:c r="G149" s="105" t="s">
        <x:v>3388</x:v>
      </x:c>
      <x:c r="H149" s="105" t="s">
        <x:v>3389</x:v>
      </x:c>
      <x:c r="I149" s="105"/>
      <x:c r="J149" s="105" t="s">
        <x:v>2472</x:v>
      </x:c>
      <x:c r="K149" s="105" t="s">
        <x:v>3387</x:v>
      </x:c>
      <x:c r="L149" s="105"/>
      <x:c r="M149" s="105" t="s">
        <x:v>2971</x:v>
      </x:c>
      <x:c r="N149" s="105" t="s">
        <x:v>2972</x:v>
      </x:c>
      <x:c r="O149" s="105" t="s">
        <x:v>2475</x:v>
      </x:c>
      <x:c r="P149" s="105">
        <x:v>0</x:v>
      </x:c>
      <x:c r="Q149" s="105">
        <x:v>0</x:v>
      </x:c>
      <x:c r="R149" s="105" t="s">
        <x:v>2476</x:v>
      </x:c>
      <x:c r="S149" s="105">
        <x:v>6.5</x:v>
      </x:c>
      <x:c r="T149" s="105">
        <x:v>0.29999999999999999</x:v>
      </x:c>
      <x:c r="U149" s="105" t="s">
        <x:v>2500</x:v>
      </x:c>
      <x:c r="V149" s="105">
        <x:v>5</x:v>
      </x:c>
      <x:c r="W149" s="105">
        <x:v>0.65000000000000002</x:v>
      </x:c>
      <x:c r="X149" s="105" t="s">
        <x:v>2475</x:v>
      </x:c>
      <x:c r="Y149" s="105">
        <x:v>0</x:v>
      </x:c>
      <x:c r="Z149" s="105" t="s">
        <x:v>2475</x:v>
      </x:c>
      <x:c r="AA149" s="105">
        <x:v>0</x:v>
      </x:c>
      <x:c r="AB149" s="105" t="s">
        <x:v>2501</x:v>
      </x:c>
      <x:c r="AC149" s="105" t="s">
        <x:v>2475</x:v>
      </x:c>
      <x:c r="AD149" s="105" t="s">
        <x:v>3390</x:v>
      </x:c>
    </x:row>
    <x:row r="150" ht="54" customHeight="1">
      <x:c r="A150" s="105" t="s">
        <x:v>3391</x:v>
      </x:c>
      <x:c r="B150" s="105"/>
      <x:c r="C150" s="105" t="s">
        <x:v>3387</x:v>
      </x:c>
      <x:c r="D150" s="105" t="s">
        <x:v>3372</x:v>
      </x:c>
      <x:c r="E150" s="105" t="s">
        <x:v>2694</x:v>
      </x:c>
      <x:c r="F150" s="105" t="s">
        <x:v>2968</x:v>
      </x:c>
      <x:c r="G150" s="105" t="s">
        <x:v>3392</x:v>
      </x:c>
      <x:c r="H150" s="105" t="s">
        <x:v>3030</x:v>
      </x:c>
      <x:c r="I150" s="105"/>
      <x:c r="J150" s="105" t="s">
        <x:v>2472</x:v>
      </x:c>
      <x:c r="K150" s="105" t="s">
        <x:v>3387</x:v>
      </x:c>
      <x:c r="L150" s="105" t="s">
        <x:v>3031</x:v>
      </x:c>
      <x:c r="M150" s="105" t="s">
        <x:v>2971</x:v>
      </x:c>
      <x:c r="N150" s="105" t="s">
        <x:v>2972</x:v>
      </x:c>
      <x:c r="O150" s="105" t="s">
        <x:v>2973</x:v>
      </x:c>
      <x:c r="P150" s="105">
        <x:v>0.75</x:v>
      </x:c>
      <x:c r="Q150" s="105">
        <x:v>0</x:v>
      </x:c>
      <x:c r="R150" s="105" t="s">
        <x:v>3032</x:v>
      </x:c>
      <x:c r="S150" s="105">
        <x:v>7.2000000000000002</x:v>
      </x:c>
      <x:c r="T150" s="105">
        <x:v>0.34999999999999998</x:v>
      </x:c>
      <x:c r="U150" s="105" t="s">
        <x:v>2500</x:v>
      </x:c>
      <x:c r="V150" s="105">
        <x:v>5.7000000000000002</x:v>
      </x:c>
      <x:c r="W150" s="105">
        <x:v>0.65000000000000002</x:v>
      </x:c>
      <x:c r="X150" s="105" t="s">
        <x:v>2475</x:v>
      </x:c>
      <x:c r="Y150" s="105">
        <x:v>0</x:v>
      </x:c>
      <x:c r="Z150" s="105" t="s">
        <x:v>2475</x:v>
      </x:c>
      <x:c r="AA150" s="105">
        <x:v>0</x:v>
      </x:c>
      <x:c r="AB150" s="105" t="s">
        <x:v>2501</x:v>
      </x:c>
      <x:c r="AC150" s="105" t="s">
        <x:v>2639</x:v>
      </x:c>
      <x:c r="AD150" s="105" t="s">
        <x:v>3393</x:v>
      </x:c>
    </x:row>
    <x:row r="151" ht="54" customHeight="1">
      <x:c r="A151" s="105" t="s">
        <x:v>3394</x:v>
      </x:c>
      <x:c r="B151" s="105"/>
      <x:c r="C151" s="105" t="s">
        <x:v>3387</x:v>
      </x:c>
      <x:c r="D151" s="105" t="s">
        <x:v>3372</x:v>
      </x:c>
      <x:c r="E151" s="105" t="s">
        <x:v>2694</x:v>
      </x:c>
      <x:c r="F151" s="105" t="s">
        <x:v>2968</x:v>
      </x:c>
      <x:c r="G151" s="105" t="s">
        <x:v>3395</x:v>
      </x:c>
      <x:c r="H151" s="105" t="s">
        <x:v>3396</x:v>
      </x:c>
      <x:c r="I151" s="105"/>
      <x:c r="J151" s="105" t="s">
        <x:v>2472</x:v>
      </x:c>
      <x:c r="K151" s="105" t="s">
        <x:v>3387</x:v>
      </x:c>
      <x:c r="L151" s="105"/>
      <x:c r="M151" s="105" t="s">
        <x:v>2971</x:v>
      </x:c>
      <x:c r="N151" s="105" t="s">
        <x:v>2972</x:v>
      </x:c>
      <x:c r="O151" s="105" t="s">
        <x:v>2475</x:v>
      </x:c>
      <x:c r="P151" s="105">
        <x:v>0</x:v>
      </x:c>
      <x:c r="Q151" s="105">
        <x:v>0</x:v>
      </x:c>
      <x:c r="R151" s="105" t="s">
        <x:v>2476</x:v>
      </x:c>
      <x:c r="S151" s="105">
        <x:v>7.9000000000000004</x:v>
      </x:c>
      <x:c r="T151" s="105">
        <x:v>0.20000000000000001</x:v>
      </x:c>
      <x:c r="U151" s="105" t="s">
        <x:v>2500</x:v>
      </x:c>
      <x:c r="V151" s="105">
        <x:v>6.4000000000000004</x:v>
      </x:c>
      <x:c r="W151" s="105">
        <x:v>0.65000000000000002</x:v>
      </x:c>
      <x:c r="X151" s="105" t="s">
        <x:v>2475</x:v>
      </x:c>
      <x:c r="Y151" s="105">
        <x:v>0</x:v>
      </x:c>
      <x:c r="Z151" s="105" t="s">
        <x:v>2475</x:v>
      </x:c>
      <x:c r="AA151" s="105">
        <x:v>0</x:v>
      </x:c>
      <x:c r="AB151" s="105" t="s">
        <x:v>2501</x:v>
      </x:c>
      <x:c r="AC151" s="105" t="s">
        <x:v>2475</x:v>
      </x:c>
      <x:c r="AD151" s="105" t="s">
        <x:v>3397</x:v>
      </x:c>
    </x:row>
    <x:row r="152" ht="54" customHeight="1">
      <x:c r="A152" s="105" t="s">
        <x:v>3398</x:v>
      </x:c>
      <x:c r="B152" s="105"/>
      <x:c r="C152" s="105" t="s">
        <x:v>3387</x:v>
      </x:c>
      <x:c r="D152" s="105" t="s">
        <x:v>3372</x:v>
      </x:c>
      <x:c r="E152" s="105" t="s">
        <x:v>2694</x:v>
      </x:c>
      <x:c r="F152" s="105" t="s">
        <x:v>2968</x:v>
      </x:c>
      <x:c r="G152" s="105" t="s">
        <x:v>3399</x:v>
      </x:c>
      <x:c r="H152" s="105" t="s">
        <x:v>3130</x:v>
      </x:c>
      <x:c r="I152" s="105"/>
      <x:c r="J152" s="105" t="s">
        <x:v>2472</x:v>
      </x:c>
      <x:c r="K152" s="105" t="s">
        <x:v>3387</x:v>
      </x:c>
      <x:c r="L152" s="105"/>
      <x:c r="M152" s="105" t="s">
        <x:v>2971</x:v>
      </x:c>
      <x:c r="N152" s="105" t="s">
        <x:v>2972</x:v>
      </x:c>
      <x:c r="O152" s="105" t="s">
        <x:v>2475</x:v>
      </x:c>
      <x:c r="P152" s="105">
        <x:v>0</x:v>
      </x:c>
      <x:c r="Q152" s="105">
        <x:v>0</x:v>
      </x:c>
      <x:c r="R152" s="105" t="s">
        <x:v>2476</x:v>
      </x:c>
      <x:c r="S152" s="105">
        <x:v>8.5999999999999996</x:v>
      </x:c>
      <x:c r="T152" s="105">
        <x:v>0.14999999999999999</x:v>
      </x:c>
      <x:c r="U152" s="105" t="s">
        <x:v>2500</x:v>
      </x:c>
      <x:c r="V152" s="105">
        <x:v>7.0999999999999996</x:v>
      </x:c>
      <x:c r="W152" s="105">
        <x:v>0.65000000000000002</x:v>
      </x:c>
      <x:c r="X152" s="105" t="s">
        <x:v>3131</x:v>
      </x:c>
      <x:c r="Y152" s="105">
        <x:v>1</x:v>
      </x:c>
      <x:c r="Z152" s="105" t="s">
        <x:v>2582</x:v>
      </x:c>
      <x:c r="AA152" s="105">
        <x:v>0</x:v>
      </x:c>
      <x:c r="AB152" s="105" t="s">
        <x:v>2501</x:v>
      </x:c>
      <x:c r="AC152" s="105" t="s">
        <x:v>2475</x:v>
      </x:c>
      <x:c r="AD152" s="105" t="s">
        <x:v>3400</x:v>
      </x:c>
    </x:row>
    <x:row r="153" ht="54" customHeight="1">
      <x:c r="A153" s="105" t="s">
        <x:v>3401</x:v>
      </x:c>
      <x:c r="B153" s="105"/>
      <x:c r="C153" s="105" t="s">
        <x:v>3402</x:v>
      </x:c>
      <x:c r="D153" s="105" t="s">
        <x:v>3403</x:v>
      </x:c>
      <x:c r="E153" s="105" t="s">
        <x:v>3404</x:v>
      </x:c>
      <x:c r="F153" s="105" t="s">
        <x:v>2968</x:v>
      </x:c>
      <x:c r="G153" s="105" t="s">
        <x:v>3405</x:v>
      </x:c>
      <x:c r="H153" s="105" t="s">
        <x:v>3364</x:v>
      </x:c>
      <x:c r="I153" s="105"/>
      <x:c r="J153" s="105" t="s">
        <x:v>2472</x:v>
      </x:c>
      <x:c r="K153" s="105" t="s">
        <x:v>3402</x:v>
      </x:c>
      <x:c r="L153" s="105" t="s">
        <x:v>2847</x:v>
      </x:c>
      <x:c r="M153" s="105" t="s">
        <x:v>2971</x:v>
      </x:c>
      <x:c r="N153" s="105" t="s">
        <x:v>2972</x:v>
      </x:c>
      <x:c r="O153" s="105" t="s">
        <x:v>2475</x:v>
      </x:c>
      <x:c r="P153" s="105">
        <x:v>0</x:v>
      </x:c>
      <x:c r="Q153" s="105">
        <x:v>0</x:v>
      </x:c>
      <x:c r="R153" s="105" t="s">
        <x:v>2476</x:v>
      </x:c>
      <x:c r="S153" s="105">
        <x:v>6.5</x:v>
      </x:c>
      <x:c r="T153" s="105">
        <x:v>0.29999999999999999</x:v>
      </x:c>
      <x:c r="U153" s="105" t="s">
        <x:v>2500</x:v>
      </x:c>
      <x:c r="V153" s="105">
        <x:v>5</x:v>
      </x:c>
      <x:c r="W153" s="105">
        <x:v>0.65000000000000002</x:v>
      </x:c>
      <x:c r="X153" s="105" t="s">
        <x:v>3365</x:v>
      </x:c>
      <x:c r="Y153" s="105">
        <x:v>-1</x:v>
      </x:c>
      <x:c r="Z153" s="105" t="s">
        <x:v>2853</x:v>
      </x:c>
      <x:c r="AA153" s="105">
        <x:v>3</x:v>
      </x:c>
      <x:c r="AB153" s="105" t="s">
        <x:v>2813</x:v>
      </x:c>
      <x:c r="AC153" s="105" t="s">
        <x:v>2845</x:v>
      </x:c>
      <x:c r="AD153" s="105" t="s">
        <x:v>3406</x:v>
      </x:c>
    </x:row>
    <x:row r="154" ht="54" customHeight="1">
      <x:c r="A154" s="105" t="s">
        <x:v>3407</x:v>
      </x:c>
      <x:c r="B154" s="105"/>
      <x:c r="C154" s="105" t="s">
        <x:v>3402</x:v>
      </x:c>
      <x:c r="D154" s="105" t="s">
        <x:v>3403</x:v>
      </x:c>
      <x:c r="E154" s="105" t="s">
        <x:v>3404</x:v>
      </x:c>
      <x:c r="F154" s="105" t="s">
        <x:v>2968</x:v>
      </x:c>
      <x:c r="G154" s="105" t="s">
        <x:v>3408</x:v>
      </x:c>
      <x:c r="H154" s="105" t="s">
        <x:v>3364</x:v>
      </x:c>
      <x:c r="I154" s="105"/>
      <x:c r="J154" s="105" t="s">
        <x:v>2472</x:v>
      </x:c>
      <x:c r="K154" s="105" t="s">
        <x:v>3402</x:v>
      </x:c>
      <x:c r="L154" s="105" t="s">
        <x:v>2847</x:v>
      </x:c>
      <x:c r="M154" s="105" t="s">
        <x:v>2971</x:v>
      </x:c>
      <x:c r="N154" s="105" t="s">
        <x:v>2972</x:v>
      </x:c>
      <x:c r="O154" s="105" t="s">
        <x:v>2475</x:v>
      </x:c>
      <x:c r="P154" s="105">
        <x:v>0</x:v>
      </x:c>
      <x:c r="Q154" s="105">
        <x:v>0</x:v>
      </x:c>
      <x:c r="R154" s="105" t="s">
        <x:v>2476</x:v>
      </x:c>
      <x:c r="S154" s="105">
        <x:v>7.2000000000000002</x:v>
      </x:c>
      <x:c r="T154" s="105">
        <x:v>0.25</x:v>
      </x:c>
      <x:c r="U154" s="105" t="s">
        <x:v>2500</x:v>
      </x:c>
      <x:c r="V154" s="105">
        <x:v>5.7000000000000002</x:v>
      </x:c>
      <x:c r="W154" s="105">
        <x:v>0.65000000000000002</x:v>
      </x:c>
      <x:c r="X154" s="105" t="s">
        <x:v>3365</x:v>
      </x:c>
      <x:c r="Y154" s="105">
        <x:v>-1</x:v>
      </x:c>
      <x:c r="Z154" s="105" t="s">
        <x:v>2853</x:v>
      </x:c>
      <x:c r="AA154" s="105">
        <x:v>3</x:v>
      </x:c>
      <x:c r="AB154" s="105" t="s">
        <x:v>2813</x:v>
      </x:c>
      <x:c r="AC154" s="105" t="s">
        <x:v>2845</x:v>
      </x:c>
      <x:c r="AD154" s="105" t="s">
        <x:v>3409</x:v>
      </x:c>
    </x:row>
    <x:row r="155" ht="54" customHeight="1">
      <x:c r="A155" s="105" t="s">
        <x:v>3410</x:v>
      </x:c>
      <x:c r="B155" s="105"/>
      <x:c r="C155" s="105" t="s">
        <x:v>3402</x:v>
      </x:c>
      <x:c r="D155" s="105" t="s">
        <x:v>3403</x:v>
      </x:c>
      <x:c r="E155" s="105" t="s">
        <x:v>3404</x:v>
      </x:c>
      <x:c r="F155" s="105" t="s">
        <x:v>2968</x:v>
      </x:c>
      <x:c r="G155" s="105" t="s">
        <x:v>3411</x:v>
      </x:c>
      <x:c r="H155" s="105" t="s">
        <x:v>3412</x:v>
      </x:c>
      <x:c r="I155" s="105"/>
      <x:c r="J155" s="105" t="s">
        <x:v>2472</x:v>
      </x:c>
      <x:c r="K155" s="105" t="s">
        <x:v>3402</x:v>
      </x:c>
      <x:c r="L155" s="105"/>
      <x:c r="M155" s="105" t="s">
        <x:v>2971</x:v>
      </x:c>
      <x:c r="N155" s="105" t="s">
        <x:v>2972</x:v>
      </x:c>
      <x:c r="O155" s="105" t="s">
        <x:v>2973</x:v>
      </x:c>
      <x:c r="P155" s="105">
        <x:v>1</x:v>
      </x:c>
      <x:c r="Q155" s="105">
        <x:v>0</x:v>
      </x:c>
      <x:c r="R155" s="105" t="s">
        <x:v>2986</x:v>
      </x:c>
      <x:c r="S155" s="105">
        <x:v>7.9000000000000004</x:v>
      </x:c>
      <x:c r="T155" s="105">
        <x:v>0.29999999999999999</x:v>
      </x:c>
      <x:c r="U155" s="105" t="s">
        <x:v>2500</x:v>
      </x:c>
      <x:c r="V155" s="105">
        <x:v>6.4000000000000004</x:v>
      </x:c>
      <x:c r="W155" s="105">
        <x:v>0.65000000000000002</x:v>
      </x:c>
      <x:c r="X155" s="105" t="s">
        <x:v>2475</x:v>
      </x:c>
      <x:c r="Y155" s="105">
        <x:v>0</x:v>
      </x:c>
      <x:c r="Z155" s="105" t="s">
        <x:v>2475</x:v>
      </x:c>
      <x:c r="AA155" s="105">
        <x:v>0</x:v>
      </x:c>
      <x:c r="AB155" s="105" t="s">
        <x:v>2501</x:v>
      </x:c>
      <x:c r="AC155" s="105" t="s">
        <x:v>2475</x:v>
      </x:c>
      <x:c r="AD155" s="105" t="s">
        <x:v>3413</x:v>
      </x:c>
    </x:row>
    <x:row r="156" ht="54" customHeight="1">
      <x:c r="A156" s="105" t="s">
        <x:v>3414</x:v>
      </x:c>
      <x:c r="B156" s="105"/>
      <x:c r="C156" s="105" t="s">
        <x:v>3402</x:v>
      </x:c>
      <x:c r="D156" s="105" t="s">
        <x:v>3403</x:v>
      </x:c>
      <x:c r="E156" s="105" t="s">
        <x:v>3404</x:v>
      </x:c>
      <x:c r="F156" s="105" t="s">
        <x:v>2968</x:v>
      </x:c>
      <x:c r="G156" s="105" t="s">
        <x:v>3415</x:v>
      </x:c>
      <x:c r="H156" s="105" t="s">
        <x:v>3364</x:v>
      </x:c>
      <x:c r="I156" s="105"/>
      <x:c r="J156" s="105" t="s">
        <x:v>2472</x:v>
      </x:c>
      <x:c r="K156" s="105" t="s">
        <x:v>3402</x:v>
      </x:c>
      <x:c r="L156" s="105" t="s">
        <x:v>2847</x:v>
      </x:c>
      <x:c r="M156" s="105" t="s">
        <x:v>2971</x:v>
      </x:c>
      <x:c r="N156" s="105" t="s">
        <x:v>2972</x:v>
      </x:c>
      <x:c r="O156" s="105" t="s">
        <x:v>2475</x:v>
      </x:c>
      <x:c r="P156" s="105">
        <x:v>0</x:v>
      </x:c>
      <x:c r="Q156" s="105">
        <x:v>0</x:v>
      </x:c>
      <x:c r="R156" s="105" t="s">
        <x:v>2476</x:v>
      </x:c>
      <x:c r="S156" s="105">
        <x:v>8.5999999999999996</x:v>
      </x:c>
      <x:c r="T156" s="105">
        <x:v>0.14999999999999999</x:v>
      </x:c>
      <x:c r="U156" s="105" t="s">
        <x:v>2500</x:v>
      </x:c>
      <x:c r="V156" s="105">
        <x:v>7.0999999999999996</x:v>
      </x:c>
      <x:c r="W156" s="105">
        <x:v>0.65000000000000002</x:v>
      </x:c>
      <x:c r="X156" s="105" t="s">
        <x:v>3365</x:v>
      </x:c>
      <x:c r="Y156" s="105">
        <x:v>-1</x:v>
      </x:c>
      <x:c r="Z156" s="105" t="s">
        <x:v>2853</x:v>
      </x:c>
      <x:c r="AA156" s="105">
        <x:v>3</x:v>
      </x:c>
      <x:c r="AB156" s="105" t="s">
        <x:v>2813</x:v>
      </x:c>
      <x:c r="AC156" s="105" t="s">
        <x:v>2845</x:v>
      </x:c>
      <x:c r="AD156" s="105" t="s">
        <x:v>3416</x:v>
      </x:c>
    </x:row>
    <x:row r="157" ht="54" customHeight="1">
      <x:c r="A157" s="105" t="s">
        <x:v>3417</x:v>
      </x:c>
      <x:c r="B157" s="105"/>
      <x:c r="C157" s="105" t="s">
        <x:v>3418</x:v>
      </x:c>
      <x:c r="D157" s="105" t="s">
        <x:v>3419</x:v>
      </x:c>
      <x:c r="E157" s="105" t="s">
        <x:v>3420</x:v>
      </x:c>
      <x:c r="F157" s="105" t="s">
        <x:v>2968</x:v>
      </x:c>
      <x:c r="G157" s="105" t="s">
        <x:v>3421</x:v>
      </x:c>
      <x:c r="H157" s="105" t="s">
        <x:v>3422</x:v>
      </x:c>
      <x:c r="I157" s="105"/>
      <x:c r="J157" s="105" t="s">
        <x:v>2472</x:v>
      </x:c>
      <x:c r="K157" s="105" t="s">
        <x:v>3418</x:v>
      </x:c>
      <x:c r="L157" s="105"/>
      <x:c r="M157" s="105" t="s">
        <x:v>2971</x:v>
      </x:c>
      <x:c r="N157" s="105" t="s">
        <x:v>2972</x:v>
      </x:c>
      <x:c r="O157" s="105" t="s">
        <x:v>2475</x:v>
      </x:c>
      <x:c r="P157" s="105">
        <x:v>0</x:v>
      </x:c>
      <x:c r="Q157" s="105">
        <x:v>0</x:v>
      </x:c>
      <x:c r="R157" s="105" t="s">
        <x:v>2476</x:v>
      </x:c>
      <x:c r="S157" s="105">
        <x:v>6.5</x:v>
      </x:c>
      <x:c r="T157" s="105">
        <x:v>0.20000000000000001</x:v>
      </x:c>
      <x:c r="U157" s="105" t="s">
        <x:v>2500</x:v>
      </x:c>
      <x:c r="V157" s="105">
        <x:v>5</x:v>
      </x:c>
      <x:c r="W157" s="105">
        <x:v>0.65000000000000002</x:v>
      </x:c>
      <x:c r="X157" s="105" t="s">
        <x:v>2475</x:v>
      </x:c>
      <x:c r="Y157" s="105">
        <x:v>0</x:v>
      </x:c>
      <x:c r="Z157" s="105" t="s">
        <x:v>2475</x:v>
      </x:c>
      <x:c r="AA157" s="105">
        <x:v>0</x:v>
      </x:c>
      <x:c r="AB157" s="105" t="s">
        <x:v>2501</x:v>
      </x:c>
      <x:c r="AC157" s="105" t="s">
        <x:v>2475</x:v>
      </x:c>
      <x:c r="AD157" s="105" t="s">
        <x:v>3423</x:v>
      </x:c>
    </x:row>
    <x:row r="158" ht="54" customHeight="1">
      <x:c r="A158" s="105" t="s">
        <x:v>3424</x:v>
      </x:c>
      <x:c r="B158" s="105"/>
      <x:c r="C158" s="105" t="s">
        <x:v>3418</x:v>
      </x:c>
      <x:c r="D158" s="105" t="s">
        <x:v>3419</x:v>
      </x:c>
      <x:c r="E158" s="105" t="s">
        <x:v>3420</x:v>
      </x:c>
      <x:c r="F158" s="105" t="s">
        <x:v>2968</x:v>
      </x:c>
      <x:c r="G158" s="105" t="s">
        <x:v>3425</x:v>
      </x:c>
      <x:c r="H158" s="105" t="s">
        <x:v>3061</x:v>
      </x:c>
      <x:c r="I158" s="105"/>
      <x:c r="J158" s="105" t="s">
        <x:v>2472</x:v>
      </x:c>
      <x:c r="K158" s="105" t="s">
        <x:v>3418</x:v>
      </x:c>
      <x:c r="L158" s="105" t="s">
        <x:v>3062</x:v>
      </x:c>
      <x:c r="M158" s="105" t="s">
        <x:v>2971</x:v>
      </x:c>
      <x:c r="N158" s="105" t="s">
        <x:v>2972</x:v>
      </x:c>
      <x:c r="O158" s="105" t="s">
        <x:v>2475</x:v>
      </x:c>
      <x:c r="P158" s="105">
        <x:v>0</x:v>
      </x:c>
      <x:c r="Q158" s="105">
        <x:v>0</x:v>
      </x:c>
      <x:c r="R158" s="105" t="s">
        <x:v>2476</x:v>
      </x:c>
      <x:c r="S158" s="105">
        <x:v>7.2000000000000002</x:v>
      </x:c>
      <x:c r="T158" s="105">
        <x:v>0.29999999999999999</x:v>
      </x:c>
      <x:c r="U158" s="105" t="s">
        <x:v>2500</x:v>
      </x:c>
      <x:c r="V158" s="105">
        <x:v>5.7000000000000002</x:v>
      </x:c>
      <x:c r="W158" s="105">
        <x:v>0.65000000000000002</x:v>
      </x:c>
      <x:c r="X158" s="105" t="s">
        <x:v>3063</x:v>
      </x:c>
      <x:c r="Y158" s="105">
        <x:v>-1</x:v>
      </x:c>
      <x:c r="Z158" s="105" t="s">
        <x:v>2677</x:v>
      </x:c>
      <x:c r="AA158" s="105">
        <x:v>4</x:v>
      </x:c>
      <x:c r="AB158" s="105" t="s">
        <x:v>2813</x:v>
      </x:c>
      <x:c r="AC158" s="105" t="s">
        <x:v>2475</x:v>
      </x:c>
      <x:c r="AD158" s="105" t="s">
        <x:v>3426</x:v>
      </x:c>
    </x:row>
    <x:row r="159" ht="54" customHeight="1">
      <x:c r="A159" s="105" t="s">
        <x:v>3427</x:v>
      </x:c>
      <x:c r="B159" s="105"/>
      <x:c r="C159" s="105" t="s">
        <x:v>3418</x:v>
      </x:c>
      <x:c r="D159" s="105" t="s">
        <x:v>3419</x:v>
      </x:c>
      <x:c r="E159" s="105" t="s">
        <x:v>3420</x:v>
      </x:c>
      <x:c r="F159" s="105" t="s">
        <x:v>2968</x:v>
      </x:c>
      <x:c r="G159" s="105" t="s">
        <x:v>3428</x:v>
      </x:c>
      <x:c r="H159" s="105" t="s">
        <x:v>3030</x:v>
      </x:c>
      <x:c r="I159" s="105"/>
      <x:c r="J159" s="105" t="s">
        <x:v>2472</x:v>
      </x:c>
      <x:c r="K159" s="105" t="s">
        <x:v>3418</x:v>
      </x:c>
      <x:c r="L159" s="105" t="s">
        <x:v>3031</x:v>
      </x:c>
      <x:c r="M159" s="105" t="s">
        <x:v>2971</x:v>
      </x:c>
      <x:c r="N159" s="105" t="s">
        <x:v>2972</x:v>
      </x:c>
      <x:c r="O159" s="105" t="s">
        <x:v>2973</x:v>
      </x:c>
      <x:c r="P159" s="105">
        <x:v>0.75</x:v>
      </x:c>
      <x:c r="Q159" s="105">
        <x:v>0</x:v>
      </x:c>
      <x:c r="R159" s="105" t="s">
        <x:v>3032</x:v>
      </x:c>
      <x:c r="S159" s="105">
        <x:v>7.9000000000000004</x:v>
      </x:c>
      <x:c r="T159" s="105">
        <x:v>0.29999999999999999</x:v>
      </x:c>
      <x:c r="U159" s="105" t="s">
        <x:v>2500</x:v>
      </x:c>
      <x:c r="V159" s="105">
        <x:v>6.4000000000000004</x:v>
      </x:c>
      <x:c r="W159" s="105">
        <x:v>0.65000000000000002</x:v>
      </x:c>
      <x:c r="X159" s="105" t="s">
        <x:v>2475</x:v>
      </x:c>
      <x:c r="Y159" s="105">
        <x:v>0</x:v>
      </x:c>
      <x:c r="Z159" s="105" t="s">
        <x:v>2475</x:v>
      </x:c>
      <x:c r="AA159" s="105">
        <x:v>0</x:v>
      </x:c>
      <x:c r="AB159" s="105" t="s">
        <x:v>2501</x:v>
      </x:c>
      <x:c r="AC159" s="105" t="s">
        <x:v>2639</x:v>
      </x:c>
      <x:c r="AD159" s="105" t="s">
        <x:v>3429</x:v>
      </x:c>
    </x:row>
    <x:row r="160" ht="54" customHeight="1">
      <x:c r="A160" s="105" t="s">
        <x:v>3430</x:v>
      </x:c>
      <x:c r="B160" s="105"/>
      <x:c r="C160" s="105" t="s">
        <x:v>3418</x:v>
      </x:c>
      <x:c r="D160" s="105" t="s">
        <x:v>3419</x:v>
      </x:c>
      <x:c r="E160" s="105" t="s">
        <x:v>3420</x:v>
      </x:c>
      <x:c r="F160" s="105" t="s">
        <x:v>2968</x:v>
      </x:c>
      <x:c r="G160" s="105" t="s">
        <x:v>3431</x:v>
      </x:c>
      <x:c r="H160" s="105" t="s">
        <x:v>3432</x:v>
      </x:c>
      <x:c r="I160" s="105"/>
      <x:c r="J160" s="105" t="s">
        <x:v>2472</x:v>
      </x:c>
      <x:c r="K160" s="105" t="s">
        <x:v>3418</x:v>
      </x:c>
      <x:c r="L160" s="105"/>
      <x:c r="M160" s="105" t="s">
        <x:v>2971</x:v>
      </x:c>
      <x:c r="N160" s="105" t="s">
        <x:v>2972</x:v>
      </x:c>
      <x:c r="O160" s="105" t="s">
        <x:v>2475</x:v>
      </x:c>
      <x:c r="P160" s="105">
        <x:v>0</x:v>
      </x:c>
      <x:c r="Q160" s="105">
        <x:v>0</x:v>
      </x:c>
      <x:c r="R160" s="105" t="s">
        <x:v>2476</x:v>
      </x:c>
      <x:c r="S160" s="105">
        <x:v>8.5999999999999996</x:v>
      </x:c>
      <x:c r="T160" s="105">
        <x:v>0.20000000000000001</x:v>
      </x:c>
      <x:c r="U160" s="105" t="s">
        <x:v>2500</x:v>
      </x:c>
      <x:c r="V160" s="105">
        <x:v>7.0999999999999996</x:v>
      </x:c>
      <x:c r="W160" s="105">
        <x:v>0.65000000000000002</x:v>
      </x:c>
      <x:c r="X160" s="105" t="s">
        <x:v>2475</x:v>
      </x:c>
      <x:c r="Y160" s="105">
        <x:v>0</x:v>
      </x:c>
      <x:c r="Z160" s="105" t="s">
        <x:v>2475</x:v>
      </x:c>
      <x:c r="AA160" s="105">
        <x:v>0</x:v>
      </x:c>
      <x:c r="AB160" s="105" t="s">
        <x:v>2501</x:v>
      </x:c>
      <x:c r="AC160" s="105" t="s">
        <x:v>2475</x:v>
      </x:c>
      <x:c r="AD160" s="105" t="s">
        <x:v>3433</x:v>
      </x:c>
    </x:row>
    <x:row r="161" ht="54" customHeight="1">
      <x:c r="A161" s="105" t="s">
        <x:v>3434</x:v>
      </x:c>
      <x:c r="B161" s="105"/>
      <x:c r="C161" s="105" t="s">
        <x:v>3435</x:v>
      </x:c>
      <x:c r="D161" s="105" t="s">
        <x:v>3419</x:v>
      </x:c>
      <x:c r="E161" s="105" t="s">
        <x:v>3436</x:v>
      </x:c>
      <x:c r="F161" s="105" t="s">
        <x:v>2968</x:v>
      </x:c>
      <x:c r="G161" s="105" t="s">
        <x:v>3437</x:v>
      </x:c>
      <x:c r="H161" s="105" t="s">
        <x:v>3091</x:v>
      </x:c>
      <x:c r="I161" s="105"/>
      <x:c r="J161" s="105" t="s">
        <x:v>2472</x:v>
      </x:c>
      <x:c r="K161" s="105" t="s">
        <x:v>3435</x:v>
      </x:c>
      <x:c r="L161" s="105" t="s">
        <x:v>2856</x:v>
      </x:c>
      <x:c r="M161" s="105" t="s">
        <x:v>2971</x:v>
      </x:c>
      <x:c r="N161" s="105" t="s">
        <x:v>2972</x:v>
      </x:c>
      <x:c r="O161" s="105" t="s">
        <x:v>2475</x:v>
      </x:c>
      <x:c r="P161" s="105">
        <x:v>0</x:v>
      </x:c>
      <x:c r="Q161" s="105">
        <x:v>0</x:v>
      </x:c>
      <x:c r="R161" s="105" t="s">
        <x:v>2476</x:v>
      </x:c>
      <x:c r="S161" s="105">
        <x:v>7</x:v>
      </x:c>
      <x:c r="T161" s="105">
        <x:v>0.25</x:v>
      </x:c>
      <x:c r="U161" s="105" t="s">
        <x:v>2500</x:v>
      </x:c>
      <x:c r="V161" s="105">
        <x:v>5.5</x:v>
      </x:c>
      <x:c r="W161" s="105">
        <x:v>0.75</x:v>
      </x:c>
      <x:c r="X161" s="105" t="s">
        <x:v>2860</x:v>
      </x:c>
      <x:c r="Y161" s="105">
        <x:v>1</x:v>
      </x:c>
      <x:c r="Z161" s="105" t="s">
        <x:v>2853</x:v>
      </x:c>
      <x:c r="AA161" s="105">
        <x:v>4</x:v>
      </x:c>
      <x:c r="AB161" s="105" t="s">
        <x:v>2813</x:v>
      </x:c>
      <x:c r="AC161" s="105" t="s">
        <x:v>2584</x:v>
      </x:c>
      <x:c r="AD161" s="105" t="s">
        <x:v>3438</x:v>
      </x:c>
    </x:row>
    <x:row r="162" ht="54" customHeight="1">
      <x:c r="A162" s="105" t="s">
        <x:v>3439</x:v>
      </x:c>
      <x:c r="B162" s="105"/>
      <x:c r="C162" s="105" t="s">
        <x:v>3435</x:v>
      </x:c>
      <x:c r="D162" s="105" t="s">
        <x:v>3419</x:v>
      </x:c>
      <x:c r="E162" s="105" t="s">
        <x:v>3436</x:v>
      </x:c>
      <x:c r="F162" s="105" t="s">
        <x:v>2968</x:v>
      </x:c>
      <x:c r="G162" s="105" t="s">
        <x:v>3440</x:v>
      </x:c>
      <x:c r="H162" s="105" t="s">
        <x:v>3264</x:v>
      </x:c>
      <x:c r="I162" s="105"/>
      <x:c r="J162" s="105" t="s">
        <x:v>2472</x:v>
      </x:c>
      <x:c r="K162" s="105" t="s">
        <x:v>3435</x:v>
      </x:c>
      <x:c r="L162" s="105"/>
      <x:c r="M162" s="105" t="s">
        <x:v>2971</x:v>
      </x:c>
      <x:c r="N162" s="105" t="s">
        <x:v>2972</x:v>
      </x:c>
      <x:c r="O162" s="105" t="s">
        <x:v>2475</x:v>
      </x:c>
      <x:c r="P162" s="105">
        <x:v>0</x:v>
      </x:c>
      <x:c r="Q162" s="105">
        <x:v>0</x:v>
      </x:c>
      <x:c r="R162" s="105" t="s">
        <x:v>2476</x:v>
      </x:c>
      <x:c r="S162" s="105">
        <x:v>7.7000000000000002</x:v>
      </x:c>
      <x:c r="T162" s="105">
        <x:v>0.25</x:v>
      </x:c>
      <x:c r="U162" s="105" t="s">
        <x:v>2500</x:v>
      </x:c>
      <x:c r="V162" s="105">
        <x:v>6.2000000000000002</x:v>
      </x:c>
      <x:c r="W162" s="105">
        <x:v>0.75</x:v>
      </x:c>
      <x:c r="X162" s="105" t="s">
        <x:v>3265</x:v>
      </x:c>
      <x:c r="Y162" s="105">
        <x:v>1</x:v>
      </x:c>
      <x:c r="Z162" s="105" t="s">
        <x:v>2611</x:v>
      </x:c>
      <x:c r="AA162" s="105">
        <x:v>0</x:v>
      </x:c>
      <x:c r="AB162" s="105" t="s">
        <x:v>2501</x:v>
      </x:c>
      <x:c r="AC162" s="105" t="s">
        <x:v>2475</x:v>
      </x:c>
      <x:c r="AD162" s="105" t="s">
        <x:v>3441</x:v>
      </x:c>
    </x:row>
    <x:row r="163" ht="54" customHeight="1">
      <x:c r="A163" s="105" t="s">
        <x:v>3442</x:v>
      </x:c>
      <x:c r="B163" s="105"/>
      <x:c r="C163" s="105" t="s">
        <x:v>3435</x:v>
      </x:c>
      <x:c r="D163" s="105" t="s">
        <x:v>3419</x:v>
      </x:c>
      <x:c r="E163" s="105" t="s">
        <x:v>3436</x:v>
      </x:c>
      <x:c r="F163" s="105" t="s">
        <x:v>2968</x:v>
      </x:c>
      <x:c r="G163" s="105" t="s">
        <x:v>3443</x:v>
      </x:c>
      <x:c r="H163" s="105" t="s">
        <x:v>3444</x:v>
      </x:c>
      <x:c r="I163" s="105"/>
      <x:c r="J163" s="105" t="s">
        <x:v>2472</x:v>
      </x:c>
      <x:c r="K163" s="105" t="s">
        <x:v>3435</x:v>
      </x:c>
      <x:c r="L163" s="105" t="s">
        <x:v>3445</x:v>
      </x:c>
      <x:c r="M163" s="105" t="s">
        <x:v>2971</x:v>
      </x:c>
      <x:c r="N163" s="105" t="s">
        <x:v>2972</x:v>
      </x:c>
      <x:c r="O163" s="105" t="s">
        <x:v>2973</x:v>
      </x:c>
      <x:c r="P163" s="105">
        <x:v>0.46999999999999997</x:v>
      </x:c>
      <x:c r="Q163" s="105">
        <x:v>0</x:v>
      </x:c>
      <x:c r="R163" s="105" t="s">
        <x:v>3446</x:v>
      </x:c>
      <x:c r="S163" s="105">
        <x:v>8.4000000000000004</x:v>
      </x:c>
      <x:c r="T163" s="105">
        <x:v>0.29999999999999999</x:v>
      </x:c>
      <x:c r="U163" s="105" t="s">
        <x:v>2500</x:v>
      </x:c>
      <x:c r="V163" s="105">
        <x:v>6.9000000000000004</x:v>
      </x:c>
      <x:c r="W163" s="105">
        <x:v>0.75</x:v>
      </x:c>
      <x:c r="X163" s="105" t="s">
        <x:v>2475</x:v>
      </x:c>
      <x:c r="Y163" s="105">
        <x:v>0</x:v>
      </x:c>
      <x:c r="Z163" s="105" t="s">
        <x:v>2475</x:v>
      </x:c>
      <x:c r="AA163" s="105">
        <x:v>0</x:v>
      </x:c>
      <x:c r="AB163" s="105" t="s">
        <x:v>2501</x:v>
      </x:c>
      <x:c r="AC163" s="105" t="s">
        <x:v>2584</x:v>
      </x:c>
      <x:c r="AD163" s="105" t="s">
        <x:v>3447</x:v>
      </x:c>
    </x:row>
    <x:row r="164" ht="54" customHeight="1">
      <x:c r="A164" s="105" t="s">
        <x:v>3448</x:v>
      </x:c>
      <x:c r="B164" s="105"/>
      <x:c r="C164" s="105" t="s">
        <x:v>3435</x:v>
      </x:c>
      <x:c r="D164" s="105" t="s">
        <x:v>3419</x:v>
      </x:c>
      <x:c r="E164" s="105" t="s">
        <x:v>3436</x:v>
      </x:c>
      <x:c r="F164" s="105" t="s">
        <x:v>2968</x:v>
      </x:c>
      <x:c r="G164" s="105" t="s">
        <x:v>3449</x:v>
      </x:c>
      <x:c r="H164" s="105" t="s">
        <x:v>3130</x:v>
      </x:c>
      <x:c r="I164" s="105"/>
      <x:c r="J164" s="105" t="s">
        <x:v>2472</x:v>
      </x:c>
      <x:c r="K164" s="105" t="s">
        <x:v>3435</x:v>
      </x:c>
      <x:c r="L164" s="105"/>
      <x:c r="M164" s="105" t="s">
        <x:v>2971</x:v>
      </x:c>
      <x:c r="N164" s="105" t="s">
        <x:v>2972</x:v>
      </x:c>
      <x:c r="O164" s="105" t="s">
        <x:v>2475</x:v>
      </x:c>
      <x:c r="P164" s="105">
        <x:v>0</x:v>
      </x:c>
      <x:c r="Q164" s="105">
        <x:v>0</x:v>
      </x:c>
      <x:c r="R164" s="105" t="s">
        <x:v>2476</x:v>
      </x:c>
      <x:c r="S164" s="105">
        <x:v>9.0999999999999996</x:v>
      </x:c>
      <x:c r="T164" s="105">
        <x:v>0.20000000000000001</x:v>
      </x:c>
      <x:c r="U164" s="105" t="s">
        <x:v>2500</x:v>
      </x:c>
      <x:c r="V164" s="105">
        <x:v>7.5999999999999996</x:v>
      </x:c>
      <x:c r="W164" s="105">
        <x:v>0.75</x:v>
      </x:c>
      <x:c r="X164" s="105" t="s">
        <x:v>3131</x:v>
      </x:c>
      <x:c r="Y164" s="105">
        <x:v>1</x:v>
      </x:c>
      <x:c r="Z164" s="105" t="s">
        <x:v>2582</x:v>
      </x:c>
      <x:c r="AA164" s="105">
        <x:v>0</x:v>
      </x:c>
      <x:c r="AB164" s="105" t="s">
        <x:v>2501</x:v>
      </x:c>
      <x:c r="AC164" s="105" t="s">
        <x:v>2475</x:v>
      </x:c>
      <x:c r="AD164" s="105" t="s">
        <x:v>3450</x:v>
      </x:c>
    </x:row>
    <x:row r="165" ht="54" customHeight="1">
      <x:c r="A165" s="105" t="s">
        <x:v>3451</x:v>
      </x:c>
      <x:c r="B165" s="105"/>
      <x:c r="C165" s="105" t="s">
        <x:v>3452</x:v>
      </x:c>
      <x:c r="D165" s="105" t="s">
        <x:v>3453</x:v>
      </x:c>
      <x:c r="E165" s="105" t="s">
        <x:v>3454</x:v>
      </x:c>
      <x:c r="F165" s="105" t="s">
        <x:v>2968</x:v>
      </x:c>
      <x:c r="G165" s="105" t="s">
        <x:v>3455</x:v>
      </x:c>
      <x:c r="H165" s="105" t="s">
        <x:v>3456</x:v>
      </x:c>
      <x:c r="I165" s="105"/>
      <x:c r="J165" s="105" t="s">
        <x:v>2472</x:v>
      </x:c>
      <x:c r="K165" s="105" t="s">
        <x:v>3452</x:v>
      </x:c>
      <x:c r="L165" s="105"/>
      <x:c r="M165" s="105" t="s">
        <x:v>2971</x:v>
      </x:c>
      <x:c r="N165" s="105" t="s">
        <x:v>2972</x:v>
      </x:c>
      <x:c r="O165" s="105" t="s">
        <x:v>2475</x:v>
      </x:c>
      <x:c r="P165" s="105">
        <x:v>0</x:v>
      </x:c>
      <x:c r="Q165" s="105">
        <x:v>0</x:v>
      </x:c>
      <x:c r="R165" s="105" t="s">
        <x:v>2476</x:v>
      </x:c>
      <x:c r="S165" s="105">
        <x:v>7</x:v>
      </x:c>
      <x:c r="T165" s="105">
        <x:v>0.29999999999999999</x:v>
      </x:c>
      <x:c r="U165" s="105" t="s">
        <x:v>2500</x:v>
      </x:c>
      <x:c r="V165" s="105">
        <x:v>5.5</x:v>
      </x:c>
      <x:c r="W165" s="105">
        <x:v>0.75</x:v>
      </x:c>
      <x:c r="X165" s="105" t="s">
        <x:v>2475</x:v>
      </x:c>
      <x:c r="Y165" s="105">
        <x:v>0</x:v>
      </x:c>
      <x:c r="Z165" s="105" t="s">
        <x:v>2475</x:v>
      </x:c>
      <x:c r="AA165" s="105">
        <x:v>0</x:v>
      </x:c>
      <x:c r="AB165" s="105" t="s">
        <x:v>2501</x:v>
      </x:c>
      <x:c r="AC165" s="105" t="s">
        <x:v>2475</x:v>
      </x:c>
      <x:c r="AD165" s="105" t="s">
        <x:v>3457</x:v>
      </x:c>
    </x:row>
    <x:row r="166" ht="54" customHeight="1">
      <x:c r="A166" s="105" t="s">
        <x:v>3458</x:v>
      </x:c>
      <x:c r="B166" s="105"/>
      <x:c r="C166" s="105" t="s">
        <x:v>3452</x:v>
      </x:c>
      <x:c r="D166" s="105" t="s">
        <x:v>3453</x:v>
      </x:c>
      <x:c r="E166" s="105" t="s">
        <x:v>3454</x:v>
      </x:c>
      <x:c r="F166" s="105" t="s">
        <x:v>2968</x:v>
      </x:c>
      <x:c r="G166" s="105" t="s">
        <x:v>3459</x:v>
      </x:c>
      <x:c r="H166" s="105" t="s">
        <x:v>3061</x:v>
      </x:c>
      <x:c r="I166" s="105"/>
      <x:c r="J166" s="105" t="s">
        <x:v>2472</x:v>
      </x:c>
      <x:c r="K166" s="105" t="s">
        <x:v>3452</x:v>
      </x:c>
      <x:c r="L166" s="105" t="s">
        <x:v>3062</x:v>
      </x:c>
      <x:c r="M166" s="105" t="s">
        <x:v>2971</x:v>
      </x:c>
      <x:c r="N166" s="105" t="s">
        <x:v>2972</x:v>
      </x:c>
      <x:c r="O166" s="105" t="s">
        <x:v>2475</x:v>
      </x:c>
      <x:c r="P166" s="105">
        <x:v>0</x:v>
      </x:c>
      <x:c r="Q166" s="105">
        <x:v>0</x:v>
      </x:c>
      <x:c r="R166" s="105" t="s">
        <x:v>2476</x:v>
      </x:c>
      <x:c r="S166" s="105">
        <x:v>7.7000000000000002</x:v>
      </x:c>
      <x:c r="T166" s="105">
        <x:v>0.25</x:v>
      </x:c>
      <x:c r="U166" s="105" t="s">
        <x:v>2500</x:v>
      </x:c>
      <x:c r="V166" s="105">
        <x:v>6.2000000000000002</x:v>
      </x:c>
      <x:c r="W166" s="105">
        <x:v>0.75</x:v>
      </x:c>
      <x:c r="X166" s="105" t="s">
        <x:v>3063</x:v>
      </x:c>
      <x:c r="Y166" s="105">
        <x:v>-1</x:v>
      </x:c>
      <x:c r="Z166" s="105" t="s">
        <x:v>2677</x:v>
      </x:c>
      <x:c r="AA166" s="105">
        <x:v>4</x:v>
      </x:c>
      <x:c r="AB166" s="105" t="s">
        <x:v>2813</x:v>
      </x:c>
      <x:c r="AC166" s="105" t="s">
        <x:v>2475</x:v>
      </x:c>
      <x:c r="AD166" s="105" t="s">
        <x:v>3460</x:v>
      </x:c>
    </x:row>
    <x:row r="167" ht="54" customHeight="1">
      <x:c r="A167" s="105" t="s">
        <x:v>3461</x:v>
      </x:c>
      <x:c r="B167" s="105"/>
      <x:c r="C167" s="105" t="s">
        <x:v>3452</x:v>
      </x:c>
      <x:c r="D167" s="105" t="s">
        <x:v>3453</x:v>
      </x:c>
      <x:c r="E167" s="105" t="s">
        <x:v>3454</x:v>
      </x:c>
      <x:c r="F167" s="105" t="s">
        <x:v>2968</x:v>
      </x:c>
      <x:c r="G167" s="105" t="s">
        <x:v>3462</x:v>
      </x:c>
      <x:c r="H167" s="105" t="s">
        <x:v>3463</x:v>
      </x:c>
      <x:c r="I167" s="105"/>
      <x:c r="J167" s="105" t="s">
        <x:v>2472</x:v>
      </x:c>
      <x:c r="K167" s="105" t="s">
        <x:v>3452</x:v>
      </x:c>
      <x:c r="L167" s="105"/>
      <x:c r="M167" s="105" t="s">
        <x:v>2971</x:v>
      </x:c>
      <x:c r="N167" s="105" t="s">
        <x:v>2972</x:v>
      </x:c>
      <x:c r="O167" s="105" t="s">
        <x:v>2475</x:v>
      </x:c>
      <x:c r="P167" s="105">
        <x:v>0</x:v>
      </x:c>
      <x:c r="Q167" s="105">
        <x:v>0</x:v>
      </x:c>
      <x:c r="R167" s="105" t="s">
        <x:v>2476</x:v>
      </x:c>
      <x:c r="S167" s="105">
        <x:v>8.4000000000000004</x:v>
      </x:c>
      <x:c r="T167" s="105">
        <x:v>0.25</x:v>
      </x:c>
      <x:c r="U167" s="105" t="s">
        <x:v>2500</x:v>
      </x:c>
      <x:c r="V167" s="105">
        <x:v>6.9000000000000004</x:v>
      </x:c>
      <x:c r="W167" s="105">
        <x:v>0.75</x:v>
      </x:c>
      <x:c r="X167" s="105" t="s">
        <x:v>2475</x:v>
      </x:c>
      <x:c r="Y167" s="105">
        <x:v>0</x:v>
      </x:c>
      <x:c r="Z167" s="105" t="s">
        <x:v>2475</x:v>
      </x:c>
      <x:c r="AA167" s="105">
        <x:v>0</x:v>
      </x:c>
      <x:c r="AB167" s="105" t="s">
        <x:v>2501</x:v>
      </x:c>
      <x:c r="AC167" s="105" t="s">
        <x:v>2475</x:v>
      </x:c>
      <x:c r="AD167" s="105" t="s">
        <x:v>3464</x:v>
      </x:c>
    </x:row>
    <x:row r="168" ht="54" customHeight="1">
      <x:c r="A168" s="105" t="s">
        <x:v>3465</x:v>
      </x:c>
      <x:c r="B168" s="105"/>
      <x:c r="C168" s="105" t="s">
        <x:v>3452</x:v>
      </x:c>
      <x:c r="D168" s="105" t="s">
        <x:v>3453</x:v>
      </x:c>
      <x:c r="E168" s="105" t="s">
        <x:v>3454</x:v>
      </x:c>
      <x:c r="F168" s="105" t="s">
        <x:v>2968</x:v>
      </x:c>
      <x:c r="G168" s="105" t="s">
        <x:v>3466</x:v>
      </x:c>
      <x:c r="H168" s="105" t="s">
        <x:v>3046</x:v>
      </x:c>
      <x:c r="I168" s="105"/>
      <x:c r="J168" s="105" t="s">
        <x:v>2472</x:v>
      </x:c>
      <x:c r="K168" s="105" t="s">
        <x:v>3452</x:v>
      </x:c>
      <x:c r="L168" s="105" t="s">
        <x:v>3031</x:v>
      </x:c>
      <x:c r="M168" s="105" t="s">
        <x:v>2971</x:v>
      </x:c>
      <x:c r="N168" s="105" t="s">
        <x:v>2972</x:v>
      </x:c>
      <x:c r="O168" s="105" t="s">
        <x:v>2973</x:v>
      </x:c>
      <x:c r="P168" s="105">
        <x:v>1.21</x:v>
      </x:c>
      <x:c r="Q168" s="105">
        <x:v>0</x:v>
      </x:c>
      <x:c r="R168" s="105" t="s">
        <x:v>3276</x:v>
      </x:c>
      <x:c r="S168" s="105">
        <x:v>9.0999999999999996</x:v>
      </x:c>
      <x:c r="T168" s="105">
        <x:v>0.20000000000000001</x:v>
      </x:c>
      <x:c r="U168" s="105" t="s">
        <x:v>2500</x:v>
      </x:c>
      <x:c r="V168" s="105">
        <x:v>7.5999999999999996</x:v>
      </x:c>
      <x:c r="W168" s="105">
        <x:v>0.75</x:v>
      </x:c>
      <x:c r="X168" s="105" t="s">
        <x:v>2475</x:v>
      </x:c>
      <x:c r="Y168" s="105">
        <x:v>0</x:v>
      </x:c>
      <x:c r="Z168" s="105" t="s">
        <x:v>2475</x:v>
      </x:c>
      <x:c r="AA168" s="105">
        <x:v>0</x:v>
      </x:c>
      <x:c r="AB168" s="105" t="s">
        <x:v>2501</x:v>
      </x:c>
      <x:c r="AC168" s="105" t="s">
        <x:v>2639</x:v>
      </x:c>
      <x:c r="AD168" s="105" t="s">
        <x:v>3467</x:v>
      </x:c>
    </x:row>
    <x:row r="169" ht="54" customHeight="1">
      <x:c r="A169" s="105" t="s">
        <x:v>3468</x:v>
      </x:c>
      <x:c r="B169" s="105"/>
      <x:c r="C169" s="105" t="s">
        <x:v>3469</x:v>
      </x:c>
      <x:c r="D169" s="105" t="s">
        <x:v>3470</x:v>
      </x:c>
      <x:c r="E169" s="105" t="s">
        <x:v>3471</x:v>
      </x:c>
      <x:c r="F169" s="105" t="s">
        <x:v>2513</x:v>
      </x:c>
      <x:c r="G169" s="105" t="s">
        <x:v>3472</x:v>
      </x:c>
      <x:c r="H169" s="105" t="s">
        <x:v>3236</x:v>
      </x:c>
      <x:c r="I169" s="105"/>
      <x:c r="J169" s="105" t="s">
        <x:v>2472</x:v>
      </x:c>
      <x:c r="K169" s="105" t="s">
        <x:v>3469</x:v>
      </x:c>
      <x:c r="L169" s="105"/>
      <x:c r="M169" s="105" t="s">
        <x:v>3179</x:v>
      </x:c>
      <x:c r="N169" s="105" t="s">
        <x:v>3180</x:v>
      </x:c>
      <x:c r="O169" s="105" t="s">
        <x:v>2475</x:v>
      </x:c>
      <x:c r="P169" s="105">
        <x:v>0</x:v>
      </x:c>
      <x:c r="Q169" s="105">
        <x:v>0</x:v>
      </x:c>
      <x:c r="R169" s="105" t="s">
        <x:v>2476</x:v>
      </x:c>
      <x:c r="S169" s="105">
        <x:v>8</x:v>
      </x:c>
      <x:c r="T169" s="105">
        <x:v>0.25</x:v>
      </x:c>
      <x:c r="U169" s="105" t="s">
        <x:v>2500</x:v>
      </x:c>
      <x:c r="V169" s="105">
        <x:v>6.5</x:v>
      </x:c>
      <x:c r="W169" s="105">
        <x:v>0.90000000000000002</x:v>
      </x:c>
      <x:c r="X169" s="105" t="s">
        <x:v>3232</x:v>
      </x:c>
      <x:c r="Y169" s="105">
        <x:v>12</x:v>
      </x:c>
      <x:c r="Z169" s="105" t="s">
        <x:v>2509</x:v>
      </x:c>
      <x:c r="AA169" s="105">
        <x:v>0</x:v>
      </x:c>
      <x:c r="AB169" s="105" t="s">
        <x:v>2501</x:v>
      </x:c>
      <x:c r="AC169" s="105" t="s">
        <x:v>2475</x:v>
      </x:c>
      <x:c r="AD169" s="105" t="s">
        <x:v>3473</x:v>
      </x:c>
    </x:row>
    <x:row r="170" ht="54" customHeight="1">
      <x:c r="A170" s="105" t="s">
        <x:v>3474</x:v>
      </x:c>
      <x:c r="B170" s="105"/>
      <x:c r="C170" s="105" t="s">
        <x:v>3469</x:v>
      </x:c>
      <x:c r="D170" s="105" t="s">
        <x:v>3470</x:v>
      </x:c>
      <x:c r="E170" s="105" t="s">
        <x:v>3471</x:v>
      </x:c>
      <x:c r="F170" s="105" t="s">
        <x:v>2513</x:v>
      </x:c>
      <x:c r="G170" s="105" t="s">
        <x:v>3475</x:v>
      </x:c>
      <x:c r="H170" s="105" t="s">
        <x:v>3364</x:v>
      </x:c>
      <x:c r="I170" s="105"/>
      <x:c r="J170" s="105" t="s">
        <x:v>2472</x:v>
      </x:c>
      <x:c r="K170" s="105" t="s">
        <x:v>3469</x:v>
      </x:c>
      <x:c r="L170" s="105" t="s">
        <x:v>2847</x:v>
      </x:c>
      <x:c r="M170" s="105" t="s">
        <x:v>3179</x:v>
      </x:c>
      <x:c r="N170" s="105" t="s">
        <x:v>3180</x:v>
      </x:c>
      <x:c r="O170" s="105" t="s">
        <x:v>2475</x:v>
      </x:c>
      <x:c r="P170" s="105">
        <x:v>0</x:v>
      </x:c>
      <x:c r="Q170" s="105">
        <x:v>0</x:v>
      </x:c>
      <x:c r="R170" s="105" t="s">
        <x:v>2476</x:v>
      </x:c>
      <x:c r="S170" s="105">
        <x:v>8.6999999999999993</x:v>
      </x:c>
      <x:c r="T170" s="105">
        <x:v>0.25</x:v>
      </x:c>
      <x:c r="U170" s="105" t="s">
        <x:v>2500</x:v>
      </x:c>
      <x:c r="V170" s="105">
        <x:v>7.2000000000000002</x:v>
      </x:c>
      <x:c r="W170" s="105">
        <x:v>0.90000000000000002</x:v>
      </x:c>
      <x:c r="X170" s="105" t="s">
        <x:v>3365</x:v>
      </x:c>
      <x:c r="Y170" s="105">
        <x:v>-1</x:v>
      </x:c>
      <x:c r="Z170" s="105" t="s">
        <x:v>2853</x:v>
      </x:c>
      <x:c r="AA170" s="105">
        <x:v>3</x:v>
      </x:c>
      <x:c r="AB170" s="105" t="s">
        <x:v>2813</x:v>
      </x:c>
      <x:c r="AC170" s="105" t="s">
        <x:v>2845</x:v>
      </x:c>
      <x:c r="AD170" s="105" t="s">
        <x:v>3476</x:v>
      </x:c>
    </x:row>
    <x:row r="171" ht="54" customHeight="1">
      <x:c r="A171" s="105" t="s">
        <x:v>3477</x:v>
      </x:c>
      <x:c r="B171" s="105"/>
      <x:c r="C171" s="105" t="s">
        <x:v>3469</x:v>
      </x:c>
      <x:c r="D171" s="105" t="s">
        <x:v>3470</x:v>
      </x:c>
      <x:c r="E171" s="105" t="s">
        <x:v>3471</x:v>
      </x:c>
      <x:c r="F171" s="105" t="s">
        <x:v>2513</x:v>
      </x:c>
      <x:c r="G171" s="105" t="s">
        <x:v>3478</x:v>
      </x:c>
      <x:c r="H171" s="105" t="s">
        <x:v>3444</x:v>
      </x:c>
      <x:c r="I171" s="105"/>
      <x:c r="J171" s="105" t="s">
        <x:v>2472</x:v>
      </x:c>
      <x:c r="K171" s="105" t="s">
        <x:v>3469</x:v>
      </x:c>
      <x:c r="L171" s="105" t="s">
        <x:v>3479</x:v>
      </x:c>
      <x:c r="M171" s="105" t="s">
        <x:v>3179</x:v>
      </x:c>
      <x:c r="N171" s="105" t="s">
        <x:v>3180</x:v>
      </x:c>
      <x:c r="O171" s="105" t="s">
        <x:v>2973</x:v>
      </x:c>
      <x:c r="P171" s="105">
        <x:v>0.52000000000000002</x:v>
      </x:c>
      <x:c r="Q171" s="105">
        <x:v>0</x:v>
      </x:c>
      <x:c r="R171" s="105" t="s">
        <x:v>3480</x:v>
      </x:c>
      <x:c r="S171" s="105">
        <x:v>9.4000000000000004</x:v>
      </x:c>
      <x:c r="T171" s="105">
        <x:v>0.25</x:v>
      </x:c>
      <x:c r="U171" s="105" t="s">
        <x:v>2500</x:v>
      </x:c>
      <x:c r="V171" s="105">
        <x:v>7.9000000000000004</x:v>
      </x:c>
      <x:c r="W171" s="105">
        <x:v>0.90000000000000002</x:v>
      </x:c>
      <x:c r="X171" s="105" t="s">
        <x:v>2475</x:v>
      </x:c>
      <x:c r="Y171" s="105">
        <x:v>0</x:v>
      </x:c>
      <x:c r="Z171" s="105" t="s">
        <x:v>2475</x:v>
      </x:c>
      <x:c r="AA171" s="105">
        <x:v>0</x:v>
      </x:c>
      <x:c r="AB171" s="105" t="s">
        <x:v>2501</x:v>
      </x:c>
      <x:c r="AC171" s="105" t="s">
        <x:v>2475</x:v>
      </x:c>
      <x:c r="AD171" s="105" t="s">
        <x:v>3481</x:v>
      </x:c>
    </x:row>
    <x:row r="172" ht="54" customHeight="1">
      <x:c r="A172" s="105" t="s">
        <x:v>3482</x:v>
      </x:c>
      <x:c r="B172" s="105"/>
      <x:c r="C172" s="105" t="s">
        <x:v>3469</x:v>
      </x:c>
      <x:c r="D172" s="105" t="s">
        <x:v>3470</x:v>
      </x:c>
      <x:c r="E172" s="105" t="s">
        <x:v>3471</x:v>
      </x:c>
      <x:c r="F172" s="105" t="s">
        <x:v>2513</x:v>
      </x:c>
      <x:c r="G172" s="105" t="s">
        <x:v>3483</x:v>
      </x:c>
      <x:c r="H172" s="105" t="s">
        <x:v>3364</x:v>
      </x:c>
      <x:c r="I172" s="105"/>
      <x:c r="J172" s="105" t="s">
        <x:v>2472</x:v>
      </x:c>
      <x:c r="K172" s="105" t="s">
        <x:v>3469</x:v>
      </x:c>
      <x:c r="L172" s="105" t="s">
        <x:v>2847</x:v>
      </x:c>
      <x:c r="M172" s="105" t="s">
        <x:v>3179</x:v>
      </x:c>
      <x:c r="N172" s="105" t="s">
        <x:v>3180</x:v>
      </x:c>
      <x:c r="O172" s="105" t="s">
        <x:v>2475</x:v>
      </x:c>
      <x:c r="P172" s="105">
        <x:v>0</x:v>
      </x:c>
      <x:c r="Q172" s="105">
        <x:v>0</x:v>
      </x:c>
      <x:c r="R172" s="105" t="s">
        <x:v>2476</x:v>
      </x:c>
      <x:c r="S172" s="105">
        <x:v>10.1</x:v>
      </x:c>
      <x:c r="T172" s="105">
        <x:v>0.25</x:v>
      </x:c>
      <x:c r="U172" s="105" t="s">
        <x:v>2500</x:v>
      </x:c>
      <x:c r="V172" s="105">
        <x:v>8.5999999999999996</x:v>
      </x:c>
      <x:c r="W172" s="105">
        <x:v>0.90000000000000002</x:v>
      </x:c>
      <x:c r="X172" s="105" t="s">
        <x:v>3365</x:v>
      </x:c>
      <x:c r="Y172" s="105">
        <x:v>-1</x:v>
      </x:c>
      <x:c r="Z172" s="105" t="s">
        <x:v>2853</x:v>
      </x:c>
      <x:c r="AA172" s="105">
        <x:v>3</x:v>
      </x:c>
      <x:c r="AB172" s="105" t="s">
        <x:v>2813</x:v>
      </x:c>
      <x:c r="AC172" s="105" t="s">
        <x:v>2845</x:v>
      </x:c>
      <x:c r="AD172" s="105" t="s">
        <x:v>3484</x:v>
      </x:c>
    </x:row>
    <x:row r="173" ht="54" customHeight="1">
      <x:c r="A173" s="105" t="s">
        <x:v>3485</x:v>
      </x:c>
      <x:c r="B173" s="105"/>
      <x:c r="C173" s="105" t="s">
        <x:v>3486</x:v>
      </x:c>
      <x:c r="D173" s="105" t="s">
        <x:v>3487</x:v>
      </x:c>
      <x:c r="E173" s="105" t="s">
        <x:v>3488</x:v>
      </x:c>
      <x:c r="F173" s="105" t="s">
        <x:v>2513</x:v>
      </x:c>
      <x:c r="G173" s="105" t="s">
        <x:v>3489</x:v>
      </x:c>
      <x:c r="H173" s="105" t="s">
        <x:v>3490</x:v>
      </x:c>
      <x:c r="I173" s="105"/>
      <x:c r="J173" s="105" t="s">
        <x:v>2472</x:v>
      </x:c>
      <x:c r="K173" s="105" t="s">
        <x:v>3486</x:v>
      </x:c>
      <x:c r="L173" s="105"/>
      <x:c r="M173" s="105" t="s">
        <x:v>3179</x:v>
      </x:c>
      <x:c r="N173" s="105" t="s">
        <x:v>3180</x:v>
      </x:c>
      <x:c r="O173" s="105" t="s">
        <x:v>2475</x:v>
      </x:c>
      <x:c r="P173" s="105">
        <x:v>0</x:v>
      </x:c>
      <x:c r="Q173" s="105">
        <x:v>0</x:v>
      </x:c>
      <x:c r="R173" s="105" t="s">
        <x:v>2476</x:v>
      </x:c>
      <x:c r="S173" s="105">
        <x:v>8</x:v>
      </x:c>
      <x:c r="T173" s="105">
        <x:v>0.25</x:v>
      </x:c>
      <x:c r="U173" s="105" t="s">
        <x:v>2500</x:v>
      </x:c>
      <x:c r="V173" s="105">
        <x:v>6.5</x:v>
      </x:c>
      <x:c r="W173" s="105">
        <x:v>0.90000000000000002</x:v>
      </x:c>
      <x:c r="X173" s="105" t="s">
        <x:v>2475</x:v>
      </x:c>
      <x:c r="Y173" s="105">
        <x:v>0</x:v>
      </x:c>
      <x:c r="Z173" s="105" t="s">
        <x:v>2475</x:v>
      </x:c>
      <x:c r="AA173" s="105">
        <x:v>0</x:v>
      </x:c>
      <x:c r="AB173" s="105" t="s">
        <x:v>2501</x:v>
      </x:c>
      <x:c r="AC173" s="105" t="s">
        <x:v>2475</x:v>
      </x:c>
      <x:c r="AD173" s="105" t="s">
        <x:v>3491</x:v>
      </x:c>
    </x:row>
    <x:row r="174" ht="54" customHeight="1">
      <x:c r="A174" s="105" t="s">
        <x:v>3492</x:v>
      </x:c>
      <x:c r="B174" s="105"/>
      <x:c r="C174" s="105" t="s">
        <x:v>3486</x:v>
      </x:c>
      <x:c r="D174" s="105" t="s">
        <x:v>3487</x:v>
      </x:c>
      <x:c r="E174" s="105" t="s">
        <x:v>3488</x:v>
      </x:c>
      <x:c r="F174" s="105" t="s">
        <x:v>2513</x:v>
      </x:c>
      <x:c r="G174" s="105" t="s">
        <x:v>3493</x:v>
      </x:c>
      <x:c r="H174" s="105" t="s">
        <x:v>3494</x:v>
      </x:c>
      <x:c r="I174" s="105"/>
      <x:c r="J174" s="105" t="s">
        <x:v>2472</x:v>
      </x:c>
      <x:c r="K174" s="105" t="s">
        <x:v>3486</x:v>
      </x:c>
      <x:c r="L174" s="105"/>
      <x:c r="M174" s="105" t="s">
        <x:v>3179</x:v>
      </x:c>
      <x:c r="N174" s="105" t="s">
        <x:v>3180</x:v>
      </x:c>
      <x:c r="O174" s="105" t="s">
        <x:v>2475</x:v>
      </x:c>
      <x:c r="P174" s="105">
        <x:v>0</x:v>
      </x:c>
      <x:c r="Q174" s="105">
        <x:v>0</x:v>
      </x:c>
      <x:c r="R174" s="105" t="s">
        <x:v>2476</x:v>
      </x:c>
      <x:c r="S174" s="105">
        <x:v>8.6999999999999993</x:v>
      </x:c>
      <x:c r="T174" s="105">
        <x:v>0.20000000000000001</x:v>
      </x:c>
      <x:c r="U174" s="105" t="s">
        <x:v>2500</x:v>
      </x:c>
      <x:c r="V174" s="105">
        <x:v>7.2000000000000002</x:v>
      </x:c>
      <x:c r="W174" s="105">
        <x:v>0.90000000000000002</x:v>
      </x:c>
      <x:c r="X174" s="105" t="s">
        <x:v>2475</x:v>
      </x:c>
      <x:c r="Y174" s="105">
        <x:v>0</x:v>
      </x:c>
      <x:c r="Z174" s="105" t="s">
        <x:v>2475</x:v>
      </x:c>
      <x:c r="AA174" s="105">
        <x:v>0</x:v>
      </x:c>
      <x:c r="AB174" s="105" t="s">
        <x:v>2501</x:v>
      </x:c>
      <x:c r="AC174" s="105" t="s">
        <x:v>2475</x:v>
      </x:c>
      <x:c r="AD174" s="105" t="s">
        <x:v>3495</x:v>
      </x:c>
    </x:row>
    <x:row r="175" ht="54" customHeight="1">
      <x:c r="A175" s="105" t="s">
        <x:v>3496</x:v>
      </x:c>
      <x:c r="B175" s="105"/>
      <x:c r="C175" s="105" t="s">
        <x:v>3486</x:v>
      </x:c>
      <x:c r="D175" s="105" t="s">
        <x:v>3487</x:v>
      </x:c>
      <x:c r="E175" s="105" t="s">
        <x:v>3488</x:v>
      </x:c>
      <x:c r="F175" s="105" t="s">
        <x:v>2513</x:v>
      </x:c>
      <x:c r="G175" s="105" t="s">
        <x:v>3497</x:v>
      </x:c>
      <x:c r="H175" s="105" t="s">
        <x:v>3444</x:v>
      </x:c>
      <x:c r="I175" s="105"/>
      <x:c r="J175" s="105" t="s">
        <x:v>2472</x:v>
      </x:c>
      <x:c r="K175" s="105" t="s">
        <x:v>3486</x:v>
      </x:c>
      <x:c r="L175" s="105" t="s">
        <x:v>3479</x:v>
      </x:c>
      <x:c r="M175" s="105" t="s">
        <x:v>3179</x:v>
      </x:c>
      <x:c r="N175" s="105" t="s">
        <x:v>3180</x:v>
      </x:c>
      <x:c r="O175" s="105" t="s">
        <x:v>2973</x:v>
      </x:c>
      <x:c r="P175" s="105">
        <x:v>0.52000000000000002</x:v>
      </x:c>
      <x:c r="Q175" s="105">
        <x:v>0</x:v>
      </x:c>
      <x:c r="R175" s="105" t="s">
        <x:v>3480</x:v>
      </x:c>
      <x:c r="S175" s="105">
        <x:v>9.4000000000000004</x:v>
      </x:c>
      <x:c r="T175" s="105">
        <x:v>0.25</x:v>
      </x:c>
      <x:c r="U175" s="105" t="s">
        <x:v>2500</x:v>
      </x:c>
      <x:c r="V175" s="105">
        <x:v>7.9000000000000004</x:v>
      </x:c>
      <x:c r="W175" s="105">
        <x:v>0.90000000000000002</x:v>
      </x:c>
      <x:c r="X175" s="105" t="s">
        <x:v>2475</x:v>
      </x:c>
      <x:c r="Y175" s="105">
        <x:v>0</x:v>
      </x:c>
      <x:c r="Z175" s="105" t="s">
        <x:v>2475</x:v>
      </x:c>
      <x:c r="AA175" s="105">
        <x:v>0</x:v>
      </x:c>
      <x:c r="AB175" s="105" t="s">
        <x:v>2501</x:v>
      </x:c>
      <x:c r="AC175" s="105" t="s">
        <x:v>2475</x:v>
      </x:c>
      <x:c r="AD175" s="105" t="s">
        <x:v>3481</x:v>
      </x:c>
    </x:row>
    <x:row r="176" ht="54" customHeight="1">
      <x:c r="A176" s="105" t="s">
        <x:v>3498</x:v>
      </x:c>
      <x:c r="B176" s="105"/>
      <x:c r="C176" s="105" t="s">
        <x:v>3486</x:v>
      </x:c>
      <x:c r="D176" s="105" t="s">
        <x:v>3487</x:v>
      </x:c>
      <x:c r="E176" s="105" t="s">
        <x:v>3488</x:v>
      </x:c>
      <x:c r="F176" s="105" t="s">
        <x:v>2513</x:v>
      </x:c>
      <x:c r="G176" s="105" t="s">
        <x:v>3499</x:v>
      </x:c>
      <x:c r="H176" s="105" t="s">
        <x:v>3500</x:v>
      </x:c>
      <x:c r="I176" s="105"/>
      <x:c r="J176" s="105" t="s">
        <x:v>2472</x:v>
      </x:c>
      <x:c r="K176" s="105" t="s">
        <x:v>3486</x:v>
      </x:c>
      <x:c r="L176" s="105"/>
      <x:c r="M176" s="105" t="s">
        <x:v>3179</x:v>
      </x:c>
      <x:c r="N176" s="105" t="s">
        <x:v>3180</x:v>
      </x:c>
      <x:c r="O176" s="105" t="s">
        <x:v>2475</x:v>
      </x:c>
      <x:c r="P176" s="105">
        <x:v>0</x:v>
      </x:c>
      <x:c r="Q176" s="105">
        <x:v>0</x:v>
      </x:c>
      <x:c r="R176" s="105" t="s">
        <x:v>2476</x:v>
      </x:c>
      <x:c r="S176" s="105">
        <x:v>10.1</x:v>
      </x:c>
      <x:c r="T176" s="105">
        <x:v>0.29999999999999999</x:v>
      </x:c>
      <x:c r="U176" s="105" t="s">
        <x:v>2500</x:v>
      </x:c>
      <x:c r="V176" s="105">
        <x:v>8.5999999999999996</x:v>
      </x:c>
      <x:c r="W176" s="105">
        <x:v>0.90000000000000002</x:v>
      </x:c>
      <x:c r="X176" s="105" t="s">
        <x:v>2475</x:v>
      </x:c>
      <x:c r="Y176" s="105">
        <x:v>0</x:v>
      </x:c>
      <x:c r="Z176" s="105" t="s">
        <x:v>2475</x:v>
      </x:c>
      <x:c r="AA176" s="105">
        <x:v>0</x:v>
      </x:c>
      <x:c r="AB176" s="105" t="s">
        <x:v>2501</x:v>
      </x:c>
      <x:c r="AC176" s="105" t="s">
        <x:v>2475</x:v>
      </x:c>
      <x:c r="AD176" s="105" t="s">
        <x:v>3501</x:v>
      </x:c>
    </x:row>
    <x:row r="177" ht="54" customHeight="1">
      <x:c r="A177" s="105" t="s">
        <x:v>3502</x:v>
      </x:c>
      <x:c r="B177" s="105"/>
      <x:c r="C177" s="105" t="s">
        <x:v>3503</x:v>
      </x:c>
      <x:c r="D177" s="105" t="s">
        <x:v>3504</x:v>
      </x:c>
      <x:c r="E177" s="105" t="s">
        <x:v>3505</x:v>
      </x:c>
      <x:c r="F177" s="105" t="s">
        <x:v>2968</x:v>
      </x:c>
      <x:c r="G177" s="105" t="s">
        <x:v>3506</x:v>
      </x:c>
      <x:c r="H177" s="105" t="s">
        <x:v>3091</x:v>
      </x:c>
      <x:c r="I177" s="105"/>
      <x:c r="J177" s="105" t="s">
        <x:v>2472</x:v>
      </x:c>
      <x:c r="K177" s="105" t="s">
        <x:v>3503</x:v>
      </x:c>
      <x:c r="L177" s="105" t="s">
        <x:v>2856</x:v>
      </x:c>
      <x:c r="M177" s="105" t="s">
        <x:v>2971</x:v>
      </x:c>
      <x:c r="N177" s="105" t="s">
        <x:v>2972</x:v>
      </x:c>
      <x:c r="O177" s="105" t="s">
        <x:v>2475</x:v>
      </x:c>
      <x:c r="P177" s="105">
        <x:v>0</x:v>
      </x:c>
      <x:c r="Q177" s="105">
        <x:v>0</x:v>
      </x:c>
      <x:c r="R177" s="105" t="s">
        <x:v>2476</x:v>
      </x:c>
      <x:c r="S177" s="105">
        <x:v>6.5</x:v>
      </x:c>
      <x:c r="T177" s="105">
        <x:v>0.29999999999999999</x:v>
      </x:c>
      <x:c r="U177" s="105" t="s">
        <x:v>2500</x:v>
      </x:c>
      <x:c r="V177" s="105">
        <x:v>5</x:v>
      </x:c>
      <x:c r="W177" s="105">
        <x:v>0.65000000000000002</x:v>
      </x:c>
      <x:c r="X177" s="105" t="s">
        <x:v>2860</x:v>
      </x:c>
      <x:c r="Y177" s="105">
        <x:v>1</x:v>
      </x:c>
      <x:c r="Z177" s="105" t="s">
        <x:v>2853</x:v>
      </x:c>
      <x:c r="AA177" s="105">
        <x:v>4</x:v>
      </x:c>
      <x:c r="AB177" s="105" t="s">
        <x:v>2813</x:v>
      </x:c>
      <x:c r="AC177" s="105" t="s">
        <x:v>2584</x:v>
      </x:c>
      <x:c r="AD177" s="105" t="s">
        <x:v>3507</x:v>
      </x:c>
    </x:row>
    <x:row r="178" ht="54" customHeight="1">
      <x:c r="A178" s="105" t="s">
        <x:v>3508</x:v>
      </x:c>
      <x:c r="B178" s="105"/>
      <x:c r="C178" s="105" t="s">
        <x:v>3503</x:v>
      </x:c>
      <x:c r="D178" s="105" t="s">
        <x:v>3504</x:v>
      </x:c>
      <x:c r="E178" s="105" t="s">
        <x:v>3505</x:v>
      </x:c>
      <x:c r="F178" s="105" t="s">
        <x:v>2968</x:v>
      </x:c>
      <x:c r="G178" s="105" t="s">
        <x:v>3503</x:v>
      </x:c>
      <x:c r="H178" s="105" t="s">
        <x:v>3061</x:v>
      </x:c>
      <x:c r="I178" s="105"/>
      <x:c r="J178" s="105" t="s">
        <x:v>2472</x:v>
      </x:c>
      <x:c r="K178" s="105" t="s">
        <x:v>3503</x:v>
      </x:c>
      <x:c r="L178" s="105" t="s">
        <x:v>3062</x:v>
      </x:c>
      <x:c r="M178" s="105" t="s">
        <x:v>2971</x:v>
      </x:c>
      <x:c r="N178" s="105" t="s">
        <x:v>2972</x:v>
      </x:c>
      <x:c r="O178" s="105" t="s">
        <x:v>2475</x:v>
      </x:c>
      <x:c r="P178" s="105">
        <x:v>0</x:v>
      </x:c>
      <x:c r="Q178" s="105">
        <x:v>0</x:v>
      </x:c>
      <x:c r="R178" s="105" t="s">
        <x:v>2476</x:v>
      </x:c>
      <x:c r="S178" s="105">
        <x:v>7.2000000000000002</x:v>
      </x:c>
      <x:c r="T178" s="105">
        <x:v>0.25</x:v>
      </x:c>
      <x:c r="U178" s="105" t="s">
        <x:v>2500</x:v>
      </x:c>
      <x:c r="V178" s="105">
        <x:v>5.7000000000000002</x:v>
      </x:c>
      <x:c r="W178" s="105">
        <x:v>0.65000000000000002</x:v>
      </x:c>
      <x:c r="X178" s="105" t="s">
        <x:v>3063</x:v>
      </x:c>
      <x:c r="Y178" s="105">
        <x:v>-1</x:v>
      </x:c>
      <x:c r="Z178" s="105" t="s">
        <x:v>2677</x:v>
      </x:c>
      <x:c r="AA178" s="105">
        <x:v>4</x:v>
      </x:c>
      <x:c r="AB178" s="105" t="s">
        <x:v>2813</x:v>
      </x:c>
      <x:c r="AC178" s="105" t="s">
        <x:v>2475</x:v>
      </x:c>
      <x:c r="AD178" s="105" t="s">
        <x:v>3509</x:v>
      </x:c>
    </x:row>
    <x:row r="179" ht="54" customHeight="1">
      <x:c r="A179" s="105" t="s">
        <x:v>3510</x:v>
      </x:c>
      <x:c r="B179" s="105"/>
      <x:c r="C179" s="105" t="s">
        <x:v>3503</x:v>
      </x:c>
      <x:c r="D179" s="105" t="s">
        <x:v>3504</x:v>
      </x:c>
      <x:c r="E179" s="105" t="s">
        <x:v>3505</x:v>
      </x:c>
      <x:c r="F179" s="105" t="s">
        <x:v>2968</x:v>
      </x:c>
      <x:c r="G179" s="105" t="s">
        <x:v>3511</x:v>
      </x:c>
      <x:c r="H179" s="105" t="s">
        <x:v>3512</x:v>
      </x:c>
      <x:c r="I179" s="105"/>
      <x:c r="J179" s="105" t="s">
        <x:v>2472</x:v>
      </x:c>
      <x:c r="K179" s="105" t="s">
        <x:v>3503</x:v>
      </x:c>
      <x:c r="L179" s="105"/>
      <x:c r="M179" s="105" t="s">
        <x:v>2971</x:v>
      </x:c>
      <x:c r="N179" s="105" t="s">
        <x:v>2972</x:v>
      </x:c>
      <x:c r="O179" s="105" t="s">
        <x:v>2973</x:v>
      </x:c>
      <x:c r="P179" s="105">
        <x:v>0.94999999999999996</x:v>
      </x:c>
      <x:c r="Q179" s="105">
        <x:v>0</x:v>
      </x:c>
      <x:c r="R179" s="105" t="s">
        <x:v>2974</x:v>
      </x:c>
      <x:c r="S179" s="105">
        <x:v>7.9000000000000004</x:v>
      </x:c>
      <x:c r="T179" s="105">
        <x:v>0.25</x:v>
      </x:c>
      <x:c r="U179" s="105" t="s">
        <x:v>2500</x:v>
      </x:c>
      <x:c r="V179" s="105">
        <x:v>6.4000000000000004</x:v>
      </x:c>
      <x:c r="W179" s="105">
        <x:v>0.65000000000000002</x:v>
      </x:c>
      <x:c r="X179" s="105" t="s">
        <x:v>2475</x:v>
      </x:c>
      <x:c r="Y179" s="105">
        <x:v>0</x:v>
      </x:c>
      <x:c r="Z179" s="105" t="s">
        <x:v>2475</x:v>
      </x:c>
      <x:c r="AA179" s="105">
        <x:v>0</x:v>
      </x:c>
      <x:c r="AB179" s="105" t="s">
        <x:v>2501</x:v>
      </x:c>
      <x:c r="AC179" s="105" t="s">
        <x:v>2475</x:v>
      </x:c>
      <x:c r="AD179" s="105" t="s">
        <x:v>3513</x:v>
      </x:c>
    </x:row>
    <x:row r="180" ht="54" customHeight="1">
      <x:c r="A180" s="105" t="s">
        <x:v>3514</x:v>
      </x:c>
      <x:c r="B180" s="105"/>
      <x:c r="C180" s="105" t="s">
        <x:v>3503</x:v>
      </x:c>
      <x:c r="D180" s="105" t="s">
        <x:v>3504</x:v>
      </x:c>
      <x:c r="E180" s="105" t="s">
        <x:v>3505</x:v>
      </x:c>
      <x:c r="F180" s="105" t="s">
        <x:v>2968</x:v>
      </x:c>
      <x:c r="G180" s="105" t="s">
        <x:v>3515</x:v>
      </x:c>
      <x:c r="H180" s="105" t="s">
        <x:v>3193</x:v>
      </x:c>
      <x:c r="I180" s="105"/>
      <x:c r="J180" s="105" t="s">
        <x:v>2472</x:v>
      </x:c>
      <x:c r="K180" s="105" t="s">
        <x:v>3503</x:v>
      </x:c>
      <x:c r="L180" s="105"/>
      <x:c r="M180" s="105" t="s">
        <x:v>2971</x:v>
      </x:c>
      <x:c r="N180" s="105" t="s">
        <x:v>2972</x:v>
      </x:c>
      <x:c r="O180" s="105" t="s">
        <x:v>2475</x:v>
      </x:c>
      <x:c r="P180" s="105">
        <x:v>0</x:v>
      </x:c>
      <x:c r="Q180" s="105">
        <x:v>0</x:v>
      </x:c>
      <x:c r="R180" s="105" t="s">
        <x:v>2476</x:v>
      </x:c>
      <x:c r="S180" s="105">
        <x:v>8.5999999999999996</x:v>
      </x:c>
      <x:c r="T180" s="105">
        <x:v>0.20000000000000001</x:v>
      </x:c>
      <x:c r="U180" s="105" t="s">
        <x:v>2500</x:v>
      </x:c>
      <x:c r="V180" s="105">
        <x:v>7.0999999999999996</x:v>
      </x:c>
      <x:c r="W180" s="105">
        <x:v>0.65000000000000002</x:v>
      </x:c>
      <x:c r="X180" s="105" t="s">
        <x:v>3194</x:v>
      </x:c>
      <x:c r="Y180" s="105">
        <x:v>-40</x:v>
      </x:c>
      <x:c r="Z180" s="105" t="s">
        <x:v>2509</x:v>
      </x:c>
      <x:c r="AA180" s="105">
        <x:v>2</x:v>
      </x:c>
      <x:c r="AB180" s="105" t="s">
        <x:v>2813</x:v>
      </x:c>
      <x:c r="AC180" s="105" t="s">
        <x:v>2475</x:v>
      </x:c>
      <x:c r="AD180" s="105" t="s">
        <x:v>3516</x:v>
      </x:c>
    </x:row>
    <x:row r="181" ht="54" customHeight="1">
      <x:c r="A181" s="105" t="s">
        <x:v>3517</x:v>
      </x:c>
      <x:c r="B181" s="105"/>
      <x:c r="C181" s="105" t="s">
        <x:v>3518</x:v>
      </x:c>
      <x:c r="D181" s="105" t="s">
        <x:v>3519</x:v>
      </x:c>
      <x:c r="E181" s="105" t="s">
        <x:v>3520</x:v>
      </x:c>
      <x:c r="F181" s="105" t="s">
        <x:v>2968</x:v>
      </x:c>
      <x:c r="G181" s="105" t="s">
        <x:v>3521</x:v>
      </x:c>
      <x:c r="H181" s="105" t="s">
        <x:v>3091</x:v>
      </x:c>
      <x:c r="I181" s="105"/>
      <x:c r="J181" s="105" t="s">
        <x:v>2472</x:v>
      </x:c>
      <x:c r="K181" s="105" t="s">
        <x:v>3518</x:v>
      </x:c>
      <x:c r="L181" s="105" t="s">
        <x:v>2958</x:v>
      </x:c>
      <x:c r="M181" s="105" t="s">
        <x:v>2971</x:v>
      </x:c>
      <x:c r="N181" s="105" t="s">
        <x:v>2972</x:v>
      </x:c>
      <x:c r="O181" s="105" t="s">
        <x:v>2475</x:v>
      </x:c>
      <x:c r="P181" s="105">
        <x:v>0</x:v>
      </x:c>
      <x:c r="Q181" s="105">
        <x:v>0</x:v>
      </x:c>
      <x:c r="R181" s="105" t="s">
        <x:v>2476</x:v>
      </x:c>
      <x:c r="S181" s="105">
        <x:v>6.5</x:v>
      </x:c>
      <x:c r="T181" s="105">
        <x:v>0.29999999999999999</x:v>
      </x:c>
      <x:c r="U181" s="105" t="s">
        <x:v>2500</x:v>
      </x:c>
      <x:c r="V181" s="105">
        <x:v>5</x:v>
      </x:c>
      <x:c r="W181" s="105">
        <x:v>0.65000000000000002</x:v>
      </x:c>
      <x:c r="X181" s="105" t="s">
        <x:v>2860</x:v>
      </x:c>
      <x:c r="Y181" s="105">
        <x:v>1</x:v>
      </x:c>
      <x:c r="Z181" s="105" t="s">
        <x:v>2853</x:v>
      </x:c>
      <x:c r="AA181" s="105">
        <x:v>4</x:v>
      </x:c>
      <x:c r="AB181" s="105" t="s">
        <x:v>2813</x:v>
      </x:c>
      <x:c r="AC181" s="105" t="s">
        <x:v>2956</x:v>
      </x:c>
      <x:c r="AD181" s="105" t="s">
        <x:v>3522</x:v>
      </x:c>
    </x:row>
    <x:row r="182" ht="54" customHeight="1">
      <x:c r="A182" s="105" t="s">
        <x:v>3523</x:v>
      </x:c>
      <x:c r="B182" s="105"/>
      <x:c r="C182" s="105" t="s">
        <x:v>3518</x:v>
      </x:c>
      <x:c r="D182" s="105" t="s">
        <x:v>3519</x:v>
      </x:c>
      <x:c r="E182" s="105" t="s">
        <x:v>3520</x:v>
      </x:c>
      <x:c r="F182" s="105" t="s">
        <x:v>2968</x:v>
      </x:c>
      <x:c r="G182" s="105" t="s">
        <x:v>3524</x:v>
      </x:c>
      <x:c r="H182" s="105" t="s">
        <x:v>3525</x:v>
      </x:c>
      <x:c r="I182" s="105"/>
      <x:c r="J182" s="105" t="s">
        <x:v>2472</x:v>
      </x:c>
      <x:c r="K182" s="105" t="s">
        <x:v>3518</x:v>
      </x:c>
      <x:c r="L182" s="105"/>
      <x:c r="M182" s="105" t="s">
        <x:v>2971</x:v>
      </x:c>
      <x:c r="N182" s="105" t="s">
        <x:v>2972</x:v>
      </x:c>
      <x:c r="O182" s="105" t="s">
        <x:v>2475</x:v>
      </x:c>
      <x:c r="P182" s="105">
        <x:v>0</x:v>
      </x:c>
      <x:c r="Q182" s="105">
        <x:v>0</x:v>
      </x:c>
      <x:c r="R182" s="105" t="s">
        <x:v>2476</x:v>
      </x:c>
      <x:c r="S182" s="105">
        <x:v>7.2000000000000002</x:v>
      </x:c>
      <x:c r="T182" s="105">
        <x:v>0.29999999999999999</x:v>
      </x:c>
      <x:c r="U182" s="105" t="s">
        <x:v>2500</x:v>
      </x:c>
      <x:c r="V182" s="105">
        <x:v>5.7000000000000002</x:v>
      </x:c>
      <x:c r="W182" s="105">
        <x:v>0.65000000000000002</x:v>
      </x:c>
      <x:c r="X182" s="105" t="s">
        <x:v>2475</x:v>
      </x:c>
      <x:c r="Y182" s="105">
        <x:v>0</x:v>
      </x:c>
      <x:c r="Z182" s="105" t="s">
        <x:v>2475</x:v>
      </x:c>
      <x:c r="AA182" s="105">
        <x:v>0</x:v>
      </x:c>
      <x:c r="AB182" s="105" t="s">
        <x:v>2501</x:v>
      </x:c>
      <x:c r="AC182" s="105" t="s">
        <x:v>2475</x:v>
      </x:c>
      <x:c r="AD182" s="105" t="s">
        <x:v>3526</x:v>
      </x:c>
    </x:row>
    <x:row r="183" ht="54" customHeight="1">
      <x:c r="A183" s="105" t="s">
        <x:v>3527</x:v>
      </x:c>
      <x:c r="B183" s="105"/>
      <x:c r="C183" s="105" t="s">
        <x:v>3518</x:v>
      </x:c>
      <x:c r="D183" s="105" t="s">
        <x:v>3519</x:v>
      </x:c>
      <x:c r="E183" s="105" t="s">
        <x:v>3520</x:v>
      </x:c>
      <x:c r="F183" s="105" t="s">
        <x:v>2968</x:v>
      </x:c>
      <x:c r="G183" s="105" t="s">
        <x:v>3528</x:v>
      </x:c>
      <x:c r="H183" s="105" t="s">
        <x:v>3444</x:v>
      </x:c>
      <x:c r="I183" s="105"/>
      <x:c r="J183" s="105" t="s">
        <x:v>2472</x:v>
      </x:c>
      <x:c r="K183" s="105" t="s">
        <x:v>3518</x:v>
      </x:c>
      <x:c r="L183" s="105" t="s">
        <x:v>3479</x:v>
      </x:c>
      <x:c r="M183" s="105" t="s">
        <x:v>2971</x:v>
      </x:c>
      <x:c r="N183" s="105" t="s">
        <x:v>2972</x:v>
      </x:c>
      <x:c r="O183" s="105" t="s">
        <x:v>2973</x:v>
      </x:c>
      <x:c r="P183" s="105">
        <x:v>0.45000000000000001</x:v>
      </x:c>
      <x:c r="Q183" s="105">
        <x:v>0</x:v>
      </x:c>
      <x:c r="R183" s="105" t="s">
        <x:v>3529</x:v>
      </x:c>
      <x:c r="S183" s="105">
        <x:v>7.9000000000000004</x:v>
      </x:c>
      <x:c r="T183" s="105">
        <x:v>0.25</x:v>
      </x:c>
      <x:c r="U183" s="105" t="s">
        <x:v>2500</x:v>
      </x:c>
      <x:c r="V183" s="105">
        <x:v>6.4000000000000004</x:v>
      </x:c>
      <x:c r="W183" s="105">
        <x:v>0.65000000000000002</x:v>
      </x:c>
      <x:c r="X183" s="105" t="s">
        <x:v>2475</x:v>
      </x:c>
      <x:c r="Y183" s="105">
        <x:v>0</x:v>
      </x:c>
      <x:c r="Z183" s="105" t="s">
        <x:v>2475</x:v>
      </x:c>
      <x:c r="AA183" s="105">
        <x:v>0</x:v>
      </x:c>
      <x:c r="AB183" s="105" t="s">
        <x:v>2501</x:v>
      </x:c>
      <x:c r="AC183" s="105" t="s">
        <x:v>2475</x:v>
      </x:c>
      <x:c r="AD183" s="105" t="s">
        <x:v>3530</x:v>
      </x:c>
    </x:row>
    <x:row r="184" ht="54" customHeight="1">
      <x:c r="A184" s="105" t="s">
        <x:v>3531</x:v>
      </x:c>
      <x:c r="B184" s="105"/>
      <x:c r="C184" s="105" t="s">
        <x:v>3518</x:v>
      </x:c>
      <x:c r="D184" s="105" t="s">
        <x:v>3519</x:v>
      </x:c>
      <x:c r="E184" s="105" t="s">
        <x:v>3520</x:v>
      </x:c>
      <x:c r="F184" s="105" t="s">
        <x:v>2968</x:v>
      </x:c>
      <x:c r="G184" s="105" t="s">
        <x:v>3532</x:v>
      </x:c>
      <x:c r="H184" s="105" t="s">
        <x:v>3130</x:v>
      </x:c>
      <x:c r="I184" s="105"/>
      <x:c r="J184" s="105" t="s">
        <x:v>2472</x:v>
      </x:c>
      <x:c r="K184" s="105" t="s">
        <x:v>3518</x:v>
      </x:c>
      <x:c r="L184" s="105"/>
      <x:c r="M184" s="105" t="s">
        <x:v>2971</x:v>
      </x:c>
      <x:c r="N184" s="105" t="s">
        <x:v>2972</x:v>
      </x:c>
      <x:c r="O184" s="105" t="s">
        <x:v>2475</x:v>
      </x:c>
      <x:c r="P184" s="105">
        <x:v>0</x:v>
      </x:c>
      <x:c r="Q184" s="105">
        <x:v>0</x:v>
      </x:c>
      <x:c r="R184" s="105" t="s">
        <x:v>2476</x:v>
      </x:c>
      <x:c r="S184" s="105">
        <x:v>8.5999999999999996</x:v>
      </x:c>
      <x:c r="T184" s="105">
        <x:v>0.14999999999999999</x:v>
      </x:c>
      <x:c r="U184" s="105" t="s">
        <x:v>2500</x:v>
      </x:c>
      <x:c r="V184" s="105">
        <x:v>7.0999999999999996</x:v>
      </x:c>
      <x:c r="W184" s="105">
        <x:v>0.65000000000000002</x:v>
      </x:c>
      <x:c r="X184" s="105" t="s">
        <x:v>3131</x:v>
      </x:c>
      <x:c r="Y184" s="105">
        <x:v>1</x:v>
      </x:c>
      <x:c r="Z184" s="105" t="s">
        <x:v>2582</x:v>
      </x:c>
      <x:c r="AA184" s="105">
        <x:v>0</x:v>
      </x:c>
      <x:c r="AB184" s="105" t="s">
        <x:v>2501</x:v>
      </x:c>
      <x:c r="AC184" s="105" t="s">
        <x:v>2475</x:v>
      </x:c>
      <x:c r="AD184" s="105" t="s">
        <x:v>3307</x:v>
      </x:c>
    </x:row>
    <x:row r="185" ht="54" customHeight="1">
      <x:c r="A185" s="105" t="s">
        <x:v>3533</x:v>
      </x:c>
      <x:c r="B185" s="105"/>
      <x:c r="C185" s="105" t="s">
        <x:v>3534</x:v>
      </x:c>
      <x:c r="D185" s="105" t="s">
        <x:v>3535</x:v>
      </x:c>
      <x:c r="E185" s="105" t="s">
        <x:v>3536</x:v>
      </x:c>
      <x:c r="F185" s="105" t="s">
        <x:v>2968</x:v>
      </x:c>
      <x:c r="G185" s="105" t="s">
        <x:v>3537</x:v>
      </x:c>
      <x:c r="H185" s="105" t="s">
        <x:v>3538</x:v>
      </x:c>
      <x:c r="I185" s="105"/>
      <x:c r="J185" s="105" t="s">
        <x:v>2472</x:v>
      </x:c>
      <x:c r="K185" s="105" t="s">
        <x:v>3534</x:v>
      </x:c>
      <x:c r="L185" s="105" t="s">
        <x:v>2866</x:v>
      </x:c>
      <x:c r="M185" s="105" t="s">
        <x:v>2971</x:v>
      </x:c>
      <x:c r="N185" s="105" t="s">
        <x:v>2972</x:v>
      </x:c>
      <x:c r="O185" s="105" t="s">
        <x:v>2475</x:v>
      </x:c>
      <x:c r="P185" s="105">
        <x:v>0</x:v>
      </x:c>
      <x:c r="Q185" s="105">
        <x:v>0</x:v>
      </x:c>
      <x:c r="R185" s="105" t="s">
        <x:v>2476</x:v>
      </x:c>
      <x:c r="S185" s="105">
        <x:v>6.5</x:v>
      </x:c>
      <x:c r="T185" s="105">
        <x:v>0.29999999999999999</x:v>
      </x:c>
      <x:c r="U185" s="105" t="s">
        <x:v>2500</x:v>
      </x:c>
      <x:c r="V185" s="105">
        <x:v>5</x:v>
      </x:c>
      <x:c r="W185" s="105">
        <x:v>0.65000000000000002</x:v>
      </x:c>
      <x:c r="X185" s="105" t="s">
        <x:v>2868</x:v>
      </x:c>
      <x:c r="Y185" s="105">
        <x:v>70</x:v>
      </x:c>
      <x:c r="Z185" s="105" t="s">
        <x:v>2509</x:v>
      </x:c>
      <x:c r="AA185" s="105">
        <x:v>5</x:v>
      </x:c>
      <x:c r="AB185" s="105" t="s">
        <x:v>2813</x:v>
      </x:c>
      <x:c r="AC185" s="105" t="s">
        <x:v>2863</x:v>
      </x:c>
      <x:c r="AD185" s="105" t="s">
        <x:v>3539</x:v>
      </x:c>
    </x:row>
    <x:row r="186" ht="54" customHeight="1">
      <x:c r="A186" s="105" t="s">
        <x:v>3540</x:v>
      </x:c>
      <x:c r="B186" s="105"/>
      <x:c r="C186" s="105" t="s">
        <x:v>3534</x:v>
      </x:c>
      <x:c r="D186" s="105" t="s">
        <x:v>3535</x:v>
      </x:c>
      <x:c r="E186" s="105" t="s">
        <x:v>3536</x:v>
      </x:c>
      <x:c r="F186" s="105" t="s">
        <x:v>2968</x:v>
      </x:c>
      <x:c r="G186" s="105" t="s">
        <x:v>3541</x:v>
      </x:c>
      <x:c r="H186" s="105" t="s">
        <x:v>3538</x:v>
      </x:c>
      <x:c r="I186" s="105"/>
      <x:c r="J186" s="105" t="s">
        <x:v>2472</x:v>
      </x:c>
      <x:c r="K186" s="105" t="s">
        <x:v>3534</x:v>
      </x:c>
      <x:c r="L186" s="105" t="s">
        <x:v>2866</x:v>
      </x:c>
      <x:c r="M186" s="105" t="s">
        <x:v>2971</x:v>
      </x:c>
      <x:c r="N186" s="105" t="s">
        <x:v>2972</x:v>
      </x:c>
      <x:c r="O186" s="105" t="s">
        <x:v>2475</x:v>
      </x:c>
      <x:c r="P186" s="105">
        <x:v>0</x:v>
      </x:c>
      <x:c r="Q186" s="105">
        <x:v>0</x:v>
      </x:c>
      <x:c r="R186" s="105" t="s">
        <x:v>2476</x:v>
      </x:c>
      <x:c r="S186" s="105">
        <x:v>7.2000000000000002</x:v>
      </x:c>
      <x:c r="T186" s="105">
        <x:v>0.25</x:v>
      </x:c>
      <x:c r="U186" s="105" t="s">
        <x:v>2500</x:v>
      </x:c>
      <x:c r="V186" s="105">
        <x:v>5.7000000000000002</x:v>
      </x:c>
      <x:c r="W186" s="105">
        <x:v>0.65000000000000002</x:v>
      </x:c>
      <x:c r="X186" s="105" t="s">
        <x:v>2868</x:v>
      </x:c>
      <x:c r="Y186" s="105">
        <x:v>70</x:v>
      </x:c>
      <x:c r="Z186" s="105" t="s">
        <x:v>2509</x:v>
      </x:c>
      <x:c r="AA186" s="105">
        <x:v>5</x:v>
      </x:c>
      <x:c r="AB186" s="105" t="s">
        <x:v>2813</x:v>
      </x:c>
      <x:c r="AC186" s="105" t="s">
        <x:v>2863</x:v>
      </x:c>
      <x:c r="AD186" s="105" t="s">
        <x:v>3542</x:v>
      </x:c>
    </x:row>
    <x:row r="187" ht="54" customHeight="1">
      <x:c r="A187" s="105" t="s">
        <x:v>3543</x:v>
      </x:c>
      <x:c r="B187" s="105"/>
      <x:c r="C187" s="105" t="s">
        <x:v>3534</x:v>
      </x:c>
      <x:c r="D187" s="105" t="s">
        <x:v>3535</x:v>
      </x:c>
      <x:c r="E187" s="105" t="s">
        <x:v>3536</x:v>
      </x:c>
      <x:c r="F187" s="105" t="s">
        <x:v>2968</x:v>
      </x:c>
      <x:c r="G187" s="105" t="s">
        <x:v>3544</x:v>
      </x:c>
      <x:c r="H187" s="105" t="s">
        <x:v>3444</x:v>
      </x:c>
      <x:c r="I187" s="105"/>
      <x:c r="J187" s="105" t="s">
        <x:v>2472</x:v>
      </x:c>
      <x:c r="K187" s="105" t="s">
        <x:v>3534</x:v>
      </x:c>
      <x:c r="L187" s="105" t="s">
        <x:v>3545</x:v>
      </x:c>
      <x:c r="M187" s="105" t="s">
        <x:v>2971</x:v>
      </x:c>
      <x:c r="N187" s="105" t="s">
        <x:v>2972</x:v>
      </x:c>
      <x:c r="O187" s="105" t="s">
        <x:v>2973</x:v>
      </x:c>
      <x:c r="P187" s="105">
        <x:v>0.45000000000000001</x:v>
      </x:c>
      <x:c r="Q187" s="105">
        <x:v>0</x:v>
      </x:c>
      <x:c r="R187" s="105" t="s">
        <x:v>3529</x:v>
      </x:c>
      <x:c r="S187" s="105">
        <x:v>7.9000000000000004</x:v>
      </x:c>
      <x:c r="T187" s="105">
        <x:v>0.25</x:v>
      </x:c>
      <x:c r="U187" s="105" t="s">
        <x:v>2500</x:v>
      </x:c>
      <x:c r="V187" s="105">
        <x:v>6.4000000000000004</x:v>
      </x:c>
      <x:c r="W187" s="105">
        <x:v>0.65000000000000002</x:v>
      </x:c>
      <x:c r="X187" s="105" t="s">
        <x:v>2475</x:v>
      </x:c>
      <x:c r="Y187" s="105">
        <x:v>0</x:v>
      </x:c>
      <x:c r="Z187" s="105" t="s">
        <x:v>2475</x:v>
      </x:c>
      <x:c r="AA187" s="105">
        <x:v>0</x:v>
      </x:c>
      <x:c r="AB187" s="105" t="s">
        <x:v>2501</x:v>
      </x:c>
      <x:c r="AC187" s="105" t="s">
        <x:v>2584</x:v>
      </x:c>
      <x:c r="AD187" s="105" t="s">
        <x:v>3546</x:v>
      </x:c>
    </x:row>
    <x:row r="188" ht="54" customHeight="1">
      <x:c r="A188" s="105" t="s">
        <x:v>3547</x:v>
      </x:c>
      <x:c r="B188" s="105"/>
      <x:c r="C188" s="105" t="s">
        <x:v>3534</x:v>
      </x:c>
      <x:c r="D188" s="105" t="s">
        <x:v>3535</x:v>
      </x:c>
      <x:c r="E188" s="105" t="s">
        <x:v>3536</x:v>
      </x:c>
      <x:c r="F188" s="105" t="s">
        <x:v>2968</x:v>
      </x:c>
      <x:c r="G188" s="105" t="s">
        <x:v>3548</x:v>
      </x:c>
      <x:c r="H188" s="105" t="s">
        <x:v>3549</x:v>
      </x:c>
      <x:c r="I188" s="105"/>
      <x:c r="J188" s="105" t="s">
        <x:v>2472</x:v>
      </x:c>
      <x:c r="K188" s="105" t="s">
        <x:v>3534</x:v>
      </x:c>
      <x:c r="L188" s="105"/>
      <x:c r="M188" s="105" t="s">
        <x:v>2971</x:v>
      </x:c>
      <x:c r="N188" s="105" t="s">
        <x:v>2972</x:v>
      </x:c>
      <x:c r="O188" s="105" t="s">
        <x:v>2475</x:v>
      </x:c>
      <x:c r="P188" s="105">
        <x:v>0</x:v>
      </x:c>
      <x:c r="Q188" s="105">
        <x:v>0</x:v>
      </x:c>
      <x:c r="R188" s="105" t="s">
        <x:v>2476</x:v>
      </x:c>
      <x:c r="S188" s="105">
        <x:v>8.5999999999999996</x:v>
      </x:c>
      <x:c r="T188" s="105">
        <x:v>0.20000000000000001</x:v>
      </x:c>
      <x:c r="U188" s="105" t="s">
        <x:v>2500</x:v>
      </x:c>
      <x:c r="V188" s="105">
        <x:v>7.0999999999999996</x:v>
      </x:c>
      <x:c r="W188" s="105">
        <x:v>0.65000000000000002</x:v>
      </x:c>
      <x:c r="X188" s="105" t="s">
        <x:v>2475</x:v>
      </x:c>
      <x:c r="Y188" s="105">
        <x:v>0</x:v>
      </x:c>
      <x:c r="Z188" s="105" t="s">
        <x:v>2475</x:v>
      </x:c>
      <x:c r="AA188" s="105">
        <x:v>0</x:v>
      </x:c>
      <x:c r="AB188" s="105" t="s">
        <x:v>2501</x:v>
      </x:c>
      <x:c r="AC188" s="105" t="s">
        <x:v>2475</x:v>
      </x:c>
      <x:c r="AD188" s="105" t="s">
        <x:v>3550</x:v>
      </x:c>
    </x:row>
    <x:row r="189" ht="54" customHeight="1">
      <x:c r="A189" s="105" t="s">
        <x:v>3551</x:v>
      </x:c>
      <x:c r="B189" s="105"/>
      <x:c r="C189" s="105" t="s">
        <x:v>3552</x:v>
      </x:c>
      <x:c r="D189" s="105" t="s">
        <x:v>3535</x:v>
      </x:c>
      <x:c r="E189" s="105" t="s">
        <x:v>3553</x:v>
      </x:c>
      <x:c r="F189" s="105" t="s">
        <x:v>2968</x:v>
      </x:c>
      <x:c r="G189" s="105" t="s">
        <x:v>3554</x:v>
      </x:c>
      <x:c r="H189" s="105" t="s">
        <x:v>3555</x:v>
      </x:c>
      <x:c r="I189" s="105"/>
      <x:c r="J189" s="105" t="s">
        <x:v>2472</x:v>
      </x:c>
      <x:c r="K189" s="105" t="s">
        <x:v>3552</x:v>
      </x:c>
      <x:c r="L189" s="105" t="s">
        <x:v>2874</x:v>
      </x:c>
      <x:c r="M189" s="105" t="s">
        <x:v>2971</x:v>
      </x:c>
      <x:c r="N189" s="105" t="s">
        <x:v>2972</x:v>
      </x:c>
      <x:c r="O189" s="105" t="s">
        <x:v>2475</x:v>
      </x:c>
      <x:c r="P189" s="105">
        <x:v>0</x:v>
      </x:c>
      <x:c r="Q189" s="105">
        <x:v>0</x:v>
      </x:c>
      <x:c r="R189" s="105" t="s">
        <x:v>2476</x:v>
      </x:c>
      <x:c r="S189" s="105">
        <x:v>6.5</x:v>
      </x:c>
      <x:c r="T189" s="105">
        <x:v>0.29999999999999999</x:v>
      </x:c>
      <x:c r="U189" s="105" t="s">
        <x:v>2500</x:v>
      </x:c>
      <x:c r="V189" s="105">
        <x:v>5</x:v>
      </x:c>
      <x:c r="W189" s="105">
        <x:v>0.65000000000000002</x:v>
      </x:c>
      <x:c r="X189" s="105" t="s">
        <x:v>2508</x:v>
      </x:c>
      <x:c r="Y189" s="105">
        <x:v>-100</x:v>
      </x:c>
      <x:c r="Z189" s="105" t="s">
        <x:v>2509</x:v>
      </x:c>
      <x:c r="AA189" s="105">
        <x:v>1.5</x:v>
      </x:c>
      <x:c r="AB189" s="105" t="s">
        <x:v>2813</x:v>
      </x:c>
      <x:c r="AC189" s="105" t="s">
        <x:v>2872</x:v>
      </x:c>
      <x:c r="AD189" s="105" t="s">
        <x:v>3556</x:v>
      </x:c>
    </x:row>
    <x:row r="190" ht="54" customHeight="1">
      <x:c r="A190" s="105" t="s">
        <x:v>3557</x:v>
      </x:c>
      <x:c r="B190" s="105"/>
      <x:c r="C190" s="105" t="s">
        <x:v>3552</x:v>
      </x:c>
      <x:c r="D190" s="105" t="s">
        <x:v>3535</x:v>
      </x:c>
      <x:c r="E190" s="105" t="s">
        <x:v>3553</x:v>
      </x:c>
      <x:c r="F190" s="105" t="s">
        <x:v>2968</x:v>
      </x:c>
      <x:c r="G190" s="105" t="s">
        <x:v>3558</x:v>
      </x:c>
      <x:c r="H190" s="105" t="s">
        <x:v>3559</x:v>
      </x:c>
      <x:c r="I190" s="105"/>
      <x:c r="J190" s="105" t="s">
        <x:v>2472</x:v>
      </x:c>
      <x:c r="K190" s="105" t="s">
        <x:v>3552</x:v>
      </x:c>
      <x:c r="L190" s="105"/>
      <x:c r="M190" s="105" t="s">
        <x:v>2971</x:v>
      </x:c>
      <x:c r="N190" s="105" t="s">
        <x:v>2972</x:v>
      </x:c>
      <x:c r="O190" s="105" t="s">
        <x:v>2475</x:v>
      </x:c>
      <x:c r="P190" s="105">
        <x:v>0</x:v>
      </x:c>
      <x:c r="Q190" s="105">
        <x:v>0</x:v>
      </x:c>
      <x:c r="R190" s="105" t="s">
        <x:v>2476</x:v>
      </x:c>
      <x:c r="S190" s="105">
        <x:v>7.2000000000000002</x:v>
      </x:c>
      <x:c r="T190" s="105">
        <x:v>0.29999999999999999</x:v>
      </x:c>
      <x:c r="U190" s="105" t="s">
        <x:v>2500</x:v>
      </x:c>
      <x:c r="V190" s="105">
        <x:v>5.7000000000000002</x:v>
      </x:c>
      <x:c r="W190" s="105">
        <x:v>0.65000000000000002</x:v>
      </x:c>
      <x:c r="X190" s="105" t="s">
        <x:v>2475</x:v>
      </x:c>
      <x:c r="Y190" s="105">
        <x:v>0</x:v>
      </x:c>
      <x:c r="Z190" s="105" t="s">
        <x:v>2475</x:v>
      </x:c>
      <x:c r="AA190" s="105">
        <x:v>0</x:v>
      </x:c>
      <x:c r="AB190" s="105" t="s">
        <x:v>2501</x:v>
      </x:c>
      <x:c r="AC190" s="105" t="s">
        <x:v>2475</x:v>
      </x:c>
      <x:c r="AD190" s="105" t="s">
        <x:v>3560</x:v>
      </x:c>
    </x:row>
    <x:row r="191" ht="54" customHeight="1">
      <x:c r="A191" s="105" t="s">
        <x:v>3561</x:v>
      </x:c>
      <x:c r="B191" s="105"/>
      <x:c r="C191" s="105" t="s">
        <x:v>3552</x:v>
      </x:c>
      <x:c r="D191" s="105" t="s">
        <x:v>3535</x:v>
      </x:c>
      <x:c r="E191" s="105" t="s">
        <x:v>3553</x:v>
      </x:c>
      <x:c r="F191" s="105" t="s">
        <x:v>2968</x:v>
      </x:c>
      <x:c r="G191" s="105" t="s">
        <x:v>3562</x:v>
      </x:c>
      <x:c r="H191" s="105" t="s">
        <x:v>3061</x:v>
      </x:c>
      <x:c r="I191" s="105"/>
      <x:c r="J191" s="105" t="s">
        <x:v>2472</x:v>
      </x:c>
      <x:c r="K191" s="105" t="s">
        <x:v>3552</x:v>
      </x:c>
      <x:c r="L191" s="105" t="s">
        <x:v>3062</x:v>
      </x:c>
      <x:c r="M191" s="105" t="s">
        <x:v>2971</x:v>
      </x:c>
      <x:c r="N191" s="105" t="s">
        <x:v>2972</x:v>
      </x:c>
      <x:c r="O191" s="105" t="s">
        <x:v>2475</x:v>
      </x:c>
      <x:c r="P191" s="105">
        <x:v>0</x:v>
      </x:c>
      <x:c r="Q191" s="105">
        <x:v>0</x:v>
      </x:c>
      <x:c r="R191" s="105" t="s">
        <x:v>2476</x:v>
      </x:c>
      <x:c r="S191" s="105">
        <x:v>7.9000000000000004</x:v>
      </x:c>
      <x:c r="T191" s="105">
        <x:v>0.20000000000000001</x:v>
      </x:c>
      <x:c r="U191" s="105" t="s">
        <x:v>2500</x:v>
      </x:c>
      <x:c r="V191" s="105">
        <x:v>6.4000000000000004</x:v>
      </x:c>
      <x:c r="W191" s="105">
        <x:v>0.65000000000000002</x:v>
      </x:c>
      <x:c r="X191" s="105" t="s">
        <x:v>3063</x:v>
      </x:c>
      <x:c r="Y191" s="105">
        <x:v>-1</x:v>
      </x:c>
      <x:c r="Z191" s="105" t="s">
        <x:v>2677</x:v>
      </x:c>
      <x:c r="AA191" s="105">
        <x:v>4</x:v>
      </x:c>
      <x:c r="AB191" s="105" t="s">
        <x:v>2813</x:v>
      </x:c>
      <x:c r="AC191" s="105" t="s">
        <x:v>2475</x:v>
      </x:c>
      <x:c r="AD191" s="105" t="s">
        <x:v>3563</x:v>
      </x:c>
    </x:row>
    <x:row r="192" ht="54" customHeight="1">
      <x:c r="A192" s="105" t="s">
        <x:v>3564</x:v>
      </x:c>
      <x:c r="B192" s="105"/>
      <x:c r="C192" s="105" t="s">
        <x:v>3552</x:v>
      </x:c>
      <x:c r="D192" s="105" t="s">
        <x:v>3535</x:v>
      </x:c>
      <x:c r="E192" s="105" t="s">
        <x:v>3553</x:v>
      </x:c>
      <x:c r="F192" s="105" t="s">
        <x:v>2968</x:v>
      </x:c>
      <x:c r="G192" s="105" t="s">
        <x:v>3565</x:v>
      </x:c>
      <x:c r="H192" s="105" t="s">
        <x:v>3103</x:v>
      </x:c>
      <x:c r="I192" s="105"/>
      <x:c r="J192" s="105" t="s">
        <x:v>2472</x:v>
      </x:c>
      <x:c r="K192" s="105" t="s">
        <x:v>3552</x:v>
      </x:c>
      <x:c r="L192" s="105"/>
      <x:c r="M192" s="105" t="s">
        <x:v>2971</x:v>
      </x:c>
      <x:c r="N192" s="105" t="s">
        <x:v>2972</x:v>
      </x:c>
      <x:c r="O192" s="105" t="s">
        <x:v>2973</x:v>
      </x:c>
      <x:c r="P192" s="105">
        <x:v>1</x:v>
      </x:c>
      <x:c r="Q192" s="105">
        <x:v>0</x:v>
      </x:c>
      <x:c r="R192" s="105" t="s">
        <x:v>2986</x:v>
      </x:c>
      <x:c r="S192" s="105">
        <x:v>8.5999999999999996</x:v>
      </x:c>
      <x:c r="T192" s="105">
        <x:v>0.20000000000000001</x:v>
      </x:c>
      <x:c r="U192" s="105" t="s">
        <x:v>2500</x:v>
      </x:c>
      <x:c r="V192" s="105">
        <x:v>7.0999999999999996</x:v>
      </x:c>
      <x:c r="W192" s="105">
        <x:v>0.65000000000000002</x:v>
      </x:c>
      <x:c r="X192" s="105" t="s">
        <x:v>2475</x:v>
      </x:c>
      <x:c r="Y192" s="105">
        <x:v>0</x:v>
      </x:c>
      <x:c r="Z192" s="105" t="s">
        <x:v>2475</x:v>
      </x:c>
      <x:c r="AA192" s="105">
        <x:v>0</x:v>
      </x:c>
      <x:c r="AB192" s="105" t="s">
        <x:v>2501</x:v>
      </x:c>
      <x:c r="AC192" s="105" t="s">
        <x:v>2475</x:v>
      </x:c>
      <x:c r="AD192" s="105" t="s">
        <x:v>3566</x:v>
      </x:c>
    </x:row>
    <x:row r="193" ht="54" customHeight="1">
      <x:c r="A193" s="105" t="s">
        <x:v>3567</x:v>
      </x:c>
      <x:c r="B193" s="105"/>
      <x:c r="C193" s="105" t="s">
        <x:v>3568</x:v>
      </x:c>
      <x:c r="D193" s="105" t="s">
        <x:v>3535</x:v>
      </x:c>
      <x:c r="E193" s="105" t="s">
        <x:v>3569</x:v>
      </x:c>
      <x:c r="F193" s="105" t="s">
        <x:v>2968</x:v>
      </x:c>
      <x:c r="G193" s="105" t="s">
        <x:v>3570</x:v>
      </x:c>
      <x:c r="H193" s="105" t="s">
        <x:v>3046</x:v>
      </x:c>
      <x:c r="I193" s="105"/>
      <x:c r="J193" s="105" t="s">
        <x:v>2472</x:v>
      </x:c>
      <x:c r="K193" s="105" t="s">
        <x:v>3568</x:v>
      </x:c>
      <x:c r="L193" s="105" t="s">
        <x:v>3031</x:v>
      </x:c>
      <x:c r="M193" s="105" t="s">
        <x:v>2971</x:v>
      </x:c>
      <x:c r="N193" s="105" t="s">
        <x:v>2972</x:v>
      </x:c>
      <x:c r="O193" s="105" t="s">
        <x:v>2973</x:v>
      </x:c>
      <x:c r="P193" s="105">
        <x:v>1.1499999999999999</x:v>
      </x:c>
      <x:c r="Q193" s="105">
        <x:v>0</x:v>
      </x:c>
      <x:c r="R193" s="105" t="s">
        <x:v>3047</x:v>
      </x:c>
      <x:c r="S193" s="105">
        <x:v>6.5</x:v>
      </x:c>
      <x:c r="T193" s="105">
        <x:v>0.34999999999999998</x:v>
      </x:c>
      <x:c r="U193" s="105" t="s">
        <x:v>2500</x:v>
      </x:c>
      <x:c r="V193" s="105">
        <x:v>5</x:v>
      </x:c>
      <x:c r="W193" s="105">
        <x:v>0.65000000000000002</x:v>
      </x:c>
      <x:c r="X193" s="105" t="s">
        <x:v>2475</x:v>
      </x:c>
      <x:c r="Y193" s="105">
        <x:v>0</x:v>
      </x:c>
      <x:c r="Z193" s="105" t="s">
        <x:v>2475</x:v>
      </x:c>
      <x:c r="AA193" s="105">
        <x:v>0</x:v>
      </x:c>
      <x:c r="AB193" s="105" t="s">
        <x:v>2501</x:v>
      </x:c>
      <x:c r="AC193" s="105" t="s">
        <x:v>2639</x:v>
      </x:c>
      <x:c r="AD193" s="105" t="s">
        <x:v>3571</x:v>
      </x:c>
    </x:row>
    <x:row r="194" ht="54" customHeight="1">
      <x:c r="A194" s="105" t="s">
        <x:v>3572</x:v>
      </x:c>
      <x:c r="B194" s="105"/>
      <x:c r="C194" s="105" t="s">
        <x:v>3568</x:v>
      </x:c>
      <x:c r="D194" s="105" t="s">
        <x:v>3535</x:v>
      </x:c>
      <x:c r="E194" s="105" t="s">
        <x:v>3569</x:v>
      </x:c>
      <x:c r="F194" s="105" t="s">
        <x:v>2968</x:v>
      </x:c>
      <x:c r="G194" s="105" t="s">
        <x:v>3573</x:v>
      </x:c>
      <x:c r="H194" s="105" t="s">
        <x:v>3574</x:v>
      </x:c>
      <x:c r="I194" s="105"/>
      <x:c r="J194" s="105" t="s">
        <x:v>2472</x:v>
      </x:c>
      <x:c r="K194" s="105" t="s">
        <x:v>3568</x:v>
      </x:c>
      <x:c r="L194" s="105"/>
      <x:c r="M194" s="105" t="s">
        <x:v>2971</x:v>
      </x:c>
      <x:c r="N194" s="105" t="s">
        <x:v>2972</x:v>
      </x:c>
      <x:c r="O194" s="105" t="s">
        <x:v>2475</x:v>
      </x:c>
      <x:c r="P194" s="105">
        <x:v>0</x:v>
      </x:c>
      <x:c r="Q194" s="105">
        <x:v>0</x:v>
      </x:c>
      <x:c r="R194" s="105" t="s">
        <x:v>2476</x:v>
      </x:c>
      <x:c r="S194" s="105">
        <x:v>7.2000000000000002</x:v>
      </x:c>
      <x:c r="T194" s="105">
        <x:v>0.25</x:v>
      </x:c>
      <x:c r="U194" s="105" t="s">
        <x:v>2500</x:v>
      </x:c>
      <x:c r="V194" s="105">
        <x:v>5.7000000000000002</x:v>
      </x:c>
      <x:c r="W194" s="105">
        <x:v>0.65000000000000002</x:v>
      </x:c>
      <x:c r="X194" s="105" t="s">
        <x:v>2475</x:v>
      </x:c>
      <x:c r="Y194" s="105">
        <x:v>0</x:v>
      </x:c>
      <x:c r="Z194" s="105" t="s">
        <x:v>2475</x:v>
      </x:c>
      <x:c r="AA194" s="105">
        <x:v>0</x:v>
      </x:c>
      <x:c r="AB194" s="105" t="s">
        <x:v>2501</x:v>
      </x:c>
      <x:c r="AC194" s="105" t="s">
        <x:v>2475</x:v>
      </x:c>
      <x:c r="AD194" s="105" t="s">
        <x:v>3575</x:v>
      </x:c>
    </x:row>
    <x:row r="195" ht="54" customHeight="1">
      <x:c r="A195" s="105" t="s">
        <x:v>3576</x:v>
      </x:c>
      <x:c r="B195" s="105"/>
      <x:c r="C195" s="105" t="s">
        <x:v>3568</x:v>
      </x:c>
      <x:c r="D195" s="105" t="s">
        <x:v>3535</x:v>
      </x:c>
      <x:c r="E195" s="105" t="s">
        <x:v>3569</x:v>
      </x:c>
      <x:c r="F195" s="105" t="s">
        <x:v>2968</x:v>
      </x:c>
      <x:c r="G195" s="105" t="s">
        <x:v>3577</x:v>
      </x:c>
      <x:c r="H195" s="105" t="s">
        <x:v>3444</x:v>
      </x:c>
      <x:c r="I195" s="105"/>
      <x:c r="J195" s="105" t="s">
        <x:v>2472</x:v>
      </x:c>
      <x:c r="K195" s="105" t="s">
        <x:v>3568</x:v>
      </x:c>
      <x:c r="L195" s="105" t="s">
        <x:v>3578</x:v>
      </x:c>
      <x:c r="M195" s="105" t="s">
        <x:v>2971</x:v>
      </x:c>
      <x:c r="N195" s="105" t="s">
        <x:v>2972</x:v>
      </x:c>
      <x:c r="O195" s="105" t="s">
        <x:v>2973</x:v>
      </x:c>
      <x:c r="P195" s="105">
        <x:v>0.45000000000000001</x:v>
      </x:c>
      <x:c r="Q195" s="105">
        <x:v>0</x:v>
      </x:c>
      <x:c r="R195" s="105" t="s">
        <x:v>3529</x:v>
      </x:c>
      <x:c r="S195" s="105">
        <x:v>7.9000000000000004</x:v>
      </x:c>
      <x:c r="T195" s="105">
        <x:v>0.25</x:v>
      </x:c>
      <x:c r="U195" s="105" t="s">
        <x:v>2500</x:v>
      </x:c>
      <x:c r="V195" s="105">
        <x:v>6.4000000000000004</x:v>
      </x:c>
      <x:c r="W195" s="105">
        <x:v>0.65000000000000002</x:v>
      </x:c>
      <x:c r="X195" s="105" t="s">
        <x:v>2475</x:v>
      </x:c>
      <x:c r="Y195" s="105">
        <x:v>0</x:v>
      </x:c>
      <x:c r="Z195" s="105" t="s">
        <x:v>2475</x:v>
      </x:c>
      <x:c r="AA195" s="105">
        <x:v>0</x:v>
      </x:c>
      <x:c r="AB195" s="105" t="s">
        <x:v>2501</x:v>
      </x:c>
      <x:c r="AC195" s="105" t="s">
        <x:v>2475</x:v>
      </x:c>
      <x:c r="AD195" s="105" t="s">
        <x:v>3579</x:v>
      </x:c>
    </x:row>
    <x:row r="196" ht="54" customHeight="1">
      <x:c r="A196" s="105" t="s">
        <x:v>3580</x:v>
      </x:c>
      <x:c r="B196" s="105"/>
      <x:c r="C196" s="105" t="s">
        <x:v>3568</x:v>
      </x:c>
      <x:c r="D196" s="105" t="s">
        <x:v>3535</x:v>
      </x:c>
      <x:c r="E196" s="105" t="s">
        <x:v>3569</x:v>
      </x:c>
      <x:c r="F196" s="105" t="s">
        <x:v>2968</x:v>
      </x:c>
      <x:c r="G196" s="105" t="s">
        <x:v>3581</x:v>
      </x:c>
      <x:c r="H196" s="105" t="s">
        <x:v>3582</x:v>
      </x:c>
      <x:c r="I196" s="105"/>
      <x:c r="J196" s="105" t="s">
        <x:v>2472</x:v>
      </x:c>
      <x:c r="K196" s="105" t="s">
        <x:v>3568</x:v>
      </x:c>
      <x:c r="L196" s="105"/>
      <x:c r="M196" s="105" t="s">
        <x:v>2971</x:v>
      </x:c>
      <x:c r="N196" s="105" t="s">
        <x:v>2972</x:v>
      </x:c>
      <x:c r="O196" s="105" t="s">
        <x:v>2475</x:v>
      </x:c>
      <x:c r="P196" s="105">
        <x:v>0</x:v>
      </x:c>
      <x:c r="Q196" s="105">
        <x:v>0</x:v>
      </x:c>
      <x:c r="R196" s="105" t="s">
        <x:v>2476</x:v>
      </x:c>
      <x:c r="S196" s="105">
        <x:v>8.5999999999999996</x:v>
      </x:c>
      <x:c r="T196" s="105">
        <x:v>0.14999999999999999</x:v>
      </x:c>
      <x:c r="U196" s="105" t="s">
        <x:v>2500</x:v>
      </x:c>
      <x:c r="V196" s="105">
        <x:v>7.0999999999999996</x:v>
      </x:c>
      <x:c r="W196" s="105">
        <x:v>0.65000000000000002</x:v>
      </x:c>
      <x:c r="X196" s="105" t="s">
        <x:v>2475</x:v>
      </x:c>
      <x:c r="Y196" s="105">
        <x:v>0</x:v>
      </x:c>
      <x:c r="Z196" s="105" t="s">
        <x:v>2475</x:v>
      </x:c>
      <x:c r="AA196" s="105">
        <x:v>0</x:v>
      </x:c>
      <x:c r="AB196" s="105" t="s">
        <x:v>2501</x:v>
      </x:c>
      <x:c r="AC196" s="105" t="s">
        <x:v>2475</x:v>
      </x:c>
      <x:c r="AD196" s="105" t="s">
        <x:v>3583</x:v>
      </x:c>
    </x:row>
    <x:row r="197" ht="54" customHeight="1">
      <x:c r="A197" s="105" t="s">
        <x:v>3584</x:v>
      </x:c>
      <x:c r="B197" s="105"/>
      <x:c r="C197" s="105" t="s">
        <x:v>3585</x:v>
      </x:c>
      <x:c r="D197" s="105" t="s">
        <x:v>3586</x:v>
      </x:c>
      <x:c r="E197" s="105" t="s">
        <x:v>3587</x:v>
      </x:c>
      <x:c r="F197" s="105" t="s">
        <x:v>2968</x:v>
      </x:c>
      <x:c r="G197" s="105" t="s">
        <x:v>3588</x:v>
      </x:c>
      <x:c r="H197" s="105" t="s">
        <x:v>3589</x:v>
      </x:c>
      <x:c r="I197" s="105"/>
      <x:c r="J197" s="105" t="s">
        <x:v>2472</x:v>
      </x:c>
      <x:c r="K197" s="105" t="s">
        <x:v>3585</x:v>
      </x:c>
      <x:c r="L197" s="105"/>
      <x:c r="M197" s="105" t="s">
        <x:v>2971</x:v>
      </x:c>
      <x:c r="N197" s="105" t="s">
        <x:v>2972</x:v>
      </x:c>
      <x:c r="O197" s="105" t="s">
        <x:v>2475</x:v>
      </x:c>
      <x:c r="P197" s="105">
        <x:v>0</x:v>
      </x:c>
      <x:c r="Q197" s="105">
        <x:v>0</x:v>
      </x:c>
      <x:c r="R197" s="105" t="s">
        <x:v>2476</x:v>
      </x:c>
      <x:c r="S197" s="105">
        <x:v>7</x:v>
      </x:c>
      <x:c r="T197" s="105">
        <x:v>0.25</x:v>
      </x:c>
      <x:c r="U197" s="105" t="s">
        <x:v>2500</x:v>
      </x:c>
      <x:c r="V197" s="105">
        <x:v>5.5</x:v>
      </x:c>
      <x:c r="W197" s="105">
        <x:v>0.75</x:v>
      </x:c>
      <x:c r="X197" s="105" t="s">
        <x:v>2475</x:v>
      </x:c>
      <x:c r="Y197" s="105">
        <x:v>0</x:v>
      </x:c>
      <x:c r="Z197" s="105" t="s">
        <x:v>2475</x:v>
      </x:c>
      <x:c r="AA197" s="105">
        <x:v>0</x:v>
      </x:c>
      <x:c r="AB197" s="105" t="s">
        <x:v>2501</x:v>
      </x:c>
      <x:c r="AC197" s="105" t="s">
        <x:v>2475</x:v>
      </x:c>
      <x:c r="AD197" s="105" t="s">
        <x:v>3590</x:v>
      </x:c>
    </x:row>
    <x:row r="198" ht="54" customHeight="1">
      <x:c r="A198" s="105" t="s">
        <x:v>3591</x:v>
      </x:c>
      <x:c r="B198" s="105"/>
      <x:c r="C198" s="105" t="s">
        <x:v>3585</x:v>
      </x:c>
      <x:c r="D198" s="105" t="s">
        <x:v>3586</x:v>
      </x:c>
      <x:c r="E198" s="105" t="s">
        <x:v>3587</x:v>
      </x:c>
      <x:c r="F198" s="105" t="s">
        <x:v>2968</x:v>
      </x:c>
      <x:c r="G198" s="105" t="s">
        <x:v>3592</x:v>
      </x:c>
      <x:c r="H198" s="105" t="s">
        <x:v>3099</x:v>
      </x:c>
      <x:c r="I198" s="105"/>
      <x:c r="J198" s="105" t="s">
        <x:v>2472</x:v>
      </x:c>
      <x:c r="K198" s="105" t="s">
        <x:v>3585</x:v>
      </x:c>
      <x:c r="L198" s="105"/>
      <x:c r="M198" s="105" t="s">
        <x:v>2971</x:v>
      </x:c>
      <x:c r="N198" s="105" t="s">
        <x:v>2972</x:v>
      </x:c>
      <x:c r="O198" s="105" t="s">
        <x:v>2475</x:v>
      </x:c>
      <x:c r="P198" s="105">
        <x:v>0</x:v>
      </x:c>
      <x:c r="Q198" s="105">
        <x:v>0</x:v>
      </x:c>
      <x:c r="R198" s="105" t="s">
        <x:v>2476</x:v>
      </x:c>
      <x:c r="S198" s="105">
        <x:v>7.7000000000000002</x:v>
      </x:c>
      <x:c r="T198" s="105">
        <x:v>0.29999999999999999</x:v>
      </x:c>
      <x:c r="U198" s="105" t="s">
        <x:v>2500</x:v>
      </x:c>
      <x:c r="V198" s="105">
        <x:v>6.2000000000000002</x:v>
      </x:c>
      <x:c r="W198" s="105">
        <x:v>0.75</x:v>
      </x:c>
      <x:c r="X198" s="105" t="s">
        <x:v>2486</x:v>
      </x:c>
      <x:c r="Y198" s="105">
        <x:v>20</x:v>
      </x:c>
      <x:c r="Z198" s="105" t="s">
        <x:v>2509</x:v>
      </x:c>
      <x:c r="AA198" s="105">
        <x:v>6</x:v>
      </x:c>
      <x:c r="AB198" s="105" t="s">
        <x:v>2813</x:v>
      </x:c>
      <x:c r="AC198" s="105" t="s">
        <x:v>2831</x:v>
      </x:c>
      <x:c r="AD198" s="105" t="s">
        <x:v>3593</x:v>
      </x:c>
    </x:row>
    <x:row r="199" ht="54" customHeight="1">
      <x:c r="A199" s="105" t="s">
        <x:v>3594</x:v>
      </x:c>
      <x:c r="B199" s="105"/>
      <x:c r="C199" s="105" t="s">
        <x:v>3585</x:v>
      </x:c>
      <x:c r="D199" s="105" t="s">
        <x:v>3586</x:v>
      </x:c>
      <x:c r="E199" s="105" t="s">
        <x:v>3587</x:v>
      </x:c>
      <x:c r="F199" s="105" t="s">
        <x:v>2968</x:v>
      </x:c>
      <x:c r="G199" s="105" t="s">
        <x:v>3595</x:v>
      </x:c>
      <x:c r="H199" s="105" t="s">
        <x:v>3046</x:v>
      </x:c>
      <x:c r="I199" s="105"/>
      <x:c r="J199" s="105" t="s">
        <x:v>2472</x:v>
      </x:c>
      <x:c r="K199" s="105" t="s">
        <x:v>3585</x:v>
      </x:c>
      <x:c r="L199" s="105" t="s">
        <x:v>3031</x:v>
      </x:c>
      <x:c r="M199" s="105" t="s">
        <x:v>2971</x:v>
      </x:c>
      <x:c r="N199" s="105" t="s">
        <x:v>2972</x:v>
      </x:c>
      <x:c r="O199" s="105" t="s">
        <x:v>2973</x:v>
      </x:c>
      <x:c r="P199" s="105">
        <x:v>1.21</x:v>
      </x:c>
      <x:c r="Q199" s="105">
        <x:v>0</x:v>
      </x:c>
      <x:c r="R199" s="105" t="s">
        <x:v>3276</x:v>
      </x:c>
      <x:c r="S199" s="105">
        <x:v>8.4000000000000004</x:v>
      </x:c>
      <x:c r="T199" s="105">
        <x:v>0.25</x:v>
      </x:c>
      <x:c r="U199" s="105" t="s">
        <x:v>2500</x:v>
      </x:c>
      <x:c r="V199" s="105">
        <x:v>6.9000000000000004</x:v>
      </x:c>
      <x:c r="W199" s="105">
        <x:v>0.75</x:v>
      </x:c>
      <x:c r="X199" s="105" t="s">
        <x:v>2475</x:v>
      </x:c>
      <x:c r="Y199" s="105">
        <x:v>0</x:v>
      </x:c>
      <x:c r="Z199" s="105" t="s">
        <x:v>2475</x:v>
      </x:c>
      <x:c r="AA199" s="105">
        <x:v>0</x:v>
      </x:c>
      <x:c r="AB199" s="105" t="s">
        <x:v>2501</x:v>
      </x:c>
      <x:c r="AC199" s="105" t="s">
        <x:v>2639</x:v>
      </x:c>
      <x:c r="AD199" s="105" t="s">
        <x:v>3596</x:v>
      </x:c>
    </x:row>
    <x:row r="200" ht="54" customHeight="1">
      <x:c r="A200" s="105" t="s">
        <x:v>3597</x:v>
      </x:c>
      <x:c r="B200" s="105"/>
      <x:c r="C200" s="105" t="s">
        <x:v>3585</x:v>
      </x:c>
      <x:c r="D200" s="105" t="s">
        <x:v>3586</x:v>
      </x:c>
      <x:c r="E200" s="105" t="s">
        <x:v>3587</x:v>
      </x:c>
      <x:c r="F200" s="105" t="s">
        <x:v>2968</x:v>
      </x:c>
      <x:c r="G200" s="105" t="s">
        <x:v>3598</x:v>
      </x:c>
      <x:c r="H200" s="105" t="s">
        <x:v>3091</x:v>
      </x:c>
      <x:c r="I200" s="105"/>
      <x:c r="J200" s="105" t="s">
        <x:v>2472</x:v>
      </x:c>
      <x:c r="K200" s="105" t="s">
        <x:v>3585</x:v>
      </x:c>
      <x:c r="L200" s="105" t="s">
        <x:v>2856</x:v>
      </x:c>
      <x:c r="M200" s="105" t="s">
        <x:v>2971</x:v>
      </x:c>
      <x:c r="N200" s="105" t="s">
        <x:v>2972</x:v>
      </x:c>
      <x:c r="O200" s="105" t="s">
        <x:v>2475</x:v>
      </x:c>
      <x:c r="P200" s="105">
        <x:v>0</x:v>
      </x:c>
      <x:c r="Q200" s="105">
        <x:v>0</x:v>
      </x:c>
      <x:c r="R200" s="105" t="s">
        <x:v>2476</x:v>
      </x:c>
      <x:c r="S200" s="105">
        <x:v>9.0999999999999996</x:v>
      </x:c>
      <x:c r="T200" s="105">
        <x:v>0.20000000000000001</x:v>
      </x:c>
      <x:c r="U200" s="105" t="s">
        <x:v>2500</x:v>
      </x:c>
      <x:c r="V200" s="105">
        <x:v>7.5999999999999996</x:v>
      </x:c>
      <x:c r="W200" s="105">
        <x:v>0.75</x:v>
      </x:c>
      <x:c r="X200" s="105" t="s">
        <x:v>2860</x:v>
      </x:c>
      <x:c r="Y200" s="105">
        <x:v>1</x:v>
      </x:c>
      <x:c r="Z200" s="105" t="s">
        <x:v>2853</x:v>
      </x:c>
      <x:c r="AA200" s="105">
        <x:v>4</x:v>
      </x:c>
      <x:c r="AB200" s="105" t="s">
        <x:v>2813</x:v>
      </x:c>
      <x:c r="AC200" s="105" t="s">
        <x:v>2584</x:v>
      </x:c>
      <x:c r="AD200" s="105" t="s">
        <x:v>3599</x:v>
      </x:c>
    </x:row>
    <x:row r="201" ht="54" customHeight="1">
      <x:c r="A201" s="105" t="s">
        <x:v>3600</x:v>
      </x:c>
      <x:c r="B201" s="105"/>
      <x:c r="C201" s="105" t="s">
        <x:v>3601</x:v>
      </x:c>
      <x:c r="D201" s="105" t="s">
        <x:v>3602</x:v>
      </x:c>
      <x:c r="E201" s="105" t="s">
        <x:v>3603</x:v>
      </x:c>
      <x:c r="F201" s="105" t="s">
        <x:v>2968</x:v>
      </x:c>
      <x:c r="G201" s="105" t="s">
        <x:v>3604</x:v>
      </x:c>
      <x:c r="H201" s="105" t="s">
        <x:v>3091</x:v>
      </x:c>
      <x:c r="I201" s="105"/>
      <x:c r="J201" s="105" t="s">
        <x:v>2472</x:v>
      </x:c>
      <x:c r="K201" s="105" t="s">
        <x:v>3601</x:v>
      </x:c>
      <x:c r="L201" s="105" t="s">
        <x:v>2856</x:v>
      </x:c>
      <x:c r="M201" s="105" t="s">
        <x:v>2971</x:v>
      </x:c>
      <x:c r="N201" s="105" t="s">
        <x:v>2972</x:v>
      </x:c>
      <x:c r="O201" s="105" t="s">
        <x:v>2475</x:v>
      </x:c>
      <x:c r="P201" s="105">
        <x:v>0</x:v>
      </x:c>
      <x:c r="Q201" s="105">
        <x:v>0</x:v>
      </x:c>
      <x:c r="R201" s="105" t="s">
        <x:v>2476</x:v>
      </x:c>
      <x:c r="S201" s="105">
        <x:v>7</x:v>
      </x:c>
      <x:c r="T201" s="105">
        <x:v>0.25</x:v>
      </x:c>
      <x:c r="U201" s="105" t="s">
        <x:v>2500</x:v>
      </x:c>
      <x:c r="V201" s="105">
        <x:v>5.5</x:v>
      </x:c>
      <x:c r="W201" s="105">
        <x:v>0.75</x:v>
      </x:c>
      <x:c r="X201" s="105" t="s">
        <x:v>2860</x:v>
      </x:c>
      <x:c r="Y201" s="105">
        <x:v>1</x:v>
      </x:c>
      <x:c r="Z201" s="105" t="s">
        <x:v>2853</x:v>
      </x:c>
      <x:c r="AA201" s="105">
        <x:v>4</x:v>
      </x:c>
      <x:c r="AB201" s="105" t="s">
        <x:v>2813</x:v>
      </x:c>
      <x:c r="AC201" s="105" t="s">
        <x:v>2584</x:v>
      </x:c>
      <x:c r="AD201" s="105" t="s">
        <x:v>3605</x:v>
      </x:c>
    </x:row>
    <x:row r="202" ht="54" customHeight="1">
      <x:c r="A202" s="105" t="s">
        <x:v>3606</x:v>
      </x:c>
      <x:c r="B202" s="105"/>
      <x:c r="C202" s="105" t="s">
        <x:v>3601</x:v>
      </x:c>
      <x:c r="D202" s="105" t="s">
        <x:v>3602</x:v>
      </x:c>
      <x:c r="E202" s="105" t="s">
        <x:v>3603</x:v>
      </x:c>
      <x:c r="F202" s="105" t="s">
        <x:v>2968</x:v>
      </x:c>
      <x:c r="G202" s="105" t="s">
        <x:v>3607</x:v>
      </x:c>
      <x:c r="H202" s="105" t="s">
        <x:v>3608</x:v>
      </x:c>
      <x:c r="I202" s="105"/>
      <x:c r="J202" s="105" t="s">
        <x:v>2472</x:v>
      </x:c>
      <x:c r="K202" s="105" t="s">
        <x:v>3601</x:v>
      </x:c>
      <x:c r="L202" s="105"/>
      <x:c r="M202" s="105" t="s">
        <x:v>2971</x:v>
      </x:c>
      <x:c r="N202" s="105" t="s">
        <x:v>2972</x:v>
      </x:c>
      <x:c r="O202" s="105" t="s">
        <x:v>2475</x:v>
      </x:c>
      <x:c r="P202" s="105">
        <x:v>0</x:v>
      </x:c>
      <x:c r="Q202" s="105">
        <x:v>0</x:v>
      </x:c>
      <x:c r="R202" s="105" t="s">
        <x:v>2476</x:v>
      </x:c>
      <x:c r="S202" s="105">
        <x:v>7.7000000000000002</x:v>
      </x:c>
      <x:c r="T202" s="105">
        <x:v>0.29999999999999999</x:v>
      </x:c>
      <x:c r="U202" s="105" t="s">
        <x:v>2500</x:v>
      </x:c>
      <x:c r="V202" s="105">
        <x:v>6.2000000000000002</x:v>
      </x:c>
      <x:c r="W202" s="105">
        <x:v>0.75</x:v>
      </x:c>
      <x:c r="X202" s="105" t="s">
        <x:v>2475</x:v>
      </x:c>
      <x:c r="Y202" s="105">
        <x:v>0</x:v>
      </x:c>
      <x:c r="Z202" s="105" t="s">
        <x:v>2475</x:v>
      </x:c>
      <x:c r="AA202" s="105">
        <x:v>0</x:v>
      </x:c>
      <x:c r="AB202" s="105" t="s">
        <x:v>2501</x:v>
      </x:c>
      <x:c r="AC202" s="105" t="s">
        <x:v>2475</x:v>
      </x:c>
      <x:c r="AD202" s="105" t="s">
        <x:v>3609</x:v>
      </x:c>
    </x:row>
    <x:row r="203" ht="54" customHeight="1">
      <x:c r="A203" s="105" t="s">
        <x:v>3610</x:v>
      </x:c>
      <x:c r="B203" s="105"/>
      <x:c r="C203" s="105" t="s">
        <x:v>3601</x:v>
      </x:c>
      <x:c r="D203" s="105" t="s">
        <x:v>3602</x:v>
      </x:c>
      <x:c r="E203" s="105" t="s">
        <x:v>3603</x:v>
      </x:c>
      <x:c r="F203" s="105" t="s">
        <x:v>2968</x:v>
      </x:c>
      <x:c r="G203" s="105" t="s">
        <x:v>3611</x:v>
      </x:c>
      <x:c r="H203" s="105" t="s">
        <x:v>3030</x:v>
      </x:c>
      <x:c r="I203" s="105"/>
      <x:c r="J203" s="105" t="s">
        <x:v>2472</x:v>
      </x:c>
      <x:c r="K203" s="105" t="s">
        <x:v>3601</x:v>
      </x:c>
      <x:c r="L203" s="105" t="s">
        <x:v>3031</x:v>
      </x:c>
      <x:c r="M203" s="105" t="s">
        <x:v>2971</x:v>
      </x:c>
      <x:c r="N203" s="105" t="s">
        <x:v>2972</x:v>
      </x:c>
      <x:c r="O203" s="105" t="s">
        <x:v>2973</x:v>
      </x:c>
      <x:c r="P203" s="105">
        <x:v>0.79000000000000004</x:v>
      </x:c>
      <x:c r="Q203" s="105">
        <x:v>0</x:v>
      </x:c>
      <x:c r="R203" s="105" t="s">
        <x:v>3171</x:v>
      </x:c>
      <x:c r="S203" s="105">
        <x:v>8.4000000000000004</x:v>
      </x:c>
      <x:c r="T203" s="105">
        <x:v>0.25</x:v>
      </x:c>
      <x:c r="U203" s="105" t="s">
        <x:v>2500</x:v>
      </x:c>
      <x:c r="V203" s="105">
        <x:v>6.9000000000000004</x:v>
      </x:c>
      <x:c r="W203" s="105">
        <x:v>0.75</x:v>
      </x:c>
      <x:c r="X203" s="105" t="s">
        <x:v>2475</x:v>
      </x:c>
      <x:c r="Y203" s="105">
        <x:v>0</x:v>
      </x:c>
      <x:c r="Z203" s="105" t="s">
        <x:v>2475</x:v>
      </x:c>
      <x:c r="AA203" s="105">
        <x:v>0</x:v>
      </x:c>
      <x:c r="AB203" s="105" t="s">
        <x:v>2501</x:v>
      </x:c>
      <x:c r="AC203" s="105" t="s">
        <x:v>2639</x:v>
      </x:c>
      <x:c r="AD203" s="105" t="s">
        <x:v>3612</x:v>
      </x:c>
    </x:row>
    <x:row r="204" ht="54" customHeight="1">
      <x:c r="A204" s="105" t="s">
        <x:v>3613</x:v>
      </x:c>
      <x:c r="B204" s="105"/>
      <x:c r="C204" s="105" t="s">
        <x:v>3601</x:v>
      </x:c>
      <x:c r="D204" s="105" t="s">
        <x:v>3602</x:v>
      </x:c>
      <x:c r="E204" s="105" t="s">
        <x:v>3603</x:v>
      </x:c>
      <x:c r="F204" s="105" t="s">
        <x:v>2968</x:v>
      </x:c>
      <x:c r="G204" s="105" t="s">
        <x:v>3614</x:v>
      </x:c>
      <x:c r="H204" s="105" t="s">
        <x:v>3166</x:v>
      </x:c>
      <x:c r="I204" s="105"/>
      <x:c r="J204" s="105" t="s">
        <x:v>2472</x:v>
      </x:c>
      <x:c r="K204" s="105" t="s">
        <x:v>3601</x:v>
      </x:c>
      <x:c r="L204" s="105"/>
      <x:c r="M204" s="105" t="s">
        <x:v>2971</x:v>
      </x:c>
      <x:c r="N204" s="105" t="s">
        <x:v>2972</x:v>
      </x:c>
      <x:c r="O204" s="105" t="s">
        <x:v>2475</x:v>
      </x:c>
      <x:c r="P204" s="105">
        <x:v>0</x:v>
      </x:c>
      <x:c r="Q204" s="105">
        <x:v>0</x:v>
      </x:c>
      <x:c r="R204" s="105" t="s">
        <x:v>2476</x:v>
      </x:c>
      <x:c r="S204" s="105">
        <x:v>9.0999999999999996</x:v>
      </x:c>
      <x:c r="T204" s="105">
        <x:v>0.20000000000000001</x:v>
      </x:c>
      <x:c r="U204" s="105" t="s">
        <x:v>2500</x:v>
      </x:c>
      <x:c r="V204" s="105">
        <x:v>7.5999999999999996</x:v>
      </x:c>
      <x:c r="W204" s="105">
        <x:v>0.75</x:v>
      </x:c>
      <x:c r="X204" s="105" t="s">
        <x:v>3167</x:v>
      </x:c>
      <x:c r="Y204" s="105">
        <x:v>1</x:v>
      </x:c>
      <x:c r="Z204" s="105" t="s">
        <x:v>2853</x:v>
      </x:c>
      <x:c r="AA204" s="105">
        <x:v>0</x:v>
      </x:c>
      <x:c r="AB204" s="105" t="s">
        <x:v>2501</x:v>
      </x:c>
      <x:c r="AC204" s="105" t="s">
        <x:v>2475</x:v>
      </x:c>
      <x:c r="AD204" s="105" t="s">
        <x:v>3615</x:v>
      </x:c>
    </x:row>
    <x:row r="205" ht="54" customHeight="1">
      <x:c r="A205" s="105" t="s">
        <x:v>3616</x:v>
      </x:c>
      <x:c r="B205" s="105"/>
      <x:c r="C205" s="105" t="s">
        <x:v>3617</x:v>
      </x:c>
      <x:c r="D205" s="105" t="s">
        <x:v>3618</x:v>
      </x:c>
      <x:c r="E205" s="105" t="s">
        <x:v>2933</x:v>
      </x:c>
      <x:c r="F205" s="105" t="s">
        <x:v>2513</x:v>
      </x:c>
      <x:c r="G205" s="105" t="s">
        <x:v>3619</x:v>
      </x:c>
      <x:c r="H205" s="105" t="s">
        <x:v>3061</x:v>
      </x:c>
      <x:c r="I205" s="105"/>
      <x:c r="J205" s="105" t="s">
        <x:v>2472</x:v>
      </x:c>
      <x:c r="K205" s="105" t="s">
        <x:v>3617</x:v>
      </x:c>
      <x:c r="L205" s="105" t="s">
        <x:v>3062</x:v>
      </x:c>
      <x:c r="M205" s="105" t="s">
        <x:v>3179</x:v>
      </x:c>
      <x:c r="N205" s="105" t="s">
        <x:v>3180</x:v>
      </x:c>
      <x:c r="O205" s="105" t="s">
        <x:v>2475</x:v>
      </x:c>
      <x:c r="P205" s="105">
        <x:v>0</x:v>
      </x:c>
      <x:c r="Q205" s="105">
        <x:v>0</x:v>
      </x:c>
      <x:c r="R205" s="105" t="s">
        <x:v>2476</x:v>
      </x:c>
      <x:c r="S205" s="105">
        <x:v>8</x:v>
      </x:c>
      <x:c r="T205" s="105">
        <x:v>0.25</x:v>
      </x:c>
      <x:c r="U205" s="105" t="s">
        <x:v>2500</x:v>
      </x:c>
      <x:c r="V205" s="105">
        <x:v>6.5</x:v>
      </x:c>
      <x:c r="W205" s="105">
        <x:v>0.90000000000000002</x:v>
      </x:c>
      <x:c r="X205" s="105" t="s">
        <x:v>3063</x:v>
      </x:c>
      <x:c r="Y205" s="105">
        <x:v>-1</x:v>
      </x:c>
      <x:c r="Z205" s="105" t="s">
        <x:v>2677</x:v>
      </x:c>
      <x:c r="AA205" s="105">
        <x:v>4</x:v>
      </x:c>
      <x:c r="AB205" s="105" t="s">
        <x:v>2813</x:v>
      </x:c>
      <x:c r="AC205" s="105" t="s">
        <x:v>2475</x:v>
      </x:c>
      <x:c r="AD205" s="105" t="s">
        <x:v>3620</x:v>
      </x:c>
    </x:row>
    <x:row r="206" ht="54" customHeight="1">
      <x:c r="A206" s="105" t="s">
        <x:v>3621</x:v>
      </x:c>
      <x:c r="B206" s="105"/>
      <x:c r="C206" s="105" t="s">
        <x:v>3617</x:v>
      </x:c>
      <x:c r="D206" s="105" t="s">
        <x:v>3618</x:v>
      </x:c>
      <x:c r="E206" s="105" t="s">
        <x:v>2933</x:v>
      </x:c>
      <x:c r="F206" s="105" t="s">
        <x:v>2513</x:v>
      </x:c>
      <x:c r="G206" s="105" t="s">
        <x:v>3622</x:v>
      </x:c>
      <x:c r="H206" s="105" t="s">
        <x:v>3623</x:v>
      </x:c>
      <x:c r="I206" s="105"/>
      <x:c r="J206" s="105" t="s">
        <x:v>2472</x:v>
      </x:c>
      <x:c r="K206" s="105" t="s">
        <x:v>3617</x:v>
      </x:c>
      <x:c r="L206" s="105" t="s">
        <x:v>2934</x:v>
      </x:c>
      <x:c r="M206" s="105" t="s">
        <x:v>3179</x:v>
      </x:c>
      <x:c r="N206" s="105" t="s">
        <x:v>3180</x:v>
      </x:c>
      <x:c r="O206" s="105" t="s">
        <x:v>2475</x:v>
      </x:c>
      <x:c r="P206" s="105">
        <x:v>0</x:v>
      </x:c>
      <x:c r="Q206" s="105">
        <x:v>0</x:v>
      </x:c>
      <x:c r="R206" s="105" t="s">
        <x:v>2476</x:v>
      </x:c>
      <x:c r="S206" s="105">
        <x:v>8.6999999999999993</x:v>
      </x:c>
      <x:c r="T206" s="105">
        <x:v>0.25</x:v>
      </x:c>
      <x:c r="U206" s="105" t="s">
        <x:v>2500</x:v>
      </x:c>
      <x:c r="V206" s="105">
        <x:v>7.2000000000000002</x:v>
      </x:c>
      <x:c r="W206" s="105">
        <x:v>0.90000000000000002</x:v>
      </x:c>
      <x:c r="X206" s="105" t="s">
        <x:v>2937</x:v>
      </x:c>
      <x:c r="Y206" s="105">
        <x:v>-200</x:v>
      </x:c>
      <x:c r="Z206" s="105" t="s">
        <x:v>2509</x:v>
      </x:c>
      <x:c r="AA206" s="105">
        <x:v>4</x:v>
      </x:c>
      <x:c r="AB206" s="105" t="s">
        <x:v>2813</x:v>
      </x:c>
      <x:c r="AC206" s="105" t="s">
        <x:v>2931</x:v>
      </x:c>
      <x:c r="AD206" s="105" t="s">
        <x:v>3624</x:v>
      </x:c>
    </x:row>
    <x:row r="207" ht="54" customHeight="1">
      <x:c r="A207" s="105" t="s">
        <x:v>3625</x:v>
      </x:c>
      <x:c r="B207" s="105"/>
      <x:c r="C207" s="105" t="s">
        <x:v>3617</x:v>
      </x:c>
      <x:c r="D207" s="105" t="s">
        <x:v>3618</x:v>
      </x:c>
      <x:c r="E207" s="105" t="s">
        <x:v>2933</x:v>
      </x:c>
      <x:c r="F207" s="105" t="s">
        <x:v>2513</x:v>
      </x:c>
      <x:c r="G207" s="105" t="s">
        <x:v>3626</x:v>
      </x:c>
      <x:c r="H207" s="105" t="s">
        <x:v>3236</x:v>
      </x:c>
      <x:c r="I207" s="105"/>
      <x:c r="J207" s="105" t="s">
        <x:v>2472</x:v>
      </x:c>
      <x:c r="K207" s="105" t="s">
        <x:v>3617</x:v>
      </x:c>
      <x:c r="L207" s="105"/>
      <x:c r="M207" s="105" t="s">
        <x:v>3179</x:v>
      </x:c>
      <x:c r="N207" s="105" t="s">
        <x:v>3180</x:v>
      </x:c>
      <x:c r="O207" s="105" t="s">
        <x:v>2475</x:v>
      </x:c>
      <x:c r="P207" s="105">
        <x:v>0</x:v>
      </x:c>
      <x:c r="Q207" s="105">
        <x:v>0</x:v>
      </x:c>
      <x:c r="R207" s="105" t="s">
        <x:v>2476</x:v>
      </x:c>
      <x:c r="S207" s="105">
        <x:v>9.4000000000000004</x:v>
      </x:c>
      <x:c r="T207" s="105">
        <x:v>0.25</x:v>
      </x:c>
      <x:c r="U207" s="105" t="s">
        <x:v>2500</x:v>
      </x:c>
      <x:c r="V207" s="105">
        <x:v>7.9000000000000004</x:v>
      </x:c>
      <x:c r="W207" s="105">
        <x:v>0.90000000000000002</x:v>
      </x:c>
      <x:c r="X207" s="105" t="s">
        <x:v>3232</x:v>
      </x:c>
      <x:c r="Y207" s="105">
        <x:v>12</x:v>
      </x:c>
      <x:c r="Z207" s="105" t="s">
        <x:v>2509</x:v>
      </x:c>
      <x:c r="AA207" s="105">
        <x:v>0</x:v>
      </x:c>
      <x:c r="AB207" s="105" t="s">
        <x:v>2501</x:v>
      </x:c>
      <x:c r="AC207" s="105" t="s">
        <x:v>2475</x:v>
      </x:c>
      <x:c r="AD207" s="105" t="s">
        <x:v>3627</x:v>
      </x:c>
    </x:row>
    <x:row r="208" ht="54" customHeight="1">
      <x:c r="A208" s="105" t="s">
        <x:v>3628</x:v>
      </x:c>
      <x:c r="B208" s="105"/>
      <x:c r="C208" s="105" t="s">
        <x:v>3617</x:v>
      </x:c>
      <x:c r="D208" s="105" t="s">
        <x:v>3618</x:v>
      </x:c>
      <x:c r="E208" s="105" t="s">
        <x:v>2933</x:v>
      </x:c>
      <x:c r="F208" s="105" t="s">
        <x:v>2513</x:v>
      </x:c>
      <x:c r="G208" s="105" t="s">
        <x:v>3629</x:v>
      </x:c>
      <x:c r="H208" s="105" t="s">
        <x:v>3630</x:v>
      </x:c>
      <x:c r="I208" s="105"/>
      <x:c r="J208" s="105" t="s">
        <x:v>2472</x:v>
      </x:c>
      <x:c r="K208" s="105" t="s">
        <x:v>3617</x:v>
      </x:c>
      <x:c r="L208" s="105"/>
      <x:c r="M208" s="105" t="s">
        <x:v>3179</x:v>
      </x:c>
      <x:c r="N208" s="105" t="s">
        <x:v>3180</x:v>
      </x:c>
      <x:c r="O208" s="105" t="s">
        <x:v>2973</x:v>
      </x:c>
      <x:c r="P208" s="105">
        <x:v>1.1499999999999999</x:v>
      </x:c>
      <x:c r="Q208" s="105">
        <x:v>0</x:v>
      </x:c>
      <x:c r="R208" s="105" t="s">
        <x:v>3047</x:v>
      </x:c>
      <x:c r="S208" s="105">
        <x:v>10.1</x:v>
      </x:c>
      <x:c r="T208" s="105">
        <x:v>0.25</x:v>
      </x:c>
      <x:c r="U208" s="105" t="s">
        <x:v>2500</x:v>
      </x:c>
      <x:c r="V208" s="105">
        <x:v>8.5999999999999996</x:v>
      </x:c>
      <x:c r="W208" s="105">
        <x:v>0.90000000000000002</x:v>
      </x:c>
      <x:c r="X208" s="105" t="s">
        <x:v>2475</x:v>
      </x:c>
      <x:c r="Y208" s="105">
        <x:v>0</x:v>
      </x:c>
      <x:c r="Z208" s="105" t="s">
        <x:v>2475</x:v>
      </x:c>
      <x:c r="AA208" s="105">
        <x:v>0</x:v>
      </x:c>
      <x:c r="AB208" s="105" t="s">
        <x:v>2501</x:v>
      </x:c>
      <x:c r="AC208" s="105" t="s">
        <x:v>2475</x:v>
      </x:c>
      <x:c r="AD208" s="105" t="s">
        <x:v>3631</x:v>
      </x:c>
    </x:row>
    <x:row r="209" ht="54" customHeight="1">
      <x:c r="A209" s="105" t="s">
        <x:v>3632</x:v>
      </x:c>
      <x:c r="B209" s="105"/>
      <x:c r="C209" s="105" t="s">
        <x:v>3633</x:v>
      </x:c>
      <x:c r="D209" s="105" t="s">
        <x:v>3634</x:v>
      </x:c>
      <x:c r="E209" s="105" t="s">
        <x:v>2957</x:v>
      </x:c>
      <x:c r="F209" s="105" t="s">
        <x:v>2513</x:v>
      </x:c>
      <x:c r="G209" s="105" t="s">
        <x:v>3635</x:v>
      </x:c>
      <x:c r="H209" s="105" t="s">
        <x:v>3636</x:v>
      </x:c>
      <x:c r="I209" s="105"/>
      <x:c r="J209" s="105" t="s">
        <x:v>2472</x:v>
      </x:c>
      <x:c r="K209" s="105" t="s">
        <x:v>3633</x:v>
      </x:c>
      <x:c r="L209" s="105" t="s">
        <x:v>2744</x:v>
      </x:c>
      <x:c r="M209" s="105" t="s">
        <x:v>3179</x:v>
      </x:c>
      <x:c r="N209" s="105" t="s">
        <x:v>3180</x:v>
      </x:c>
      <x:c r="O209" s="105" t="s">
        <x:v>2475</x:v>
      </x:c>
      <x:c r="P209" s="105">
        <x:v>0</x:v>
      </x:c>
      <x:c r="Q209" s="105">
        <x:v>0</x:v>
      </x:c>
      <x:c r="R209" s="105" t="s">
        <x:v>2476</x:v>
      </x:c>
      <x:c r="S209" s="105">
        <x:v>8</x:v>
      </x:c>
      <x:c r="T209" s="105">
        <x:v>0.25</x:v>
      </x:c>
      <x:c r="U209" s="105" t="s">
        <x:v>2500</x:v>
      </x:c>
      <x:c r="V209" s="105">
        <x:v>6.5</x:v>
      </x:c>
      <x:c r="W209" s="105">
        <x:v>0.90000000000000002</x:v>
      </x:c>
      <x:c r="X209" s="105" t="s">
        <x:v>2952</x:v>
      </x:c>
      <x:c r="Y209" s="105">
        <x:v>1</x:v>
      </x:c>
      <x:c r="Z209" s="105" t="s">
        <x:v>2953</x:v>
      </x:c>
      <x:c r="AA209" s="105">
        <x:v>0</x:v>
      </x:c>
      <x:c r="AB209" s="105" t="s">
        <x:v>2501</x:v>
      </x:c>
      <x:c r="AC209" s="105" t="s">
        <x:v>2746</x:v>
      </x:c>
      <x:c r="AD209" s="105" t="s">
        <x:v>3637</x:v>
      </x:c>
    </x:row>
    <x:row r="210" ht="54" customHeight="1">
      <x:c r="A210" s="105" t="s">
        <x:v>3638</x:v>
      </x:c>
      <x:c r="B210" s="105"/>
      <x:c r="C210" s="105" t="s">
        <x:v>3633</x:v>
      </x:c>
      <x:c r="D210" s="105" t="s">
        <x:v>3634</x:v>
      </x:c>
      <x:c r="E210" s="105" t="s">
        <x:v>2957</x:v>
      </x:c>
      <x:c r="F210" s="105" t="s">
        <x:v>2513</x:v>
      </x:c>
      <x:c r="G210" s="105" t="s">
        <x:v>3639</x:v>
      </x:c>
      <x:c r="H210" s="105" t="s">
        <x:v>3640</x:v>
      </x:c>
      <x:c r="I210" s="105"/>
      <x:c r="J210" s="105" t="s">
        <x:v>2472</x:v>
      </x:c>
      <x:c r="K210" s="105" t="s">
        <x:v>3633</x:v>
      </x:c>
      <x:c r="L210" s="105" t="s">
        <x:v>2958</x:v>
      </x:c>
      <x:c r="M210" s="105" t="s">
        <x:v>3179</x:v>
      </x:c>
      <x:c r="N210" s="105" t="s">
        <x:v>3180</x:v>
      </x:c>
      <x:c r="O210" s="105" t="s">
        <x:v>2475</x:v>
      </x:c>
      <x:c r="P210" s="105">
        <x:v>0</x:v>
      </x:c>
      <x:c r="Q210" s="105">
        <x:v>0</x:v>
      </x:c>
      <x:c r="R210" s="105" t="s">
        <x:v>2476</x:v>
      </x:c>
      <x:c r="S210" s="105">
        <x:v>8.6999999999999993</x:v>
      </x:c>
      <x:c r="T210" s="105">
        <x:v>0.25</x:v>
      </x:c>
      <x:c r="U210" s="105" t="s">
        <x:v>2500</x:v>
      </x:c>
      <x:c r="V210" s="105">
        <x:v>7.2000000000000002</x:v>
      </x:c>
      <x:c r="W210" s="105">
        <x:v>0.90000000000000002</x:v>
      </x:c>
      <x:c r="X210" s="105" t="s">
        <x:v>2860</x:v>
      </x:c>
      <x:c r="Y210" s="105">
        <x:v>2</x:v>
      </x:c>
      <x:c r="Z210" s="105" t="s">
        <x:v>2853</x:v>
      </x:c>
      <x:c r="AA210" s="105">
        <x:v>5</x:v>
      </x:c>
      <x:c r="AB210" s="105" t="s">
        <x:v>2813</x:v>
      </x:c>
      <x:c r="AC210" s="105" t="s">
        <x:v>2956</x:v>
      </x:c>
      <x:c r="AD210" s="105" t="s">
        <x:v>3641</x:v>
      </x:c>
    </x:row>
    <x:row r="211" ht="54" customHeight="1">
      <x:c r="A211" s="105" t="s">
        <x:v>3642</x:v>
      </x:c>
      <x:c r="B211" s="105"/>
      <x:c r="C211" s="105" t="s">
        <x:v>3633</x:v>
      </x:c>
      <x:c r="D211" s="105" t="s">
        <x:v>3634</x:v>
      </x:c>
      <x:c r="E211" s="105" t="s">
        <x:v>2957</x:v>
      </x:c>
      <x:c r="F211" s="105" t="s">
        <x:v>2513</x:v>
      </x:c>
      <x:c r="G211" s="105" t="s">
        <x:v>3643</x:v>
      </x:c>
      <x:c r="H211" s="105" t="s">
        <x:v>3512</x:v>
      </x:c>
      <x:c r="I211" s="105"/>
      <x:c r="J211" s="105" t="s">
        <x:v>2472</x:v>
      </x:c>
      <x:c r="K211" s="105" t="s">
        <x:v>3633</x:v>
      </x:c>
      <x:c r="L211" s="105"/>
      <x:c r="M211" s="105" t="s">
        <x:v>3179</x:v>
      </x:c>
      <x:c r="N211" s="105" t="s">
        <x:v>3180</x:v>
      </x:c>
      <x:c r="O211" s="105" t="s">
        <x:v>2973</x:v>
      </x:c>
      <x:c r="P211" s="105">
        <x:v>1.0900000000000001</x:v>
      </x:c>
      <x:c r="Q211" s="105">
        <x:v>0</x:v>
      </x:c>
      <x:c r="R211" s="105" t="s">
        <x:v>3644</x:v>
      </x:c>
      <x:c r="S211" s="105">
        <x:v>9.4000000000000004</x:v>
      </x:c>
      <x:c r="T211" s="105">
        <x:v>0.25</x:v>
      </x:c>
      <x:c r="U211" s="105" t="s">
        <x:v>2500</x:v>
      </x:c>
      <x:c r="V211" s="105">
        <x:v>7.9000000000000004</x:v>
      </x:c>
      <x:c r="W211" s="105">
        <x:v>0.90000000000000002</x:v>
      </x:c>
      <x:c r="X211" s="105" t="s">
        <x:v>2475</x:v>
      </x:c>
      <x:c r="Y211" s="105">
        <x:v>0</x:v>
      </x:c>
      <x:c r="Z211" s="105" t="s">
        <x:v>2475</x:v>
      </x:c>
      <x:c r="AA211" s="105">
        <x:v>0</x:v>
      </x:c>
      <x:c r="AB211" s="105" t="s">
        <x:v>2501</x:v>
      </x:c>
      <x:c r="AC211" s="105" t="s">
        <x:v>2475</x:v>
      </x:c>
      <x:c r="AD211" s="105" t="s">
        <x:v>3645</x:v>
      </x:c>
    </x:row>
    <x:row r="212" ht="54" customHeight="1">
      <x:c r="A212" s="105" t="s">
        <x:v>3646</x:v>
      </x:c>
      <x:c r="B212" s="105"/>
      <x:c r="C212" s="105" t="s">
        <x:v>3633</x:v>
      </x:c>
      <x:c r="D212" s="105" t="s">
        <x:v>3634</x:v>
      </x:c>
      <x:c r="E212" s="105" t="s">
        <x:v>2957</x:v>
      </x:c>
      <x:c r="F212" s="105" t="s">
        <x:v>2513</x:v>
      </x:c>
      <x:c r="G212" s="105" t="s">
        <x:v>3647</x:v>
      </x:c>
      <x:c r="H212" s="105" t="s">
        <x:v>3193</x:v>
      </x:c>
      <x:c r="I212" s="105"/>
      <x:c r="J212" s="105" t="s">
        <x:v>2472</x:v>
      </x:c>
      <x:c r="K212" s="105" t="s">
        <x:v>3633</x:v>
      </x:c>
      <x:c r="L212" s="105"/>
      <x:c r="M212" s="105" t="s">
        <x:v>3179</x:v>
      </x:c>
      <x:c r="N212" s="105" t="s">
        <x:v>3180</x:v>
      </x:c>
      <x:c r="O212" s="105" t="s">
        <x:v>2475</x:v>
      </x:c>
      <x:c r="P212" s="105">
        <x:v>0</x:v>
      </x:c>
      <x:c r="Q212" s="105">
        <x:v>0</x:v>
      </x:c>
      <x:c r="R212" s="105" t="s">
        <x:v>2476</x:v>
      </x:c>
      <x:c r="S212" s="105">
        <x:v>10.1</x:v>
      </x:c>
      <x:c r="T212" s="105">
        <x:v>0.25</x:v>
      </x:c>
      <x:c r="U212" s="105" t="s">
        <x:v>2500</x:v>
      </x:c>
      <x:c r="V212" s="105">
        <x:v>8.5999999999999996</x:v>
      </x:c>
      <x:c r="W212" s="105">
        <x:v>0.90000000000000002</x:v>
      </x:c>
      <x:c r="X212" s="105" t="s">
        <x:v>3194</x:v>
      </x:c>
      <x:c r="Y212" s="105">
        <x:v>-40</x:v>
      </x:c>
      <x:c r="Z212" s="105" t="s">
        <x:v>2509</x:v>
      </x:c>
      <x:c r="AA212" s="105">
        <x:v>2</x:v>
      </x:c>
      <x:c r="AB212" s="105" t="s">
        <x:v>2813</x:v>
      </x:c>
      <x:c r="AC212" s="105" t="s">
        <x:v>2475</x:v>
      </x:c>
      <x:c r="AD212" s="105" t="s">
        <x:v>3648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75" defaultRowHeight="13.199999809265137"/>
  <x:cols>
    <x:col min="1" max="1" width="6.5" style="83" customWidth="1"/>
    <x:col min="2" max="2" width="17.875" style="83" customWidth="1"/>
    <x:col min="3" max="3" width="19.375" style="83" customWidth="1"/>
    <x:col min="4" max="4" width="16" style="83" customWidth="1"/>
    <x:col min="5" max="5" width="10.625" style="83" customWidth="1"/>
    <x:col min="6" max="7" width="6.05859375" style="83" customWidth="1"/>
    <x:col min="8" max="8" width="15" style="83" customWidth="1"/>
    <x:col min="9" max="10" width="10.29296875" style="83" customWidth="1"/>
    <x:col min="11" max="11" width="6.05859375" style="83" customWidth="1"/>
    <x:col min="12" max="12" width="15" style="83" customWidth="1"/>
    <x:col min="13" max="14" width="10.29296875" style="83" customWidth="1"/>
    <x:col min="15" max="15" width="13.25" style="83" customWidth="1"/>
    <x:col min="16" max="16" width="6.5" style="83" customWidth="1"/>
    <x:col min="17" max="17" width="13.25" style="83" customWidth="1"/>
    <x:col min="18" max="18" width="6.5" style="83" customWidth="1"/>
    <x:col min="19" max="19" width="13.25" style="83" customWidth="1"/>
    <x:col min="20" max="20" width="6.5" style="83" customWidth="1"/>
    <x:col min="21" max="21" width="13.25" style="83" customWidth="1"/>
    <x:col min="22" max="22" width="6.5" style="83" customWidth="1"/>
    <x:col min="23" max="23" width="10.375" style="83" customWidth="1"/>
    <x:col min="24" max="24" width="42" style="83" customWidth="1"/>
    <x:col min="25" max="16384" width="8.875" style="83" customWidth="0"/>
  </x:cols>
  <x:sheetData>
    <x:row r="1" ht="18.350000381469727" customHeight="1">
      <x:c r="B1" s="126" t="s">
        <x:v>3649</x:v>
      </x:c>
      <x:c r="C1" s="126" t="s">
        <x:v>3650</x:v>
      </x:c>
      <x:c r="E1" s="126" t="s">
        <x:v>3651</x:v>
      </x:c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  <x:c r="U1" s="126"/>
      <x:c r="V1" s="126"/>
      <x:c r="W1" s="126"/>
      <x:c r="X1" s="126"/>
    </x:row>
    <x:row r="2" ht="18.350000381469727" customHeight="1">
      <x:c r="B2" s="126" t="s">
        <x:v>3652</x:v>
      </x:c>
      <x:c r="C2" s="126">
        <x:v>306</x:v>
      </x:c>
      <x:c r="E2" s="126" t="s">
        <x:v>3653</x:v>
      </x:c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  <x:c r="R2" s="126"/>
      <x:c r="S2" s="126"/>
      <x:c r="T2" s="126"/>
      <x:c r="U2" s="126"/>
      <x:c r="V2" s="126"/>
      <x:c r="W2" s="126"/>
      <x:c r="X2" s="126"/>
    </x:row>
    <x:row r="3" ht="18.350000381469727" customHeight="1">
      <x:c r="B3" s="126" t="s">
        <x:v>3654</x:v>
      </x:c>
      <x:c r="C3" s="126" t="n">
        <x:f>COUNTIF(C7:C312,"&lt;&gt;")</x:f>
        <x:v>43</x:v>
      </x:c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  <x:c r="R3" s="126"/>
      <x:c r="S3" s="126"/>
      <x:c r="T3" s="126"/>
      <x:c r="U3" s="126"/>
      <x:c r="V3" s="126"/>
      <x:c r="W3" s="126"/>
      <x:c r="X3" s="126"/>
    </x:row>
    <x:row r="4" ht="18.350000381469727" customHeight="1">
      <x:c r="B4" s="126" t="s">
        <x:v>3655</x:v>
      </x:c>
      <x:c r="C4" s="126" t="n">
        <x:f>C2-C3</x:f>
        <x:v>263</x:v>
      </x:c>
      <x:c r="E4" s="126"/>
      <x:c r="F4" s="126"/>
      <x:c r="G4" s="126"/>
      <x:c r="H4" s="126"/>
      <x:c r="I4" s="126"/>
      <x:c r="J4" s="126"/>
      <x:c r="K4" s="126"/>
      <x:c r="L4" s="126"/>
      <x:c r="M4" s="126"/>
      <x:c r="N4" s="126"/>
      <x:c r="O4" s="126"/>
      <x:c r="P4" s="126"/>
      <x:c r="Q4" s="126"/>
      <x:c r="R4" s="126"/>
      <x:c r="S4" s="126"/>
      <x:c r="T4" s="126"/>
      <x:c r="U4" s="126"/>
      <x:c r="V4" s="126"/>
      <x:c r="W4" s="126"/>
      <x:c r="X4" s="126"/>
    </x:row>
    <x:row r="5" ht="18.350000381469727" customHeight="1">
      <x:c r="B5" s="126" t="s">
        <x:v>3656</x:v>
      </x:c>
      <x:c r="C5" s="126" t="n">
        <x:f>C2-COUNT(A7:A312)</x:f>
        <x:v>0</x:v>
      </x:c>
      <x:c r="E5" s="126"/>
      <x:c r="F5" s="126"/>
      <x:c r="G5" s="126"/>
      <x:c r="H5" s="126"/>
      <x:c r="I5" s="126"/>
      <x:c r="J5" s="126"/>
      <x:c r="K5" s="126"/>
      <x:c r="L5" s="126"/>
      <x:c r="M5" s="126"/>
      <x:c r="N5" s="126"/>
      <x:c r="O5" s="126"/>
      <x:c r="P5" s="126"/>
      <x:c r="Q5" s="126"/>
      <x:c r="R5" s="126"/>
      <x:c r="S5" s="126"/>
      <x:c r="T5" s="126"/>
      <x:c r="U5" s="126"/>
      <x:c r="V5" s="126"/>
      <x:c r="W5" s="126"/>
      <x:c r="X5" s="126"/>
    </x:row>
    <x:row r="6" s="108" customFormat="1" ht="44.04999923706055" customHeight="1">
      <x:c r="A6" s="126" t="s">
        <x:v>3657</x:v>
      </x:c>
      <x:c r="B6" s="126"/>
      <x:c r="C6" s="126" t="s">
        <x:v>3658</x:v>
      </x:c>
      <x:c r="D6" s="126" t="s">
        <x:v>3659</x:v>
      </x:c>
      <x:c r="E6" s="126" t="s">
        <x:v>3660</x:v>
      </x:c>
      <x:c r="F6" s="126" t="s">
        <x:v>3661</x:v>
      </x:c>
      <x:c r="G6" s="126" t="s">
        <x:v>2486</x:v>
      </x:c>
      <x:c r="H6" s="126" t="s">
        <x:v>3662</x:v>
      </x:c>
      <x:c r="I6" s="126" t="s">
        <x:v>3663</x:v>
      </x:c>
      <x:c r="J6" s="126" t="s">
        <x:v>3664</x:v>
      </x:c>
      <x:c r="K6" s="126" t="s">
        <x:v>3194</x:v>
      </x:c>
      <x:c r="L6" s="126" t="s">
        <x:v>3665</x:v>
      </x:c>
      <x:c r="M6" s="126" t="s">
        <x:v>3666</x:v>
      </x:c>
      <x:c r="N6" s="126" t="s">
        <x:v>3667</x:v>
      </x:c>
      <x:c r="O6" s="126" t="s">
        <x:v>3668</x:v>
      </x:c>
      <x:c r="P6" s="126" t="s">
        <x:v>3669</x:v>
      </x:c>
      <x:c r="Q6" s="126" t="s">
        <x:v>3670</x:v>
      </x:c>
      <x:c r="R6" s="126" t="s">
        <x:v>3671</x:v>
      </x:c>
      <x:c r="S6" s="126" t="s">
        <x:v>3672</x:v>
      </x:c>
      <x:c r="T6" s="126" t="s">
        <x:v>3673</x:v>
      </x:c>
      <x:c r="U6" s="126" t="s">
        <x:v>3674</x:v>
      </x:c>
      <x:c r="V6" s="126" t="s">
        <x:v>3675</x:v>
      </x:c>
      <x:c r="W6" s="126" t="s">
        <x:v>3676</x:v>
      </x:c>
      <x:c r="X6" s="126" t="s">
        <x:v>2466</x:v>
      </x:c>
      <x:c r="Y6" s="126"/>
      <x:c r="Z6" s="126"/>
      <x:c r="AA6" s="126"/>
      <x:c r="AB6" s="126"/>
      <x:c r="AC6" s="126"/>
      <x:c r="AD6" s="126"/>
      <x:c r="AE6" s="126"/>
      <x:c r="AF6" s="126"/>
      <x:c r="AG6" s="126"/>
      <x:c r="AH6" s="126"/>
      <x:c r="AI6" s="126"/>
      <x:c r="AJ6" s="126"/>
      <x:c r="AK6" s="126"/>
      <x:c r="AL6" s="126"/>
      <x:c r="AM6" s="126"/>
      <x:c r="AN6" s="126"/>
      <x:c r="AO6" s="126"/>
      <x:c r="AP6" s="126"/>
      <x:c r="AQ6" s="126"/>
      <x:c r="AR6" s="126"/>
      <x:c r="AS6" s="126"/>
      <x:c r="AT6" s="126"/>
      <x:c r="AU6" s="126"/>
      <x:c r="AV6" s="126"/>
      <x:c r="AW6" s="126"/>
      <x:c r="AX6" s="126"/>
      <x:c r="AY6" s="126"/>
      <x:c r="AZ6" s="126"/>
      <x:c r="BA6" s="126"/>
      <x:c r="BB6" s="126"/>
      <x:c r="BC6" s="126"/>
      <x:c r="BD6" s="126"/>
      <x:c r="BE6" s="126"/>
      <x:c r="BF6" s="126"/>
      <x:c r="BG6" s="126"/>
      <x:c r="BH6" s="126"/>
      <x:c r="BI6" s="126"/>
      <x:c r="BJ6" s="126"/>
      <x:c r="BK6" s="126"/>
      <x:c r="BL6" s="126"/>
      <x:c r="BM6" s="126"/>
      <x:c r="BN6" s="126"/>
      <x:c r="BO6" s="126"/>
      <x:c r="BP6" s="126"/>
      <x:c r="BQ6" s="126"/>
      <x:c r="BR6" s="126"/>
      <x:c r="BS6" s="126"/>
      <x:c r="BT6" s="126"/>
      <x:c r="BU6" s="126"/>
      <x:c r="BV6" s="126"/>
      <x:c r="BW6" s="126"/>
      <x:c r="BX6" s="126"/>
      <x:c r="BY6" s="126"/>
      <x:c r="BZ6" s="126"/>
      <x:c r="CA6" s="126"/>
      <x:c r="CB6" s="126"/>
      <x:c r="CC6" s="126"/>
      <x:c r="CD6" s="126"/>
      <x:c r="CE6" s="126"/>
      <x:c r="CF6" s="126"/>
      <x:c r="CG6" s="126"/>
      <x:c r="CH6" s="126"/>
      <x:c r="CI6" s="126"/>
      <x:c r="CJ6" s="126"/>
      <x:c r="CK6" s="126"/>
      <x:c r="CL6" s="126"/>
      <x:c r="CM6" s="126"/>
      <x:c r="CN6" s="126"/>
      <x:c r="CO6" s="126"/>
      <x:c r="CP6" s="126"/>
      <x:c r="CQ6" s="126"/>
      <x:c r="CR6" s="126"/>
      <x:c r="CS6" s="126"/>
      <x:c r="CT6" s="126"/>
      <x:c r="CU6" s="126"/>
      <x:c r="CV6" s="126"/>
      <x:c r="CW6" s="126"/>
      <x:c r="CX6" s="126"/>
      <x:c r="CY6" s="126"/>
      <x:c r="CZ6" s="126"/>
      <x:c r="DA6" s="126"/>
      <x:c r="DB6" s="126"/>
      <x:c r="DC6" s="126"/>
      <x:c r="DD6" s="126"/>
      <x:c r="DE6" s="126"/>
      <x:c r="DF6" s="126"/>
      <x:c r="DG6" s="126"/>
      <x:c r="DH6" s="126"/>
      <x:c r="DI6" s="126"/>
      <x:c r="DJ6" s="126"/>
      <x:c r="DK6" s="126"/>
      <x:c r="DL6" s="126"/>
      <x:c r="DM6" s="126"/>
      <x:c r="DN6" s="126"/>
      <x:c r="DO6" s="126"/>
      <x:c r="DP6" s="126"/>
      <x:c r="DQ6" s="126"/>
      <x:c r="DR6" s="126"/>
      <x:c r="DS6" s="126"/>
      <x:c r="DT6" s="126"/>
      <x:c r="DU6" s="126"/>
      <x:c r="DV6" s="126"/>
      <x:c r="DW6" s="126"/>
      <x:c r="DX6" s="126"/>
      <x:c r="DY6" s="126"/>
      <x:c r="DZ6" s="126"/>
      <x:c r="EA6" s="126"/>
      <x:c r="EB6" s="126"/>
      <x:c r="EC6" s="126"/>
      <x:c r="ED6" s="126"/>
      <x:c r="EE6" s="126"/>
      <x:c r="EF6" s="126"/>
      <x:c r="EG6" s="126"/>
      <x:c r="EH6" s="126"/>
      <x:c r="EI6" s="126"/>
      <x:c r="EJ6" s="126"/>
      <x:c r="EK6" s="126"/>
      <x:c r="EL6" s="126"/>
      <x:c r="EM6" s="126"/>
      <x:c r="EN6" s="126"/>
      <x:c r="EO6" s="126"/>
      <x:c r="EP6" s="126"/>
      <x:c r="EQ6" s="126"/>
      <x:c r="ER6" s="126"/>
      <x:c r="ES6" s="126"/>
      <x:c r="ET6" s="126"/>
      <x:c r="EU6" s="126"/>
      <x:c r="EV6" s="126"/>
      <x:c r="EW6" s="126"/>
      <x:c r="EX6" s="126"/>
      <x:c r="EY6" s="126"/>
      <x:c r="EZ6" s="126"/>
      <x:c r="FA6" s="126"/>
      <x:c r="FB6" s="126"/>
      <x:c r="FC6" s="126"/>
      <x:c r="FD6" s="126"/>
      <x:c r="FE6" s="126"/>
      <x:c r="FF6" s="126"/>
      <x:c r="FG6" s="126"/>
      <x:c r="FH6" s="126"/>
      <x:c r="FI6" s="126"/>
      <x:c r="FJ6" s="126"/>
      <x:c r="FK6" s="126"/>
      <x:c r="FL6" s="126"/>
      <x:c r="FM6" s="126"/>
      <x:c r="FN6" s="126"/>
      <x:c r="FO6" s="126"/>
      <x:c r="FP6" s="126"/>
      <x:c r="FQ6" s="126"/>
      <x:c r="FR6" s="126"/>
      <x:c r="FS6" s="126"/>
      <x:c r="FT6" s="126"/>
      <x:c r="FU6" s="126"/>
      <x:c r="FV6" s="126"/>
      <x:c r="FW6" s="126"/>
      <x:c r="FX6" s="126"/>
      <x:c r="FY6" s="126"/>
      <x:c r="FZ6" s="126"/>
      <x:c r="GA6" s="126"/>
      <x:c r="GB6" s="126"/>
      <x:c r="GC6" s="126"/>
      <x:c r="GD6" s="126"/>
      <x:c r="GE6" s="126"/>
      <x:c r="GF6" s="126"/>
      <x:c r="GG6" s="126"/>
      <x:c r="GH6" s="126"/>
      <x:c r="GI6" s="126"/>
      <x:c r="GJ6" s="126"/>
      <x:c r="GK6" s="126"/>
      <x:c r="GL6" s="126"/>
      <x:c r="GM6" s="126"/>
      <x:c r="GN6" s="126"/>
      <x:c r="GO6" s="126"/>
      <x:c r="GP6" s="126"/>
      <x:c r="GQ6" s="126"/>
      <x:c r="GR6" s="126"/>
      <x:c r="GS6" s="126"/>
      <x:c r="GT6" s="126"/>
      <x:c r="GU6" s="126"/>
      <x:c r="GV6" s="126"/>
      <x:c r="GW6" s="126"/>
      <x:c r="GX6" s="126"/>
      <x:c r="GY6" s="126"/>
      <x:c r="GZ6" s="126"/>
      <x:c r="HA6" s="126"/>
      <x:c r="HB6" s="126"/>
      <x:c r="HC6" s="126"/>
      <x:c r="HD6" s="126"/>
      <x:c r="HE6" s="126"/>
      <x:c r="HF6" s="126"/>
      <x:c r="HG6" s="126"/>
      <x:c r="HH6" s="126"/>
      <x:c r="HI6" s="126"/>
      <x:c r="HJ6" s="126"/>
      <x:c r="HK6" s="126"/>
      <x:c r="HL6" s="126"/>
      <x:c r="HM6" s="126"/>
      <x:c r="HN6" s="126"/>
      <x:c r="HO6" s="126"/>
      <x:c r="HP6" s="126"/>
      <x:c r="HQ6" s="126"/>
      <x:c r="HR6" s="126"/>
      <x:c r="HS6" s="126"/>
      <x:c r="HT6" s="126"/>
      <x:c r="HU6" s="126"/>
      <x:c r="HV6" s="126"/>
      <x:c r="HW6" s="126"/>
      <x:c r="HX6" s="126"/>
      <x:c r="HY6" s="126"/>
      <x:c r="HZ6" s="126"/>
      <x:c r="IA6" s="126"/>
      <x:c r="IB6" s="126"/>
      <x:c r="IC6" s="126"/>
      <x:c r="ID6" s="126"/>
      <x:c r="IE6" s="126"/>
      <x:c r="IF6" s="126"/>
      <x:c r="IG6" s="126"/>
      <x:c r="IH6" s="126"/>
      <x:c r="II6" s="126"/>
      <x:c r="IJ6" s="126"/>
      <x:c r="IK6" s="126"/>
      <x:c r="IL6" s="126"/>
      <x:c r="IM6" s="126"/>
      <x:c r="IN6" s="126"/>
      <x:c r="IO6" s="126"/>
      <x:c r="IP6" s="126"/>
      <x:c r="IQ6" s="126"/>
      <x:c r="IR6" s="126"/>
      <x:c r="IS6" s="126"/>
      <x:c r="IT6" s="126"/>
      <x:c r="IU6" s="126"/>
      <x:c r="IV6" s="126"/>
      <x:c r="IW6" s="126"/>
      <x:c r="IX6" s="126"/>
      <x:c r="IY6" s="126"/>
      <x:c r="IZ6" s="126"/>
      <x:c r="JA6" s="126"/>
      <x:c r="JB6" s="126"/>
      <x:c r="JC6" s="126"/>
      <x:c r="JD6" s="126"/>
      <x:c r="JE6" s="126"/>
      <x:c r="JF6" s="126"/>
      <x:c r="JG6" s="126"/>
      <x:c r="JH6" s="126"/>
      <x:c r="JI6" s="126"/>
      <x:c r="JJ6" s="126"/>
      <x:c r="JK6" s="126"/>
      <x:c r="JL6" s="126"/>
      <x:c r="JM6" s="126"/>
      <x:c r="JN6" s="126"/>
      <x:c r="JO6" s="126"/>
      <x:c r="JP6" s="126"/>
      <x:c r="JQ6" s="126"/>
      <x:c r="JR6" s="126"/>
      <x:c r="JS6" s="126"/>
      <x:c r="JT6" s="126"/>
      <x:c r="JU6" s="126"/>
      <x:c r="JV6" s="126"/>
      <x:c r="JW6" s="126"/>
      <x:c r="JX6" s="126"/>
      <x:c r="JY6" s="126"/>
      <x:c r="JZ6" s="126"/>
      <x:c r="KA6" s="126"/>
      <x:c r="KB6" s="126"/>
      <x:c r="KC6" s="126"/>
      <x:c r="KD6" s="126"/>
      <x:c r="KE6" s="126"/>
      <x:c r="KF6" s="126"/>
      <x:c r="KG6" s="126"/>
      <x:c r="KH6" s="126"/>
      <x:c r="KI6" s="126"/>
      <x:c r="KJ6" s="126"/>
      <x:c r="KK6" s="126"/>
      <x:c r="KL6" s="126"/>
      <x:c r="KM6" s="126"/>
      <x:c r="KN6" s="126"/>
      <x:c r="KO6" s="126"/>
      <x:c r="KP6" s="126"/>
      <x:c r="KQ6" s="126"/>
      <x:c r="KR6" s="126"/>
      <x:c r="KS6" s="126"/>
      <x:c r="KT6" s="126"/>
      <x:c r="KU6" s="126"/>
      <x:c r="KV6" s="126"/>
      <x:c r="KW6" s="126"/>
      <x:c r="KX6" s="126"/>
      <x:c r="KY6" s="126"/>
      <x:c r="KZ6" s="126"/>
      <x:c r="LA6" s="126"/>
      <x:c r="LB6" s="126"/>
      <x:c r="LC6" s="126"/>
      <x:c r="LD6" s="126"/>
      <x:c r="LE6" s="126"/>
      <x:c r="LF6" s="126"/>
      <x:c r="LG6" s="126"/>
      <x:c r="LH6" s="126"/>
      <x:c r="LI6" s="126"/>
      <x:c r="LJ6" s="126"/>
      <x:c r="LK6" s="126"/>
      <x:c r="LL6" s="126"/>
      <x:c r="LM6" s="126"/>
      <x:c r="LN6" s="126"/>
      <x:c r="LO6" s="126"/>
      <x:c r="LP6" s="126"/>
      <x:c r="LQ6" s="126"/>
      <x:c r="LR6" s="126"/>
      <x:c r="LS6" s="126"/>
      <x:c r="LT6" s="126"/>
      <x:c r="LU6" s="126"/>
      <x:c r="LV6" s="126"/>
      <x:c r="LW6" s="126"/>
      <x:c r="LX6" s="126"/>
      <x:c r="LY6" s="126"/>
      <x:c r="LZ6" s="126"/>
      <x:c r="MA6" s="126"/>
      <x:c r="MB6" s="126"/>
      <x:c r="MC6" s="126"/>
      <x:c r="MD6" s="126"/>
      <x:c r="ME6" s="126"/>
      <x:c r="MF6" s="126"/>
      <x:c r="MG6" s="126"/>
      <x:c r="MH6" s="126"/>
      <x:c r="MI6" s="126"/>
      <x:c r="MJ6" s="126"/>
      <x:c r="MK6" s="126"/>
      <x:c r="ML6" s="126"/>
      <x:c r="MM6" s="126"/>
      <x:c r="MN6" s="126"/>
      <x:c r="MO6" s="126"/>
      <x:c r="MP6" s="126"/>
      <x:c r="MQ6" s="126"/>
      <x:c r="MR6" s="126"/>
      <x:c r="MS6" s="126"/>
      <x:c r="MT6" s="126"/>
      <x:c r="MU6" s="126"/>
      <x:c r="MV6" s="126"/>
      <x:c r="MW6" s="126"/>
      <x:c r="MX6" s="126"/>
      <x:c r="MY6" s="126"/>
      <x:c r="MZ6" s="126"/>
      <x:c r="NA6" s="126"/>
      <x:c r="NB6" s="126"/>
      <x:c r="NC6" s="126"/>
      <x:c r="ND6" s="126"/>
      <x:c r="NE6" s="126"/>
      <x:c r="NF6" s="126"/>
      <x:c r="NG6" s="126"/>
      <x:c r="NH6" s="126"/>
      <x:c r="NI6" s="126"/>
      <x:c r="NJ6" s="126"/>
      <x:c r="NK6" s="126"/>
      <x:c r="NL6" s="126"/>
      <x:c r="NM6" s="126"/>
      <x:c r="NN6" s="126"/>
      <x:c r="NO6" s="126"/>
      <x:c r="NP6" s="126"/>
      <x:c r="NQ6" s="126"/>
      <x:c r="NR6" s="126"/>
      <x:c r="NS6" s="126"/>
      <x:c r="NT6" s="126"/>
      <x:c r="NU6" s="126"/>
      <x:c r="NV6" s="126"/>
      <x:c r="NW6" s="126"/>
      <x:c r="NX6" s="126"/>
      <x:c r="NY6" s="126"/>
      <x:c r="NZ6" s="126"/>
      <x:c r="OA6" s="126"/>
      <x:c r="OB6" s="126"/>
      <x:c r="OC6" s="126"/>
      <x:c r="OD6" s="126"/>
      <x:c r="OE6" s="126"/>
      <x:c r="OF6" s="126"/>
      <x:c r="OG6" s="126"/>
      <x:c r="OH6" s="126"/>
      <x:c r="OI6" s="126"/>
      <x:c r="OJ6" s="126"/>
      <x:c r="OK6" s="126"/>
      <x:c r="OL6" s="126"/>
      <x:c r="OM6" s="126"/>
      <x:c r="ON6" s="126"/>
      <x:c r="OO6" s="126"/>
      <x:c r="OP6" s="126"/>
      <x:c r="OQ6" s="126"/>
      <x:c r="OR6" s="126"/>
      <x:c r="OS6" s="126"/>
      <x:c r="OT6" s="126"/>
      <x:c r="OU6" s="126"/>
      <x:c r="OV6" s="126"/>
      <x:c r="OW6" s="126"/>
      <x:c r="OX6" s="126"/>
      <x:c r="OY6" s="126"/>
      <x:c r="OZ6" s="126"/>
      <x:c r="PA6" s="126"/>
      <x:c r="PB6" s="126"/>
      <x:c r="PC6" s="126"/>
      <x:c r="PD6" s="126"/>
      <x:c r="PE6" s="126"/>
      <x:c r="PF6" s="126"/>
      <x:c r="PG6" s="126"/>
      <x:c r="PH6" s="126"/>
      <x:c r="PI6" s="126"/>
      <x:c r="PJ6" s="126"/>
      <x:c r="PK6" s="126"/>
      <x:c r="PL6" s="126"/>
      <x:c r="PM6" s="126"/>
      <x:c r="PN6" s="126"/>
      <x:c r="PO6" s="126"/>
      <x:c r="PP6" s="126"/>
      <x:c r="PQ6" s="126"/>
      <x:c r="PR6" s="126"/>
      <x:c r="PS6" s="126"/>
      <x:c r="PT6" s="126"/>
      <x:c r="PU6" s="126"/>
      <x:c r="PV6" s="126"/>
      <x:c r="PW6" s="126"/>
      <x:c r="PX6" s="126"/>
      <x:c r="PY6" s="126"/>
      <x:c r="PZ6" s="126"/>
      <x:c r="QA6" s="126"/>
      <x:c r="QB6" s="126"/>
      <x:c r="QC6" s="126"/>
      <x:c r="QD6" s="126"/>
      <x:c r="QE6" s="126"/>
      <x:c r="QF6" s="126"/>
      <x:c r="QG6" s="126"/>
      <x:c r="QH6" s="126"/>
      <x:c r="QI6" s="126"/>
      <x:c r="QJ6" s="126"/>
      <x:c r="QK6" s="126"/>
      <x:c r="QL6" s="126"/>
      <x:c r="QM6" s="126"/>
      <x:c r="QN6" s="126"/>
      <x:c r="QO6" s="126"/>
      <x:c r="QP6" s="126"/>
      <x:c r="QQ6" s="126"/>
      <x:c r="QR6" s="126"/>
      <x:c r="QS6" s="126"/>
      <x:c r="QT6" s="126"/>
      <x:c r="QU6" s="126"/>
      <x:c r="QV6" s="126"/>
      <x:c r="QW6" s="126"/>
      <x:c r="QX6" s="126"/>
      <x:c r="QY6" s="126"/>
      <x:c r="QZ6" s="126"/>
      <x:c r="RA6" s="126"/>
      <x:c r="RB6" s="126"/>
      <x:c r="RC6" s="126"/>
      <x:c r="RD6" s="126"/>
      <x:c r="RE6" s="126"/>
      <x:c r="RF6" s="126"/>
      <x:c r="RG6" s="126"/>
      <x:c r="RH6" s="126"/>
      <x:c r="RI6" s="126"/>
      <x:c r="RJ6" s="126"/>
      <x:c r="RK6" s="126"/>
      <x:c r="RL6" s="126"/>
      <x:c r="RM6" s="126"/>
      <x:c r="RN6" s="126"/>
      <x:c r="RO6" s="126"/>
      <x:c r="RP6" s="126"/>
      <x:c r="RQ6" s="126"/>
      <x:c r="RR6" s="126"/>
      <x:c r="RS6" s="126"/>
      <x:c r="RT6" s="126"/>
      <x:c r="RU6" s="126"/>
      <x:c r="RV6" s="126"/>
      <x:c r="RW6" s="126"/>
      <x:c r="RX6" s="126"/>
      <x:c r="RY6" s="126"/>
      <x:c r="RZ6" s="126"/>
      <x:c r="SA6" s="126"/>
      <x:c r="SB6" s="126"/>
      <x:c r="SC6" s="126"/>
      <x:c r="SD6" s="126"/>
      <x:c r="SE6" s="126"/>
      <x:c r="SF6" s="126"/>
      <x:c r="SG6" s="126"/>
      <x:c r="SH6" s="126"/>
      <x:c r="SI6" s="126"/>
      <x:c r="SJ6" s="126"/>
      <x:c r="SK6" s="126"/>
      <x:c r="SL6" s="126"/>
      <x:c r="SM6" s="126"/>
      <x:c r="SN6" s="126"/>
      <x:c r="SO6" s="126"/>
      <x:c r="SP6" s="126"/>
      <x:c r="SQ6" s="126"/>
      <x:c r="SR6" s="126"/>
      <x:c r="SS6" s="126"/>
      <x:c r="ST6" s="126"/>
      <x:c r="SU6" s="126"/>
      <x:c r="SV6" s="126"/>
      <x:c r="SW6" s="126"/>
      <x:c r="SX6" s="126"/>
      <x:c r="SY6" s="126"/>
      <x:c r="SZ6" s="126"/>
      <x:c r="TA6" s="126"/>
      <x:c r="TB6" s="126"/>
      <x:c r="TC6" s="126"/>
      <x:c r="TD6" s="126"/>
      <x:c r="TE6" s="126"/>
      <x:c r="TF6" s="126"/>
      <x:c r="TG6" s="126"/>
      <x:c r="TH6" s="126"/>
      <x:c r="TI6" s="126"/>
      <x:c r="TJ6" s="126"/>
      <x:c r="TK6" s="126"/>
      <x:c r="TL6" s="126"/>
      <x:c r="TM6" s="126"/>
      <x:c r="TN6" s="126"/>
      <x:c r="TO6" s="126"/>
      <x:c r="TP6" s="126"/>
      <x:c r="TQ6" s="126"/>
      <x:c r="TR6" s="126"/>
      <x:c r="TS6" s="126"/>
      <x:c r="TT6" s="126"/>
      <x:c r="TU6" s="126"/>
      <x:c r="TV6" s="126"/>
      <x:c r="TW6" s="126"/>
      <x:c r="TX6" s="126"/>
      <x:c r="TY6" s="126"/>
      <x:c r="TZ6" s="126"/>
      <x:c r="UA6" s="126"/>
      <x:c r="UB6" s="126"/>
      <x:c r="UC6" s="126"/>
      <x:c r="UD6" s="126"/>
      <x:c r="UE6" s="126"/>
      <x:c r="UF6" s="126"/>
      <x:c r="UG6" s="126"/>
      <x:c r="UH6" s="126"/>
      <x:c r="UI6" s="126"/>
      <x:c r="UJ6" s="126"/>
      <x:c r="UK6" s="126"/>
      <x:c r="UL6" s="126"/>
      <x:c r="UM6" s="126"/>
      <x:c r="UN6" s="126"/>
      <x:c r="UO6" s="126"/>
      <x:c r="UP6" s="126"/>
      <x:c r="UQ6" s="126"/>
      <x:c r="UR6" s="126"/>
      <x:c r="US6" s="126"/>
      <x:c r="UT6" s="126"/>
      <x:c r="UU6" s="126"/>
      <x:c r="UV6" s="126"/>
      <x:c r="UW6" s="126"/>
      <x:c r="UX6" s="126"/>
      <x:c r="UY6" s="126"/>
      <x:c r="UZ6" s="126"/>
      <x:c r="VA6" s="126"/>
      <x:c r="VB6" s="126"/>
      <x:c r="VC6" s="126"/>
      <x:c r="VD6" s="126"/>
      <x:c r="VE6" s="126"/>
      <x:c r="VF6" s="126"/>
      <x:c r="VG6" s="126"/>
      <x:c r="VH6" s="126"/>
      <x:c r="VI6" s="126"/>
      <x:c r="VJ6" s="126"/>
      <x:c r="VK6" s="126"/>
      <x:c r="VL6" s="126"/>
      <x:c r="VM6" s="126"/>
      <x:c r="VN6" s="126"/>
      <x:c r="VO6" s="126"/>
      <x:c r="VP6" s="126"/>
      <x:c r="VQ6" s="126"/>
      <x:c r="VR6" s="126"/>
      <x:c r="VS6" s="126"/>
      <x:c r="VT6" s="126"/>
      <x:c r="VU6" s="126"/>
      <x:c r="VV6" s="126"/>
      <x:c r="VW6" s="126"/>
      <x:c r="VX6" s="126"/>
      <x:c r="VY6" s="126"/>
      <x:c r="VZ6" s="126"/>
      <x:c r="WA6" s="126"/>
      <x:c r="WB6" s="126"/>
      <x:c r="WC6" s="126"/>
      <x:c r="WD6" s="126"/>
      <x:c r="WE6" s="126"/>
      <x:c r="WF6" s="126"/>
      <x:c r="WG6" s="126"/>
      <x:c r="WH6" s="126"/>
      <x:c r="WI6" s="126"/>
      <x:c r="WJ6" s="126"/>
      <x:c r="WK6" s="126"/>
      <x:c r="WL6" s="126"/>
      <x:c r="WM6" s="126"/>
      <x:c r="WN6" s="126"/>
      <x:c r="WO6" s="126"/>
      <x:c r="WP6" s="126"/>
      <x:c r="WQ6" s="126"/>
      <x:c r="WR6" s="126"/>
      <x:c r="WS6" s="126"/>
      <x:c r="WT6" s="126"/>
      <x:c r="WU6" s="126"/>
      <x:c r="WV6" s="126"/>
      <x:c r="WW6" s="126"/>
      <x:c r="WX6" s="126"/>
      <x:c r="WY6" s="126"/>
      <x:c r="WZ6" s="126"/>
      <x:c r="XA6" s="126"/>
      <x:c r="XB6" s="126"/>
      <x:c r="XC6" s="126"/>
      <x:c r="XD6" s="126"/>
      <x:c r="XE6" s="126"/>
      <x:c r="XF6" s="126"/>
      <x:c r="XG6" s="126"/>
      <x:c r="XH6" s="126"/>
      <x:c r="XI6" s="126"/>
      <x:c r="XJ6" s="126"/>
      <x:c r="XK6" s="126"/>
      <x:c r="XL6" s="126"/>
      <x:c r="XM6" s="126"/>
      <x:c r="XN6" s="126"/>
      <x:c r="XO6" s="126"/>
      <x:c r="XP6" s="126"/>
      <x:c r="XQ6" s="126"/>
      <x:c r="XR6" s="126"/>
      <x:c r="XS6" s="126"/>
      <x:c r="XT6" s="126"/>
      <x:c r="XU6" s="126"/>
      <x:c r="XV6" s="126"/>
      <x:c r="XW6" s="126"/>
      <x:c r="XX6" s="126"/>
      <x:c r="XY6" s="126"/>
      <x:c r="XZ6" s="126"/>
      <x:c r="YA6" s="126"/>
      <x:c r="YB6" s="126"/>
      <x:c r="YC6" s="126"/>
      <x:c r="YD6" s="126"/>
      <x:c r="YE6" s="126"/>
      <x:c r="YF6" s="126"/>
      <x:c r="YG6" s="126"/>
      <x:c r="YH6" s="126"/>
      <x:c r="YI6" s="126"/>
      <x:c r="YJ6" s="126"/>
      <x:c r="YK6" s="126"/>
      <x:c r="YL6" s="126"/>
      <x:c r="YM6" s="126"/>
      <x:c r="YN6" s="126"/>
      <x:c r="YO6" s="126"/>
      <x:c r="YP6" s="126"/>
      <x:c r="YQ6" s="126"/>
      <x:c r="YR6" s="126"/>
      <x:c r="YS6" s="126"/>
      <x:c r="YT6" s="126"/>
      <x:c r="YU6" s="126"/>
      <x:c r="YV6" s="126"/>
      <x:c r="YW6" s="126"/>
      <x:c r="YX6" s="126"/>
      <x:c r="YY6" s="126"/>
      <x:c r="YZ6" s="126"/>
      <x:c r="ZA6" s="126"/>
      <x:c r="ZB6" s="126"/>
      <x:c r="ZC6" s="126"/>
      <x:c r="ZD6" s="126"/>
      <x:c r="ZE6" s="126"/>
      <x:c r="ZF6" s="126"/>
      <x:c r="ZG6" s="126"/>
      <x:c r="ZH6" s="126"/>
      <x:c r="ZI6" s="126"/>
      <x:c r="ZJ6" s="126"/>
      <x:c r="ZK6" s="126"/>
      <x:c r="ZL6" s="126"/>
      <x:c r="ZM6" s="126"/>
      <x:c r="ZN6" s="126"/>
      <x:c r="ZO6" s="126"/>
      <x:c r="ZP6" s="126"/>
      <x:c r="ZQ6" s="126"/>
      <x:c r="ZR6" s="126"/>
      <x:c r="ZS6" s="126"/>
      <x:c r="ZT6" s="126"/>
      <x:c r="ZU6" s="126"/>
      <x:c r="ZV6" s="126"/>
      <x:c r="ZW6" s="126"/>
      <x:c r="ZX6" s="126"/>
      <x:c r="ZY6" s="126"/>
      <x:c r="ZZ6" s="126"/>
      <x:c r="AAA6" s="126"/>
      <x:c r="AAB6" s="126"/>
      <x:c r="AAC6" s="126"/>
      <x:c r="AAD6" s="126"/>
      <x:c r="AAE6" s="126"/>
      <x:c r="AAF6" s="126"/>
      <x:c r="AAG6" s="126"/>
      <x:c r="AAH6" s="126"/>
      <x:c r="AAI6" s="126"/>
      <x:c r="AAJ6" s="126"/>
      <x:c r="AAK6" s="126"/>
      <x:c r="AAL6" s="126"/>
      <x:c r="AAM6" s="126"/>
      <x:c r="AAN6" s="126"/>
      <x:c r="AAO6" s="126"/>
      <x:c r="AAP6" s="126"/>
      <x:c r="AAQ6" s="126"/>
      <x:c r="AAR6" s="126"/>
      <x:c r="AAS6" s="126"/>
      <x:c r="AAT6" s="126"/>
      <x:c r="AAU6" s="126"/>
      <x:c r="AAV6" s="126"/>
      <x:c r="AAW6" s="126"/>
      <x:c r="AAX6" s="126"/>
      <x:c r="AAY6" s="126"/>
      <x:c r="AAZ6" s="126"/>
      <x:c r="ABA6" s="126"/>
      <x:c r="ABB6" s="126"/>
      <x:c r="ABC6" s="126"/>
      <x:c r="ABD6" s="126"/>
      <x:c r="ABE6" s="126"/>
      <x:c r="ABF6" s="126"/>
      <x:c r="ABG6" s="126"/>
      <x:c r="ABH6" s="126"/>
      <x:c r="ABI6" s="126"/>
      <x:c r="ABJ6" s="126"/>
      <x:c r="ABK6" s="126"/>
      <x:c r="ABL6" s="126"/>
      <x:c r="ABM6" s="126"/>
      <x:c r="ABN6" s="126"/>
      <x:c r="ABO6" s="126"/>
      <x:c r="ABP6" s="126"/>
      <x:c r="ABQ6" s="126"/>
      <x:c r="ABR6" s="126"/>
      <x:c r="ABS6" s="126"/>
      <x:c r="ABT6" s="126"/>
      <x:c r="ABU6" s="126"/>
      <x:c r="ABV6" s="126"/>
      <x:c r="ABW6" s="126"/>
      <x:c r="ABX6" s="126"/>
      <x:c r="ABY6" s="126"/>
      <x:c r="ABZ6" s="126"/>
      <x:c r="ACA6" s="126"/>
      <x:c r="ACB6" s="126"/>
      <x:c r="ACC6" s="126"/>
      <x:c r="ACD6" s="126"/>
      <x:c r="ACE6" s="126"/>
      <x:c r="ACF6" s="126"/>
      <x:c r="ACG6" s="126"/>
      <x:c r="ACH6" s="126"/>
      <x:c r="ACI6" s="126"/>
      <x:c r="ACJ6" s="126"/>
      <x:c r="ACK6" s="126"/>
      <x:c r="ACL6" s="126"/>
      <x:c r="ACM6" s="126"/>
      <x:c r="ACN6" s="126"/>
      <x:c r="ACO6" s="126"/>
      <x:c r="ACP6" s="126"/>
      <x:c r="ACQ6" s="126"/>
      <x:c r="ACR6" s="126"/>
      <x:c r="ACS6" s="126"/>
      <x:c r="ACT6" s="126"/>
      <x:c r="ACU6" s="126"/>
      <x:c r="ACV6" s="126"/>
      <x:c r="ACW6" s="126"/>
      <x:c r="ACX6" s="126"/>
      <x:c r="ACY6" s="126"/>
      <x:c r="ACZ6" s="126"/>
      <x:c r="ADA6" s="126"/>
      <x:c r="ADB6" s="126"/>
      <x:c r="ADC6" s="126"/>
      <x:c r="ADD6" s="126"/>
      <x:c r="ADE6" s="126"/>
      <x:c r="ADF6" s="126"/>
      <x:c r="ADG6" s="126"/>
      <x:c r="ADH6" s="126"/>
      <x:c r="ADI6" s="126"/>
      <x:c r="ADJ6" s="126"/>
      <x:c r="ADK6" s="126"/>
      <x:c r="ADL6" s="126"/>
      <x:c r="ADM6" s="126"/>
      <x:c r="ADN6" s="126"/>
      <x:c r="ADO6" s="126"/>
      <x:c r="ADP6" s="126"/>
      <x:c r="ADQ6" s="126"/>
      <x:c r="ADR6" s="126"/>
      <x:c r="ADS6" s="126"/>
      <x:c r="ADT6" s="126"/>
      <x:c r="ADU6" s="126"/>
      <x:c r="ADV6" s="126"/>
      <x:c r="ADW6" s="126"/>
      <x:c r="ADX6" s="126"/>
      <x:c r="ADY6" s="126"/>
      <x:c r="ADZ6" s="126"/>
      <x:c r="AEA6" s="126"/>
      <x:c r="AEB6" s="126"/>
      <x:c r="AEC6" s="126"/>
      <x:c r="AED6" s="126"/>
      <x:c r="AEE6" s="126"/>
      <x:c r="AEF6" s="126"/>
      <x:c r="AEG6" s="126"/>
      <x:c r="AEH6" s="126"/>
      <x:c r="AEI6" s="126"/>
      <x:c r="AEJ6" s="126"/>
      <x:c r="AEK6" s="126"/>
      <x:c r="AEL6" s="126"/>
      <x:c r="AEM6" s="126"/>
      <x:c r="AEN6" s="126"/>
      <x:c r="AEO6" s="126"/>
      <x:c r="AEP6" s="126"/>
      <x:c r="AEQ6" s="126"/>
      <x:c r="AER6" s="126"/>
      <x:c r="AES6" s="126"/>
      <x:c r="AET6" s="126"/>
      <x:c r="AEU6" s="126"/>
      <x:c r="AEV6" s="126"/>
      <x:c r="AEW6" s="126"/>
      <x:c r="AEX6" s="126"/>
      <x:c r="AEY6" s="126"/>
      <x:c r="AEZ6" s="126"/>
      <x:c r="AFA6" s="126"/>
      <x:c r="AFB6" s="126"/>
      <x:c r="AFC6" s="126"/>
      <x:c r="AFD6" s="126"/>
      <x:c r="AFE6" s="126"/>
      <x:c r="AFF6" s="126"/>
      <x:c r="AFG6" s="126"/>
      <x:c r="AFH6" s="126"/>
      <x:c r="AFI6" s="126"/>
      <x:c r="AFJ6" s="126"/>
      <x:c r="AFK6" s="126"/>
      <x:c r="AFL6" s="126"/>
      <x:c r="AFM6" s="126"/>
      <x:c r="AFN6" s="126"/>
      <x:c r="AFO6" s="126"/>
      <x:c r="AFP6" s="126"/>
      <x:c r="AFQ6" s="126"/>
      <x:c r="AFR6" s="126"/>
      <x:c r="AFS6" s="126"/>
      <x:c r="AFT6" s="126"/>
      <x:c r="AFU6" s="126"/>
      <x:c r="AFV6" s="126"/>
      <x:c r="AFW6" s="126"/>
      <x:c r="AFX6" s="126"/>
      <x:c r="AFY6" s="126"/>
      <x:c r="AFZ6" s="126"/>
      <x:c r="AGA6" s="126"/>
      <x:c r="AGB6" s="126"/>
      <x:c r="AGC6" s="126"/>
      <x:c r="AGD6" s="126"/>
      <x:c r="AGE6" s="126"/>
      <x:c r="AGF6" s="126"/>
      <x:c r="AGG6" s="126"/>
      <x:c r="AGH6" s="126"/>
      <x:c r="AGI6" s="126"/>
      <x:c r="AGJ6" s="126"/>
      <x:c r="AGK6" s="126"/>
      <x:c r="AGL6" s="126"/>
      <x:c r="AGM6" s="126"/>
      <x:c r="AGN6" s="126"/>
      <x:c r="AGO6" s="126"/>
      <x:c r="AGP6" s="126"/>
      <x:c r="AGQ6" s="126"/>
      <x:c r="AGR6" s="126"/>
      <x:c r="AGS6" s="126"/>
      <x:c r="AGT6" s="126"/>
      <x:c r="AGU6" s="126"/>
      <x:c r="AGV6" s="126"/>
      <x:c r="AGW6" s="126"/>
      <x:c r="AGX6" s="126"/>
      <x:c r="AGY6" s="126"/>
      <x:c r="AGZ6" s="126"/>
      <x:c r="AHA6" s="126"/>
      <x:c r="AHB6" s="126"/>
      <x:c r="AHC6" s="126"/>
      <x:c r="AHD6" s="126"/>
      <x:c r="AHE6" s="126"/>
      <x:c r="AHF6" s="126"/>
      <x:c r="AHG6" s="126"/>
      <x:c r="AHH6" s="126"/>
      <x:c r="AHI6" s="126"/>
      <x:c r="AHJ6" s="126"/>
      <x:c r="AHK6" s="126"/>
      <x:c r="AHL6" s="126"/>
      <x:c r="AHM6" s="126"/>
      <x:c r="AHN6" s="126"/>
      <x:c r="AHO6" s="126"/>
      <x:c r="AHP6" s="126"/>
      <x:c r="AHQ6" s="126"/>
      <x:c r="AHR6" s="126"/>
      <x:c r="AHS6" s="126"/>
      <x:c r="AHT6" s="126"/>
      <x:c r="AHU6" s="126"/>
      <x:c r="AHV6" s="126"/>
      <x:c r="AHW6" s="126"/>
      <x:c r="AHX6" s="126"/>
      <x:c r="AHY6" s="126"/>
      <x:c r="AHZ6" s="126"/>
      <x:c r="AIA6" s="126"/>
      <x:c r="AIB6" s="126"/>
      <x:c r="AIC6" s="126"/>
      <x:c r="AID6" s="126"/>
      <x:c r="AIE6" s="126"/>
      <x:c r="AIF6" s="126"/>
      <x:c r="AIG6" s="126"/>
      <x:c r="AIH6" s="126"/>
      <x:c r="AII6" s="126"/>
      <x:c r="AIJ6" s="126"/>
      <x:c r="AIK6" s="126"/>
      <x:c r="AIL6" s="126"/>
      <x:c r="AIM6" s="126"/>
      <x:c r="AIN6" s="126"/>
      <x:c r="AIO6" s="126"/>
      <x:c r="AIP6" s="126"/>
      <x:c r="AIQ6" s="126"/>
      <x:c r="AIR6" s="126"/>
      <x:c r="AIS6" s="126"/>
      <x:c r="AIT6" s="126"/>
      <x:c r="AIU6" s="126"/>
      <x:c r="AIV6" s="126"/>
      <x:c r="AIW6" s="126"/>
      <x:c r="AIX6" s="126"/>
      <x:c r="AIY6" s="126"/>
      <x:c r="AIZ6" s="126"/>
      <x:c r="AJA6" s="126"/>
      <x:c r="AJB6" s="126"/>
      <x:c r="AJC6" s="126"/>
      <x:c r="AJD6" s="126"/>
      <x:c r="AJE6" s="126"/>
      <x:c r="AJF6" s="126"/>
      <x:c r="AJG6" s="126"/>
      <x:c r="AJH6" s="126"/>
      <x:c r="AJI6" s="126"/>
      <x:c r="AJJ6" s="126"/>
      <x:c r="AJK6" s="126"/>
      <x:c r="AJL6" s="126"/>
      <x:c r="AJM6" s="126"/>
      <x:c r="AJN6" s="126"/>
      <x:c r="AJO6" s="126"/>
      <x:c r="AJP6" s="126"/>
      <x:c r="AJQ6" s="126"/>
      <x:c r="AJR6" s="126"/>
      <x:c r="AJS6" s="126"/>
      <x:c r="AJT6" s="126"/>
      <x:c r="AJU6" s="126"/>
      <x:c r="AJV6" s="126"/>
      <x:c r="AJW6" s="126"/>
      <x:c r="AJX6" s="126"/>
      <x:c r="AJY6" s="126"/>
      <x:c r="AJZ6" s="126"/>
      <x:c r="AKA6" s="126"/>
      <x:c r="AKB6" s="126"/>
      <x:c r="AKC6" s="126"/>
      <x:c r="AKD6" s="126"/>
      <x:c r="AKE6" s="126"/>
      <x:c r="AKF6" s="126"/>
      <x:c r="AKG6" s="126"/>
      <x:c r="AKH6" s="126"/>
      <x:c r="AKI6" s="126"/>
      <x:c r="AKJ6" s="126"/>
      <x:c r="AKK6" s="126"/>
      <x:c r="AKL6" s="126"/>
      <x:c r="AKM6" s="126"/>
      <x:c r="AKN6" s="126"/>
      <x:c r="AKO6" s="126"/>
      <x:c r="AKP6" s="126"/>
      <x:c r="AKQ6" s="126"/>
      <x:c r="AKR6" s="126"/>
      <x:c r="AKS6" s="126"/>
      <x:c r="AKT6" s="126"/>
      <x:c r="AKU6" s="126"/>
      <x:c r="AKV6" s="126"/>
      <x:c r="AKW6" s="126"/>
      <x:c r="AKX6" s="126"/>
      <x:c r="AKY6" s="126"/>
      <x:c r="AKZ6" s="126"/>
      <x:c r="ALA6" s="126"/>
      <x:c r="ALB6" s="126"/>
      <x:c r="ALC6" s="126"/>
      <x:c r="ALD6" s="126"/>
      <x:c r="ALE6" s="126"/>
      <x:c r="ALF6" s="126"/>
      <x:c r="ALG6" s="126"/>
      <x:c r="ALH6" s="126"/>
      <x:c r="ALI6" s="126"/>
      <x:c r="ALJ6" s="126"/>
      <x:c r="ALK6" s="126"/>
      <x:c r="ALL6" s="126"/>
      <x:c r="ALM6" s="126"/>
      <x:c r="ALN6" s="126"/>
      <x:c r="ALO6" s="126"/>
      <x:c r="ALP6" s="126"/>
      <x:c r="ALQ6" s="126"/>
      <x:c r="ALR6" s="126"/>
      <x:c r="ALS6" s="126"/>
      <x:c r="ALT6" s="126"/>
      <x:c r="ALU6" s="126"/>
      <x:c r="ALV6" s="126"/>
      <x:c r="ALW6" s="126"/>
      <x:c r="ALX6" s="126"/>
      <x:c r="ALY6" s="126"/>
      <x:c r="ALZ6" s="126"/>
      <x:c r="AMA6" s="126"/>
      <x:c r="AMB6" s="126"/>
      <x:c r="AMC6" s="126"/>
      <x:c r="AMD6" s="126"/>
      <x:c r="AME6" s="126"/>
      <x:c r="AMF6" s="126"/>
      <x:c r="AMG6" s="126"/>
      <x:c r="AMH6" s="126"/>
      <x:c r="AMI6" s="126"/>
      <x:c r="AMJ6" s="126"/>
      <x:c r="AMK6" s="126"/>
      <x:c r="AML6" s="126"/>
      <x:c r="AMM6" s="126"/>
      <x:c r="AMN6" s="126"/>
      <x:c r="AMO6" s="126"/>
      <x:c r="AMP6" s="126"/>
      <x:c r="AMQ6" s="126"/>
      <x:c r="AMR6" s="126"/>
      <x:c r="AMS6" s="126"/>
      <x:c r="AMT6" s="126"/>
      <x:c r="AMU6" s="126"/>
      <x:c r="AMV6" s="126"/>
      <x:c r="AMW6" s="126"/>
      <x:c r="AMX6" s="126"/>
      <x:c r="AMY6" s="126"/>
      <x:c r="AMZ6" s="126"/>
      <x:c r="ANA6" s="126"/>
      <x:c r="ANB6" s="126"/>
      <x:c r="ANC6" s="126"/>
      <x:c r="AND6" s="126"/>
      <x:c r="ANE6" s="126"/>
      <x:c r="ANF6" s="126"/>
      <x:c r="ANG6" s="126"/>
      <x:c r="ANH6" s="126"/>
      <x:c r="ANI6" s="126"/>
      <x:c r="ANJ6" s="126"/>
      <x:c r="ANK6" s="126"/>
      <x:c r="ANL6" s="126"/>
      <x:c r="ANM6" s="126"/>
      <x:c r="ANN6" s="126"/>
      <x:c r="ANO6" s="126"/>
      <x:c r="ANP6" s="126"/>
      <x:c r="ANQ6" s="126"/>
      <x:c r="ANR6" s="126"/>
      <x:c r="ANS6" s="126"/>
      <x:c r="ANT6" s="126"/>
      <x:c r="ANU6" s="126"/>
      <x:c r="ANV6" s="126"/>
      <x:c r="ANW6" s="126"/>
      <x:c r="ANX6" s="126"/>
      <x:c r="ANY6" s="126"/>
      <x:c r="ANZ6" s="126"/>
      <x:c r="AOA6" s="126"/>
      <x:c r="AOB6" s="126"/>
      <x:c r="AOC6" s="126"/>
      <x:c r="AOD6" s="126"/>
      <x:c r="AOE6" s="126"/>
      <x:c r="AOF6" s="126"/>
      <x:c r="AOG6" s="126"/>
      <x:c r="AOH6" s="126"/>
      <x:c r="AOI6" s="126"/>
      <x:c r="AOJ6" s="126"/>
      <x:c r="AOK6" s="126"/>
      <x:c r="AOL6" s="126"/>
      <x:c r="AOM6" s="126"/>
      <x:c r="AON6" s="126"/>
      <x:c r="AOO6" s="126"/>
      <x:c r="AOP6" s="126"/>
      <x:c r="AOQ6" s="126"/>
      <x:c r="AOR6" s="126"/>
      <x:c r="AOS6" s="126"/>
      <x:c r="AOT6" s="126"/>
      <x:c r="AOU6" s="126"/>
      <x:c r="AOV6" s="126"/>
      <x:c r="AOW6" s="126"/>
      <x:c r="AOX6" s="126"/>
      <x:c r="AOY6" s="126"/>
      <x:c r="AOZ6" s="126"/>
      <x:c r="APA6" s="126"/>
      <x:c r="APB6" s="126"/>
      <x:c r="APC6" s="126"/>
      <x:c r="APD6" s="126"/>
      <x:c r="APE6" s="126"/>
      <x:c r="APF6" s="126"/>
      <x:c r="APG6" s="126"/>
      <x:c r="APH6" s="126"/>
      <x:c r="API6" s="126"/>
      <x:c r="APJ6" s="126"/>
      <x:c r="APK6" s="126"/>
      <x:c r="APL6" s="126"/>
      <x:c r="APM6" s="126"/>
      <x:c r="APN6" s="126"/>
      <x:c r="APO6" s="126"/>
      <x:c r="APP6" s="126"/>
      <x:c r="APQ6" s="126"/>
      <x:c r="APR6" s="126"/>
      <x:c r="APS6" s="126"/>
      <x:c r="APT6" s="126"/>
      <x:c r="APU6" s="126"/>
      <x:c r="APV6" s="126"/>
      <x:c r="APW6" s="126"/>
      <x:c r="APX6" s="126"/>
      <x:c r="APY6" s="126"/>
      <x:c r="APZ6" s="126"/>
      <x:c r="AQA6" s="126"/>
      <x:c r="AQB6" s="126"/>
      <x:c r="AQC6" s="126"/>
      <x:c r="AQD6" s="126"/>
      <x:c r="AQE6" s="126"/>
      <x:c r="AQF6" s="126"/>
      <x:c r="AQG6" s="126"/>
      <x:c r="AQH6" s="126"/>
      <x:c r="AQI6" s="126"/>
      <x:c r="AQJ6" s="126"/>
      <x:c r="AQK6" s="126"/>
      <x:c r="AQL6" s="126"/>
      <x:c r="AQM6" s="126"/>
      <x:c r="AQN6" s="126"/>
      <x:c r="AQO6" s="126"/>
      <x:c r="AQP6" s="126"/>
      <x:c r="AQQ6" s="126"/>
      <x:c r="AQR6" s="126"/>
      <x:c r="AQS6" s="126"/>
      <x:c r="AQT6" s="126"/>
      <x:c r="AQU6" s="126"/>
      <x:c r="AQV6" s="126"/>
      <x:c r="AQW6" s="126"/>
      <x:c r="AQX6" s="126"/>
      <x:c r="AQY6" s="126"/>
      <x:c r="AQZ6" s="126"/>
      <x:c r="ARA6" s="126"/>
      <x:c r="ARB6" s="126"/>
      <x:c r="ARC6" s="126"/>
      <x:c r="ARD6" s="126"/>
      <x:c r="ARE6" s="126"/>
      <x:c r="ARF6" s="126"/>
      <x:c r="ARG6" s="126"/>
      <x:c r="ARH6" s="126"/>
      <x:c r="ARI6" s="126"/>
      <x:c r="ARJ6" s="126"/>
      <x:c r="ARK6" s="126"/>
      <x:c r="ARL6" s="126"/>
      <x:c r="ARM6" s="126"/>
      <x:c r="ARN6" s="126"/>
      <x:c r="ARO6" s="126"/>
      <x:c r="ARP6" s="126"/>
      <x:c r="ARQ6" s="126"/>
      <x:c r="ARR6" s="126"/>
      <x:c r="ARS6" s="126"/>
      <x:c r="ART6" s="126"/>
      <x:c r="ARU6" s="126"/>
      <x:c r="ARV6" s="126"/>
      <x:c r="ARW6" s="126"/>
      <x:c r="ARX6" s="126"/>
      <x:c r="ARY6" s="126"/>
      <x:c r="ARZ6" s="126"/>
      <x:c r="ASA6" s="126"/>
      <x:c r="ASB6" s="126"/>
      <x:c r="ASC6" s="126"/>
      <x:c r="ASD6" s="126"/>
      <x:c r="ASE6" s="126"/>
      <x:c r="ASF6" s="126"/>
      <x:c r="ASG6" s="126"/>
      <x:c r="ASH6" s="126"/>
      <x:c r="ASI6" s="126"/>
      <x:c r="ASJ6" s="126"/>
      <x:c r="ASK6" s="126"/>
      <x:c r="ASL6" s="126"/>
      <x:c r="ASM6" s="126"/>
      <x:c r="ASN6" s="126"/>
      <x:c r="ASO6" s="126"/>
      <x:c r="ASP6" s="126"/>
      <x:c r="ASQ6" s="126"/>
      <x:c r="ASR6" s="126"/>
      <x:c r="ASS6" s="126"/>
      <x:c r="AST6" s="126"/>
      <x:c r="ASU6" s="126"/>
      <x:c r="ASV6" s="126"/>
      <x:c r="ASW6" s="126"/>
      <x:c r="ASX6" s="126"/>
      <x:c r="ASY6" s="126"/>
      <x:c r="ASZ6" s="126"/>
      <x:c r="ATA6" s="126"/>
      <x:c r="ATB6" s="126"/>
      <x:c r="ATC6" s="126"/>
      <x:c r="ATD6" s="126"/>
      <x:c r="ATE6" s="126"/>
      <x:c r="ATF6" s="126"/>
      <x:c r="ATG6" s="126"/>
      <x:c r="ATH6" s="126"/>
      <x:c r="ATI6" s="126"/>
      <x:c r="ATJ6" s="126"/>
      <x:c r="ATK6" s="126"/>
      <x:c r="ATL6" s="126"/>
      <x:c r="ATM6" s="126"/>
      <x:c r="ATN6" s="126"/>
      <x:c r="ATO6" s="126"/>
      <x:c r="ATP6" s="126"/>
      <x:c r="ATQ6" s="126"/>
      <x:c r="ATR6" s="126"/>
      <x:c r="ATS6" s="126"/>
      <x:c r="ATT6" s="126"/>
      <x:c r="ATU6" s="126"/>
      <x:c r="ATV6" s="126"/>
      <x:c r="ATW6" s="126"/>
      <x:c r="ATX6" s="126"/>
      <x:c r="ATY6" s="126"/>
      <x:c r="ATZ6" s="126"/>
      <x:c r="AUA6" s="126"/>
      <x:c r="AUB6" s="126"/>
      <x:c r="AUC6" s="126"/>
      <x:c r="AUD6" s="126"/>
      <x:c r="AUE6" s="126"/>
      <x:c r="AUF6" s="126"/>
      <x:c r="AUG6" s="126"/>
      <x:c r="AUH6" s="126"/>
      <x:c r="AUI6" s="126"/>
      <x:c r="AUJ6" s="126"/>
      <x:c r="AUK6" s="126"/>
      <x:c r="AUL6" s="126"/>
      <x:c r="AUM6" s="126"/>
      <x:c r="AUN6" s="126"/>
      <x:c r="AUO6" s="126"/>
      <x:c r="AUP6" s="126"/>
      <x:c r="AUQ6" s="126"/>
      <x:c r="AUR6" s="126"/>
      <x:c r="AUS6" s="126"/>
      <x:c r="AUT6" s="126"/>
      <x:c r="AUU6" s="126"/>
      <x:c r="AUV6" s="126"/>
      <x:c r="AUW6" s="126"/>
      <x:c r="AUX6" s="126"/>
      <x:c r="AUY6" s="126"/>
      <x:c r="AUZ6" s="126"/>
      <x:c r="AVA6" s="126"/>
      <x:c r="AVB6" s="126"/>
      <x:c r="AVC6" s="126"/>
      <x:c r="AVD6" s="126"/>
      <x:c r="AVE6" s="126"/>
      <x:c r="AVF6" s="126"/>
      <x:c r="AVG6" s="126"/>
      <x:c r="AVH6" s="126"/>
      <x:c r="AVI6" s="126"/>
      <x:c r="AVJ6" s="126"/>
      <x:c r="AVK6" s="126"/>
      <x:c r="AVL6" s="126"/>
      <x:c r="AVM6" s="126"/>
      <x:c r="AVN6" s="126"/>
      <x:c r="AVO6" s="126"/>
      <x:c r="AVP6" s="126"/>
      <x:c r="AVQ6" s="126"/>
      <x:c r="AVR6" s="126"/>
      <x:c r="AVS6" s="126"/>
      <x:c r="AVT6" s="126"/>
      <x:c r="AVU6" s="126"/>
      <x:c r="AVV6" s="126"/>
      <x:c r="AVW6" s="126"/>
      <x:c r="AVX6" s="126"/>
      <x:c r="AVY6" s="126"/>
      <x:c r="AVZ6" s="126"/>
      <x:c r="AWA6" s="126"/>
      <x:c r="AWB6" s="126"/>
      <x:c r="AWC6" s="126"/>
      <x:c r="AWD6" s="126"/>
      <x:c r="AWE6" s="126"/>
      <x:c r="AWF6" s="126"/>
      <x:c r="AWG6" s="126"/>
      <x:c r="AWH6" s="126"/>
      <x:c r="AWI6" s="126"/>
      <x:c r="AWJ6" s="126"/>
      <x:c r="AWK6" s="126"/>
      <x:c r="AWL6" s="126"/>
      <x:c r="AWM6" s="126"/>
      <x:c r="AWN6" s="126"/>
      <x:c r="AWO6" s="126"/>
      <x:c r="AWP6" s="126"/>
      <x:c r="AWQ6" s="126"/>
      <x:c r="AWR6" s="126"/>
      <x:c r="AWS6" s="126"/>
      <x:c r="AWT6" s="126"/>
      <x:c r="AWU6" s="126"/>
      <x:c r="AWV6" s="126"/>
      <x:c r="AWW6" s="126"/>
      <x:c r="AWX6" s="126"/>
      <x:c r="AWY6" s="126"/>
      <x:c r="AWZ6" s="126"/>
      <x:c r="AXA6" s="126"/>
      <x:c r="AXB6" s="126"/>
      <x:c r="AXC6" s="126"/>
      <x:c r="AXD6" s="126"/>
      <x:c r="AXE6" s="126"/>
      <x:c r="AXF6" s="126"/>
      <x:c r="AXG6" s="126"/>
      <x:c r="AXH6" s="126"/>
      <x:c r="AXI6" s="126"/>
      <x:c r="AXJ6" s="126"/>
      <x:c r="AXK6" s="126"/>
      <x:c r="AXL6" s="126"/>
      <x:c r="AXM6" s="126"/>
      <x:c r="AXN6" s="126"/>
      <x:c r="AXO6" s="126"/>
      <x:c r="AXP6" s="126"/>
      <x:c r="AXQ6" s="126"/>
      <x:c r="AXR6" s="126"/>
      <x:c r="AXS6" s="126"/>
      <x:c r="AXT6" s="126"/>
      <x:c r="AXU6" s="126"/>
      <x:c r="AXV6" s="126"/>
      <x:c r="AXW6" s="126"/>
      <x:c r="AXX6" s="126"/>
      <x:c r="AXY6" s="126"/>
      <x:c r="AXZ6" s="126"/>
      <x:c r="AYA6" s="126"/>
      <x:c r="AYB6" s="126"/>
      <x:c r="AYC6" s="126"/>
      <x:c r="AYD6" s="126"/>
      <x:c r="AYE6" s="126"/>
      <x:c r="AYF6" s="126"/>
      <x:c r="AYG6" s="126"/>
      <x:c r="AYH6" s="126"/>
      <x:c r="AYI6" s="126"/>
      <x:c r="AYJ6" s="126"/>
      <x:c r="AYK6" s="126"/>
      <x:c r="AYL6" s="126"/>
      <x:c r="AYM6" s="126"/>
      <x:c r="AYN6" s="126"/>
      <x:c r="AYO6" s="126"/>
      <x:c r="AYP6" s="126"/>
      <x:c r="AYQ6" s="126"/>
      <x:c r="AYR6" s="126"/>
      <x:c r="AYS6" s="126"/>
      <x:c r="AYT6" s="126"/>
      <x:c r="AYU6" s="126"/>
      <x:c r="AYV6" s="126"/>
      <x:c r="AYW6" s="126"/>
      <x:c r="AYX6" s="126"/>
      <x:c r="AYY6" s="126"/>
      <x:c r="AYZ6" s="126"/>
      <x:c r="AZA6" s="126"/>
      <x:c r="AZB6" s="126"/>
      <x:c r="AZC6" s="126"/>
      <x:c r="AZD6" s="126"/>
      <x:c r="AZE6" s="126"/>
      <x:c r="AZF6" s="126"/>
      <x:c r="AZG6" s="126"/>
      <x:c r="AZH6" s="126"/>
      <x:c r="AZI6" s="126"/>
      <x:c r="AZJ6" s="126"/>
      <x:c r="AZK6" s="126"/>
      <x:c r="AZL6" s="126"/>
      <x:c r="AZM6" s="126"/>
      <x:c r="AZN6" s="126"/>
      <x:c r="AZO6" s="126"/>
      <x:c r="AZP6" s="126"/>
      <x:c r="AZQ6" s="126"/>
      <x:c r="AZR6" s="126"/>
      <x:c r="AZS6" s="126"/>
      <x:c r="AZT6" s="126"/>
      <x:c r="AZU6" s="126"/>
      <x:c r="AZV6" s="126"/>
      <x:c r="AZW6" s="126"/>
      <x:c r="AZX6" s="126"/>
      <x:c r="AZY6" s="126"/>
      <x:c r="AZZ6" s="126"/>
      <x:c r="BAA6" s="126"/>
      <x:c r="BAB6" s="126"/>
      <x:c r="BAC6" s="126"/>
      <x:c r="BAD6" s="126"/>
      <x:c r="BAE6" s="126"/>
      <x:c r="BAF6" s="126"/>
      <x:c r="BAG6" s="126"/>
      <x:c r="BAH6" s="126"/>
      <x:c r="BAI6" s="126"/>
      <x:c r="BAJ6" s="126"/>
      <x:c r="BAK6" s="126"/>
      <x:c r="BAL6" s="126"/>
      <x:c r="BAM6" s="126"/>
      <x:c r="BAN6" s="126"/>
      <x:c r="BAO6" s="126"/>
      <x:c r="BAP6" s="126"/>
      <x:c r="BAQ6" s="126"/>
      <x:c r="BAR6" s="126"/>
      <x:c r="BAS6" s="126"/>
      <x:c r="BAT6" s="126"/>
      <x:c r="BAU6" s="126"/>
      <x:c r="BAV6" s="126"/>
      <x:c r="BAW6" s="126"/>
      <x:c r="BAX6" s="126"/>
      <x:c r="BAY6" s="126"/>
      <x:c r="BAZ6" s="126"/>
      <x:c r="BBA6" s="126"/>
      <x:c r="BBB6" s="126"/>
      <x:c r="BBC6" s="126"/>
      <x:c r="BBD6" s="126"/>
      <x:c r="BBE6" s="126"/>
      <x:c r="BBF6" s="126"/>
      <x:c r="BBG6" s="126"/>
      <x:c r="BBH6" s="126"/>
      <x:c r="BBI6" s="126"/>
      <x:c r="BBJ6" s="126"/>
      <x:c r="BBK6" s="126"/>
      <x:c r="BBL6" s="126"/>
      <x:c r="BBM6" s="126"/>
      <x:c r="BBN6" s="126"/>
      <x:c r="BBO6" s="126"/>
      <x:c r="BBP6" s="126"/>
      <x:c r="BBQ6" s="126"/>
      <x:c r="BBR6" s="126"/>
      <x:c r="BBS6" s="126"/>
      <x:c r="BBT6" s="126"/>
      <x:c r="BBU6" s="126"/>
      <x:c r="BBV6" s="126"/>
      <x:c r="BBW6" s="126"/>
      <x:c r="BBX6" s="126"/>
      <x:c r="BBY6" s="126"/>
      <x:c r="BBZ6" s="126"/>
      <x:c r="BCA6" s="126"/>
      <x:c r="BCB6" s="126"/>
      <x:c r="BCC6" s="126"/>
      <x:c r="BCD6" s="126"/>
      <x:c r="BCE6" s="126"/>
      <x:c r="BCF6" s="126"/>
      <x:c r="BCG6" s="126"/>
      <x:c r="BCH6" s="126"/>
      <x:c r="BCI6" s="126"/>
      <x:c r="BCJ6" s="126"/>
      <x:c r="BCK6" s="126"/>
      <x:c r="BCL6" s="126"/>
      <x:c r="BCM6" s="126"/>
      <x:c r="BCN6" s="126"/>
      <x:c r="BCO6" s="126"/>
      <x:c r="BCP6" s="126"/>
      <x:c r="BCQ6" s="126"/>
      <x:c r="BCR6" s="126"/>
      <x:c r="BCS6" s="126"/>
      <x:c r="BCT6" s="126"/>
      <x:c r="BCU6" s="126"/>
      <x:c r="BCV6" s="126"/>
      <x:c r="BCW6" s="126"/>
      <x:c r="BCX6" s="126"/>
      <x:c r="BCY6" s="126"/>
      <x:c r="BCZ6" s="126"/>
      <x:c r="BDA6" s="126"/>
      <x:c r="BDB6" s="126"/>
      <x:c r="BDC6" s="126"/>
      <x:c r="BDD6" s="126"/>
      <x:c r="BDE6" s="126"/>
      <x:c r="BDF6" s="126"/>
      <x:c r="BDG6" s="126"/>
      <x:c r="BDH6" s="126"/>
      <x:c r="BDI6" s="126"/>
      <x:c r="BDJ6" s="126"/>
      <x:c r="BDK6" s="126"/>
      <x:c r="BDL6" s="126"/>
      <x:c r="BDM6" s="126"/>
      <x:c r="BDN6" s="126"/>
      <x:c r="BDO6" s="126"/>
      <x:c r="BDP6" s="126"/>
      <x:c r="BDQ6" s="126"/>
      <x:c r="BDR6" s="126"/>
      <x:c r="BDS6" s="126"/>
      <x:c r="BDT6" s="126"/>
      <x:c r="BDU6" s="126"/>
      <x:c r="BDV6" s="126"/>
      <x:c r="BDW6" s="126"/>
      <x:c r="BDX6" s="126"/>
      <x:c r="BDY6" s="126"/>
      <x:c r="BDZ6" s="126"/>
      <x:c r="BEA6" s="126"/>
      <x:c r="BEB6" s="126"/>
      <x:c r="BEC6" s="126"/>
      <x:c r="BED6" s="126"/>
      <x:c r="BEE6" s="126"/>
      <x:c r="BEF6" s="126"/>
      <x:c r="BEG6" s="126"/>
      <x:c r="BEH6" s="126"/>
      <x:c r="BEI6" s="126"/>
      <x:c r="BEJ6" s="126"/>
      <x:c r="BEK6" s="126"/>
      <x:c r="BEL6" s="126"/>
      <x:c r="BEM6" s="126"/>
      <x:c r="BEN6" s="126"/>
      <x:c r="BEO6" s="126"/>
      <x:c r="BEP6" s="126"/>
      <x:c r="BEQ6" s="126"/>
      <x:c r="BER6" s="126"/>
      <x:c r="BES6" s="126"/>
      <x:c r="BET6" s="126"/>
      <x:c r="BEU6" s="126"/>
      <x:c r="BEV6" s="126"/>
      <x:c r="BEW6" s="126"/>
      <x:c r="BEX6" s="126"/>
      <x:c r="BEY6" s="126"/>
      <x:c r="BEZ6" s="126"/>
      <x:c r="BFA6" s="126"/>
      <x:c r="BFB6" s="126"/>
      <x:c r="BFC6" s="126"/>
      <x:c r="BFD6" s="126"/>
      <x:c r="BFE6" s="126"/>
      <x:c r="BFF6" s="126"/>
      <x:c r="BFG6" s="126"/>
      <x:c r="BFH6" s="126"/>
      <x:c r="BFI6" s="126"/>
      <x:c r="BFJ6" s="126"/>
      <x:c r="BFK6" s="126"/>
      <x:c r="BFL6" s="126"/>
      <x:c r="BFM6" s="126"/>
      <x:c r="BFN6" s="126"/>
      <x:c r="BFO6" s="126"/>
      <x:c r="BFP6" s="126"/>
      <x:c r="BFQ6" s="126"/>
      <x:c r="BFR6" s="126"/>
      <x:c r="BFS6" s="126"/>
      <x:c r="BFT6" s="126"/>
      <x:c r="BFU6" s="126"/>
      <x:c r="BFV6" s="126"/>
      <x:c r="BFW6" s="126"/>
      <x:c r="BFX6" s="126"/>
      <x:c r="BFY6" s="126"/>
      <x:c r="BFZ6" s="126"/>
      <x:c r="BGA6" s="126"/>
      <x:c r="BGB6" s="126"/>
      <x:c r="BGC6" s="126"/>
      <x:c r="BGD6" s="126"/>
      <x:c r="BGE6" s="126"/>
      <x:c r="BGF6" s="126"/>
      <x:c r="BGG6" s="126"/>
      <x:c r="BGH6" s="126"/>
      <x:c r="BGI6" s="126"/>
      <x:c r="BGJ6" s="126"/>
      <x:c r="BGK6" s="126"/>
      <x:c r="BGL6" s="126"/>
      <x:c r="BGM6" s="126"/>
      <x:c r="BGN6" s="126"/>
      <x:c r="BGO6" s="126"/>
      <x:c r="BGP6" s="126"/>
      <x:c r="BGQ6" s="126"/>
      <x:c r="BGR6" s="126"/>
      <x:c r="BGS6" s="126"/>
      <x:c r="BGT6" s="126"/>
      <x:c r="BGU6" s="126"/>
      <x:c r="BGV6" s="126"/>
      <x:c r="BGW6" s="126"/>
      <x:c r="BGX6" s="126"/>
      <x:c r="BGY6" s="126"/>
      <x:c r="BGZ6" s="126"/>
      <x:c r="BHA6" s="126"/>
      <x:c r="BHB6" s="126"/>
      <x:c r="BHC6" s="126"/>
      <x:c r="BHD6" s="126"/>
      <x:c r="BHE6" s="126"/>
      <x:c r="BHF6" s="126"/>
      <x:c r="BHG6" s="126"/>
      <x:c r="BHH6" s="126"/>
      <x:c r="BHI6" s="126"/>
      <x:c r="BHJ6" s="126"/>
      <x:c r="BHK6" s="126"/>
      <x:c r="BHL6" s="126"/>
      <x:c r="BHM6" s="126"/>
      <x:c r="BHN6" s="126"/>
      <x:c r="BHO6" s="126"/>
      <x:c r="BHP6" s="126"/>
      <x:c r="BHQ6" s="126"/>
      <x:c r="BHR6" s="126"/>
      <x:c r="BHS6" s="126"/>
      <x:c r="BHT6" s="126"/>
      <x:c r="BHU6" s="126"/>
      <x:c r="BHV6" s="126"/>
      <x:c r="BHW6" s="126"/>
      <x:c r="BHX6" s="126"/>
      <x:c r="BHY6" s="126"/>
      <x:c r="BHZ6" s="126"/>
      <x:c r="BIA6" s="126"/>
      <x:c r="BIB6" s="126"/>
      <x:c r="BIC6" s="126"/>
      <x:c r="BID6" s="126"/>
      <x:c r="BIE6" s="126"/>
      <x:c r="BIF6" s="126"/>
      <x:c r="BIG6" s="126"/>
      <x:c r="BIH6" s="126"/>
      <x:c r="BII6" s="126"/>
      <x:c r="BIJ6" s="126"/>
      <x:c r="BIK6" s="126"/>
      <x:c r="BIL6" s="126"/>
      <x:c r="BIM6" s="126"/>
      <x:c r="BIN6" s="126"/>
      <x:c r="BIO6" s="126"/>
      <x:c r="BIP6" s="126"/>
      <x:c r="BIQ6" s="126"/>
      <x:c r="BIR6" s="126"/>
      <x:c r="BIS6" s="126"/>
      <x:c r="BIT6" s="126"/>
      <x:c r="BIU6" s="126"/>
      <x:c r="BIV6" s="126"/>
      <x:c r="BIW6" s="126"/>
      <x:c r="BIX6" s="126"/>
      <x:c r="BIY6" s="126"/>
      <x:c r="BIZ6" s="126"/>
      <x:c r="BJA6" s="126"/>
      <x:c r="BJB6" s="126"/>
      <x:c r="BJC6" s="126"/>
      <x:c r="BJD6" s="126"/>
      <x:c r="BJE6" s="126"/>
      <x:c r="BJF6" s="126"/>
      <x:c r="BJG6" s="126"/>
      <x:c r="BJH6" s="126"/>
      <x:c r="BJI6" s="126"/>
      <x:c r="BJJ6" s="126"/>
      <x:c r="BJK6" s="126"/>
      <x:c r="BJL6" s="126"/>
      <x:c r="BJM6" s="126"/>
      <x:c r="BJN6" s="126"/>
      <x:c r="BJO6" s="126"/>
      <x:c r="BJP6" s="126"/>
      <x:c r="BJQ6" s="126"/>
      <x:c r="BJR6" s="126"/>
      <x:c r="BJS6" s="126"/>
      <x:c r="BJT6" s="126"/>
      <x:c r="BJU6" s="126"/>
      <x:c r="BJV6" s="126"/>
      <x:c r="BJW6" s="126"/>
      <x:c r="BJX6" s="126"/>
      <x:c r="BJY6" s="126"/>
      <x:c r="BJZ6" s="126"/>
      <x:c r="BKA6" s="126"/>
      <x:c r="BKB6" s="126"/>
      <x:c r="BKC6" s="126"/>
      <x:c r="BKD6" s="126"/>
      <x:c r="BKE6" s="126"/>
      <x:c r="BKF6" s="126"/>
      <x:c r="BKG6" s="126"/>
      <x:c r="BKH6" s="126"/>
      <x:c r="BKI6" s="126"/>
      <x:c r="BKJ6" s="126"/>
      <x:c r="BKK6" s="126"/>
      <x:c r="BKL6" s="126"/>
      <x:c r="BKM6" s="126"/>
      <x:c r="BKN6" s="126"/>
      <x:c r="BKO6" s="126"/>
      <x:c r="BKP6" s="126"/>
      <x:c r="BKQ6" s="126"/>
      <x:c r="BKR6" s="126"/>
      <x:c r="BKS6" s="126"/>
      <x:c r="BKT6" s="126"/>
      <x:c r="BKU6" s="126"/>
      <x:c r="BKV6" s="126"/>
      <x:c r="BKW6" s="126"/>
      <x:c r="BKX6" s="126"/>
      <x:c r="BKY6" s="126"/>
      <x:c r="BKZ6" s="126"/>
      <x:c r="BLA6" s="126"/>
      <x:c r="BLB6" s="126"/>
      <x:c r="BLC6" s="126"/>
      <x:c r="BLD6" s="126"/>
      <x:c r="BLE6" s="126"/>
      <x:c r="BLF6" s="126"/>
      <x:c r="BLG6" s="126"/>
      <x:c r="BLH6" s="126"/>
      <x:c r="BLI6" s="126"/>
      <x:c r="BLJ6" s="126"/>
      <x:c r="BLK6" s="126"/>
      <x:c r="BLL6" s="126"/>
      <x:c r="BLM6" s="126"/>
      <x:c r="BLN6" s="126"/>
      <x:c r="BLO6" s="126"/>
      <x:c r="BLP6" s="126"/>
      <x:c r="BLQ6" s="126"/>
      <x:c r="BLR6" s="126"/>
      <x:c r="BLS6" s="126"/>
      <x:c r="BLT6" s="126"/>
      <x:c r="BLU6" s="126"/>
      <x:c r="BLV6" s="126"/>
      <x:c r="BLW6" s="126"/>
      <x:c r="BLX6" s="126"/>
      <x:c r="BLY6" s="126"/>
      <x:c r="BLZ6" s="126"/>
      <x:c r="BMA6" s="126"/>
      <x:c r="BMB6" s="126"/>
      <x:c r="BMC6" s="126"/>
      <x:c r="BMD6" s="126"/>
      <x:c r="BME6" s="126"/>
      <x:c r="BMF6" s="126"/>
      <x:c r="BMG6" s="126"/>
      <x:c r="BMH6" s="126"/>
      <x:c r="BMI6" s="126"/>
      <x:c r="BMJ6" s="126"/>
      <x:c r="BMK6" s="126"/>
      <x:c r="BML6" s="126"/>
      <x:c r="BMM6" s="126"/>
      <x:c r="BMN6" s="126"/>
      <x:c r="BMO6" s="126"/>
      <x:c r="BMP6" s="126"/>
      <x:c r="BMQ6" s="126"/>
      <x:c r="BMR6" s="126"/>
      <x:c r="BMS6" s="126"/>
      <x:c r="BMT6" s="126"/>
      <x:c r="BMU6" s="126"/>
      <x:c r="BMV6" s="126"/>
      <x:c r="BMW6" s="126"/>
      <x:c r="BMX6" s="126"/>
      <x:c r="BMY6" s="126"/>
      <x:c r="BMZ6" s="126"/>
      <x:c r="BNA6" s="126"/>
      <x:c r="BNB6" s="126"/>
      <x:c r="BNC6" s="126"/>
      <x:c r="BND6" s="126"/>
      <x:c r="BNE6" s="126"/>
      <x:c r="BNF6" s="126"/>
      <x:c r="BNG6" s="126"/>
      <x:c r="BNH6" s="126"/>
      <x:c r="BNI6" s="126"/>
      <x:c r="BNJ6" s="126"/>
      <x:c r="BNK6" s="126"/>
      <x:c r="BNL6" s="126"/>
      <x:c r="BNM6" s="126"/>
      <x:c r="BNN6" s="126"/>
      <x:c r="BNO6" s="126"/>
      <x:c r="BNP6" s="126"/>
      <x:c r="BNQ6" s="126"/>
      <x:c r="BNR6" s="126"/>
      <x:c r="BNS6" s="126"/>
      <x:c r="BNT6" s="126"/>
      <x:c r="BNU6" s="126"/>
      <x:c r="BNV6" s="126"/>
      <x:c r="BNW6" s="126"/>
      <x:c r="BNX6" s="126"/>
      <x:c r="BNY6" s="126"/>
      <x:c r="BNZ6" s="126"/>
      <x:c r="BOA6" s="126"/>
      <x:c r="BOB6" s="126"/>
      <x:c r="BOC6" s="126"/>
      <x:c r="BOD6" s="126"/>
      <x:c r="BOE6" s="126"/>
      <x:c r="BOF6" s="126"/>
      <x:c r="BOG6" s="126"/>
      <x:c r="BOH6" s="126"/>
      <x:c r="BOI6" s="126"/>
      <x:c r="BOJ6" s="126"/>
      <x:c r="BOK6" s="126"/>
      <x:c r="BOL6" s="126"/>
      <x:c r="BOM6" s="126"/>
      <x:c r="BON6" s="126"/>
      <x:c r="BOO6" s="126"/>
      <x:c r="BOP6" s="126"/>
      <x:c r="BOQ6" s="126"/>
      <x:c r="BOR6" s="126"/>
      <x:c r="BOS6" s="126"/>
      <x:c r="BOT6" s="126"/>
      <x:c r="BOU6" s="126"/>
      <x:c r="BOV6" s="126"/>
      <x:c r="BOW6" s="126"/>
      <x:c r="BOX6" s="126"/>
      <x:c r="BOY6" s="126"/>
      <x:c r="BOZ6" s="126"/>
      <x:c r="BPA6" s="126"/>
      <x:c r="BPB6" s="126"/>
      <x:c r="BPC6" s="126"/>
      <x:c r="BPD6" s="126"/>
      <x:c r="BPE6" s="126"/>
      <x:c r="BPF6" s="126"/>
      <x:c r="BPG6" s="126"/>
      <x:c r="BPH6" s="126"/>
      <x:c r="BPI6" s="126"/>
      <x:c r="BPJ6" s="126"/>
      <x:c r="BPK6" s="126"/>
      <x:c r="BPL6" s="126"/>
      <x:c r="BPM6" s="126"/>
      <x:c r="BPN6" s="126"/>
      <x:c r="BPO6" s="126"/>
      <x:c r="BPP6" s="126"/>
      <x:c r="BPQ6" s="126"/>
      <x:c r="BPR6" s="126"/>
      <x:c r="BPS6" s="126"/>
      <x:c r="BPT6" s="126"/>
      <x:c r="BPU6" s="126"/>
      <x:c r="BPV6" s="126"/>
      <x:c r="BPW6" s="126"/>
      <x:c r="BPX6" s="126"/>
      <x:c r="BPY6" s="126"/>
      <x:c r="BPZ6" s="126"/>
      <x:c r="BQA6" s="126"/>
      <x:c r="BQB6" s="126"/>
      <x:c r="BQC6" s="126"/>
      <x:c r="BQD6" s="126"/>
      <x:c r="BQE6" s="126"/>
      <x:c r="BQF6" s="126"/>
      <x:c r="BQG6" s="126"/>
      <x:c r="BQH6" s="126"/>
      <x:c r="BQI6" s="126"/>
      <x:c r="BQJ6" s="126"/>
      <x:c r="BQK6" s="126"/>
      <x:c r="BQL6" s="126"/>
      <x:c r="BQM6" s="126"/>
      <x:c r="BQN6" s="126"/>
      <x:c r="BQO6" s="126"/>
      <x:c r="BQP6" s="126"/>
      <x:c r="BQQ6" s="126"/>
      <x:c r="BQR6" s="126"/>
      <x:c r="BQS6" s="126"/>
      <x:c r="BQT6" s="126"/>
      <x:c r="BQU6" s="126"/>
      <x:c r="BQV6" s="126"/>
      <x:c r="BQW6" s="126"/>
      <x:c r="BQX6" s="126"/>
      <x:c r="BQY6" s="126"/>
      <x:c r="BQZ6" s="126"/>
      <x:c r="BRA6" s="126"/>
      <x:c r="BRB6" s="126"/>
      <x:c r="BRC6" s="126"/>
      <x:c r="BRD6" s="126"/>
      <x:c r="BRE6" s="126"/>
      <x:c r="BRF6" s="126"/>
      <x:c r="BRG6" s="126"/>
      <x:c r="BRH6" s="126"/>
      <x:c r="BRI6" s="126"/>
      <x:c r="BRJ6" s="126"/>
      <x:c r="BRK6" s="126"/>
      <x:c r="BRL6" s="126"/>
      <x:c r="BRM6" s="126"/>
      <x:c r="BRN6" s="126"/>
      <x:c r="BRO6" s="126"/>
      <x:c r="BRP6" s="126"/>
      <x:c r="BRQ6" s="126"/>
      <x:c r="BRR6" s="126"/>
      <x:c r="BRS6" s="126"/>
      <x:c r="BRT6" s="126"/>
      <x:c r="BRU6" s="126"/>
      <x:c r="BRV6" s="126"/>
      <x:c r="BRW6" s="126"/>
      <x:c r="BRX6" s="126"/>
      <x:c r="BRY6" s="126"/>
      <x:c r="BRZ6" s="126"/>
      <x:c r="BSA6" s="126"/>
      <x:c r="BSB6" s="126"/>
      <x:c r="BSC6" s="126"/>
      <x:c r="BSD6" s="126"/>
      <x:c r="BSE6" s="126"/>
      <x:c r="BSF6" s="126"/>
      <x:c r="BSG6" s="126"/>
      <x:c r="BSH6" s="126"/>
      <x:c r="BSI6" s="126"/>
      <x:c r="BSJ6" s="126"/>
      <x:c r="BSK6" s="126"/>
      <x:c r="BSL6" s="126"/>
      <x:c r="BSM6" s="126"/>
      <x:c r="BSN6" s="126"/>
      <x:c r="BSO6" s="126"/>
      <x:c r="BSP6" s="126"/>
      <x:c r="BSQ6" s="126"/>
      <x:c r="BSR6" s="126"/>
      <x:c r="BSS6" s="126"/>
      <x:c r="BST6" s="126"/>
      <x:c r="BSU6" s="126"/>
      <x:c r="BSV6" s="126"/>
      <x:c r="BSW6" s="126"/>
      <x:c r="BSX6" s="126"/>
      <x:c r="BSY6" s="126"/>
      <x:c r="BSZ6" s="126"/>
      <x:c r="BTA6" s="126"/>
      <x:c r="BTB6" s="126"/>
      <x:c r="BTC6" s="126"/>
      <x:c r="BTD6" s="126"/>
      <x:c r="BTE6" s="126"/>
      <x:c r="BTF6" s="126"/>
      <x:c r="BTG6" s="126"/>
      <x:c r="BTH6" s="126"/>
      <x:c r="BTI6" s="126"/>
      <x:c r="BTJ6" s="126"/>
      <x:c r="BTK6" s="126"/>
      <x:c r="BTL6" s="126"/>
      <x:c r="BTM6" s="126"/>
      <x:c r="BTN6" s="126"/>
      <x:c r="BTO6" s="126"/>
      <x:c r="BTP6" s="126"/>
      <x:c r="BTQ6" s="126"/>
      <x:c r="BTR6" s="126"/>
      <x:c r="BTS6" s="126"/>
      <x:c r="BTT6" s="126"/>
      <x:c r="BTU6" s="126"/>
      <x:c r="BTV6" s="126"/>
      <x:c r="BTW6" s="126"/>
      <x:c r="BTX6" s="126"/>
      <x:c r="BTY6" s="126"/>
      <x:c r="BTZ6" s="126"/>
      <x:c r="BUA6" s="126"/>
      <x:c r="BUB6" s="126"/>
      <x:c r="BUC6" s="126"/>
      <x:c r="BUD6" s="126"/>
      <x:c r="BUE6" s="126"/>
      <x:c r="BUF6" s="126"/>
      <x:c r="BUG6" s="126"/>
      <x:c r="BUH6" s="126"/>
      <x:c r="BUI6" s="126"/>
      <x:c r="BUJ6" s="126"/>
      <x:c r="BUK6" s="126"/>
      <x:c r="BUL6" s="126"/>
      <x:c r="BUM6" s="126"/>
      <x:c r="BUN6" s="126"/>
      <x:c r="BUO6" s="126"/>
      <x:c r="BUP6" s="126"/>
      <x:c r="BUQ6" s="126"/>
      <x:c r="BUR6" s="126"/>
      <x:c r="BUS6" s="126"/>
      <x:c r="BUT6" s="126"/>
      <x:c r="BUU6" s="126"/>
      <x:c r="BUV6" s="126"/>
      <x:c r="BUW6" s="126"/>
      <x:c r="BUX6" s="126"/>
      <x:c r="BUY6" s="126"/>
      <x:c r="BUZ6" s="126"/>
      <x:c r="BVA6" s="126"/>
      <x:c r="BVB6" s="126"/>
      <x:c r="BVC6" s="126"/>
      <x:c r="BVD6" s="126"/>
      <x:c r="BVE6" s="126"/>
      <x:c r="BVF6" s="126"/>
      <x:c r="BVG6" s="126"/>
      <x:c r="BVH6" s="126"/>
      <x:c r="BVI6" s="126"/>
      <x:c r="BVJ6" s="126"/>
      <x:c r="BVK6" s="126"/>
      <x:c r="BVL6" s="126"/>
      <x:c r="BVM6" s="126"/>
      <x:c r="BVN6" s="126"/>
      <x:c r="BVO6" s="126"/>
      <x:c r="BVP6" s="126"/>
      <x:c r="BVQ6" s="126"/>
      <x:c r="BVR6" s="126"/>
      <x:c r="BVS6" s="126"/>
      <x:c r="BVT6" s="126"/>
      <x:c r="BVU6" s="126"/>
      <x:c r="BVV6" s="126"/>
      <x:c r="BVW6" s="126"/>
      <x:c r="BVX6" s="126"/>
      <x:c r="BVY6" s="126"/>
      <x:c r="BVZ6" s="126"/>
      <x:c r="BWA6" s="126"/>
      <x:c r="BWB6" s="126"/>
      <x:c r="BWC6" s="126"/>
      <x:c r="BWD6" s="126"/>
      <x:c r="BWE6" s="126"/>
      <x:c r="BWF6" s="126"/>
      <x:c r="BWG6" s="126"/>
      <x:c r="BWH6" s="126"/>
      <x:c r="BWI6" s="126"/>
      <x:c r="BWJ6" s="126"/>
      <x:c r="BWK6" s="126"/>
      <x:c r="BWL6" s="126"/>
      <x:c r="BWM6" s="126"/>
      <x:c r="BWN6" s="126"/>
      <x:c r="BWO6" s="126"/>
      <x:c r="BWP6" s="126"/>
      <x:c r="BWQ6" s="126"/>
      <x:c r="BWR6" s="126"/>
      <x:c r="BWS6" s="126"/>
      <x:c r="BWT6" s="126"/>
      <x:c r="BWU6" s="126"/>
      <x:c r="BWV6" s="126"/>
      <x:c r="BWW6" s="126"/>
      <x:c r="BWX6" s="126"/>
      <x:c r="BWY6" s="126"/>
      <x:c r="BWZ6" s="126"/>
      <x:c r="BXA6" s="126"/>
      <x:c r="BXB6" s="126"/>
      <x:c r="BXC6" s="126"/>
      <x:c r="BXD6" s="126"/>
      <x:c r="BXE6" s="126"/>
      <x:c r="BXF6" s="126"/>
      <x:c r="BXG6" s="126"/>
      <x:c r="BXH6" s="126"/>
      <x:c r="BXI6" s="126"/>
      <x:c r="BXJ6" s="126"/>
      <x:c r="BXK6" s="126"/>
      <x:c r="BXL6" s="126"/>
      <x:c r="BXM6" s="126"/>
      <x:c r="BXN6" s="126"/>
      <x:c r="BXO6" s="126"/>
      <x:c r="BXP6" s="126"/>
      <x:c r="BXQ6" s="126"/>
      <x:c r="BXR6" s="126"/>
      <x:c r="BXS6" s="126"/>
      <x:c r="BXT6" s="126"/>
      <x:c r="BXU6" s="126"/>
      <x:c r="BXV6" s="126"/>
      <x:c r="BXW6" s="126"/>
      <x:c r="BXX6" s="126"/>
      <x:c r="BXY6" s="126"/>
      <x:c r="BXZ6" s="126"/>
      <x:c r="BYA6" s="126"/>
      <x:c r="BYB6" s="126"/>
      <x:c r="BYC6" s="126"/>
      <x:c r="BYD6" s="126"/>
      <x:c r="BYE6" s="126"/>
      <x:c r="BYF6" s="126"/>
      <x:c r="BYG6" s="126"/>
      <x:c r="BYH6" s="126"/>
      <x:c r="BYI6" s="126"/>
      <x:c r="BYJ6" s="126"/>
      <x:c r="BYK6" s="126"/>
      <x:c r="BYL6" s="126"/>
      <x:c r="BYM6" s="126"/>
      <x:c r="BYN6" s="126"/>
      <x:c r="BYO6" s="126"/>
      <x:c r="BYP6" s="126"/>
      <x:c r="BYQ6" s="126"/>
      <x:c r="BYR6" s="126"/>
      <x:c r="BYS6" s="126"/>
      <x:c r="BYT6" s="126"/>
      <x:c r="BYU6" s="126"/>
      <x:c r="BYV6" s="126"/>
      <x:c r="BYW6" s="126"/>
      <x:c r="BYX6" s="126"/>
      <x:c r="BYY6" s="126"/>
      <x:c r="BYZ6" s="126"/>
      <x:c r="BZA6" s="126"/>
      <x:c r="BZB6" s="126"/>
      <x:c r="BZC6" s="126"/>
      <x:c r="BZD6" s="126"/>
      <x:c r="BZE6" s="126"/>
      <x:c r="BZF6" s="126"/>
      <x:c r="BZG6" s="126"/>
      <x:c r="BZH6" s="126"/>
      <x:c r="BZI6" s="126"/>
      <x:c r="BZJ6" s="126"/>
      <x:c r="BZK6" s="126"/>
      <x:c r="BZL6" s="126"/>
      <x:c r="BZM6" s="126"/>
      <x:c r="BZN6" s="126"/>
      <x:c r="BZO6" s="126"/>
      <x:c r="BZP6" s="126"/>
      <x:c r="BZQ6" s="126"/>
      <x:c r="BZR6" s="126"/>
      <x:c r="BZS6" s="126"/>
      <x:c r="BZT6" s="126"/>
      <x:c r="BZU6" s="126"/>
      <x:c r="BZV6" s="126"/>
      <x:c r="BZW6" s="126"/>
      <x:c r="BZX6" s="126"/>
      <x:c r="BZY6" s="126"/>
      <x:c r="BZZ6" s="126"/>
      <x:c r="CAA6" s="126"/>
      <x:c r="CAB6" s="126"/>
      <x:c r="CAC6" s="126"/>
      <x:c r="CAD6" s="126"/>
      <x:c r="CAE6" s="126"/>
      <x:c r="CAF6" s="126"/>
      <x:c r="CAG6" s="126"/>
      <x:c r="CAH6" s="126"/>
      <x:c r="CAI6" s="126"/>
      <x:c r="CAJ6" s="126"/>
      <x:c r="CAK6" s="126"/>
      <x:c r="CAL6" s="126"/>
      <x:c r="CAM6" s="126"/>
      <x:c r="CAN6" s="126"/>
      <x:c r="CAO6" s="126"/>
      <x:c r="CAP6" s="126"/>
      <x:c r="CAQ6" s="126"/>
      <x:c r="CAR6" s="126"/>
      <x:c r="CAS6" s="126"/>
      <x:c r="CAT6" s="126"/>
      <x:c r="CAU6" s="126"/>
      <x:c r="CAV6" s="126"/>
      <x:c r="CAW6" s="126"/>
      <x:c r="CAX6" s="126"/>
      <x:c r="CAY6" s="126"/>
      <x:c r="CAZ6" s="126"/>
      <x:c r="CBA6" s="126"/>
      <x:c r="CBB6" s="126"/>
      <x:c r="CBC6" s="126"/>
      <x:c r="CBD6" s="126"/>
      <x:c r="CBE6" s="126"/>
      <x:c r="CBF6" s="126"/>
      <x:c r="CBG6" s="126"/>
      <x:c r="CBH6" s="126"/>
      <x:c r="CBI6" s="126"/>
      <x:c r="CBJ6" s="126"/>
      <x:c r="CBK6" s="126"/>
      <x:c r="CBL6" s="126"/>
      <x:c r="CBM6" s="126"/>
      <x:c r="CBN6" s="126"/>
      <x:c r="CBO6" s="126"/>
      <x:c r="CBP6" s="126"/>
      <x:c r="CBQ6" s="126"/>
      <x:c r="CBR6" s="126"/>
      <x:c r="CBS6" s="126"/>
      <x:c r="CBT6" s="126"/>
      <x:c r="CBU6" s="126"/>
      <x:c r="CBV6" s="126"/>
      <x:c r="CBW6" s="126"/>
      <x:c r="CBX6" s="126"/>
      <x:c r="CBY6" s="126"/>
      <x:c r="CBZ6" s="126"/>
      <x:c r="CCA6" s="126"/>
      <x:c r="CCB6" s="126"/>
      <x:c r="CCC6" s="126"/>
      <x:c r="CCD6" s="126"/>
      <x:c r="CCE6" s="126"/>
      <x:c r="CCF6" s="126"/>
      <x:c r="CCG6" s="126"/>
      <x:c r="CCH6" s="126"/>
      <x:c r="CCI6" s="126"/>
      <x:c r="CCJ6" s="126"/>
      <x:c r="CCK6" s="126"/>
      <x:c r="CCL6" s="126"/>
      <x:c r="CCM6" s="126"/>
      <x:c r="CCN6" s="126"/>
      <x:c r="CCO6" s="126"/>
      <x:c r="CCP6" s="126"/>
      <x:c r="CCQ6" s="126"/>
      <x:c r="CCR6" s="126"/>
      <x:c r="CCS6" s="126"/>
      <x:c r="CCT6" s="126"/>
      <x:c r="CCU6" s="126"/>
      <x:c r="CCV6" s="126"/>
      <x:c r="CCW6" s="126"/>
      <x:c r="CCX6" s="126"/>
      <x:c r="CCY6" s="126"/>
      <x:c r="CCZ6" s="126"/>
      <x:c r="CDA6" s="126"/>
      <x:c r="CDB6" s="126"/>
      <x:c r="CDC6" s="126"/>
      <x:c r="CDD6" s="126"/>
      <x:c r="CDE6" s="126"/>
      <x:c r="CDF6" s="126"/>
      <x:c r="CDG6" s="126"/>
      <x:c r="CDH6" s="126"/>
      <x:c r="CDI6" s="126"/>
      <x:c r="CDJ6" s="126"/>
      <x:c r="CDK6" s="126"/>
      <x:c r="CDL6" s="126"/>
      <x:c r="CDM6" s="126"/>
      <x:c r="CDN6" s="126"/>
      <x:c r="CDO6" s="126"/>
      <x:c r="CDP6" s="126"/>
      <x:c r="CDQ6" s="126"/>
      <x:c r="CDR6" s="126"/>
      <x:c r="CDS6" s="126"/>
      <x:c r="CDT6" s="126"/>
      <x:c r="CDU6" s="126"/>
      <x:c r="CDV6" s="126"/>
      <x:c r="CDW6" s="126"/>
      <x:c r="CDX6" s="126"/>
      <x:c r="CDY6" s="126"/>
      <x:c r="CDZ6" s="126"/>
      <x:c r="CEA6" s="126"/>
      <x:c r="CEB6" s="126"/>
      <x:c r="CEC6" s="126"/>
      <x:c r="CED6" s="126"/>
      <x:c r="CEE6" s="126"/>
      <x:c r="CEF6" s="126"/>
      <x:c r="CEG6" s="126"/>
      <x:c r="CEH6" s="126"/>
      <x:c r="CEI6" s="126"/>
      <x:c r="CEJ6" s="126"/>
      <x:c r="CEK6" s="126"/>
      <x:c r="CEL6" s="126"/>
      <x:c r="CEM6" s="126"/>
      <x:c r="CEN6" s="126"/>
      <x:c r="CEO6" s="126"/>
      <x:c r="CEP6" s="126"/>
      <x:c r="CEQ6" s="126"/>
      <x:c r="CER6" s="126"/>
      <x:c r="CES6" s="126"/>
      <x:c r="CET6" s="126"/>
      <x:c r="CEU6" s="126"/>
      <x:c r="CEV6" s="126"/>
      <x:c r="CEW6" s="126"/>
      <x:c r="CEX6" s="126"/>
      <x:c r="CEY6" s="126"/>
      <x:c r="CEZ6" s="126"/>
      <x:c r="CFA6" s="126"/>
      <x:c r="CFB6" s="126"/>
      <x:c r="CFC6" s="126"/>
      <x:c r="CFD6" s="126"/>
      <x:c r="CFE6" s="126"/>
      <x:c r="CFF6" s="126"/>
      <x:c r="CFG6" s="126"/>
      <x:c r="CFH6" s="126"/>
      <x:c r="CFI6" s="126"/>
      <x:c r="CFJ6" s="126"/>
      <x:c r="CFK6" s="126"/>
      <x:c r="CFL6" s="126"/>
      <x:c r="CFM6" s="126"/>
      <x:c r="CFN6" s="126"/>
      <x:c r="CFO6" s="126"/>
      <x:c r="CFP6" s="126"/>
      <x:c r="CFQ6" s="126"/>
      <x:c r="CFR6" s="126"/>
      <x:c r="CFS6" s="126"/>
      <x:c r="CFT6" s="126"/>
      <x:c r="CFU6" s="126"/>
      <x:c r="CFV6" s="126"/>
      <x:c r="CFW6" s="126"/>
      <x:c r="CFX6" s="126"/>
      <x:c r="CFY6" s="126"/>
      <x:c r="CFZ6" s="126"/>
      <x:c r="CGA6" s="126"/>
      <x:c r="CGB6" s="126"/>
      <x:c r="CGC6" s="126"/>
      <x:c r="CGD6" s="126"/>
      <x:c r="CGE6" s="126"/>
      <x:c r="CGF6" s="126"/>
      <x:c r="CGG6" s="126"/>
      <x:c r="CGH6" s="126"/>
      <x:c r="CGI6" s="126"/>
      <x:c r="CGJ6" s="126"/>
      <x:c r="CGK6" s="126"/>
      <x:c r="CGL6" s="126"/>
      <x:c r="CGM6" s="126"/>
      <x:c r="CGN6" s="126"/>
      <x:c r="CGO6" s="126"/>
      <x:c r="CGP6" s="126"/>
      <x:c r="CGQ6" s="126"/>
      <x:c r="CGR6" s="126"/>
      <x:c r="CGS6" s="126"/>
      <x:c r="CGT6" s="126"/>
      <x:c r="CGU6" s="126"/>
      <x:c r="CGV6" s="126"/>
      <x:c r="CGW6" s="126"/>
      <x:c r="CGX6" s="126"/>
      <x:c r="CGY6" s="126"/>
      <x:c r="CGZ6" s="126"/>
      <x:c r="CHA6" s="126"/>
      <x:c r="CHB6" s="126"/>
      <x:c r="CHC6" s="126"/>
      <x:c r="CHD6" s="126"/>
      <x:c r="CHE6" s="126"/>
      <x:c r="CHF6" s="126"/>
      <x:c r="CHG6" s="126"/>
      <x:c r="CHH6" s="126"/>
      <x:c r="CHI6" s="126"/>
      <x:c r="CHJ6" s="126"/>
      <x:c r="CHK6" s="126"/>
      <x:c r="CHL6" s="126"/>
      <x:c r="CHM6" s="126"/>
      <x:c r="CHN6" s="126"/>
      <x:c r="CHO6" s="126"/>
      <x:c r="CHP6" s="126"/>
      <x:c r="CHQ6" s="126"/>
      <x:c r="CHR6" s="126"/>
      <x:c r="CHS6" s="126"/>
      <x:c r="CHT6" s="126"/>
      <x:c r="CHU6" s="126"/>
      <x:c r="CHV6" s="126"/>
      <x:c r="CHW6" s="126"/>
      <x:c r="CHX6" s="126"/>
      <x:c r="CHY6" s="126"/>
      <x:c r="CHZ6" s="126"/>
      <x:c r="CIA6" s="126"/>
      <x:c r="CIB6" s="126"/>
      <x:c r="CIC6" s="126"/>
      <x:c r="CID6" s="126"/>
      <x:c r="CIE6" s="126"/>
      <x:c r="CIF6" s="126"/>
      <x:c r="CIG6" s="126"/>
      <x:c r="CIH6" s="126"/>
      <x:c r="CII6" s="126"/>
      <x:c r="CIJ6" s="126"/>
      <x:c r="CIK6" s="126"/>
      <x:c r="CIL6" s="126"/>
      <x:c r="CIM6" s="126"/>
      <x:c r="CIN6" s="126"/>
      <x:c r="CIO6" s="126"/>
      <x:c r="CIP6" s="126"/>
      <x:c r="CIQ6" s="126"/>
      <x:c r="CIR6" s="126"/>
      <x:c r="CIS6" s="126"/>
      <x:c r="CIT6" s="126"/>
      <x:c r="CIU6" s="126"/>
      <x:c r="CIV6" s="126"/>
      <x:c r="CIW6" s="126"/>
      <x:c r="CIX6" s="126"/>
      <x:c r="CIY6" s="126"/>
      <x:c r="CIZ6" s="126"/>
      <x:c r="CJA6" s="126"/>
      <x:c r="CJB6" s="126"/>
      <x:c r="CJC6" s="126"/>
      <x:c r="CJD6" s="126"/>
      <x:c r="CJE6" s="126"/>
      <x:c r="CJF6" s="126"/>
      <x:c r="CJG6" s="126"/>
      <x:c r="CJH6" s="126"/>
      <x:c r="CJI6" s="126"/>
      <x:c r="CJJ6" s="126"/>
      <x:c r="CJK6" s="126"/>
      <x:c r="CJL6" s="126"/>
      <x:c r="CJM6" s="126"/>
      <x:c r="CJN6" s="126"/>
      <x:c r="CJO6" s="126"/>
      <x:c r="CJP6" s="126"/>
      <x:c r="CJQ6" s="126"/>
      <x:c r="CJR6" s="126"/>
      <x:c r="CJS6" s="126"/>
      <x:c r="CJT6" s="126"/>
      <x:c r="CJU6" s="126"/>
      <x:c r="CJV6" s="126"/>
      <x:c r="CJW6" s="126"/>
      <x:c r="CJX6" s="126"/>
      <x:c r="CJY6" s="126"/>
      <x:c r="CJZ6" s="126"/>
      <x:c r="CKA6" s="126"/>
      <x:c r="CKB6" s="126"/>
      <x:c r="CKC6" s="126"/>
      <x:c r="CKD6" s="126"/>
      <x:c r="CKE6" s="126"/>
      <x:c r="CKF6" s="126"/>
      <x:c r="CKG6" s="126"/>
      <x:c r="CKH6" s="126"/>
      <x:c r="CKI6" s="126"/>
      <x:c r="CKJ6" s="126"/>
      <x:c r="CKK6" s="126"/>
      <x:c r="CKL6" s="126"/>
      <x:c r="CKM6" s="126"/>
      <x:c r="CKN6" s="126"/>
      <x:c r="CKO6" s="126"/>
      <x:c r="CKP6" s="126"/>
      <x:c r="CKQ6" s="126"/>
      <x:c r="CKR6" s="126"/>
      <x:c r="CKS6" s="126"/>
      <x:c r="CKT6" s="126"/>
      <x:c r="CKU6" s="126"/>
      <x:c r="CKV6" s="126"/>
      <x:c r="CKW6" s="126"/>
      <x:c r="CKX6" s="126"/>
      <x:c r="CKY6" s="126"/>
      <x:c r="CKZ6" s="126"/>
      <x:c r="CLA6" s="126"/>
      <x:c r="CLB6" s="126"/>
      <x:c r="CLC6" s="126"/>
      <x:c r="CLD6" s="126"/>
      <x:c r="CLE6" s="126"/>
      <x:c r="CLF6" s="126"/>
      <x:c r="CLG6" s="126"/>
      <x:c r="CLH6" s="126"/>
      <x:c r="CLI6" s="126"/>
      <x:c r="CLJ6" s="126"/>
      <x:c r="CLK6" s="126"/>
      <x:c r="CLL6" s="126"/>
      <x:c r="CLM6" s="126"/>
      <x:c r="CLN6" s="126"/>
      <x:c r="CLO6" s="126"/>
      <x:c r="CLP6" s="126"/>
      <x:c r="CLQ6" s="126"/>
      <x:c r="CLR6" s="126"/>
      <x:c r="CLS6" s="126"/>
      <x:c r="CLT6" s="126"/>
      <x:c r="CLU6" s="126"/>
      <x:c r="CLV6" s="126"/>
      <x:c r="CLW6" s="126"/>
      <x:c r="CLX6" s="126"/>
      <x:c r="CLY6" s="126"/>
      <x:c r="CLZ6" s="126"/>
      <x:c r="CMA6" s="126"/>
      <x:c r="CMB6" s="126"/>
      <x:c r="CMC6" s="126"/>
      <x:c r="CMD6" s="126"/>
      <x:c r="CME6" s="126"/>
      <x:c r="CMF6" s="126"/>
      <x:c r="CMG6" s="126"/>
      <x:c r="CMH6" s="126"/>
      <x:c r="CMI6" s="126"/>
      <x:c r="CMJ6" s="126"/>
      <x:c r="CMK6" s="126"/>
      <x:c r="CML6" s="126"/>
      <x:c r="CMM6" s="126"/>
      <x:c r="CMN6" s="126"/>
      <x:c r="CMO6" s="126"/>
      <x:c r="CMP6" s="126"/>
      <x:c r="CMQ6" s="126"/>
      <x:c r="CMR6" s="126"/>
      <x:c r="CMS6" s="126"/>
      <x:c r="CMT6" s="126"/>
      <x:c r="CMU6" s="126"/>
      <x:c r="CMV6" s="126"/>
      <x:c r="CMW6" s="126"/>
      <x:c r="CMX6" s="126"/>
      <x:c r="CMY6" s="126"/>
      <x:c r="CMZ6" s="126"/>
      <x:c r="CNA6" s="126"/>
      <x:c r="CNB6" s="126"/>
      <x:c r="CNC6" s="126"/>
      <x:c r="CND6" s="126"/>
      <x:c r="CNE6" s="126"/>
      <x:c r="CNF6" s="126"/>
      <x:c r="CNG6" s="126"/>
      <x:c r="CNH6" s="126"/>
      <x:c r="CNI6" s="126"/>
      <x:c r="CNJ6" s="126"/>
      <x:c r="CNK6" s="126"/>
      <x:c r="CNL6" s="126"/>
      <x:c r="CNM6" s="126"/>
      <x:c r="CNN6" s="126"/>
      <x:c r="CNO6" s="126"/>
      <x:c r="CNP6" s="126"/>
      <x:c r="CNQ6" s="126"/>
      <x:c r="CNR6" s="126"/>
      <x:c r="CNS6" s="126"/>
      <x:c r="CNT6" s="126"/>
      <x:c r="CNU6" s="126"/>
      <x:c r="CNV6" s="126"/>
      <x:c r="CNW6" s="126"/>
      <x:c r="CNX6" s="126"/>
      <x:c r="CNY6" s="126"/>
      <x:c r="CNZ6" s="126"/>
      <x:c r="COA6" s="126"/>
      <x:c r="COB6" s="126"/>
      <x:c r="COC6" s="126"/>
      <x:c r="COD6" s="126"/>
      <x:c r="COE6" s="126"/>
      <x:c r="COF6" s="126"/>
      <x:c r="COG6" s="126"/>
      <x:c r="COH6" s="126"/>
      <x:c r="COI6" s="126"/>
      <x:c r="COJ6" s="126"/>
      <x:c r="COK6" s="126"/>
      <x:c r="COL6" s="126"/>
      <x:c r="COM6" s="126"/>
      <x:c r="CON6" s="126"/>
      <x:c r="COO6" s="126"/>
      <x:c r="COP6" s="126"/>
      <x:c r="COQ6" s="126"/>
      <x:c r="COR6" s="126"/>
      <x:c r="COS6" s="126"/>
      <x:c r="COT6" s="126"/>
      <x:c r="COU6" s="126"/>
      <x:c r="COV6" s="126"/>
      <x:c r="COW6" s="126"/>
      <x:c r="COX6" s="126"/>
      <x:c r="COY6" s="126"/>
      <x:c r="COZ6" s="126"/>
      <x:c r="CPA6" s="126"/>
      <x:c r="CPB6" s="126"/>
      <x:c r="CPC6" s="126"/>
      <x:c r="CPD6" s="126"/>
      <x:c r="CPE6" s="126"/>
      <x:c r="CPF6" s="126"/>
      <x:c r="CPG6" s="126"/>
      <x:c r="CPH6" s="126"/>
      <x:c r="CPI6" s="126"/>
      <x:c r="CPJ6" s="126"/>
      <x:c r="CPK6" s="126"/>
      <x:c r="CPL6" s="126"/>
      <x:c r="CPM6" s="126"/>
      <x:c r="CPN6" s="126"/>
      <x:c r="CPO6" s="126"/>
      <x:c r="CPP6" s="126"/>
      <x:c r="CPQ6" s="126"/>
      <x:c r="CPR6" s="126"/>
      <x:c r="CPS6" s="126"/>
      <x:c r="CPT6" s="126"/>
      <x:c r="CPU6" s="126"/>
      <x:c r="CPV6" s="126"/>
      <x:c r="CPW6" s="126"/>
      <x:c r="CPX6" s="126"/>
      <x:c r="CPY6" s="126"/>
      <x:c r="CPZ6" s="126"/>
      <x:c r="CQA6" s="126"/>
      <x:c r="CQB6" s="126"/>
      <x:c r="CQC6" s="126"/>
      <x:c r="CQD6" s="126"/>
      <x:c r="CQE6" s="126"/>
      <x:c r="CQF6" s="126"/>
      <x:c r="CQG6" s="126"/>
      <x:c r="CQH6" s="126"/>
      <x:c r="CQI6" s="126"/>
      <x:c r="CQJ6" s="126"/>
      <x:c r="CQK6" s="126"/>
      <x:c r="CQL6" s="126"/>
      <x:c r="CQM6" s="126"/>
      <x:c r="CQN6" s="126"/>
      <x:c r="CQO6" s="126"/>
      <x:c r="CQP6" s="126"/>
      <x:c r="CQQ6" s="126"/>
      <x:c r="CQR6" s="126"/>
      <x:c r="CQS6" s="126"/>
      <x:c r="CQT6" s="126"/>
      <x:c r="CQU6" s="126"/>
      <x:c r="CQV6" s="126"/>
      <x:c r="CQW6" s="126"/>
      <x:c r="CQX6" s="126"/>
      <x:c r="CQY6" s="126"/>
      <x:c r="CQZ6" s="126"/>
      <x:c r="CRA6" s="126"/>
      <x:c r="CRB6" s="126"/>
      <x:c r="CRC6" s="126"/>
      <x:c r="CRD6" s="126"/>
      <x:c r="CRE6" s="126"/>
      <x:c r="CRF6" s="126"/>
      <x:c r="CRG6" s="126"/>
      <x:c r="CRH6" s="126"/>
      <x:c r="CRI6" s="126"/>
      <x:c r="CRJ6" s="126"/>
      <x:c r="CRK6" s="126"/>
      <x:c r="CRL6" s="126"/>
      <x:c r="CRM6" s="126"/>
      <x:c r="CRN6" s="126"/>
      <x:c r="CRO6" s="126"/>
      <x:c r="CRP6" s="126"/>
      <x:c r="CRQ6" s="126"/>
      <x:c r="CRR6" s="126"/>
      <x:c r="CRS6" s="126"/>
      <x:c r="CRT6" s="126"/>
      <x:c r="CRU6" s="126"/>
      <x:c r="CRV6" s="126"/>
      <x:c r="CRW6" s="126"/>
      <x:c r="CRX6" s="126"/>
      <x:c r="CRY6" s="126"/>
      <x:c r="CRZ6" s="126"/>
      <x:c r="CSA6" s="126"/>
      <x:c r="CSB6" s="126"/>
      <x:c r="CSC6" s="126"/>
      <x:c r="CSD6" s="126"/>
      <x:c r="CSE6" s="126"/>
      <x:c r="CSF6" s="126"/>
      <x:c r="CSG6" s="126"/>
      <x:c r="CSH6" s="126"/>
      <x:c r="CSI6" s="126"/>
      <x:c r="CSJ6" s="126"/>
      <x:c r="CSK6" s="126"/>
      <x:c r="CSL6" s="126"/>
      <x:c r="CSM6" s="126"/>
      <x:c r="CSN6" s="126"/>
      <x:c r="CSO6" s="126"/>
      <x:c r="CSP6" s="126"/>
      <x:c r="CSQ6" s="126"/>
      <x:c r="CSR6" s="126"/>
      <x:c r="CSS6" s="126"/>
      <x:c r="CST6" s="126"/>
      <x:c r="CSU6" s="126"/>
      <x:c r="CSV6" s="126"/>
      <x:c r="CSW6" s="126"/>
      <x:c r="CSX6" s="126"/>
      <x:c r="CSY6" s="126"/>
      <x:c r="CSZ6" s="126"/>
      <x:c r="CTA6" s="126"/>
      <x:c r="CTB6" s="126"/>
      <x:c r="CTC6" s="126"/>
      <x:c r="CTD6" s="126"/>
      <x:c r="CTE6" s="126"/>
      <x:c r="CTF6" s="126"/>
      <x:c r="CTG6" s="126"/>
      <x:c r="CTH6" s="126"/>
      <x:c r="CTI6" s="126"/>
      <x:c r="CTJ6" s="126"/>
      <x:c r="CTK6" s="126"/>
      <x:c r="CTL6" s="126"/>
      <x:c r="CTM6" s="126"/>
      <x:c r="CTN6" s="126"/>
      <x:c r="CTO6" s="126"/>
      <x:c r="CTP6" s="126"/>
      <x:c r="CTQ6" s="126"/>
      <x:c r="CTR6" s="126"/>
      <x:c r="CTS6" s="126"/>
      <x:c r="CTT6" s="126"/>
      <x:c r="CTU6" s="126"/>
      <x:c r="CTV6" s="126"/>
      <x:c r="CTW6" s="126"/>
      <x:c r="CTX6" s="126"/>
      <x:c r="CTY6" s="126"/>
      <x:c r="CTZ6" s="126"/>
      <x:c r="CUA6" s="126"/>
      <x:c r="CUB6" s="126"/>
      <x:c r="CUC6" s="126"/>
      <x:c r="CUD6" s="126"/>
      <x:c r="CUE6" s="126"/>
      <x:c r="CUF6" s="126"/>
      <x:c r="CUG6" s="126"/>
      <x:c r="CUH6" s="126"/>
      <x:c r="CUI6" s="126"/>
      <x:c r="CUJ6" s="126"/>
      <x:c r="CUK6" s="126"/>
      <x:c r="CUL6" s="126"/>
      <x:c r="CUM6" s="126"/>
      <x:c r="CUN6" s="126"/>
      <x:c r="CUO6" s="126"/>
      <x:c r="CUP6" s="126"/>
      <x:c r="CUQ6" s="126"/>
      <x:c r="CUR6" s="126"/>
      <x:c r="CUS6" s="126"/>
      <x:c r="CUT6" s="126"/>
      <x:c r="CUU6" s="126"/>
      <x:c r="CUV6" s="126"/>
      <x:c r="CUW6" s="126"/>
      <x:c r="CUX6" s="126"/>
      <x:c r="CUY6" s="126"/>
      <x:c r="CUZ6" s="126"/>
      <x:c r="CVA6" s="126"/>
      <x:c r="CVB6" s="126"/>
      <x:c r="CVC6" s="126"/>
      <x:c r="CVD6" s="126"/>
      <x:c r="CVE6" s="126"/>
      <x:c r="CVF6" s="126"/>
      <x:c r="CVG6" s="126"/>
      <x:c r="CVH6" s="126"/>
      <x:c r="CVI6" s="126"/>
      <x:c r="CVJ6" s="126"/>
      <x:c r="CVK6" s="126"/>
      <x:c r="CVL6" s="126"/>
      <x:c r="CVM6" s="126"/>
      <x:c r="CVN6" s="126"/>
      <x:c r="CVO6" s="126"/>
      <x:c r="CVP6" s="126"/>
      <x:c r="CVQ6" s="126"/>
      <x:c r="CVR6" s="126"/>
      <x:c r="CVS6" s="126"/>
      <x:c r="CVT6" s="126"/>
      <x:c r="CVU6" s="126"/>
      <x:c r="CVV6" s="126"/>
      <x:c r="CVW6" s="126"/>
      <x:c r="CVX6" s="126"/>
      <x:c r="CVY6" s="126"/>
      <x:c r="CVZ6" s="126"/>
      <x:c r="CWA6" s="126"/>
      <x:c r="CWB6" s="126"/>
      <x:c r="CWC6" s="126"/>
      <x:c r="CWD6" s="126"/>
      <x:c r="CWE6" s="126"/>
      <x:c r="CWF6" s="126"/>
      <x:c r="CWG6" s="126"/>
      <x:c r="CWH6" s="126"/>
      <x:c r="CWI6" s="126"/>
      <x:c r="CWJ6" s="126"/>
      <x:c r="CWK6" s="126"/>
      <x:c r="CWL6" s="126"/>
      <x:c r="CWM6" s="126"/>
      <x:c r="CWN6" s="126"/>
      <x:c r="CWO6" s="126"/>
      <x:c r="CWP6" s="126"/>
      <x:c r="CWQ6" s="126"/>
      <x:c r="CWR6" s="126"/>
      <x:c r="CWS6" s="126"/>
      <x:c r="CWT6" s="126"/>
      <x:c r="CWU6" s="126"/>
      <x:c r="CWV6" s="126"/>
      <x:c r="CWW6" s="126"/>
      <x:c r="CWX6" s="126"/>
      <x:c r="CWY6" s="126"/>
      <x:c r="CWZ6" s="126"/>
      <x:c r="CXA6" s="126"/>
      <x:c r="CXB6" s="126"/>
      <x:c r="CXC6" s="126"/>
      <x:c r="CXD6" s="126"/>
      <x:c r="CXE6" s="126"/>
      <x:c r="CXF6" s="126"/>
      <x:c r="CXG6" s="126"/>
      <x:c r="CXH6" s="126"/>
      <x:c r="CXI6" s="126"/>
      <x:c r="CXJ6" s="126"/>
      <x:c r="CXK6" s="126"/>
      <x:c r="CXL6" s="126"/>
      <x:c r="CXM6" s="126"/>
      <x:c r="CXN6" s="126"/>
      <x:c r="CXO6" s="126"/>
      <x:c r="CXP6" s="126"/>
      <x:c r="CXQ6" s="126"/>
      <x:c r="CXR6" s="126"/>
      <x:c r="CXS6" s="126"/>
      <x:c r="CXT6" s="126"/>
      <x:c r="CXU6" s="126"/>
      <x:c r="CXV6" s="126"/>
      <x:c r="CXW6" s="126"/>
      <x:c r="CXX6" s="126"/>
      <x:c r="CXY6" s="126"/>
      <x:c r="CXZ6" s="126"/>
      <x:c r="CYA6" s="126"/>
      <x:c r="CYB6" s="126"/>
      <x:c r="CYC6" s="126"/>
      <x:c r="CYD6" s="126"/>
      <x:c r="CYE6" s="126"/>
      <x:c r="CYF6" s="126"/>
      <x:c r="CYG6" s="126"/>
      <x:c r="CYH6" s="126"/>
      <x:c r="CYI6" s="126"/>
      <x:c r="CYJ6" s="126"/>
      <x:c r="CYK6" s="126"/>
      <x:c r="CYL6" s="126"/>
      <x:c r="CYM6" s="126"/>
      <x:c r="CYN6" s="126"/>
      <x:c r="CYO6" s="126"/>
      <x:c r="CYP6" s="126"/>
      <x:c r="CYQ6" s="126"/>
      <x:c r="CYR6" s="126"/>
      <x:c r="CYS6" s="126"/>
      <x:c r="CYT6" s="126"/>
      <x:c r="CYU6" s="126"/>
      <x:c r="CYV6" s="126"/>
      <x:c r="CYW6" s="126"/>
      <x:c r="CYX6" s="126"/>
      <x:c r="CYY6" s="126"/>
      <x:c r="CYZ6" s="126"/>
      <x:c r="CZA6" s="126"/>
      <x:c r="CZB6" s="126"/>
      <x:c r="CZC6" s="126"/>
      <x:c r="CZD6" s="126"/>
      <x:c r="CZE6" s="126"/>
      <x:c r="CZF6" s="126"/>
      <x:c r="CZG6" s="126"/>
      <x:c r="CZH6" s="126"/>
      <x:c r="CZI6" s="126"/>
      <x:c r="CZJ6" s="126"/>
      <x:c r="CZK6" s="126"/>
      <x:c r="CZL6" s="126"/>
      <x:c r="CZM6" s="126"/>
      <x:c r="CZN6" s="126"/>
      <x:c r="CZO6" s="126"/>
      <x:c r="CZP6" s="126"/>
      <x:c r="CZQ6" s="126"/>
      <x:c r="CZR6" s="126"/>
      <x:c r="CZS6" s="126"/>
      <x:c r="CZT6" s="126"/>
      <x:c r="CZU6" s="126"/>
      <x:c r="CZV6" s="126"/>
      <x:c r="CZW6" s="126"/>
      <x:c r="CZX6" s="126"/>
      <x:c r="CZY6" s="126"/>
      <x:c r="CZZ6" s="126"/>
      <x:c r="DAA6" s="126"/>
      <x:c r="DAB6" s="126"/>
      <x:c r="DAC6" s="126"/>
      <x:c r="DAD6" s="126"/>
      <x:c r="DAE6" s="126"/>
      <x:c r="DAF6" s="126"/>
      <x:c r="DAG6" s="126"/>
      <x:c r="DAH6" s="126"/>
      <x:c r="DAI6" s="126"/>
      <x:c r="DAJ6" s="126"/>
      <x:c r="DAK6" s="126"/>
      <x:c r="DAL6" s="126"/>
      <x:c r="DAM6" s="126"/>
      <x:c r="DAN6" s="126"/>
      <x:c r="DAO6" s="126"/>
      <x:c r="DAP6" s="126"/>
      <x:c r="DAQ6" s="126"/>
      <x:c r="DAR6" s="126"/>
      <x:c r="DAS6" s="126"/>
      <x:c r="DAT6" s="126"/>
      <x:c r="DAU6" s="126"/>
      <x:c r="DAV6" s="126"/>
      <x:c r="DAW6" s="126"/>
      <x:c r="DAX6" s="126"/>
      <x:c r="DAY6" s="126"/>
      <x:c r="DAZ6" s="126"/>
      <x:c r="DBA6" s="126"/>
      <x:c r="DBB6" s="126"/>
      <x:c r="DBC6" s="126"/>
      <x:c r="DBD6" s="126"/>
      <x:c r="DBE6" s="126"/>
      <x:c r="DBF6" s="126"/>
      <x:c r="DBG6" s="126"/>
      <x:c r="DBH6" s="126"/>
      <x:c r="DBI6" s="126"/>
      <x:c r="DBJ6" s="126"/>
      <x:c r="DBK6" s="126"/>
      <x:c r="DBL6" s="126"/>
      <x:c r="DBM6" s="126"/>
      <x:c r="DBN6" s="126"/>
      <x:c r="DBO6" s="126"/>
      <x:c r="DBP6" s="126"/>
      <x:c r="DBQ6" s="126"/>
      <x:c r="DBR6" s="126"/>
      <x:c r="DBS6" s="126"/>
      <x:c r="DBT6" s="126"/>
      <x:c r="DBU6" s="126"/>
      <x:c r="DBV6" s="126"/>
      <x:c r="DBW6" s="126"/>
      <x:c r="DBX6" s="126"/>
      <x:c r="DBY6" s="126"/>
      <x:c r="DBZ6" s="126"/>
      <x:c r="DCA6" s="126"/>
      <x:c r="DCB6" s="126"/>
      <x:c r="DCC6" s="126"/>
      <x:c r="DCD6" s="126"/>
      <x:c r="DCE6" s="126"/>
      <x:c r="DCF6" s="126"/>
      <x:c r="DCG6" s="126"/>
      <x:c r="DCH6" s="126"/>
      <x:c r="DCI6" s="126"/>
      <x:c r="DCJ6" s="126"/>
      <x:c r="DCK6" s="126"/>
      <x:c r="DCL6" s="126"/>
      <x:c r="DCM6" s="126"/>
      <x:c r="DCN6" s="126"/>
      <x:c r="DCO6" s="126"/>
      <x:c r="DCP6" s="126"/>
      <x:c r="DCQ6" s="126"/>
      <x:c r="DCR6" s="126"/>
      <x:c r="DCS6" s="126"/>
      <x:c r="DCT6" s="126"/>
      <x:c r="DCU6" s="126"/>
      <x:c r="DCV6" s="126"/>
      <x:c r="DCW6" s="126"/>
      <x:c r="DCX6" s="126"/>
      <x:c r="DCY6" s="126"/>
      <x:c r="DCZ6" s="126"/>
      <x:c r="DDA6" s="126"/>
      <x:c r="DDB6" s="126"/>
      <x:c r="DDC6" s="126"/>
      <x:c r="DDD6" s="126"/>
      <x:c r="DDE6" s="126"/>
      <x:c r="DDF6" s="126"/>
      <x:c r="DDG6" s="126"/>
      <x:c r="DDH6" s="126"/>
      <x:c r="DDI6" s="126"/>
      <x:c r="DDJ6" s="126"/>
      <x:c r="DDK6" s="126"/>
      <x:c r="DDL6" s="126"/>
      <x:c r="DDM6" s="126"/>
      <x:c r="DDN6" s="126"/>
      <x:c r="DDO6" s="126"/>
      <x:c r="DDP6" s="126"/>
      <x:c r="DDQ6" s="126"/>
      <x:c r="DDR6" s="126"/>
      <x:c r="DDS6" s="126"/>
      <x:c r="DDT6" s="126"/>
      <x:c r="DDU6" s="126"/>
      <x:c r="DDV6" s="126"/>
      <x:c r="DDW6" s="126"/>
      <x:c r="DDX6" s="126"/>
      <x:c r="DDY6" s="126"/>
      <x:c r="DDZ6" s="126"/>
      <x:c r="DEA6" s="126"/>
      <x:c r="DEB6" s="126"/>
      <x:c r="DEC6" s="126"/>
      <x:c r="DED6" s="126"/>
      <x:c r="DEE6" s="126"/>
      <x:c r="DEF6" s="126"/>
      <x:c r="DEG6" s="126"/>
      <x:c r="DEH6" s="126"/>
      <x:c r="DEI6" s="126"/>
      <x:c r="DEJ6" s="126"/>
      <x:c r="DEK6" s="126"/>
      <x:c r="DEL6" s="126"/>
      <x:c r="DEM6" s="126"/>
      <x:c r="DEN6" s="126"/>
      <x:c r="DEO6" s="126"/>
      <x:c r="DEP6" s="126"/>
      <x:c r="DEQ6" s="126"/>
      <x:c r="DER6" s="126"/>
      <x:c r="DES6" s="126"/>
      <x:c r="DET6" s="126"/>
      <x:c r="DEU6" s="126"/>
      <x:c r="DEV6" s="126"/>
      <x:c r="DEW6" s="126"/>
      <x:c r="DEX6" s="126"/>
      <x:c r="DEY6" s="126"/>
      <x:c r="DEZ6" s="126"/>
      <x:c r="DFA6" s="126"/>
      <x:c r="DFB6" s="126"/>
      <x:c r="DFC6" s="126"/>
      <x:c r="DFD6" s="126"/>
      <x:c r="DFE6" s="126"/>
      <x:c r="DFF6" s="126"/>
      <x:c r="DFG6" s="126"/>
      <x:c r="DFH6" s="126"/>
      <x:c r="DFI6" s="126"/>
      <x:c r="DFJ6" s="126"/>
      <x:c r="DFK6" s="126"/>
      <x:c r="DFL6" s="126"/>
      <x:c r="DFM6" s="126"/>
      <x:c r="DFN6" s="126"/>
      <x:c r="DFO6" s="126"/>
      <x:c r="DFP6" s="126"/>
      <x:c r="DFQ6" s="126"/>
      <x:c r="DFR6" s="126"/>
      <x:c r="DFS6" s="126"/>
      <x:c r="DFT6" s="126"/>
      <x:c r="DFU6" s="126"/>
      <x:c r="DFV6" s="126"/>
      <x:c r="DFW6" s="126"/>
      <x:c r="DFX6" s="126"/>
      <x:c r="DFY6" s="126"/>
      <x:c r="DFZ6" s="126"/>
      <x:c r="DGA6" s="126"/>
      <x:c r="DGB6" s="126"/>
      <x:c r="DGC6" s="126"/>
      <x:c r="DGD6" s="126"/>
      <x:c r="DGE6" s="126"/>
      <x:c r="DGF6" s="126"/>
      <x:c r="DGG6" s="126"/>
      <x:c r="DGH6" s="126"/>
      <x:c r="DGI6" s="126"/>
      <x:c r="DGJ6" s="126"/>
      <x:c r="DGK6" s="126"/>
      <x:c r="DGL6" s="126"/>
      <x:c r="DGM6" s="126"/>
      <x:c r="DGN6" s="126"/>
      <x:c r="DGO6" s="126"/>
      <x:c r="DGP6" s="126"/>
      <x:c r="DGQ6" s="126"/>
      <x:c r="DGR6" s="126"/>
      <x:c r="DGS6" s="126"/>
      <x:c r="DGT6" s="126"/>
      <x:c r="DGU6" s="126"/>
      <x:c r="DGV6" s="126"/>
      <x:c r="DGW6" s="126"/>
      <x:c r="DGX6" s="126"/>
      <x:c r="DGY6" s="126"/>
      <x:c r="DGZ6" s="126"/>
      <x:c r="DHA6" s="126"/>
      <x:c r="DHB6" s="126"/>
      <x:c r="DHC6" s="126"/>
      <x:c r="DHD6" s="126"/>
      <x:c r="DHE6" s="126"/>
      <x:c r="DHF6" s="126"/>
      <x:c r="DHG6" s="126"/>
      <x:c r="DHH6" s="126"/>
      <x:c r="DHI6" s="126"/>
      <x:c r="DHJ6" s="126"/>
      <x:c r="DHK6" s="126"/>
      <x:c r="DHL6" s="126"/>
      <x:c r="DHM6" s="126"/>
      <x:c r="DHN6" s="126"/>
      <x:c r="DHO6" s="126"/>
      <x:c r="DHP6" s="126"/>
      <x:c r="DHQ6" s="126"/>
      <x:c r="DHR6" s="126"/>
      <x:c r="DHS6" s="126"/>
      <x:c r="DHT6" s="126"/>
      <x:c r="DHU6" s="126"/>
      <x:c r="DHV6" s="126"/>
      <x:c r="DHW6" s="126"/>
      <x:c r="DHX6" s="126"/>
      <x:c r="DHY6" s="126"/>
      <x:c r="DHZ6" s="126"/>
      <x:c r="DIA6" s="126"/>
      <x:c r="DIB6" s="126"/>
      <x:c r="DIC6" s="126"/>
      <x:c r="DID6" s="126"/>
      <x:c r="DIE6" s="126"/>
      <x:c r="DIF6" s="126"/>
      <x:c r="DIG6" s="126"/>
      <x:c r="DIH6" s="126"/>
      <x:c r="DII6" s="126"/>
      <x:c r="DIJ6" s="126"/>
      <x:c r="DIK6" s="126"/>
      <x:c r="DIL6" s="126"/>
      <x:c r="DIM6" s="126"/>
      <x:c r="DIN6" s="126"/>
      <x:c r="DIO6" s="126"/>
      <x:c r="DIP6" s="126"/>
      <x:c r="DIQ6" s="126"/>
      <x:c r="DIR6" s="126"/>
      <x:c r="DIS6" s="126"/>
      <x:c r="DIT6" s="126"/>
      <x:c r="DIU6" s="126"/>
      <x:c r="DIV6" s="126"/>
      <x:c r="DIW6" s="126"/>
      <x:c r="DIX6" s="126"/>
      <x:c r="DIY6" s="126"/>
      <x:c r="DIZ6" s="126"/>
      <x:c r="DJA6" s="126"/>
      <x:c r="DJB6" s="126"/>
      <x:c r="DJC6" s="126"/>
      <x:c r="DJD6" s="126"/>
      <x:c r="DJE6" s="126"/>
      <x:c r="DJF6" s="126"/>
      <x:c r="DJG6" s="126"/>
      <x:c r="DJH6" s="126"/>
      <x:c r="DJI6" s="126"/>
      <x:c r="DJJ6" s="126"/>
      <x:c r="DJK6" s="126"/>
      <x:c r="DJL6" s="126"/>
      <x:c r="DJM6" s="126"/>
      <x:c r="DJN6" s="126"/>
      <x:c r="DJO6" s="126"/>
      <x:c r="DJP6" s="126"/>
      <x:c r="DJQ6" s="126"/>
      <x:c r="DJR6" s="126"/>
      <x:c r="DJS6" s="126"/>
      <x:c r="DJT6" s="126"/>
      <x:c r="DJU6" s="126"/>
      <x:c r="DJV6" s="126"/>
      <x:c r="DJW6" s="126"/>
      <x:c r="DJX6" s="126"/>
      <x:c r="DJY6" s="126"/>
      <x:c r="DJZ6" s="126"/>
      <x:c r="DKA6" s="126"/>
      <x:c r="DKB6" s="126"/>
      <x:c r="DKC6" s="126"/>
      <x:c r="DKD6" s="126"/>
      <x:c r="DKE6" s="126"/>
      <x:c r="DKF6" s="126"/>
      <x:c r="DKG6" s="126"/>
      <x:c r="DKH6" s="126"/>
      <x:c r="DKI6" s="126"/>
      <x:c r="DKJ6" s="126"/>
      <x:c r="DKK6" s="126"/>
      <x:c r="DKL6" s="126"/>
      <x:c r="DKM6" s="126"/>
      <x:c r="DKN6" s="126"/>
      <x:c r="DKO6" s="126"/>
      <x:c r="DKP6" s="126"/>
      <x:c r="DKQ6" s="126"/>
      <x:c r="DKR6" s="126"/>
      <x:c r="DKS6" s="126"/>
      <x:c r="DKT6" s="126"/>
      <x:c r="DKU6" s="126"/>
      <x:c r="DKV6" s="126"/>
      <x:c r="DKW6" s="126"/>
      <x:c r="DKX6" s="126"/>
      <x:c r="DKY6" s="126"/>
      <x:c r="DKZ6" s="126"/>
      <x:c r="DLA6" s="126"/>
      <x:c r="DLB6" s="126"/>
      <x:c r="DLC6" s="126"/>
      <x:c r="DLD6" s="126"/>
      <x:c r="DLE6" s="126"/>
      <x:c r="DLF6" s="126"/>
      <x:c r="DLG6" s="126"/>
      <x:c r="DLH6" s="126"/>
      <x:c r="DLI6" s="126"/>
      <x:c r="DLJ6" s="126"/>
      <x:c r="DLK6" s="126"/>
      <x:c r="DLL6" s="126"/>
      <x:c r="DLM6" s="126"/>
      <x:c r="DLN6" s="126"/>
      <x:c r="DLO6" s="126"/>
      <x:c r="DLP6" s="126"/>
      <x:c r="DLQ6" s="126"/>
      <x:c r="DLR6" s="126"/>
      <x:c r="DLS6" s="126"/>
      <x:c r="DLT6" s="126"/>
      <x:c r="DLU6" s="126"/>
      <x:c r="DLV6" s="126"/>
      <x:c r="DLW6" s="126"/>
      <x:c r="DLX6" s="126"/>
      <x:c r="DLY6" s="126"/>
      <x:c r="DLZ6" s="126"/>
      <x:c r="DMA6" s="126"/>
      <x:c r="DMB6" s="126"/>
      <x:c r="DMC6" s="126"/>
      <x:c r="DMD6" s="126"/>
      <x:c r="DME6" s="126"/>
      <x:c r="DMF6" s="126"/>
      <x:c r="DMG6" s="126"/>
      <x:c r="DMH6" s="126"/>
      <x:c r="DMI6" s="126"/>
      <x:c r="DMJ6" s="126"/>
      <x:c r="DMK6" s="126"/>
      <x:c r="DML6" s="126"/>
      <x:c r="DMM6" s="126"/>
      <x:c r="DMN6" s="126"/>
      <x:c r="DMO6" s="126"/>
      <x:c r="DMP6" s="126"/>
      <x:c r="DMQ6" s="126"/>
      <x:c r="DMR6" s="126"/>
      <x:c r="DMS6" s="126"/>
      <x:c r="DMT6" s="126"/>
      <x:c r="DMU6" s="126"/>
      <x:c r="DMV6" s="126"/>
      <x:c r="DMW6" s="126"/>
      <x:c r="DMX6" s="126"/>
      <x:c r="DMY6" s="126"/>
      <x:c r="DMZ6" s="126"/>
      <x:c r="DNA6" s="126"/>
      <x:c r="DNB6" s="126"/>
      <x:c r="DNC6" s="126"/>
      <x:c r="DND6" s="126"/>
      <x:c r="DNE6" s="126"/>
      <x:c r="DNF6" s="126"/>
      <x:c r="DNG6" s="126"/>
      <x:c r="DNH6" s="126"/>
      <x:c r="DNI6" s="126"/>
      <x:c r="DNJ6" s="126"/>
      <x:c r="DNK6" s="126"/>
      <x:c r="DNL6" s="126"/>
      <x:c r="DNM6" s="126"/>
      <x:c r="DNN6" s="126"/>
      <x:c r="DNO6" s="126"/>
      <x:c r="DNP6" s="126"/>
      <x:c r="DNQ6" s="126"/>
      <x:c r="DNR6" s="126"/>
      <x:c r="DNS6" s="126"/>
      <x:c r="DNT6" s="126"/>
      <x:c r="DNU6" s="126"/>
      <x:c r="DNV6" s="126"/>
      <x:c r="DNW6" s="126"/>
      <x:c r="DNX6" s="126"/>
      <x:c r="DNY6" s="126"/>
      <x:c r="DNZ6" s="126"/>
      <x:c r="DOA6" s="126"/>
      <x:c r="DOB6" s="126"/>
      <x:c r="DOC6" s="126"/>
      <x:c r="DOD6" s="126"/>
      <x:c r="DOE6" s="126"/>
      <x:c r="DOF6" s="126"/>
      <x:c r="DOG6" s="126"/>
      <x:c r="DOH6" s="126"/>
      <x:c r="DOI6" s="126"/>
      <x:c r="DOJ6" s="126"/>
      <x:c r="DOK6" s="126"/>
      <x:c r="DOL6" s="126"/>
      <x:c r="DOM6" s="126"/>
      <x:c r="DON6" s="126"/>
      <x:c r="DOO6" s="126"/>
      <x:c r="DOP6" s="126"/>
      <x:c r="DOQ6" s="126"/>
      <x:c r="DOR6" s="126"/>
      <x:c r="DOS6" s="126"/>
      <x:c r="DOT6" s="126"/>
      <x:c r="DOU6" s="126"/>
      <x:c r="DOV6" s="126"/>
      <x:c r="DOW6" s="126"/>
      <x:c r="DOX6" s="126"/>
      <x:c r="DOY6" s="126"/>
      <x:c r="DOZ6" s="126"/>
      <x:c r="DPA6" s="126"/>
      <x:c r="DPB6" s="126"/>
      <x:c r="DPC6" s="126"/>
      <x:c r="DPD6" s="126"/>
      <x:c r="DPE6" s="126"/>
      <x:c r="DPF6" s="126"/>
      <x:c r="DPG6" s="126"/>
      <x:c r="DPH6" s="126"/>
      <x:c r="DPI6" s="126"/>
      <x:c r="DPJ6" s="126"/>
      <x:c r="DPK6" s="126"/>
      <x:c r="DPL6" s="126"/>
      <x:c r="DPM6" s="126"/>
      <x:c r="DPN6" s="126"/>
      <x:c r="DPO6" s="126"/>
      <x:c r="DPP6" s="126"/>
      <x:c r="DPQ6" s="126"/>
      <x:c r="DPR6" s="126"/>
      <x:c r="DPS6" s="126"/>
      <x:c r="DPT6" s="126"/>
      <x:c r="DPU6" s="126"/>
      <x:c r="DPV6" s="126"/>
      <x:c r="DPW6" s="126"/>
      <x:c r="DPX6" s="126"/>
      <x:c r="DPY6" s="126"/>
      <x:c r="DPZ6" s="126"/>
      <x:c r="DQA6" s="126"/>
      <x:c r="DQB6" s="126"/>
      <x:c r="DQC6" s="126"/>
      <x:c r="DQD6" s="126"/>
      <x:c r="DQE6" s="126"/>
      <x:c r="DQF6" s="126"/>
      <x:c r="DQG6" s="126"/>
      <x:c r="DQH6" s="126"/>
      <x:c r="DQI6" s="126"/>
      <x:c r="DQJ6" s="126"/>
      <x:c r="DQK6" s="126"/>
      <x:c r="DQL6" s="126"/>
      <x:c r="DQM6" s="126"/>
      <x:c r="DQN6" s="126"/>
      <x:c r="DQO6" s="126"/>
      <x:c r="DQP6" s="126"/>
      <x:c r="DQQ6" s="126"/>
      <x:c r="DQR6" s="126"/>
      <x:c r="DQS6" s="126"/>
      <x:c r="DQT6" s="126"/>
      <x:c r="DQU6" s="126"/>
      <x:c r="DQV6" s="126"/>
      <x:c r="DQW6" s="126"/>
      <x:c r="DQX6" s="126"/>
      <x:c r="DQY6" s="126"/>
      <x:c r="DQZ6" s="126"/>
      <x:c r="DRA6" s="126"/>
      <x:c r="DRB6" s="126"/>
      <x:c r="DRC6" s="126"/>
      <x:c r="DRD6" s="126"/>
      <x:c r="DRE6" s="126"/>
      <x:c r="DRF6" s="126"/>
      <x:c r="DRG6" s="126"/>
      <x:c r="DRH6" s="126"/>
      <x:c r="DRI6" s="126"/>
      <x:c r="DRJ6" s="126"/>
      <x:c r="DRK6" s="126"/>
      <x:c r="DRL6" s="126"/>
      <x:c r="DRM6" s="126"/>
      <x:c r="DRN6" s="126"/>
      <x:c r="DRO6" s="126"/>
      <x:c r="DRP6" s="126"/>
      <x:c r="DRQ6" s="126"/>
      <x:c r="DRR6" s="126"/>
      <x:c r="DRS6" s="126"/>
      <x:c r="DRT6" s="126"/>
      <x:c r="DRU6" s="126"/>
      <x:c r="DRV6" s="126"/>
      <x:c r="DRW6" s="126"/>
      <x:c r="DRX6" s="126"/>
      <x:c r="DRY6" s="126"/>
      <x:c r="DRZ6" s="126"/>
      <x:c r="DSA6" s="126"/>
      <x:c r="DSB6" s="126"/>
      <x:c r="DSC6" s="126"/>
      <x:c r="DSD6" s="126"/>
      <x:c r="DSE6" s="126"/>
      <x:c r="DSF6" s="126"/>
      <x:c r="DSG6" s="126"/>
      <x:c r="DSH6" s="126"/>
      <x:c r="DSI6" s="126"/>
      <x:c r="DSJ6" s="126"/>
      <x:c r="DSK6" s="126"/>
      <x:c r="DSL6" s="126"/>
      <x:c r="DSM6" s="126"/>
      <x:c r="DSN6" s="126"/>
      <x:c r="DSO6" s="126"/>
      <x:c r="DSP6" s="126"/>
      <x:c r="DSQ6" s="126"/>
      <x:c r="DSR6" s="126"/>
      <x:c r="DSS6" s="126"/>
      <x:c r="DST6" s="126"/>
      <x:c r="DSU6" s="126"/>
      <x:c r="DSV6" s="126"/>
      <x:c r="DSW6" s="126"/>
      <x:c r="DSX6" s="126"/>
      <x:c r="DSY6" s="126"/>
      <x:c r="DSZ6" s="126"/>
      <x:c r="DTA6" s="126"/>
      <x:c r="DTB6" s="126"/>
      <x:c r="DTC6" s="126"/>
      <x:c r="DTD6" s="126"/>
      <x:c r="DTE6" s="126"/>
      <x:c r="DTF6" s="126"/>
      <x:c r="DTG6" s="126"/>
      <x:c r="DTH6" s="126"/>
      <x:c r="DTI6" s="126"/>
      <x:c r="DTJ6" s="126"/>
      <x:c r="DTK6" s="126"/>
      <x:c r="DTL6" s="126"/>
      <x:c r="DTM6" s="126"/>
      <x:c r="DTN6" s="126"/>
      <x:c r="DTO6" s="126"/>
      <x:c r="DTP6" s="126"/>
      <x:c r="DTQ6" s="126"/>
      <x:c r="DTR6" s="126"/>
      <x:c r="DTS6" s="126"/>
      <x:c r="DTT6" s="126"/>
      <x:c r="DTU6" s="126"/>
      <x:c r="DTV6" s="126"/>
      <x:c r="DTW6" s="126"/>
      <x:c r="DTX6" s="126"/>
      <x:c r="DTY6" s="126"/>
      <x:c r="DTZ6" s="126"/>
      <x:c r="DUA6" s="126"/>
      <x:c r="DUB6" s="126"/>
      <x:c r="DUC6" s="126"/>
      <x:c r="DUD6" s="126"/>
      <x:c r="DUE6" s="126"/>
      <x:c r="DUF6" s="126"/>
      <x:c r="DUG6" s="126"/>
      <x:c r="DUH6" s="126"/>
      <x:c r="DUI6" s="126"/>
      <x:c r="DUJ6" s="126"/>
      <x:c r="DUK6" s="126"/>
      <x:c r="DUL6" s="126"/>
      <x:c r="DUM6" s="126"/>
      <x:c r="DUN6" s="126"/>
      <x:c r="DUO6" s="126"/>
      <x:c r="DUP6" s="126"/>
      <x:c r="DUQ6" s="126"/>
      <x:c r="DUR6" s="126"/>
      <x:c r="DUS6" s="126"/>
      <x:c r="DUT6" s="126"/>
      <x:c r="DUU6" s="126"/>
      <x:c r="DUV6" s="126"/>
      <x:c r="DUW6" s="126"/>
      <x:c r="DUX6" s="126"/>
      <x:c r="DUY6" s="126"/>
      <x:c r="DUZ6" s="126"/>
      <x:c r="DVA6" s="126"/>
      <x:c r="DVB6" s="126"/>
      <x:c r="DVC6" s="126"/>
      <x:c r="DVD6" s="126"/>
      <x:c r="DVE6" s="126"/>
      <x:c r="DVF6" s="126"/>
      <x:c r="DVG6" s="126"/>
      <x:c r="DVH6" s="126"/>
      <x:c r="DVI6" s="126"/>
      <x:c r="DVJ6" s="126"/>
      <x:c r="DVK6" s="126"/>
      <x:c r="DVL6" s="126"/>
      <x:c r="DVM6" s="126"/>
      <x:c r="DVN6" s="126"/>
      <x:c r="DVO6" s="126"/>
      <x:c r="DVP6" s="126"/>
      <x:c r="DVQ6" s="126"/>
      <x:c r="DVR6" s="126"/>
      <x:c r="DVS6" s="126"/>
      <x:c r="DVT6" s="126"/>
      <x:c r="DVU6" s="126"/>
      <x:c r="DVV6" s="126"/>
      <x:c r="DVW6" s="126"/>
      <x:c r="DVX6" s="126"/>
      <x:c r="DVY6" s="126"/>
      <x:c r="DVZ6" s="126"/>
      <x:c r="DWA6" s="126"/>
      <x:c r="DWB6" s="126"/>
      <x:c r="DWC6" s="126"/>
      <x:c r="DWD6" s="126"/>
      <x:c r="DWE6" s="126"/>
      <x:c r="DWF6" s="126"/>
      <x:c r="DWG6" s="126"/>
      <x:c r="DWH6" s="126"/>
      <x:c r="DWI6" s="126"/>
      <x:c r="DWJ6" s="126"/>
      <x:c r="DWK6" s="126"/>
      <x:c r="DWL6" s="126"/>
      <x:c r="DWM6" s="126"/>
      <x:c r="DWN6" s="126"/>
      <x:c r="DWO6" s="126"/>
      <x:c r="DWP6" s="126"/>
      <x:c r="DWQ6" s="126"/>
      <x:c r="DWR6" s="126"/>
      <x:c r="DWS6" s="126"/>
      <x:c r="DWT6" s="126"/>
      <x:c r="DWU6" s="126"/>
      <x:c r="DWV6" s="126"/>
      <x:c r="DWW6" s="126"/>
      <x:c r="DWX6" s="126"/>
      <x:c r="DWY6" s="126"/>
      <x:c r="DWZ6" s="126"/>
      <x:c r="DXA6" s="126"/>
      <x:c r="DXB6" s="126"/>
      <x:c r="DXC6" s="126"/>
      <x:c r="DXD6" s="126"/>
      <x:c r="DXE6" s="126"/>
      <x:c r="DXF6" s="126"/>
      <x:c r="DXG6" s="126"/>
      <x:c r="DXH6" s="126"/>
      <x:c r="DXI6" s="126"/>
      <x:c r="DXJ6" s="126"/>
      <x:c r="DXK6" s="126"/>
      <x:c r="DXL6" s="126"/>
      <x:c r="DXM6" s="126"/>
      <x:c r="DXN6" s="126"/>
      <x:c r="DXO6" s="126"/>
      <x:c r="DXP6" s="126"/>
      <x:c r="DXQ6" s="126"/>
      <x:c r="DXR6" s="126"/>
      <x:c r="DXS6" s="126"/>
      <x:c r="DXT6" s="126"/>
      <x:c r="DXU6" s="126"/>
      <x:c r="DXV6" s="126"/>
      <x:c r="DXW6" s="126"/>
      <x:c r="DXX6" s="126"/>
      <x:c r="DXY6" s="126"/>
      <x:c r="DXZ6" s="126"/>
      <x:c r="DYA6" s="126"/>
      <x:c r="DYB6" s="126"/>
      <x:c r="DYC6" s="126"/>
      <x:c r="DYD6" s="126"/>
      <x:c r="DYE6" s="126"/>
      <x:c r="DYF6" s="126"/>
      <x:c r="DYG6" s="126"/>
      <x:c r="DYH6" s="126"/>
      <x:c r="DYI6" s="126"/>
      <x:c r="DYJ6" s="126"/>
      <x:c r="DYK6" s="126"/>
      <x:c r="DYL6" s="126"/>
      <x:c r="DYM6" s="126"/>
      <x:c r="DYN6" s="126"/>
      <x:c r="DYO6" s="126"/>
      <x:c r="DYP6" s="126"/>
      <x:c r="DYQ6" s="126"/>
      <x:c r="DYR6" s="126"/>
      <x:c r="DYS6" s="126"/>
      <x:c r="DYT6" s="126"/>
      <x:c r="DYU6" s="126"/>
      <x:c r="DYV6" s="126"/>
      <x:c r="DYW6" s="126"/>
      <x:c r="DYX6" s="126"/>
      <x:c r="DYY6" s="126"/>
      <x:c r="DYZ6" s="126"/>
      <x:c r="DZA6" s="126"/>
      <x:c r="DZB6" s="126"/>
      <x:c r="DZC6" s="126"/>
      <x:c r="DZD6" s="126"/>
      <x:c r="DZE6" s="126"/>
      <x:c r="DZF6" s="126"/>
      <x:c r="DZG6" s="126"/>
      <x:c r="DZH6" s="126"/>
      <x:c r="DZI6" s="126"/>
      <x:c r="DZJ6" s="126"/>
      <x:c r="DZK6" s="126"/>
      <x:c r="DZL6" s="126"/>
      <x:c r="DZM6" s="126"/>
      <x:c r="DZN6" s="126"/>
      <x:c r="DZO6" s="126"/>
      <x:c r="DZP6" s="126"/>
      <x:c r="DZQ6" s="126"/>
      <x:c r="DZR6" s="126"/>
      <x:c r="DZS6" s="126"/>
      <x:c r="DZT6" s="126"/>
      <x:c r="DZU6" s="126"/>
      <x:c r="DZV6" s="126"/>
      <x:c r="DZW6" s="126"/>
      <x:c r="DZX6" s="126"/>
      <x:c r="DZY6" s="126"/>
      <x:c r="DZZ6" s="126"/>
      <x:c r="EAA6" s="126"/>
      <x:c r="EAB6" s="126"/>
      <x:c r="EAC6" s="126"/>
      <x:c r="EAD6" s="126"/>
      <x:c r="EAE6" s="126"/>
      <x:c r="EAF6" s="126"/>
      <x:c r="EAG6" s="126"/>
      <x:c r="EAH6" s="126"/>
      <x:c r="EAI6" s="126"/>
      <x:c r="EAJ6" s="126"/>
      <x:c r="EAK6" s="126"/>
      <x:c r="EAL6" s="126"/>
      <x:c r="EAM6" s="126"/>
      <x:c r="EAN6" s="126"/>
      <x:c r="EAO6" s="126"/>
      <x:c r="EAP6" s="126"/>
      <x:c r="EAQ6" s="126"/>
      <x:c r="EAR6" s="126"/>
      <x:c r="EAS6" s="126"/>
      <x:c r="EAT6" s="126"/>
      <x:c r="EAU6" s="126"/>
      <x:c r="EAV6" s="126"/>
      <x:c r="EAW6" s="126"/>
      <x:c r="EAX6" s="126"/>
      <x:c r="EAY6" s="126"/>
      <x:c r="EAZ6" s="126"/>
      <x:c r="EBA6" s="126"/>
      <x:c r="EBB6" s="126"/>
      <x:c r="EBC6" s="126"/>
      <x:c r="EBD6" s="126"/>
      <x:c r="EBE6" s="126"/>
      <x:c r="EBF6" s="126"/>
      <x:c r="EBG6" s="126"/>
      <x:c r="EBH6" s="126"/>
      <x:c r="EBI6" s="126"/>
      <x:c r="EBJ6" s="126"/>
      <x:c r="EBK6" s="126"/>
      <x:c r="EBL6" s="126"/>
      <x:c r="EBM6" s="126"/>
      <x:c r="EBN6" s="126"/>
      <x:c r="EBO6" s="126"/>
      <x:c r="EBP6" s="126"/>
      <x:c r="EBQ6" s="126"/>
      <x:c r="EBR6" s="126"/>
      <x:c r="EBS6" s="126"/>
      <x:c r="EBT6" s="126"/>
      <x:c r="EBU6" s="126"/>
      <x:c r="EBV6" s="126"/>
      <x:c r="EBW6" s="126"/>
      <x:c r="EBX6" s="126"/>
      <x:c r="EBY6" s="126"/>
      <x:c r="EBZ6" s="126"/>
      <x:c r="ECA6" s="126"/>
      <x:c r="ECB6" s="126"/>
      <x:c r="ECC6" s="126"/>
      <x:c r="ECD6" s="126"/>
      <x:c r="ECE6" s="126"/>
      <x:c r="ECF6" s="126"/>
      <x:c r="ECG6" s="126"/>
      <x:c r="ECH6" s="126"/>
      <x:c r="ECI6" s="126"/>
      <x:c r="ECJ6" s="126"/>
      <x:c r="ECK6" s="126"/>
      <x:c r="ECL6" s="126"/>
      <x:c r="ECM6" s="126"/>
      <x:c r="ECN6" s="126"/>
      <x:c r="ECO6" s="126"/>
      <x:c r="ECP6" s="126"/>
      <x:c r="ECQ6" s="126"/>
      <x:c r="ECR6" s="126"/>
      <x:c r="ECS6" s="126"/>
      <x:c r="ECT6" s="126"/>
      <x:c r="ECU6" s="126"/>
      <x:c r="ECV6" s="126"/>
      <x:c r="ECW6" s="126"/>
      <x:c r="ECX6" s="126"/>
      <x:c r="ECY6" s="126"/>
      <x:c r="ECZ6" s="126"/>
      <x:c r="EDA6" s="126"/>
      <x:c r="EDB6" s="126"/>
      <x:c r="EDC6" s="126"/>
      <x:c r="EDD6" s="126"/>
      <x:c r="EDE6" s="126"/>
      <x:c r="EDF6" s="126"/>
      <x:c r="EDG6" s="126"/>
      <x:c r="EDH6" s="126"/>
      <x:c r="EDI6" s="126"/>
      <x:c r="EDJ6" s="126"/>
      <x:c r="EDK6" s="126"/>
      <x:c r="EDL6" s="126"/>
      <x:c r="EDM6" s="126"/>
      <x:c r="EDN6" s="126"/>
      <x:c r="EDO6" s="126"/>
      <x:c r="EDP6" s="126"/>
      <x:c r="EDQ6" s="126"/>
      <x:c r="EDR6" s="126"/>
      <x:c r="EDS6" s="126"/>
      <x:c r="EDT6" s="126"/>
      <x:c r="EDU6" s="126"/>
      <x:c r="EDV6" s="126"/>
      <x:c r="EDW6" s="126"/>
      <x:c r="EDX6" s="126"/>
      <x:c r="EDY6" s="126"/>
      <x:c r="EDZ6" s="126"/>
      <x:c r="EEA6" s="126"/>
      <x:c r="EEB6" s="126"/>
      <x:c r="EEC6" s="126"/>
      <x:c r="EED6" s="126"/>
      <x:c r="EEE6" s="126"/>
      <x:c r="EEF6" s="126"/>
      <x:c r="EEG6" s="126"/>
      <x:c r="EEH6" s="126"/>
      <x:c r="EEI6" s="126"/>
      <x:c r="EEJ6" s="126"/>
      <x:c r="EEK6" s="126"/>
      <x:c r="EEL6" s="126"/>
      <x:c r="EEM6" s="126"/>
      <x:c r="EEN6" s="126"/>
      <x:c r="EEO6" s="126"/>
      <x:c r="EEP6" s="126"/>
      <x:c r="EEQ6" s="126"/>
      <x:c r="EER6" s="126"/>
      <x:c r="EES6" s="126"/>
      <x:c r="EET6" s="126"/>
      <x:c r="EEU6" s="126"/>
      <x:c r="EEV6" s="126"/>
      <x:c r="EEW6" s="126"/>
      <x:c r="EEX6" s="126"/>
      <x:c r="EEY6" s="126"/>
      <x:c r="EEZ6" s="126"/>
      <x:c r="EFA6" s="126"/>
      <x:c r="EFB6" s="126"/>
      <x:c r="EFC6" s="126"/>
      <x:c r="EFD6" s="126"/>
      <x:c r="EFE6" s="126"/>
      <x:c r="EFF6" s="126"/>
      <x:c r="EFG6" s="126"/>
      <x:c r="EFH6" s="126"/>
      <x:c r="EFI6" s="126"/>
      <x:c r="EFJ6" s="126"/>
      <x:c r="EFK6" s="126"/>
      <x:c r="EFL6" s="126"/>
      <x:c r="EFM6" s="126"/>
      <x:c r="EFN6" s="126"/>
      <x:c r="EFO6" s="126"/>
      <x:c r="EFP6" s="126"/>
      <x:c r="EFQ6" s="126"/>
      <x:c r="EFR6" s="126"/>
      <x:c r="EFS6" s="126"/>
      <x:c r="EFT6" s="126"/>
      <x:c r="EFU6" s="126"/>
      <x:c r="EFV6" s="126"/>
      <x:c r="EFW6" s="126"/>
      <x:c r="EFX6" s="126"/>
      <x:c r="EFY6" s="126"/>
      <x:c r="EFZ6" s="126"/>
      <x:c r="EGA6" s="126"/>
      <x:c r="EGB6" s="126"/>
      <x:c r="EGC6" s="126"/>
      <x:c r="EGD6" s="126"/>
      <x:c r="EGE6" s="126"/>
      <x:c r="EGF6" s="126"/>
      <x:c r="EGG6" s="126"/>
      <x:c r="EGH6" s="126"/>
      <x:c r="EGI6" s="126"/>
      <x:c r="EGJ6" s="126"/>
      <x:c r="EGK6" s="126"/>
      <x:c r="EGL6" s="126"/>
      <x:c r="EGM6" s="126"/>
      <x:c r="EGN6" s="126"/>
      <x:c r="EGO6" s="126"/>
      <x:c r="EGP6" s="126"/>
      <x:c r="EGQ6" s="126"/>
      <x:c r="EGR6" s="126"/>
      <x:c r="EGS6" s="126"/>
      <x:c r="EGT6" s="126"/>
      <x:c r="EGU6" s="126"/>
      <x:c r="EGV6" s="126"/>
      <x:c r="EGW6" s="126"/>
      <x:c r="EGX6" s="126"/>
      <x:c r="EGY6" s="126"/>
      <x:c r="EGZ6" s="126"/>
      <x:c r="EHA6" s="126"/>
      <x:c r="EHB6" s="126"/>
      <x:c r="EHC6" s="126"/>
      <x:c r="EHD6" s="126"/>
      <x:c r="EHE6" s="126"/>
      <x:c r="EHF6" s="126"/>
      <x:c r="EHG6" s="126"/>
      <x:c r="EHH6" s="126"/>
      <x:c r="EHI6" s="126"/>
      <x:c r="EHJ6" s="126"/>
      <x:c r="EHK6" s="126"/>
      <x:c r="EHL6" s="126"/>
      <x:c r="EHM6" s="126"/>
      <x:c r="EHN6" s="126"/>
      <x:c r="EHO6" s="126"/>
      <x:c r="EHP6" s="126"/>
      <x:c r="EHQ6" s="126"/>
      <x:c r="EHR6" s="126"/>
      <x:c r="EHS6" s="126"/>
      <x:c r="EHT6" s="126"/>
      <x:c r="EHU6" s="126"/>
      <x:c r="EHV6" s="126"/>
      <x:c r="EHW6" s="126"/>
      <x:c r="EHX6" s="126"/>
      <x:c r="EHY6" s="126"/>
      <x:c r="EHZ6" s="126"/>
      <x:c r="EIA6" s="126"/>
      <x:c r="EIB6" s="126"/>
      <x:c r="EIC6" s="126"/>
      <x:c r="EID6" s="126"/>
      <x:c r="EIE6" s="126"/>
      <x:c r="EIF6" s="126"/>
      <x:c r="EIG6" s="126"/>
      <x:c r="EIH6" s="126"/>
      <x:c r="EII6" s="126"/>
      <x:c r="EIJ6" s="126"/>
      <x:c r="EIK6" s="126"/>
      <x:c r="EIL6" s="126"/>
      <x:c r="EIM6" s="126"/>
      <x:c r="EIN6" s="126"/>
      <x:c r="EIO6" s="126"/>
      <x:c r="EIP6" s="126"/>
      <x:c r="EIQ6" s="126"/>
      <x:c r="EIR6" s="126"/>
      <x:c r="EIS6" s="126"/>
      <x:c r="EIT6" s="126"/>
      <x:c r="EIU6" s="126"/>
      <x:c r="EIV6" s="126"/>
      <x:c r="EIW6" s="126"/>
      <x:c r="EIX6" s="126"/>
      <x:c r="EIY6" s="126"/>
      <x:c r="EIZ6" s="126"/>
      <x:c r="EJA6" s="126"/>
      <x:c r="EJB6" s="126"/>
      <x:c r="EJC6" s="126"/>
      <x:c r="EJD6" s="126"/>
      <x:c r="EJE6" s="126"/>
      <x:c r="EJF6" s="126"/>
      <x:c r="EJG6" s="126"/>
      <x:c r="EJH6" s="126"/>
      <x:c r="EJI6" s="126"/>
      <x:c r="EJJ6" s="126"/>
      <x:c r="EJK6" s="126"/>
      <x:c r="EJL6" s="126"/>
      <x:c r="EJM6" s="126"/>
      <x:c r="EJN6" s="126"/>
      <x:c r="EJO6" s="126"/>
      <x:c r="EJP6" s="126"/>
      <x:c r="EJQ6" s="126"/>
      <x:c r="EJR6" s="126"/>
      <x:c r="EJS6" s="126"/>
      <x:c r="EJT6" s="126"/>
      <x:c r="EJU6" s="126"/>
      <x:c r="EJV6" s="126"/>
      <x:c r="EJW6" s="126"/>
      <x:c r="EJX6" s="126"/>
      <x:c r="EJY6" s="126"/>
      <x:c r="EJZ6" s="126"/>
      <x:c r="EKA6" s="126"/>
      <x:c r="EKB6" s="126"/>
      <x:c r="EKC6" s="126"/>
      <x:c r="EKD6" s="126"/>
      <x:c r="EKE6" s="126"/>
      <x:c r="EKF6" s="126"/>
      <x:c r="EKG6" s="126"/>
      <x:c r="EKH6" s="126"/>
      <x:c r="EKI6" s="126"/>
      <x:c r="EKJ6" s="126"/>
      <x:c r="EKK6" s="126"/>
      <x:c r="EKL6" s="126"/>
      <x:c r="EKM6" s="126"/>
      <x:c r="EKN6" s="126"/>
      <x:c r="EKO6" s="126"/>
      <x:c r="EKP6" s="126"/>
      <x:c r="EKQ6" s="126"/>
      <x:c r="EKR6" s="126"/>
      <x:c r="EKS6" s="126"/>
      <x:c r="EKT6" s="126"/>
      <x:c r="EKU6" s="126"/>
      <x:c r="EKV6" s="126"/>
      <x:c r="EKW6" s="126"/>
      <x:c r="EKX6" s="126"/>
      <x:c r="EKY6" s="126"/>
      <x:c r="EKZ6" s="126"/>
      <x:c r="ELA6" s="126"/>
      <x:c r="ELB6" s="126"/>
      <x:c r="ELC6" s="126"/>
      <x:c r="ELD6" s="126"/>
      <x:c r="ELE6" s="126"/>
      <x:c r="ELF6" s="126"/>
      <x:c r="ELG6" s="126"/>
      <x:c r="ELH6" s="126"/>
      <x:c r="ELI6" s="126"/>
      <x:c r="ELJ6" s="126"/>
      <x:c r="ELK6" s="126"/>
      <x:c r="ELL6" s="126"/>
      <x:c r="ELM6" s="126"/>
      <x:c r="ELN6" s="126"/>
      <x:c r="ELO6" s="126"/>
      <x:c r="ELP6" s="126"/>
      <x:c r="ELQ6" s="126"/>
      <x:c r="ELR6" s="126"/>
      <x:c r="ELS6" s="126"/>
      <x:c r="ELT6" s="126"/>
      <x:c r="ELU6" s="126"/>
      <x:c r="ELV6" s="126"/>
      <x:c r="ELW6" s="126"/>
      <x:c r="ELX6" s="126"/>
      <x:c r="ELY6" s="126"/>
      <x:c r="ELZ6" s="126"/>
      <x:c r="EMA6" s="126"/>
      <x:c r="EMB6" s="126"/>
      <x:c r="EMC6" s="126"/>
      <x:c r="EMD6" s="126"/>
      <x:c r="EME6" s="126"/>
      <x:c r="EMF6" s="126"/>
      <x:c r="EMG6" s="126"/>
      <x:c r="EMH6" s="126"/>
      <x:c r="EMI6" s="126"/>
      <x:c r="EMJ6" s="126"/>
      <x:c r="EMK6" s="126"/>
      <x:c r="EML6" s="126"/>
      <x:c r="EMM6" s="126"/>
      <x:c r="EMN6" s="126"/>
      <x:c r="EMO6" s="126"/>
      <x:c r="EMP6" s="126"/>
      <x:c r="EMQ6" s="126"/>
      <x:c r="EMR6" s="126"/>
      <x:c r="EMS6" s="126"/>
      <x:c r="EMT6" s="126"/>
      <x:c r="EMU6" s="126"/>
      <x:c r="EMV6" s="126"/>
      <x:c r="EMW6" s="126"/>
      <x:c r="EMX6" s="126"/>
      <x:c r="EMY6" s="126"/>
      <x:c r="EMZ6" s="126"/>
      <x:c r="ENA6" s="126"/>
      <x:c r="ENB6" s="126"/>
      <x:c r="ENC6" s="126"/>
      <x:c r="END6" s="126"/>
      <x:c r="ENE6" s="126"/>
      <x:c r="ENF6" s="126"/>
      <x:c r="ENG6" s="126"/>
      <x:c r="ENH6" s="126"/>
      <x:c r="ENI6" s="126"/>
      <x:c r="ENJ6" s="126"/>
      <x:c r="ENK6" s="126"/>
      <x:c r="ENL6" s="126"/>
      <x:c r="ENM6" s="126"/>
      <x:c r="ENN6" s="126"/>
      <x:c r="ENO6" s="126"/>
      <x:c r="ENP6" s="126"/>
      <x:c r="ENQ6" s="126"/>
      <x:c r="ENR6" s="126"/>
      <x:c r="ENS6" s="126"/>
      <x:c r="ENT6" s="126"/>
      <x:c r="ENU6" s="126"/>
      <x:c r="ENV6" s="126"/>
      <x:c r="ENW6" s="126"/>
      <x:c r="ENX6" s="126"/>
      <x:c r="ENY6" s="126"/>
      <x:c r="ENZ6" s="126"/>
      <x:c r="EOA6" s="126"/>
      <x:c r="EOB6" s="126"/>
      <x:c r="EOC6" s="126"/>
      <x:c r="EOD6" s="126"/>
      <x:c r="EOE6" s="126"/>
      <x:c r="EOF6" s="126"/>
      <x:c r="EOG6" s="126"/>
      <x:c r="EOH6" s="126"/>
      <x:c r="EOI6" s="126"/>
      <x:c r="EOJ6" s="126"/>
      <x:c r="EOK6" s="126"/>
      <x:c r="EOL6" s="126"/>
      <x:c r="EOM6" s="126"/>
      <x:c r="EON6" s="126"/>
      <x:c r="EOO6" s="126"/>
      <x:c r="EOP6" s="126"/>
      <x:c r="EOQ6" s="126"/>
      <x:c r="EOR6" s="126"/>
      <x:c r="EOS6" s="126"/>
      <x:c r="EOT6" s="126"/>
      <x:c r="EOU6" s="126"/>
      <x:c r="EOV6" s="126"/>
      <x:c r="EOW6" s="126"/>
      <x:c r="EOX6" s="126"/>
      <x:c r="EOY6" s="126"/>
      <x:c r="EOZ6" s="126"/>
      <x:c r="EPA6" s="126"/>
      <x:c r="EPB6" s="126"/>
      <x:c r="EPC6" s="126"/>
      <x:c r="EPD6" s="126"/>
      <x:c r="EPE6" s="126"/>
      <x:c r="EPF6" s="126"/>
      <x:c r="EPG6" s="126"/>
      <x:c r="EPH6" s="126"/>
      <x:c r="EPI6" s="126"/>
      <x:c r="EPJ6" s="126"/>
      <x:c r="EPK6" s="126"/>
      <x:c r="EPL6" s="126"/>
      <x:c r="EPM6" s="126"/>
      <x:c r="EPN6" s="126"/>
      <x:c r="EPO6" s="126"/>
      <x:c r="EPP6" s="126"/>
      <x:c r="EPQ6" s="126"/>
      <x:c r="EPR6" s="126"/>
      <x:c r="EPS6" s="126"/>
      <x:c r="EPT6" s="126"/>
      <x:c r="EPU6" s="126"/>
      <x:c r="EPV6" s="126"/>
      <x:c r="EPW6" s="126"/>
      <x:c r="EPX6" s="126"/>
      <x:c r="EPY6" s="126"/>
      <x:c r="EPZ6" s="126"/>
      <x:c r="EQA6" s="126"/>
      <x:c r="EQB6" s="126"/>
      <x:c r="EQC6" s="126"/>
      <x:c r="EQD6" s="126"/>
      <x:c r="EQE6" s="126"/>
      <x:c r="EQF6" s="126"/>
      <x:c r="EQG6" s="126"/>
      <x:c r="EQH6" s="126"/>
      <x:c r="EQI6" s="126"/>
      <x:c r="EQJ6" s="126"/>
      <x:c r="EQK6" s="126"/>
      <x:c r="EQL6" s="126"/>
      <x:c r="EQM6" s="126"/>
      <x:c r="EQN6" s="126"/>
      <x:c r="EQO6" s="126"/>
      <x:c r="EQP6" s="126"/>
      <x:c r="EQQ6" s="126"/>
      <x:c r="EQR6" s="126"/>
      <x:c r="EQS6" s="126"/>
      <x:c r="EQT6" s="126"/>
      <x:c r="EQU6" s="126"/>
      <x:c r="EQV6" s="126"/>
      <x:c r="EQW6" s="126"/>
      <x:c r="EQX6" s="126"/>
      <x:c r="EQY6" s="126"/>
      <x:c r="EQZ6" s="126"/>
      <x:c r="ERA6" s="126"/>
      <x:c r="ERB6" s="126"/>
      <x:c r="ERC6" s="126"/>
      <x:c r="ERD6" s="126"/>
      <x:c r="ERE6" s="126"/>
      <x:c r="ERF6" s="126"/>
      <x:c r="ERG6" s="126"/>
      <x:c r="ERH6" s="126"/>
      <x:c r="ERI6" s="126"/>
      <x:c r="ERJ6" s="126"/>
      <x:c r="ERK6" s="126"/>
      <x:c r="ERL6" s="126"/>
      <x:c r="ERM6" s="126"/>
      <x:c r="ERN6" s="126"/>
      <x:c r="ERO6" s="126"/>
      <x:c r="ERP6" s="126"/>
      <x:c r="ERQ6" s="126"/>
      <x:c r="ERR6" s="126"/>
      <x:c r="ERS6" s="126"/>
      <x:c r="ERT6" s="126"/>
      <x:c r="ERU6" s="126"/>
      <x:c r="ERV6" s="126"/>
      <x:c r="ERW6" s="126"/>
      <x:c r="ERX6" s="126"/>
      <x:c r="ERY6" s="126"/>
      <x:c r="ERZ6" s="126"/>
      <x:c r="ESA6" s="126"/>
      <x:c r="ESB6" s="126"/>
      <x:c r="ESC6" s="126"/>
      <x:c r="ESD6" s="126"/>
      <x:c r="ESE6" s="126"/>
      <x:c r="ESF6" s="126"/>
      <x:c r="ESG6" s="126"/>
      <x:c r="ESH6" s="126"/>
      <x:c r="ESI6" s="126"/>
      <x:c r="ESJ6" s="126"/>
      <x:c r="ESK6" s="126"/>
      <x:c r="ESL6" s="126"/>
      <x:c r="ESM6" s="126"/>
      <x:c r="ESN6" s="126"/>
      <x:c r="ESO6" s="126"/>
      <x:c r="ESP6" s="126"/>
      <x:c r="ESQ6" s="126"/>
      <x:c r="ESR6" s="126"/>
      <x:c r="ESS6" s="126"/>
      <x:c r="EST6" s="126"/>
      <x:c r="ESU6" s="126"/>
      <x:c r="ESV6" s="126"/>
      <x:c r="ESW6" s="126"/>
      <x:c r="ESX6" s="126"/>
      <x:c r="ESY6" s="126"/>
      <x:c r="ESZ6" s="126"/>
      <x:c r="ETA6" s="126"/>
      <x:c r="ETB6" s="126"/>
      <x:c r="ETC6" s="126"/>
      <x:c r="ETD6" s="126"/>
      <x:c r="ETE6" s="126"/>
      <x:c r="ETF6" s="126"/>
      <x:c r="ETG6" s="126"/>
      <x:c r="ETH6" s="126"/>
      <x:c r="ETI6" s="126"/>
      <x:c r="ETJ6" s="126"/>
      <x:c r="ETK6" s="126"/>
      <x:c r="ETL6" s="126"/>
      <x:c r="ETM6" s="126"/>
      <x:c r="ETN6" s="126"/>
      <x:c r="ETO6" s="126"/>
      <x:c r="ETP6" s="126"/>
      <x:c r="ETQ6" s="126"/>
      <x:c r="ETR6" s="126"/>
      <x:c r="ETS6" s="126"/>
      <x:c r="ETT6" s="126"/>
      <x:c r="ETU6" s="126"/>
      <x:c r="ETV6" s="126"/>
      <x:c r="ETW6" s="126"/>
      <x:c r="ETX6" s="126"/>
      <x:c r="ETY6" s="126"/>
      <x:c r="ETZ6" s="126"/>
      <x:c r="EUA6" s="126"/>
      <x:c r="EUB6" s="126"/>
      <x:c r="EUC6" s="126"/>
      <x:c r="EUD6" s="126"/>
      <x:c r="EUE6" s="126"/>
      <x:c r="EUF6" s="126"/>
      <x:c r="EUG6" s="126"/>
      <x:c r="EUH6" s="126"/>
      <x:c r="EUI6" s="126"/>
      <x:c r="EUJ6" s="126"/>
      <x:c r="EUK6" s="126"/>
      <x:c r="EUL6" s="126"/>
      <x:c r="EUM6" s="126"/>
      <x:c r="EUN6" s="126"/>
      <x:c r="EUO6" s="126"/>
      <x:c r="EUP6" s="126"/>
      <x:c r="EUQ6" s="126"/>
      <x:c r="EUR6" s="126"/>
      <x:c r="EUS6" s="126"/>
      <x:c r="EUT6" s="126"/>
      <x:c r="EUU6" s="126"/>
      <x:c r="EUV6" s="126"/>
      <x:c r="EUW6" s="126"/>
      <x:c r="EUX6" s="126"/>
      <x:c r="EUY6" s="126"/>
      <x:c r="EUZ6" s="126"/>
      <x:c r="EVA6" s="126"/>
      <x:c r="EVB6" s="126"/>
      <x:c r="EVC6" s="126"/>
      <x:c r="EVD6" s="126"/>
      <x:c r="EVE6" s="126"/>
      <x:c r="EVF6" s="126"/>
      <x:c r="EVG6" s="126"/>
      <x:c r="EVH6" s="126"/>
      <x:c r="EVI6" s="126"/>
      <x:c r="EVJ6" s="126"/>
      <x:c r="EVK6" s="126"/>
      <x:c r="EVL6" s="126"/>
      <x:c r="EVM6" s="126"/>
      <x:c r="EVN6" s="126"/>
      <x:c r="EVO6" s="126"/>
      <x:c r="EVP6" s="126"/>
      <x:c r="EVQ6" s="126"/>
      <x:c r="EVR6" s="126"/>
      <x:c r="EVS6" s="126"/>
      <x:c r="EVT6" s="126"/>
      <x:c r="EVU6" s="126"/>
      <x:c r="EVV6" s="126"/>
      <x:c r="EVW6" s="126"/>
      <x:c r="EVX6" s="126"/>
      <x:c r="EVY6" s="126"/>
      <x:c r="EVZ6" s="126"/>
      <x:c r="EWA6" s="126"/>
      <x:c r="EWB6" s="126"/>
      <x:c r="EWC6" s="126"/>
      <x:c r="EWD6" s="126"/>
      <x:c r="EWE6" s="126"/>
      <x:c r="EWF6" s="126"/>
      <x:c r="EWG6" s="126"/>
      <x:c r="EWH6" s="126"/>
      <x:c r="EWI6" s="126"/>
      <x:c r="EWJ6" s="126"/>
      <x:c r="EWK6" s="126"/>
      <x:c r="EWL6" s="126"/>
      <x:c r="EWM6" s="126"/>
      <x:c r="EWN6" s="126"/>
      <x:c r="EWO6" s="126"/>
      <x:c r="EWP6" s="126"/>
      <x:c r="EWQ6" s="126"/>
      <x:c r="EWR6" s="126"/>
      <x:c r="EWS6" s="126"/>
      <x:c r="EWT6" s="126"/>
      <x:c r="EWU6" s="126"/>
      <x:c r="EWV6" s="126"/>
      <x:c r="EWW6" s="126"/>
      <x:c r="EWX6" s="126"/>
      <x:c r="EWY6" s="126"/>
      <x:c r="EWZ6" s="126"/>
      <x:c r="EXA6" s="126"/>
      <x:c r="EXB6" s="126"/>
      <x:c r="EXC6" s="126"/>
      <x:c r="EXD6" s="126"/>
      <x:c r="EXE6" s="126"/>
      <x:c r="EXF6" s="126"/>
      <x:c r="EXG6" s="126"/>
      <x:c r="EXH6" s="126"/>
      <x:c r="EXI6" s="126"/>
      <x:c r="EXJ6" s="126"/>
      <x:c r="EXK6" s="126"/>
      <x:c r="EXL6" s="126"/>
      <x:c r="EXM6" s="126"/>
      <x:c r="EXN6" s="126"/>
      <x:c r="EXO6" s="126"/>
      <x:c r="EXP6" s="126"/>
      <x:c r="EXQ6" s="126"/>
      <x:c r="EXR6" s="126"/>
      <x:c r="EXS6" s="126"/>
      <x:c r="EXT6" s="126"/>
      <x:c r="EXU6" s="126"/>
      <x:c r="EXV6" s="126"/>
      <x:c r="EXW6" s="126"/>
      <x:c r="EXX6" s="126"/>
      <x:c r="EXY6" s="126"/>
      <x:c r="EXZ6" s="126"/>
      <x:c r="EYA6" s="126"/>
      <x:c r="EYB6" s="126"/>
      <x:c r="EYC6" s="126"/>
      <x:c r="EYD6" s="126"/>
      <x:c r="EYE6" s="126"/>
      <x:c r="EYF6" s="126"/>
      <x:c r="EYG6" s="126"/>
      <x:c r="EYH6" s="126"/>
      <x:c r="EYI6" s="126"/>
      <x:c r="EYJ6" s="126"/>
      <x:c r="EYK6" s="126"/>
      <x:c r="EYL6" s="126"/>
      <x:c r="EYM6" s="126"/>
      <x:c r="EYN6" s="126"/>
      <x:c r="EYO6" s="126"/>
      <x:c r="EYP6" s="126"/>
      <x:c r="EYQ6" s="126"/>
      <x:c r="EYR6" s="126"/>
      <x:c r="EYS6" s="126"/>
      <x:c r="EYT6" s="126"/>
      <x:c r="EYU6" s="126"/>
      <x:c r="EYV6" s="126"/>
      <x:c r="EYW6" s="126"/>
      <x:c r="EYX6" s="126"/>
      <x:c r="EYY6" s="126"/>
      <x:c r="EYZ6" s="126"/>
      <x:c r="EZA6" s="126"/>
      <x:c r="EZB6" s="126"/>
      <x:c r="EZC6" s="126"/>
      <x:c r="EZD6" s="126"/>
      <x:c r="EZE6" s="126"/>
      <x:c r="EZF6" s="126"/>
      <x:c r="EZG6" s="126"/>
      <x:c r="EZH6" s="126"/>
      <x:c r="EZI6" s="126"/>
      <x:c r="EZJ6" s="126"/>
      <x:c r="EZK6" s="126"/>
      <x:c r="EZL6" s="126"/>
      <x:c r="EZM6" s="126"/>
      <x:c r="EZN6" s="126"/>
      <x:c r="EZO6" s="126"/>
      <x:c r="EZP6" s="126"/>
      <x:c r="EZQ6" s="126"/>
      <x:c r="EZR6" s="126"/>
      <x:c r="EZS6" s="126"/>
      <x:c r="EZT6" s="126"/>
      <x:c r="EZU6" s="126"/>
      <x:c r="EZV6" s="126"/>
      <x:c r="EZW6" s="126"/>
      <x:c r="EZX6" s="126"/>
      <x:c r="EZY6" s="126"/>
      <x:c r="EZZ6" s="126"/>
      <x:c r="FAA6" s="126"/>
      <x:c r="FAB6" s="126"/>
      <x:c r="FAC6" s="126"/>
      <x:c r="FAD6" s="126"/>
      <x:c r="FAE6" s="126"/>
      <x:c r="FAF6" s="126"/>
      <x:c r="FAG6" s="126"/>
      <x:c r="FAH6" s="126"/>
      <x:c r="FAI6" s="126"/>
      <x:c r="FAJ6" s="126"/>
      <x:c r="FAK6" s="126"/>
      <x:c r="FAL6" s="126"/>
      <x:c r="FAM6" s="126"/>
      <x:c r="FAN6" s="126"/>
      <x:c r="FAO6" s="126"/>
      <x:c r="FAP6" s="126"/>
      <x:c r="FAQ6" s="126"/>
      <x:c r="FAR6" s="126"/>
      <x:c r="FAS6" s="126"/>
      <x:c r="FAT6" s="126"/>
      <x:c r="FAU6" s="126"/>
      <x:c r="FAV6" s="126"/>
      <x:c r="FAW6" s="126"/>
      <x:c r="FAX6" s="126"/>
      <x:c r="FAY6" s="126"/>
      <x:c r="FAZ6" s="126"/>
      <x:c r="FBA6" s="126"/>
      <x:c r="FBB6" s="126"/>
      <x:c r="FBC6" s="126"/>
      <x:c r="FBD6" s="126"/>
      <x:c r="FBE6" s="126"/>
      <x:c r="FBF6" s="126"/>
      <x:c r="FBG6" s="126"/>
      <x:c r="FBH6" s="126"/>
      <x:c r="FBI6" s="126"/>
      <x:c r="FBJ6" s="126"/>
      <x:c r="FBK6" s="126"/>
      <x:c r="FBL6" s="126"/>
      <x:c r="FBM6" s="126"/>
      <x:c r="FBN6" s="126"/>
      <x:c r="FBO6" s="126"/>
      <x:c r="FBP6" s="126"/>
      <x:c r="FBQ6" s="126"/>
      <x:c r="FBR6" s="126"/>
      <x:c r="FBS6" s="126"/>
      <x:c r="FBT6" s="126"/>
      <x:c r="FBU6" s="126"/>
      <x:c r="FBV6" s="126"/>
      <x:c r="FBW6" s="126"/>
      <x:c r="FBX6" s="126"/>
      <x:c r="FBY6" s="126"/>
      <x:c r="FBZ6" s="126"/>
      <x:c r="FCA6" s="126"/>
      <x:c r="FCB6" s="126"/>
      <x:c r="FCC6" s="126"/>
      <x:c r="FCD6" s="126"/>
      <x:c r="FCE6" s="126"/>
      <x:c r="FCF6" s="126"/>
      <x:c r="FCG6" s="126"/>
      <x:c r="FCH6" s="126"/>
      <x:c r="FCI6" s="126"/>
      <x:c r="FCJ6" s="126"/>
      <x:c r="FCK6" s="126"/>
      <x:c r="FCL6" s="126"/>
      <x:c r="FCM6" s="126"/>
      <x:c r="FCN6" s="126"/>
      <x:c r="FCO6" s="126"/>
      <x:c r="FCP6" s="126"/>
      <x:c r="FCQ6" s="126"/>
      <x:c r="FCR6" s="126"/>
      <x:c r="FCS6" s="126"/>
      <x:c r="FCT6" s="126"/>
      <x:c r="FCU6" s="126"/>
      <x:c r="FCV6" s="126"/>
      <x:c r="FCW6" s="126"/>
      <x:c r="FCX6" s="126"/>
      <x:c r="FCY6" s="126"/>
      <x:c r="FCZ6" s="126"/>
      <x:c r="FDA6" s="126"/>
      <x:c r="FDB6" s="126"/>
      <x:c r="FDC6" s="126"/>
      <x:c r="FDD6" s="126"/>
      <x:c r="FDE6" s="126"/>
      <x:c r="FDF6" s="126"/>
      <x:c r="FDG6" s="126"/>
      <x:c r="FDH6" s="126"/>
      <x:c r="FDI6" s="126"/>
      <x:c r="FDJ6" s="126"/>
      <x:c r="FDK6" s="126"/>
      <x:c r="FDL6" s="126"/>
      <x:c r="FDM6" s="126"/>
      <x:c r="FDN6" s="126"/>
      <x:c r="FDO6" s="126"/>
      <x:c r="FDP6" s="126"/>
      <x:c r="FDQ6" s="126"/>
      <x:c r="FDR6" s="126"/>
      <x:c r="FDS6" s="126"/>
      <x:c r="FDT6" s="126"/>
      <x:c r="FDU6" s="126"/>
      <x:c r="FDV6" s="126"/>
      <x:c r="FDW6" s="126"/>
      <x:c r="FDX6" s="126"/>
      <x:c r="FDY6" s="126"/>
      <x:c r="FDZ6" s="126"/>
      <x:c r="FEA6" s="126"/>
      <x:c r="FEB6" s="126"/>
      <x:c r="FEC6" s="126"/>
      <x:c r="FED6" s="126"/>
      <x:c r="FEE6" s="126"/>
      <x:c r="FEF6" s="126"/>
      <x:c r="FEG6" s="126"/>
      <x:c r="FEH6" s="126"/>
      <x:c r="FEI6" s="126"/>
      <x:c r="FEJ6" s="126"/>
      <x:c r="FEK6" s="126"/>
      <x:c r="FEL6" s="126"/>
      <x:c r="FEM6" s="126"/>
      <x:c r="FEN6" s="126"/>
      <x:c r="FEO6" s="126"/>
      <x:c r="FEP6" s="126"/>
      <x:c r="FEQ6" s="126"/>
      <x:c r="FER6" s="126"/>
      <x:c r="FES6" s="126"/>
      <x:c r="FET6" s="126"/>
      <x:c r="FEU6" s="126"/>
      <x:c r="FEV6" s="126"/>
      <x:c r="FEW6" s="126"/>
      <x:c r="FEX6" s="126"/>
      <x:c r="FEY6" s="126"/>
      <x:c r="FEZ6" s="126"/>
      <x:c r="FFA6" s="126"/>
      <x:c r="FFB6" s="126"/>
      <x:c r="FFC6" s="126"/>
      <x:c r="FFD6" s="126"/>
      <x:c r="FFE6" s="126"/>
      <x:c r="FFF6" s="126"/>
      <x:c r="FFG6" s="126"/>
      <x:c r="FFH6" s="126"/>
      <x:c r="FFI6" s="126"/>
      <x:c r="FFJ6" s="126"/>
      <x:c r="FFK6" s="126"/>
      <x:c r="FFL6" s="126"/>
      <x:c r="FFM6" s="126"/>
      <x:c r="FFN6" s="126"/>
      <x:c r="FFO6" s="126"/>
      <x:c r="FFP6" s="126"/>
      <x:c r="FFQ6" s="126"/>
      <x:c r="FFR6" s="126"/>
      <x:c r="FFS6" s="126"/>
      <x:c r="FFT6" s="126"/>
      <x:c r="FFU6" s="126"/>
      <x:c r="FFV6" s="126"/>
      <x:c r="FFW6" s="126"/>
      <x:c r="FFX6" s="126"/>
      <x:c r="FFY6" s="126"/>
      <x:c r="FFZ6" s="126"/>
      <x:c r="FGA6" s="126"/>
      <x:c r="FGB6" s="126"/>
      <x:c r="FGC6" s="126"/>
      <x:c r="FGD6" s="126"/>
      <x:c r="FGE6" s="126"/>
      <x:c r="FGF6" s="126"/>
      <x:c r="FGG6" s="126"/>
      <x:c r="FGH6" s="126"/>
      <x:c r="FGI6" s="126"/>
      <x:c r="FGJ6" s="126"/>
      <x:c r="FGK6" s="126"/>
      <x:c r="FGL6" s="126"/>
      <x:c r="FGM6" s="126"/>
      <x:c r="FGN6" s="126"/>
      <x:c r="FGO6" s="126"/>
      <x:c r="FGP6" s="126"/>
      <x:c r="FGQ6" s="126"/>
      <x:c r="FGR6" s="126"/>
      <x:c r="FGS6" s="126"/>
      <x:c r="FGT6" s="126"/>
      <x:c r="FGU6" s="126"/>
      <x:c r="FGV6" s="126"/>
      <x:c r="FGW6" s="126"/>
      <x:c r="FGX6" s="126"/>
      <x:c r="FGY6" s="126"/>
      <x:c r="FGZ6" s="126"/>
      <x:c r="FHA6" s="126"/>
      <x:c r="FHB6" s="126"/>
      <x:c r="FHC6" s="126"/>
      <x:c r="FHD6" s="126"/>
      <x:c r="FHE6" s="126"/>
      <x:c r="FHF6" s="126"/>
      <x:c r="FHG6" s="126"/>
      <x:c r="FHH6" s="126"/>
      <x:c r="FHI6" s="126"/>
      <x:c r="FHJ6" s="126"/>
      <x:c r="FHK6" s="126"/>
      <x:c r="FHL6" s="126"/>
      <x:c r="FHM6" s="126"/>
      <x:c r="FHN6" s="126"/>
      <x:c r="FHO6" s="126"/>
      <x:c r="FHP6" s="126"/>
      <x:c r="FHQ6" s="126"/>
      <x:c r="FHR6" s="126"/>
      <x:c r="FHS6" s="126"/>
      <x:c r="FHT6" s="126"/>
      <x:c r="FHU6" s="126"/>
      <x:c r="FHV6" s="126"/>
      <x:c r="FHW6" s="126"/>
      <x:c r="FHX6" s="126"/>
      <x:c r="FHY6" s="126"/>
      <x:c r="FHZ6" s="126"/>
      <x:c r="FIA6" s="126"/>
      <x:c r="FIB6" s="126"/>
      <x:c r="FIC6" s="126"/>
      <x:c r="FID6" s="126"/>
      <x:c r="FIE6" s="126"/>
      <x:c r="FIF6" s="126"/>
      <x:c r="FIG6" s="126"/>
      <x:c r="FIH6" s="126"/>
      <x:c r="FII6" s="126"/>
      <x:c r="FIJ6" s="126"/>
      <x:c r="FIK6" s="126"/>
      <x:c r="FIL6" s="126"/>
      <x:c r="FIM6" s="126"/>
      <x:c r="FIN6" s="126"/>
      <x:c r="FIO6" s="126"/>
      <x:c r="FIP6" s="126"/>
      <x:c r="FIQ6" s="126"/>
      <x:c r="FIR6" s="126"/>
      <x:c r="FIS6" s="126"/>
      <x:c r="FIT6" s="126"/>
      <x:c r="FIU6" s="126"/>
      <x:c r="FIV6" s="126"/>
      <x:c r="FIW6" s="126"/>
      <x:c r="FIX6" s="126"/>
      <x:c r="FIY6" s="126"/>
      <x:c r="FIZ6" s="126"/>
      <x:c r="FJA6" s="126"/>
      <x:c r="FJB6" s="126"/>
      <x:c r="FJC6" s="126"/>
      <x:c r="FJD6" s="126"/>
      <x:c r="FJE6" s="126"/>
      <x:c r="FJF6" s="126"/>
      <x:c r="FJG6" s="126"/>
      <x:c r="FJH6" s="126"/>
      <x:c r="FJI6" s="126"/>
      <x:c r="FJJ6" s="126"/>
      <x:c r="FJK6" s="126"/>
      <x:c r="FJL6" s="126"/>
      <x:c r="FJM6" s="126"/>
      <x:c r="FJN6" s="126"/>
      <x:c r="FJO6" s="126"/>
      <x:c r="FJP6" s="126"/>
      <x:c r="FJQ6" s="126"/>
      <x:c r="FJR6" s="126"/>
      <x:c r="FJS6" s="126"/>
      <x:c r="FJT6" s="126"/>
      <x:c r="FJU6" s="126"/>
      <x:c r="FJV6" s="126"/>
      <x:c r="FJW6" s="126"/>
      <x:c r="FJX6" s="126"/>
      <x:c r="FJY6" s="126"/>
      <x:c r="FJZ6" s="126"/>
      <x:c r="FKA6" s="126"/>
      <x:c r="FKB6" s="126"/>
      <x:c r="FKC6" s="126"/>
      <x:c r="FKD6" s="126"/>
      <x:c r="FKE6" s="126"/>
      <x:c r="FKF6" s="126"/>
      <x:c r="FKG6" s="126"/>
      <x:c r="FKH6" s="126"/>
      <x:c r="FKI6" s="126"/>
      <x:c r="FKJ6" s="126"/>
      <x:c r="FKK6" s="126"/>
      <x:c r="FKL6" s="126"/>
      <x:c r="FKM6" s="126"/>
      <x:c r="FKN6" s="126"/>
      <x:c r="FKO6" s="126"/>
      <x:c r="FKP6" s="126"/>
      <x:c r="FKQ6" s="126"/>
      <x:c r="FKR6" s="126"/>
      <x:c r="FKS6" s="126"/>
      <x:c r="FKT6" s="126"/>
      <x:c r="FKU6" s="126"/>
      <x:c r="FKV6" s="126"/>
      <x:c r="FKW6" s="126"/>
      <x:c r="FKX6" s="126"/>
      <x:c r="FKY6" s="126"/>
      <x:c r="FKZ6" s="126"/>
      <x:c r="FLA6" s="126"/>
      <x:c r="FLB6" s="126"/>
      <x:c r="FLC6" s="126"/>
      <x:c r="FLD6" s="126"/>
      <x:c r="FLE6" s="126"/>
      <x:c r="FLF6" s="126"/>
      <x:c r="FLG6" s="126"/>
      <x:c r="FLH6" s="126"/>
      <x:c r="FLI6" s="126"/>
      <x:c r="FLJ6" s="126"/>
      <x:c r="FLK6" s="126"/>
      <x:c r="FLL6" s="126"/>
      <x:c r="FLM6" s="126"/>
      <x:c r="FLN6" s="126"/>
      <x:c r="FLO6" s="126"/>
      <x:c r="FLP6" s="126"/>
      <x:c r="FLQ6" s="126"/>
      <x:c r="FLR6" s="126"/>
      <x:c r="FLS6" s="126"/>
      <x:c r="FLT6" s="126"/>
      <x:c r="FLU6" s="126"/>
      <x:c r="FLV6" s="126"/>
      <x:c r="FLW6" s="126"/>
      <x:c r="FLX6" s="126"/>
      <x:c r="FLY6" s="126"/>
      <x:c r="FLZ6" s="126"/>
      <x:c r="FMA6" s="126"/>
      <x:c r="FMB6" s="126"/>
      <x:c r="FMC6" s="126"/>
      <x:c r="FMD6" s="126"/>
      <x:c r="FME6" s="126"/>
      <x:c r="FMF6" s="126"/>
      <x:c r="FMG6" s="126"/>
      <x:c r="FMH6" s="126"/>
      <x:c r="FMI6" s="126"/>
      <x:c r="FMJ6" s="126"/>
      <x:c r="FMK6" s="126"/>
      <x:c r="FML6" s="126"/>
      <x:c r="FMM6" s="126"/>
      <x:c r="FMN6" s="126"/>
      <x:c r="FMO6" s="126"/>
      <x:c r="FMP6" s="126"/>
      <x:c r="FMQ6" s="126"/>
      <x:c r="FMR6" s="126"/>
      <x:c r="FMS6" s="126"/>
      <x:c r="FMT6" s="126"/>
      <x:c r="FMU6" s="126"/>
      <x:c r="FMV6" s="126"/>
      <x:c r="FMW6" s="126"/>
      <x:c r="FMX6" s="126"/>
      <x:c r="FMY6" s="126"/>
      <x:c r="FMZ6" s="126"/>
      <x:c r="FNA6" s="126"/>
      <x:c r="FNB6" s="126"/>
      <x:c r="FNC6" s="126"/>
      <x:c r="FND6" s="126"/>
      <x:c r="FNE6" s="126"/>
      <x:c r="FNF6" s="126"/>
      <x:c r="FNG6" s="126"/>
      <x:c r="FNH6" s="126"/>
      <x:c r="FNI6" s="126"/>
      <x:c r="FNJ6" s="126"/>
      <x:c r="FNK6" s="126"/>
      <x:c r="FNL6" s="126"/>
      <x:c r="FNM6" s="126"/>
      <x:c r="FNN6" s="126"/>
      <x:c r="FNO6" s="126"/>
      <x:c r="FNP6" s="126"/>
      <x:c r="FNQ6" s="126"/>
      <x:c r="FNR6" s="126"/>
      <x:c r="FNS6" s="126"/>
      <x:c r="FNT6" s="126"/>
      <x:c r="FNU6" s="126"/>
      <x:c r="FNV6" s="126"/>
      <x:c r="FNW6" s="126"/>
      <x:c r="FNX6" s="126"/>
      <x:c r="FNY6" s="126"/>
      <x:c r="FNZ6" s="126"/>
      <x:c r="FOA6" s="126"/>
      <x:c r="FOB6" s="126"/>
      <x:c r="FOC6" s="126"/>
      <x:c r="FOD6" s="126"/>
      <x:c r="FOE6" s="126"/>
      <x:c r="FOF6" s="126"/>
      <x:c r="FOG6" s="126"/>
      <x:c r="FOH6" s="126"/>
      <x:c r="FOI6" s="126"/>
      <x:c r="FOJ6" s="126"/>
      <x:c r="FOK6" s="126"/>
      <x:c r="FOL6" s="126"/>
      <x:c r="FOM6" s="126"/>
      <x:c r="FON6" s="126"/>
      <x:c r="FOO6" s="126"/>
      <x:c r="FOP6" s="126"/>
      <x:c r="FOQ6" s="126"/>
      <x:c r="FOR6" s="126"/>
      <x:c r="FOS6" s="126"/>
      <x:c r="FOT6" s="126"/>
      <x:c r="FOU6" s="126"/>
      <x:c r="FOV6" s="126"/>
      <x:c r="FOW6" s="126"/>
      <x:c r="FOX6" s="126"/>
      <x:c r="FOY6" s="126"/>
      <x:c r="FOZ6" s="126"/>
      <x:c r="FPA6" s="126"/>
      <x:c r="FPB6" s="126"/>
      <x:c r="FPC6" s="126"/>
      <x:c r="FPD6" s="126"/>
      <x:c r="FPE6" s="126"/>
      <x:c r="FPF6" s="126"/>
      <x:c r="FPG6" s="126"/>
      <x:c r="FPH6" s="126"/>
      <x:c r="FPI6" s="126"/>
      <x:c r="FPJ6" s="126"/>
      <x:c r="FPK6" s="126"/>
      <x:c r="FPL6" s="126"/>
      <x:c r="FPM6" s="126"/>
      <x:c r="FPN6" s="126"/>
      <x:c r="FPO6" s="126"/>
      <x:c r="FPP6" s="126"/>
      <x:c r="FPQ6" s="126"/>
      <x:c r="FPR6" s="126"/>
      <x:c r="FPS6" s="126"/>
      <x:c r="FPT6" s="126"/>
      <x:c r="FPU6" s="126"/>
      <x:c r="FPV6" s="126"/>
      <x:c r="FPW6" s="126"/>
      <x:c r="FPX6" s="126"/>
      <x:c r="FPY6" s="126"/>
      <x:c r="FPZ6" s="126"/>
      <x:c r="FQA6" s="126"/>
      <x:c r="FQB6" s="126"/>
      <x:c r="FQC6" s="126"/>
      <x:c r="FQD6" s="126"/>
      <x:c r="FQE6" s="126"/>
      <x:c r="FQF6" s="126"/>
      <x:c r="FQG6" s="126"/>
      <x:c r="FQH6" s="126"/>
      <x:c r="FQI6" s="126"/>
      <x:c r="FQJ6" s="126"/>
      <x:c r="FQK6" s="126"/>
      <x:c r="FQL6" s="126"/>
      <x:c r="FQM6" s="126"/>
      <x:c r="FQN6" s="126"/>
      <x:c r="FQO6" s="126"/>
      <x:c r="FQP6" s="126"/>
      <x:c r="FQQ6" s="126"/>
      <x:c r="FQR6" s="126"/>
      <x:c r="FQS6" s="126"/>
      <x:c r="FQT6" s="126"/>
      <x:c r="FQU6" s="126"/>
      <x:c r="FQV6" s="126"/>
      <x:c r="FQW6" s="126"/>
      <x:c r="FQX6" s="126"/>
      <x:c r="FQY6" s="126"/>
      <x:c r="FQZ6" s="126"/>
      <x:c r="FRA6" s="126"/>
      <x:c r="FRB6" s="126"/>
      <x:c r="FRC6" s="126"/>
      <x:c r="FRD6" s="126"/>
      <x:c r="FRE6" s="126"/>
      <x:c r="FRF6" s="126"/>
      <x:c r="FRG6" s="126"/>
      <x:c r="FRH6" s="126"/>
      <x:c r="FRI6" s="126"/>
      <x:c r="FRJ6" s="126"/>
      <x:c r="FRK6" s="126"/>
      <x:c r="FRL6" s="126"/>
      <x:c r="FRM6" s="126"/>
      <x:c r="FRN6" s="126"/>
      <x:c r="FRO6" s="126"/>
      <x:c r="FRP6" s="126"/>
      <x:c r="FRQ6" s="126"/>
      <x:c r="FRR6" s="126"/>
      <x:c r="FRS6" s="126"/>
      <x:c r="FRT6" s="126"/>
      <x:c r="FRU6" s="126"/>
      <x:c r="FRV6" s="126"/>
      <x:c r="FRW6" s="126"/>
      <x:c r="FRX6" s="126"/>
      <x:c r="FRY6" s="126"/>
      <x:c r="FRZ6" s="126"/>
      <x:c r="FSA6" s="126"/>
      <x:c r="FSB6" s="126"/>
      <x:c r="FSC6" s="126"/>
      <x:c r="FSD6" s="126"/>
      <x:c r="FSE6" s="126"/>
      <x:c r="FSF6" s="126"/>
      <x:c r="FSG6" s="126"/>
      <x:c r="FSH6" s="126"/>
      <x:c r="FSI6" s="126"/>
      <x:c r="FSJ6" s="126"/>
      <x:c r="FSK6" s="126"/>
      <x:c r="FSL6" s="126"/>
      <x:c r="FSM6" s="126"/>
      <x:c r="FSN6" s="126"/>
      <x:c r="FSO6" s="126"/>
      <x:c r="FSP6" s="126"/>
      <x:c r="FSQ6" s="126"/>
      <x:c r="FSR6" s="126"/>
      <x:c r="FSS6" s="126"/>
      <x:c r="FST6" s="126"/>
      <x:c r="FSU6" s="126"/>
      <x:c r="FSV6" s="126"/>
      <x:c r="FSW6" s="126"/>
      <x:c r="FSX6" s="126"/>
      <x:c r="FSY6" s="126"/>
      <x:c r="FSZ6" s="126"/>
      <x:c r="FTA6" s="126"/>
      <x:c r="FTB6" s="126"/>
      <x:c r="FTC6" s="126"/>
      <x:c r="FTD6" s="126"/>
      <x:c r="FTE6" s="126"/>
      <x:c r="FTF6" s="126"/>
      <x:c r="FTG6" s="126"/>
      <x:c r="FTH6" s="126"/>
      <x:c r="FTI6" s="126"/>
      <x:c r="FTJ6" s="126"/>
      <x:c r="FTK6" s="126"/>
      <x:c r="FTL6" s="126"/>
      <x:c r="FTM6" s="126"/>
      <x:c r="FTN6" s="126"/>
      <x:c r="FTO6" s="126"/>
      <x:c r="FTP6" s="126"/>
      <x:c r="FTQ6" s="126"/>
      <x:c r="FTR6" s="126"/>
      <x:c r="FTS6" s="126"/>
      <x:c r="FTT6" s="126"/>
      <x:c r="FTU6" s="126"/>
      <x:c r="FTV6" s="126"/>
      <x:c r="FTW6" s="126"/>
      <x:c r="FTX6" s="126"/>
      <x:c r="FTY6" s="126"/>
      <x:c r="FTZ6" s="126"/>
      <x:c r="FUA6" s="126"/>
      <x:c r="FUB6" s="126"/>
      <x:c r="FUC6" s="126"/>
      <x:c r="FUD6" s="126"/>
      <x:c r="FUE6" s="126"/>
      <x:c r="FUF6" s="126"/>
      <x:c r="FUG6" s="126"/>
      <x:c r="FUH6" s="126"/>
      <x:c r="FUI6" s="126"/>
      <x:c r="FUJ6" s="126"/>
      <x:c r="FUK6" s="126"/>
      <x:c r="FUL6" s="126"/>
      <x:c r="FUM6" s="126"/>
      <x:c r="FUN6" s="126"/>
      <x:c r="FUO6" s="126"/>
      <x:c r="FUP6" s="126"/>
      <x:c r="FUQ6" s="126"/>
      <x:c r="FUR6" s="126"/>
      <x:c r="FUS6" s="126"/>
      <x:c r="FUT6" s="126"/>
      <x:c r="FUU6" s="126"/>
      <x:c r="FUV6" s="126"/>
      <x:c r="FUW6" s="126"/>
      <x:c r="FUX6" s="126"/>
      <x:c r="FUY6" s="126"/>
      <x:c r="FUZ6" s="126"/>
      <x:c r="FVA6" s="126"/>
      <x:c r="FVB6" s="126"/>
      <x:c r="FVC6" s="126"/>
      <x:c r="FVD6" s="126"/>
      <x:c r="FVE6" s="126"/>
      <x:c r="FVF6" s="126"/>
      <x:c r="FVG6" s="126"/>
      <x:c r="FVH6" s="126"/>
      <x:c r="FVI6" s="126"/>
      <x:c r="FVJ6" s="126"/>
      <x:c r="FVK6" s="126"/>
      <x:c r="FVL6" s="126"/>
      <x:c r="FVM6" s="126"/>
      <x:c r="FVN6" s="126"/>
      <x:c r="FVO6" s="126"/>
      <x:c r="FVP6" s="126"/>
      <x:c r="FVQ6" s="126"/>
      <x:c r="FVR6" s="126"/>
      <x:c r="FVS6" s="126"/>
      <x:c r="FVT6" s="126"/>
      <x:c r="FVU6" s="126"/>
      <x:c r="FVV6" s="126"/>
      <x:c r="FVW6" s="126"/>
      <x:c r="FVX6" s="126"/>
      <x:c r="FVY6" s="126"/>
      <x:c r="FVZ6" s="126"/>
      <x:c r="FWA6" s="126"/>
      <x:c r="FWB6" s="126"/>
      <x:c r="FWC6" s="126"/>
      <x:c r="FWD6" s="126"/>
      <x:c r="FWE6" s="126"/>
      <x:c r="FWF6" s="126"/>
      <x:c r="FWG6" s="126"/>
      <x:c r="FWH6" s="126"/>
      <x:c r="FWI6" s="126"/>
      <x:c r="FWJ6" s="126"/>
      <x:c r="FWK6" s="126"/>
      <x:c r="FWL6" s="126"/>
      <x:c r="FWM6" s="126"/>
      <x:c r="FWN6" s="126"/>
      <x:c r="FWO6" s="126"/>
      <x:c r="FWP6" s="126"/>
      <x:c r="FWQ6" s="126"/>
      <x:c r="FWR6" s="126"/>
      <x:c r="FWS6" s="126"/>
      <x:c r="FWT6" s="126"/>
      <x:c r="FWU6" s="126"/>
      <x:c r="FWV6" s="126"/>
      <x:c r="FWW6" s="126"/>
      <x:c r="FWX6" s="126"/>
      <x:c r="FWY6" s="126"/>
      <x:c r="FWZ6" s="126"/>
      <x:c r="FXA6" s="126"/>
      <x:c r="FXB6" s="126"/>
      <x:c r="FXC6" s="126"/>
      <x:c r="FXD6" s="126"/>
      <x:c r="FXE6" s="126"/>
      <x:c r="FXF6" s="126"/>
      <x:c r="FXG6" s="126"/>
      <x:c r="FXH6" s="126"/>
      <x:c r="FXI6" s="126"/>
      <x:c r="FXJ6" s="126"/>
      <x:c r="FXK6" s="126"/>
      <x:c r="FXL6" s="126"/>
      <x:c r="FXM6" s="126"/>
      <x:c r="FXN6" s="126"/>
      <x:c r="FXO6" s="126"/>
      <x:c r="FXP6" s="126"/>
      <x:c r="FXQ6" s="126"/>
      <x:c r="FXR6" s="126"/>
      <x:c r="FXS6" s="126"/>
      <x:c r="FXT6" s="126"/>
      <x:c r="FXU6" s="126"/>
      <x:c r="FXV6" s="126"/>
      <x:c r="FXW6" s="126"/>
      <x:c r="FXX6" s="126"/>
      <x:c r="FXY6" s="126"/>
      <x:c r="FXZ6" s="126"/>
      <x:c r="FYA6" s="126"/>
      <x:c r="FYB6" s="126"/>
      <x:c r="FYC6" s="126"/>
      <x:c r="FYD6" s="126"/>
      <x:c r="FYE6" s="126"/>
      <x:c r="FYF6" s="126"/>
      <x:c r="FYG6" s="126"/>
      <x:c r="FYH6" s="126"/>
      <x:c r="FYI6" s="126"/>
      <x:c r="FYJ6" s="126"/>
      <x:c r="FYK6" s="126"/>
      <x:c r="FYL6" s="126"/>
      <x:c r="FYM6" s="126"/>
      <x:c r="FYN6" s="126"/>
      <x:c r="FYO6" s="126"/>
      <x:c r="FYP6" s="126"/>
      <x:c r="FYQ6" s="126"/>
      <x:c r="FYR6" s="126"/>
      <x:c r="FYS6" s="126"/>
      <x:c r="FYT6" s="126"/>
      <x:c r="FYU6" s="126"/>
      <x:c r="FYV6" s="126"/>
      <x:c r="FYW6" s="126"/>
      <x:c r="FYX6" s="126"/>
      <x:c r="FYY6" s="126"/>
      <x:c r="FYZ6" s="126"/>
      <x:c r="FZA6" s="126"/>
      <x:c r="FZB6" s="126"/>
      <x:c r="FZC6" s="126"/>
      <x:c r="FZD6" s="126"/>
      <x:c r="FZE6" s="126"/>
      <x:c r="FZF6" s="126"/>
      <x:c r="FZG6" s="126"/>
      <x:c r="FZH6" s="126"/>
      <x:c r="FZI6" s="126"/>
      <x:c r="FZJ6" s="126"/>
      <x:c r="FZK6" s="126"/>
      <x:c r="FZL6" s="126"/>
      <x:c r="FZM6" s="126"/>
      <x:c r="FZN6" s="126"/>
      <x:c r="FZO6" s="126"/>
      <x:c r="FZP6" s="126"/>
      <x:c r="FZQ6" s="126"/>
      <x:c r="FZR6" s="126"/>
      <x:c r="FZS6" s="126"/>
      <x:c r="FZT6" s="126"/>
      <x:c r="FZU6" s="126"/>
      <x:c r="FZV6" s="126"/>
      <x:c r="FZW6" s="126"/>
      <x:c r="FZX6" s="126"/>
      <x:c r="FZY6" s="126"/>
      <x:c r="FZZ6" s="126"/>
      <x:c r="GAA6" s="126"/>
      <x:c r="GAB6" s="126"/>
      <x:c r="GAC6" s="126"/>
      <x:c r="GAD6" s="126"/>
      <x:c r="GAE6" s="126"/>
      <x:c r="GAF6" s="126"/>
      <x:c r="GAG6" s="126"/>
      <x:c r="GAH6" s="126"/>
      <x:c r="GAI6" s="126"/>
      <x:c r="GAJ6" s="126"/>
      <x:c r="GAK6" s="126"/>
      <x:c r="GAL6" s="126"/>
      <x:c r="GAM6" s="126"/>
      <x:c r="GAN6" s="126"/>
      <x:c r="GAO6" s="126"/>
      <x:c r="GAP6" s="126"/>
      <x:c r="GAQ6" s="126"/>
      <x:c r="GAR6" s="126"/>
      <x:c r="GAS6" s="126"/>
      <x:c r="GAT6" s="126"/>
      <x:c r="GAU6" s="126"/>
      <x:c r="GAV6" s="126"/>
      <x:c r="GAW6" s="126"/>
      <x:c r="GAX6" s="126"/>
      <x:c r="GAY6" s="126"/>
      <x:c r="GAZ6" s="126"/>
      <x:c r="GBA6" s="126"/>
      <x:c r="GBB6" s="126"/>
      <x:c r="GBC6" s="126"/>
      <x:c r="GBD6" s="126"/>
      <x:c r="GBE6" s="126"/>
      <x:c r="GBF6" s="126"/>
      <x:c r="GBG6" s="126"/>
      <x:c r="GBH6" s="126"/>
      <x:c r="GBI6" s="126"/>
      <x:c r="GBJ6" s="126"/>
      <x:c r="GBK6" s="126"/>
      <x:c r="GBL6" s="126"/>
      <x:c r="GBM6" s="126"/>
      <x:c r="GBN6" s="126"/>
      <x:c r="GBO6" s="126"/>
      <x:c r="GBP6" s="126"/>
      <x:c r="GBQ6" s="126"/>
      <x:c r="GBR6" s="126"/>
      <x:c r="GBS6" s="126"/>
      <x:c r="GBT6" s="126"/>
      <x:c r="GBU6" s="126"/>
      <x:c r="GBV6" s="126"/>
      <x:c r="GBW6" s="126"/>
      <x:c r="GBX6" s="126"/>
      <x:c r="GBY6" s="126"/>
      <x:c r="GBZ6" s="126"/>
      <x:c r="GCA6" s="126"/>
      <x:c r="GCB6" s="126"/>
      <x:c r="GCC6" s="126"/>
      <x:c r="GCD6" s="126"/>
      <x:c r="GCE6" s="126"/>
      <x:c r="GCF6" s="126"/>
      <x:c r="GCG6" s="126"/>
      <x:c r="GCH6" s="126"/>
      <x:c r="GCI6" s="126"/>
      <x:c r="GCJ6" s="126"/>
      <x:c r="GCK6" s="126"/>
      <x:c r="GCL6" s="126"/>
      <x:c r="GCM6" s="126"/>
      <x:c r="GCN6" s="126"/>
      <x:c r="GCO6" s="126"/>
      <x:c r="GCP6" s="126"/>
      <x:c r="GCQ6" s="126"/>
      <x:c r="GCR6" s="126"/>
      <x:c r="GCS6" s="126"/>
      <x:c r="GCT6" s="126"/>
      <x:c r="GCU6" s="126"/>
      <x:c r="GCV6" s="126"/>
      <x:c r="GCW6" s="126"/>
      <x:c r="GCX6" s="126"/>
      <x:c r="GCY6" s="126"/>
      <x:c r="GCZ6" s="126"/>
      <x:c r="GDA6" s="126"/>
      <x:c r="GDB6" s="126"/>
      <x:c r="GDC6" s="126"/>
      <x:c r="GDD6" s="126"/>
      <x:c r="GDE6" s="126"/>
      <x:c r="GDF6" s="126"/>
      <x:c r="GDG6" s="126"/>
      <x:c r="GDH6" s="126"/>
      <x:c r="GDI6" s="126"/>
      <x:c r="GDJ6" s="126"/>
      <x:c r="GDK6" s="126"/>
      <x:c r="GDL6" s="126"/>
      <x:c r="GDM6" s="126"/>
      <x:c r="GDN6" s="126"/>
      <x:c r="GDO6" s="126"/>
      <x:c r="GDP6" s="126"/>
      <x:c r="GDQ6" s="126"/>
      <x:c r="GDR6" s="126"/>
      <x:c r="GDS6" s="126"/>
      <x:c r="GDT6" s="126"/>
      <x:c r="GDU6" s="126"/>
      <x:c r="GDV6" s="126"/>
      <x:c r="GDW6" s="126"/>
      <x:c r="GDX6" s="126"/>
      <x:c r="GDY6" s="126"/>
      <x:c r="GDZ6" s="126"/>
      <x:c r="GEA6" s="126"/>
      <x:c r="GEB6" s="126"/>
      <x:c r="GEC6" s="126"/>
      <x:c r="GED6" s="126"/>
      <x:c r="GEE6" s="126"/>
      <x:c r="GEF6" s="126"/>
      <x:c r="GEG6" s="126"/>
      <x:c r="GEH6" s="126"/>
      <x:c r="GEI6" s="126"/>
      <x:c r="GEJ6" s="126"/>
      <x:c r="GEK6" s="126"/>
      <x:c r="GEL6" s="126"/>
      <x:c r="GEM6" s="126"/>
      <x:c r="GEN6" s="126"/>
      <x:c r="GEO6" s="126"/>
      <x:c r="GEP6" s="126"/>
      <x:c r="GEQ6" s="126"/>
      <x:c r="GER6" s="126"/>
      <x:c r="GES6" s="126"/>
      <x:c r="GET6" s="126"/>
      <x:c r="GEU6" s="126"/>
      <x:c r="GEV6" s="126"/>
      <x:c r="GEW6" s="126"/>
      <x:c r="GEX6" s="126"/>
      <x:c r="GEY6" s="126"/>
      <x:c r="GEZ6" s="126"/>
      <x:c r="GFA6" s="126"/>
      <x:c r="GFB6" s="126"/>
      <x:c r="GFC6" s="126"/>
      <x:c r="GFD6" s="126"/>
      <x:c r="GFE6" s="126"/>
      <x:c r="GFF6" s="126"/>
      <x:c r="GFG6" s="126"/>
      <x:c r="GFH6" s="126"/>
      <x:c r="GFI6" s="126"/>
      <x:c r="GFJ6" s="126"/>
      <x:c r="GFK6" s="126"/>
      <x:c r="GFL6" s="126"/>
      <x:c r="GFM6" s="126"/>
      <x:c r="GFN6" s="126"/>
      <x:c r="GFO6" s="126"/>
      <x:c r="GFP6" s="126"/>
      <x:c r="GFQ6" s="126"/>
      <x:c r="GFR6" s="126"/>
      <x:c r="GFS6" s="126"/>
      <x:c r="GFT6" s="126"/>
      <x:c r="GFU6" s="126"/>
      <x:c r="GFV6" s="126"/>
      <x:c r="GFW6" s="126"/>
      <x:c r="GFX6" s="126"/>
      <x:c r="GFY6" s="126"/>
      <x:c r="GFZ6" s="126"/>
      <x:c r="GGA6" s="126"/>
      <x:c r="GGB6" s="126"/>
      <x:c r="GGC6" s="126"/>
      <x:c r="GGD6" s="126"/>
      <x:c r="GGE6" s="126"/>
      <x:c r="GGF6" s="126"/>
      <x:c r="GGG6" s="126"/>
      <x:c r="GGH6" s="126"/>
      <x:c r="GGI6" s="126"/>
      <x:c r="GGJ6" s="126"/>
      <x:c r="GGK6" s="126"/>
      <x:c r="GGL6" s="126"/>
      <x:c r="GGM6" s="126"/>
      <x:c r="GGN6" s="126"/>
      <x:c r="GGO6" s="126"/>
      <x:c r="GGP6" s="126"/>
      <x:c r="GGQ6" s="126"/>
      <x:c r="GGR6" s="126"/>
      <x:c r="GGS6" s="126"/>
      <x:c r="GGT6" s="126"/>
      <x:c r="GGU6" s="126"/>
      <x:c r="GGV6" s="126"/>
      <x:c r="GGW6" s="126"/>
      <x:c r="GGX6" s="126"/>
      <x:c r="GGY6" s="126"/>
      <x:c r="GGZ6" s="126"/>
      <x:c r="GHA6" s="126"/>
      <x:c r="GHB6" s="126"/>
      <x:c r="GHC6" s="126"/>
      <x:c r="GHD6" s="126"/>
      <x:c r="GHE6" s="126"/>
      <x:c r="GHF6" s="126"/>
      <x:c r="GHG6" s="126"/>
      <x:c r="GHH6" s="126"/>
      <x:c r="GHI6" s="126"/>
      <x:c r="GHJ6" s="126"/>
      <x:c r="GHK6" s="126"/>
      <x:c r="GHL6" s="126"/>
      <x:c r="GHM6" s="126"/>
      <x:c r="GHN6" s="126"/>
      <x:c r="GHO6" s="126"/>
      <x:c r="GHP6" s="126"/>
      <x:c r="GHQ6" s="126"/>
      <x:c r="GHR6" s="126"/>
      <x:c r="GHS6" s="126"/>
      <x:c r="GHT6" s="126"/>
      <x:c r="GHU6" s="126"/>
      <x:c r="GHV6" s="126"/>
      <x:c r="GHW6" s="126"/>
      <x:c r="GHX6" s="126"/>
      <x:c r="GHY6" s="126"/>
      <x:c r="GHZ6" s="126"/>
      <x:c r="GIA6" s="126"/>
      <x:c r="GIB6" s="126"/>
      <x:c r="GIC6" s="126"/>
      <x:c r="GID6" s="126"/>
      <x:c r="GIE6" s="126"/>
      <x:c r="GIF6" s="126"/>
      <x:c r="GIG6" s="126"/>
      <x:c r="GIH6" s="126"/>
      <x:c r="GII6" s="126"/>
      <x:c r="GIJ6" s="126"/>
      <x:c r="GIK6" s="126"/>
      <x:c r="GIL6" s="126"/>
      <x:c r="GIM6" s="126"/>
      <x:c r="GIN6" s="126"/>
      <x:c r="GIO6" s="126"/>
      <x:c r="GIP6" s="126"/>
      <x:c r="GIQ6" s="126"/>
      <x:c r="GIR6" s="126"/>
      <x:c r="GIS6" s="126"/>
      <x:c r="GIT6" s="126"/>
      <x:c r="GIU6" s="126"/>
      <x:c r="GIV6" s="126"/>
      <x:c r="GIW6" s="126"/>
      <x:c r="GIX6" s="126"/>
      <x:c r="GIY6" s="126"/>
      <x:c r="GIZ6" s="126"/>
      <x:c r="GJA6" s="126"/>
      <x:c r="GJB6" s="126"/>
      <x:c r="GJC6" s="126"/>
      <x:c r="GJD6" s="126"/>
      <x:c r="GJE6" s="126"/>
      <x:c r="GJF6" s="126"/>
      <x:c r="GJG6" s="126"/>
      <x:c r="GJH6" s="126"/>
      <x:c r="GJI6" s="126"/>
      <x:c r="GJJ6" s="126"/>
      <x:c r="GJK6" s="126"/>
      <x:c r="GJL6" s="126"/>
      <x:c r="GJM6" s="126"/>
      <x:c r="GJN6" s="126"/>
      <x:c r="GJO6" s="126"/>
      <x:c r="GJP6" s="126"/>
      <x:c r="GJQ6" s="126"/>
      <x:c r="GJR6" s="126"/>
      <x:c r="GJS6" s="126"/>
      <x:c r="GJT6" s="126"/>
      <x:c r="GJU6" s="126"/>
      <x:c r="GJV6" s="126"/>
      <x:c r="GJW6" s="126"/>
      <x:c r="GJX6" s="126"/>
      <x:c r="GJY6" s="126"/>
      <x:c r="GJZ6" s="126"/>
      <x:c r="GKA6" s="126"/>
      <x:c r="GKB6" s="126"/>
      <x:c r="GKC6" s="126"/>
      <x:c r="GKD6" s="126"/>
      <x:c r="GKE6" s="126"/>
      <x:c r="GKF6" s="126"/>
      <x:c r="GKG6" s="126"/>
      <x:c r="GKH6" s="126"/>
      <x:c r="GKI6" s="126"/>
      <x:c r="GKJ6" s="126"/>
      <x:c r="GKK6" s="126"/>
      <x:c r="GKL6" s="126"/>
      <x:c r="GKM6" s="126"/>
      <x:c r="GKN6" s="126"/>
      <x:c r="GKO6" s="126"/>
      <x:c r="GKP6" s="126"/>
      <x:c r="GKQ6" s="126"/>
      <x:c r="GKR6" s="126"/>
      <x:c r="GKS6" s="126"/>
      <x:c r="GKT6" s="126"/>
      <x:c r="GKU6" s="126"/>
      <x:c r="GKV6" s="126"/>
      <x:c r="GKW6" s="126"/>
      <x:c r="GKX6" s="126"/>
      <x:c r="GKY6" s="126"/>
      <x:c r="GKZ6" s="126"/>
      <x:c r="GLA6" s="126"/>
      <x:c r="GLB6" s="126"/>
      <x:c r="GLC6" s="126"/>
      <x:c r="GLD6" s="126"/>
      <x:c r="GLE6" s="126"/>
      <x:c r="GLF6" s="126"/>
      <x:c r="GLG6" s="126"/>
      <x:c r="GLH6" s="126"/>
      <x:c r="GLI6" s="126"/>
      <x:c r="GLJ6" s="126"/>
      <x:c r="GLK6" s="126"/>
      <x:c r="GLL6" s="126"/>
      <x:c r="GLM6" s="126"/>
      <x:c r="GLN6" s="126"/>
      <x:c r="GLO6" s="126"/>
      <x:c r="GLP6" s="126"/>
      <x:c r="GLQ6" s="126"/>
      <x:c r="GLR6" s="126"/>
      <x:c r="GLS6" s="126"/>
      <x:c r="GLT6" s="126"/>
      <x:c r="GLU6" s="126"/>
      <x:c r="GLV6" s="126"/>
      <x:c r="GLW6" s="126"/>
      <x:c r="GLX6" s="126"/>
      <x:c r="GLY6" s="126"/>
      <x:c r="GLZ6" s="126"/>
      <x:c r="GMA6" s="126"/>
      <x:c r="GMB6" s="126"/>
      <x:c r="GMC6" s="126"/>
      <x:c r="GMD6" s="126"/>
      <x:c r="GME6" s="126"/>
      <x:c r="GMF6" s="126"/>
      <x:c r="GMG6" s="126"/>
      <x:c r="GMH6" s="126"/>
      <x:c r="GMI6" s="126"/>
      <x:c r="GMJ6" s="126"/>
      <x:c r="GMK6" s="126"/>
      <x:c r="GML6" s="126"/>
      <x:c r="GMM6" s="126"/>
      <x:c r="GMN6" s="126"/>
      <x:c r="GMO6" s="126"/>
      <x:c r="GMP6" s="126"/>
      <x:c r="GMQ6" s="126"/>
      <x:c r="GMR6" s="126"/>
      <x:c r="GMS6" s="126"/>
      <x:c r="GMT6" s="126"/>
      <x:c r="GMU6" s="126"/>
      <x:c r="GMV6" s="126"/>
      <x:c r="GMW6" s="126"/>
      <x:c r="GMX6" s="126"/>
      <x:c r="GMY6" s="126"/>
      <x:c r="GMZ6" s="126"/>
      <x:c r="GNA6" s="126"/>
      <x:c r="GNB6" s="126"/>
      <x:c r="GNC6" s="126"/>
      <x:c r="GND6" s="126"/>
      <x:c r="GNE6" s="126"/>
      <x:c r="GNF6" s="126"/>
      <x:c r="GNG6" s="126"/>
      <x:c r="GNH6" s="126"/>
      <x:c r="GNI6" s="126"/>
      <x:c r="GNJ6" s="126"/>
      <x:c r="GNK6" s="126"/>
      <x:c r="GNL6" s="126"/>
      <x:c r="GNM6" s="126"/>
      <x:c r="GNN6" s="126"/>
      <x:c r="GNO6" s="126"/>
      <x:c r="GNP6" s="126"/>
      <x:c r="GNQ6" s="126"/>
      <x:c r="GNR6" s="126"/>
      <x:c r="GNS6" s="126"/>
      <x:c r="GNT6" s="126"/>
      <x:c r="GNU6" s="126"/>
      <x:c r="GNV6" s="126"/>
      <x:c r="GNW6" s="126"/>
      <x:c r="GNX6" s="126"/>
      <x:c r="GNY6" s="126"/>
      <x:c r="GNZ6" s="126"/>
      <x:c r="GOA6" s="126"/>
      <x:c r="GOB6" s="126"/>
      <x:c r="GOC6" s="126"/>
      <x:c r="GOD6" s="126"/>
      <x:c r="GOE6" s="126"/>
      <x:c r="GOF6" s="126"/>
      <x:c r="GOG6" s="126"/>
      <x:c r="GOH6" s="126"/>
      <x:c r="GOI6" s="126"/>
      <x:c r="GOJ6" s="126"/>
      <x:c r="GOK6" s="126"/>
      <x:c r="GOL6" s="126"/>
      <x:c r="GOM6" s="126"/>
      <x:c r="GON6" s="126"/>
      <x:c r="GOO6" s="126"/>
      <x:c r="GOP6" s="126"/>
      <x:c r="GOQ6" s="126"/>
      <x:c r="GOR6" s="126"/>
      <x:c r="GOS6" s="126"/>
      <x:c r="GOT6" s="126"/>
      <x:c r="GOU6" s="126"/>
      <x:c r="GOV6" s="126"/>
      <x:c r="GOW6" s="126"/>
      <x:c r="GOX6" s="126"/>
      <x:c r="GOY6" s="126"/>
      <x:c r="GOZ6" s="126"/>
      <x:c r="GPA6" s="126"/>
      <x:c r="GPB6" s="126"/>
      <x:c r="GPC6" s="126"/>
      <x:c r="GPD6" s="126"/>
      <x:c r="GPE6" s="126"/>
      <x:c r="GPF6" s="126"/>
      <x:c r="GPG6" s="126"/>
      <x:c r="GPH6" s="126"/>
      <x:c r="GPI6" s="126"/>
      <x:c r="GPJ6" s="126"/>
      <x:c r="GPK6" s="126"/>
      <x:c r="GPL6" s="126"/>
      <x:c r="GPM6" s="126"/>
      <x:c r="GPN6" s="126"/>
      <x:c r="GPO6" s="126"/>
      <x:c r="GPP6" s="126"/>
      <x:c r="GPQ6" s="126"/>
      <x:c r="GPR6" s="126"/>
      <x:c r="GPS6" s="126"/>
      <x:c r="GPT6" s="126"/>
      <x:c r="GPU6" s="126"/>
      <x:c r="GPV6" s="126"/>
      <x:c r="GPW6" s="126"/>
      <x:c r="GPX6" s="126"/>
      <x:c r="GPY6" s="126"/>
      <x:c r="GPZ6" s="126"/>
      <x:c r="GQA6" s="126"/>
      <x:c r="GQB6" s="126"/>
      <x:c r="GQC6" s="126"/>
      <x:c r="GQD6" s="126"/>
      <x:c r="GQE6" s="126"/>
      <x:c r="GQF6" s="126"/>
      <x:c r="GQG6" s="126"/>
      <x:c r="GQH6" s="126"/>
      <x:c r="GQI6" s="126"/>
      <x:c r="GQJ6" s="126"/>
      <x:c r="GQK6" s="126"/>
      <x:c r="GQL6" s="126"/>
      <x:c r="GQM6" s="126"/>
      <x:c r="GQN6" s="126"/>
      <x:c r="GQO6" s="126"/>
      <x:c r="GQP6" s="126"/>
      <x:c r="GQQ6" s="126"/>
      <x:c r="GQR6" s="126"/>
      <x:c r="GQS6" s="126"/>
      <x:c r="GQT6" s="126"/>
      <x:c r="GQU6" s="126"/>
      <x:c r="GQV6" s="126"/>
      <x:c r="GQW6" s="126"/>
      <x:c r="GQX6" s="126"/>
      <x:c r="GQY6" s="126"/>
      <x:c r="GQZ6" s="126"/>
      <x:c r="GRA6" s="126"/>
      <x:c r="GRB6" s="126"/>
      <x:c r="GRC6" s="126"/>
      <x:c r="GRD6" s="126"/>
      <x:c r="GRE6" s="126"/>
      <x:c r="GRF6" s="126"/>
      <x:c r="GRG6" s="126"/>
      <x:c r="GRH6" s="126"/>
      <x:c r="GRI6" s="126"/>
      <x:c r="GRJ6" s="126"/>
      <x:c r="GRK6" s="126"/>
      <x:c r="GRL6" s="126"/>
      <x:c r="GRM6" s="126"/>
      <x:c r="GRN6" s="126"/>
      <x:c r="GRO6" s="126"/>
      <x:c r="GRP6" s="126"/>
      <x:c r="GRQ6" s="126"/>
      <x:c r="GRR6" s="126"/>
      <x:c r="GRS6" s="126"/>
      <x:c r="GRT6" s="126"/>
      <x:c r="GRU6" s="126"/>
      <x:c r="GRV6" s="126"/>
      <x:c r="GRW6" s="126"/>
      <x:c r="GRX6" s="126"/>
      <x:c r="GRY6" s="126"/>
      <x:c r="GRZ6" s="126"/>
      <x:c r="GSA6" s="126"/>
      <x:c r="GSB6" s="126"/>
      <x:c r="GSC6" s="126"/>
      <x:c r="GSD6" s="126"/>
      <x:c r="GSE6" s="126"/>
      <x:c r="GSF6" s="126"/>
      <x:c r="GSG6" s="126"/>
      <x:c r="GSH6" s="126"/>
      <x:c r="GSI6" s="126"/>
      <x:c r="GSJ6" s="126"/>
      <x:c r="GSK6" s="126"/>
      <x:c r="GSL6" s="126"/>
      <x:c r="GSM6" s="126"/>
      <x:c r="GSN6" s="126"/>
      <x:c r="GSO6" s="126"/>
      <x:c r="GSP6" s="126"/>
      <x:c r="GSQ6" s="126"/>
      <x:c r="GSR6" s="126"/>
      <x:c r="GSS6" s="126"/>
      <x:c r="GST6" s="126"/>
      <x:c r="GSU6" s="126"/>
      <x:c r="GSV6" s="126"/>
      <x:c r="GSW6" s="126"/>
      <x:c r="GSX6" s="126"/>
      <x:c r="GSY6" s="126"/>
      <x:c r="GSZ6" s="126"/>
      <x:c r="GTA6" s="126"/>
      <x:c r="GTB6" s="126"/>
      <x:c r="GTC6" s="126"/>
      <x:c r="GTD6" s="126"/>
      <x:c r="GTE6" s="126"/>
      <x:c r="GTF6" s="126"/>
      <x:c r="GTG6" s="126"/>
      <x:c r="GTH6" s="126"/>
      <x:c r="GTI6" s="126"/>
      <x:c r="GTJ6" s="126"/>
      <x:c r="GTK6" s="126"/>
      <x:c r="GTL6" s="126"/>
      <x:c r="GTM6" s="126"/>
      <x:c r="GTN6" s="126"/>
      <x:c r="GTO6" s="126"/>
      <x:c r="GTP6" s="126"/>
      <x:c r="GTQ6" s="126"/>
      <x:c r="GTR6" s="126"/>
      <x:c r="GTS6" s="126"/>
      <x:c r="GTT6" s="126"/>
      <x:c r="GTU6" s="126"/>
      <x:c r="GTV6" s="126"/>
      <x:c r="GTW6" s="126"/>
      <x:c r="GTX6" s="126"/>
      <x:c r="GTY6" s="126"/>
      <x:c r="GTZ6" s="126"/>
      <x:c r="GUA6" s="126"/>
      <x:c r="GUB6" s="126"/>
      <x:c r="GUC6" s="126"/>
      <x:c r="GUD6" s="126"/>
      <x:c r="GUE6" s="126"/>
      <x:c r="GUF6" s="126"/>
      <x:c r="GUG6" s="126"/>
      <x:c r="GUH6" s="126"/>
      <x:c r="GUI6" s="126"/>
      <x:c r="GUJ6" s="126"/>
      <x:c r="GUK6" s="126"/>
      <x:c r="GUL6" s="126"/>
      <x:c r="GUM6" s="126"/>
      <x:c r="GUN6" s="126"/>
      <x:c r="GUO6" s="126"/>
      <x:c r="GUP6" s="126"/>
      <x:c r="GUQ6" s="126"/>
      <x:c r="GUR6" s="126"/>
      <x:c r="GUS6" s="126"/>
      <x:c r="GUT6" s="126"/>
      <x:c r="GUU6" s="126"/>
      <x:c r="GUV6" s="126"/>
      <x:c r="GUW6" s="126"/>
      <x:c r="GUX6" s="126"/>
      <x:c r="GUY6" s="126"/>
      <x:c r="GUZ6" s="126"/>
      <x:c r="GVA6" s="126"/>
      <x:c r="GVB6" s="126"/>
      <x:c r="GVC6" s="126"/>
      <x:c r="GVD6" s="126"/>
      <x:c r="GVE6" s="126"/>
      <x:c r="GVF6" s="126"/>
      <x:c r="GVG6" s="126"/>
      <x:c r="GVH6" s="126"/>
      <x:c r="GVI6" s="126"/>
      <x:c r="GVJ6" s="126"/>
      <x:c r="GVK6" s="126"/>
      <x:c r="GVL6" s="126"/>
      <x:c r="GVM6" s="126"/>
      <x:c r="GVN6" s="126"/>
      <x:c r="GVO6" s="126"/>
      <x:c r="GVP6" s="126"/>
      <x:c r="GVQ6" s="126"/>
      <x:c r="GVR6" s="126"/>
      <x:c r="GVS6" s="126"/>
      <x:c r="GVT6" s="126"/>
      <x:c r="GVU6" s="126"/>
      <x:c r="GVV6" s="126"/>
      <x:c r="GVW6" s="126"/>
      <x:c r="GVX6" s="126"/>
      <x:c r="GVY6" s="126"/>
      <x:c r="GVZ6" s="126"/>
      <x:c r="GWA6" s="126"/>
      <x:c r="GWB6" s="126"/>
      <x:c r="GWC6" s="126"/>
      <x:c r="GWD6" s="126"/>
      <x:c r="GWE6" s="126"/>
      <x:c r="GWF6" s="126"/>
      <x:c r="GWG6" s="126"/>
      <x:c r="GWH6" s="126"/>
      <x:c r="GWI6" s="126"/>
      <x:c r="GWJ6" s="126"/>
      <x:c r="GWK6" s="126"/>
      <x:c r="GWL6" s="126"/>
      <x:c r="GWM6" s="126"/>
      <x:c r="GWN6" s="126"/>
      <x:c r="GWO6" s="126"/>
      <x:c r="GWP6" s="126"/>
      <x:c r="GWQ6" s="126"/>
      <x:c r="GWR6" s="126"/>
      <x:c r="GWS6" s="126"/>
      <x:c r="GWT6" s="126"/>
      <x:c r="GWU6" s="126"/>
      <x:c r="GWV6" s="126"/>
      <x:c r="GWW6" s="126"/>
      <x:c r="GWX6" s="126"/>
      <x:c r="GWY6" s="126"/>
      <x:c r="GWZ6" s="126"/>
      <x:c r="GXA6" s="126"/>
      <x:c r="GXB6" s="126"/>
      <x:c r="GXC6" s="126"/>
      <x:c r="GXD6" s="126"/>
      <x:c r="GXE6" s="126"/>
      <x:c r="GXF6" s="126"/>
      <x:c r="GXG6" s="126"/>
      <x:c r="GXH6" s="126"/>
      <x:c r="GXI6" s="126"/>
      <x:c r="GXJ6" s="126"/>
      <x:c r="GXK6" s="126"/>
      <x:c r="GXL6" s="126"/>
      <x:c r="GXM6" s="126"/>
      <x:c r="GXN6" s="126"/>
      <x:c r="GXO6" s="126"/>
      <x:c r="GXP6" s="126"/>
      <x:c r="GXQ6" s="126"/>
      <x:c r="GXR6" s="126"/>
      <x:c r="GXS6" s="126"/>
      <x:c r="GXT6" s="126"/>
      <x:c r="GXU6" s="126"/>
      <x:c r="GXV6" s="126"/>
      <x:c r="GXW6" s="126"/>
      <x:c r="GXX6" s="126"/>
      <x:c r="GXY6" s="126"/>
      <x:c r="GXZ6" s="126"/>
      <x:c r="GYA6" s="126"/>
      <x:c r="GYB6" s="126"/>
      <x:c r="GYC6" s="126"/>
      <x:c r="GYD6" s="126"/>
      <x:c r="GYE6" s="126"/>
      <x:c r="GYF6" s="126"/>
      <x:c r="GYG6" s="126"/>
      <x:c r="GYH6" s="126"/>
      <x:c r="GYI6" s="126"/>
      <x:c r="GYJ6" s="126"/>
      <x:c r="GYK6" s="126"/>
      <x:c r="GYL6" s="126"/>
      <x:c r="GYM6" s="126"/>
      <x:c r="GYN6" s="126"/>
      <x:c r="GYO6" s="126"/>
      <x:c r="GYP6" s="126"/>
      <x:c r="GYQ6" s="126"/>
      <x:c r="GYR6" s="126"/>
      <x:c r="GYS6" s="126"/>
      <x:c r="GYT6" s="126"/>
      <x:c r="GYU6" s="126"/>
      <x:c r="GYV6" s="126"/>
      <x:c r="GYW6" s="126"/>
      <x:c r="GYX6" s="126"/>
      <x:c r="GYY6" s="126"/>
      <x:c r="GYZ6" s="126"/>
      <x:c r="GZA6" s="126"/>
      <x:c r="GZB6" s="126"/>
      <x:c r="GZC6" s="126"/>
      <x:c r="GZD6" s="126"/>
      <x:c r="GZE6" s="126"/>
      <x:c r="GZF6" s="126"/>
      <x:c r="GZG6" s="126"/>
      <x:c r="GZH6" s="126"/>
      <x:c r="GZI6" s="126"/>
      <x:c r="GZJ6" s="126"/>
      <x:c r="GZK6" s="126"/>
      <x:c r="GZL6" s="126"/>
      <x:c r="GZM6" s="126"/>
      <x:c r="GZN6" s="126"/>
      <x:c r="GZO6" s="126"/>
      <x:c r="GZP6" s="126"/>
      <x:c r="GZQ6" s="126"/>
      <x:c r="GZR6" s="126"/>
      <x:c r="GZS6" s="126"/>
      <x:c r="GZT6" s="126"/>
      <x:c r="GZU6" s="126"/>
      <x:c r="GZV6" s="126"/>
      <x:c r="GZW6" s="126"/>
      <x:c r="GZX6" s="126"/>
      <x:c r="GZY6" s="126"/>
      <x:c r="GZZ6" s="126"/>
      <x:c r="HAA6" s="126"/>
      <x:c r="HAB6" s="126"/>
      <x:c r="HAC6" s="126"/>
      <x:c r="HAD6" s="126"/>
      <x:c r="HAE6" s="126"/>
      <x:c r="HAF6" s="126"/>
      <x:c r="HAG6" s="126"/>
      <x:c r="HAH6" s="126"/>
      <x:c r="HAI6" s="126"/>
      <x:c r="HAJ6" s="126"/>
      <x:c r="HAK6" s="126"/>
      <x:c r="HAL6" s="126"/>
      <x:c r="HAM6" s="126"/>
      <x:c r="HAN6" s="126"/>
      <x:c r="HAO6" s="126"/>
      <x:c r="HAP6" s="126"/>
      <x:c r="HAQ6" s="126"/>
      <x:c r="HAR6" s="126"/>
      <x:c r="HAS6" s="126"/>
      <x:c r="HAT6" s="126"/>
      <x:c r="HAU6" s="126"/>
      <x:c r="HAV6" s="126"/>
      <x:c r="HAW6" s="126"/>
      <x:c r="HAX6" s="126"/>
      <x:c r="HAY6" s="126"/>
      <x:c r="HAZ6" s="126"/>
      <x:c r="HBA6" s="126"/>
      <x:c r="HBB6" s="126"/>
      <x:c r="HBC6" s="126"/>
      <x:c r="HBD6" s="126"/>
      <x:c r="HBE6" s="126"/>
      <x:c r="HBF6" s="126"/>
      <x:c r="HBG6" s="126"/>
      <x:c r="HBH6" s="126"/>
      <x:c r="HBI6" s="126"/>
      <x:c r="HBJ6" s="126"/>
      <x:c r="HBK6" s="126"/>
      <x:c r="HBL6" s="126"/>
      <x:c r="HBM6" s="126"/>
      <x:c r="HBN6" s="126"/>
      <x:c r="HBO6" s="126"/>
      <x:c r="HBP6" s="126"/>
      <x:c r="HBQ6" s="126"/>
      <x:c r="HBR6" s="126"/>
      <x:c r="HBS6" s="126"/>
      <x:c r="HBT6" s="126"/>
      <x:c r="HBU6" s="126"/>
      <x:c r="HBV6" s="126"/>
      <x:c r="HBW6" s="126"/>
      <x:c r="HBX6" s="126"/>
      <x:c r="HBY6" s="126"/>
      <x:c r="HBZ6" s="126"/>
      <x:c r="HCA6" s="126"/>
      <x:c r="HCB6" s="126"/>
      <x:c r="HCC6" s="126"/>
      <x:c r="HCD6" s="126"/>
      <x:c r="HCE6" s="126"/>
      <x:c r="HCF6" s="126"/>
      <x:c r="HCG6" s="126"/>
      <x:c r="HCH6" s="126"/>
      <x:c r="HCI6" s="126"/>
      <x:c r="HCJ6" s="126"/>
      <x:c r="HCK6" s="126"/>
      <x:c r="HCL6" s="126"/>
      <x:c r="HCM6" s="126"/>
      <x:c r="HCN6" s="126"/>
      <x:c r="HCO6" s="126"/>
      <x:c r="HCP6" s="126"/>
      <x:c r="HCQ6" s="126"/>
      <x:c r="HCR6" s="126"/>
      <x:c r="HCS6" s="126"/>
      <x:c r="HCT6" s="126"/>
      <x:c r="HCU6" s="126"/>
      <x:c r="HCV6" s="126"/>
      <x:c r="HCW6" s="126"/>
      <x:c r="HCX6" s="126"/>
      <x:c r="HCY6" s="126"/>
      <x:c r="HCZ6" s="126"/>
      <x:c r="HDA6" s="126"/>
      <x:c r="HDB6" s="126"/>
      <x:c r="HDC6" s="126"/>
      <x:c r="HDD6" s="126"/>
      <x:c r="HDE6" s="126"/>
      <x:c r="HDF6" s="126"/>
      <x:c r="HDG6" s="126"/>
      <x:c r="HDH6" s="126"/>
      <x:c r="HDI6" s="126"/>
      <x:c r="HDJ6" s="126"/>
      <x:c r="HDK6" s="126"/>
      <x:c r="HDL6" s="126"/>
      <x:c r="HDM6" s="126"/>
      <x:c r="HDN6" s="126"/>
      <x:c r="HDO6" s="126"/>
      <x:c r="HDP6" s="126"/>
      <x:c r="HDQ6" s="126"/>
      <x:c r="HDR6" s="126"/>
      <x:c r="HDS6" s="126"/>
      <x:c r="HDT6" s="126"/>
      <x:c r="HDU6" s="126"/>
      <x:c r="HDV6" s="126"/>
      <x:c r="HDW6" s="126"/>
      <x:c r="HDX6" s="126"/>
      <x:c r="HDY6" s="126"/>
      <x:c r="HDZ6" s="126"/>
      <x:c r="HEA6" s="126"/>
      <x:c r="HEB6" s="126"/>
      <x:c r="HEC6" s="126"/>
      <x:c r="HED6" s="126"/>
      <x:c r="HEE6" s="126"/>
      <x:c r="HEF6" s="126"/>
      <x:c r="HEG6" s="126"/>
      <x:c r="HEH6" s="126"/>
      <x:c r="HEI6" s="126"/>
      <x:c r="HEJ6" s="126"/>
      <x:c r="HEK6" s="126"/>
      <x:c r="HEL6" s="126"/>
      <x:c r="HEM6" s="126"/>
      <x:c r="HEN6" s="126"/>
      <x:c r="HEO6" s="126"/>
      <x:c r="HEP6" s="126"/>
      <x:c r="HEQ6" s="126"/>
      <x:c r="HER6" s="126"/>
      <x:c r="HES6" s="126"/>
      <x:c r="HET6" s="126"/>
      <x:c r="HEU6" s="126"/>
      <x:c r="HEV6" s="126"/>
      <x:c r="HEW6" s="126"/>
      <x:c r="HEX6" s="126"/>
      <x:c r="HEY6" s="126"/>
      <x:c r="HEZ6" s="126"/>
      <x:c r="HFA6" s="126"/>
      <x:c r="HFB6" s="126"/>
      <x:c r="HFC6" s="126"/>
      <x:c r="HFD6" s="126"/>
      <x:c r="HFE6" s="126"/>
      <x:c r="HFF6" s="126"/>
      <x:c r="HFG6" s="126"/>
      <x:c r="HFH6" s="126"/>
      <x:c r="HFI6" s="126"/>
      <x:c r="HFJ6" s="126"/>
      <x:c r="HFK6" s="126"/>
      <x:c r="HFL6" s="126"/>
      <x:c r="HFM6" s="126"/>
      <x:c r="HFN6" s="126"/>
      <x:c r="HFO6" s="126"/>
      <x:c r="HFP6" s="126"/>
      <x:c r="HFQ6" s="126"/>
      <x:c r="HFR6" s="126"/>
      <x:c r="HFS6" s="126"/>
      <x:c r="HFT6" s="126"/>
      <x:c r="HFU6" s="126"/>
      <x:c r="HFV6" s="126"/>
      <x:c r="HFW6" s="126"/>
      <x:c r="HFX6" s="126"/>
      <x:c r="HFY6" s="126"/>
      <x:c r="HFZ6" s="126"/>
      <x:c r="HGA6" s="126"/>
      <x:c r="HGB6" s="126"/>
      <x:c r="HGC6" s="126"/>
      <x:c r="HGD6" s="126"/>
      <x:c r="HGE6" s="126"/>
      <x:c r="HGF6" s="126"/>
      <x:c r="HGG6" s="126"/>
      <x:c r="HGH6" s="126"/>
      <x:c r="HGI6" s="126"/>
      <x:c r="HGJ6" s="126"/>
      <x:c r="HGK6" s="126"/>
      <x:c r="HGL6" s="126"/>
      <x:c r="HGM6" s="126"/>
      <x:c r="HGN6" s="126"/>
      <x:c r="HGO6" s="126"/>
      <x:c r="HGP6" s="126"/>
      <x:c r="HGQ6" s="126"/>
      <x:c r="HGR6" s="126"/>
      <x:c r="HGS6" s="126"/>
      <x:c r="HGT6" s="126"/>
      <x:c r="HGU6" s="126"/>
      <x:c r="HGV6" s="126"/>
      <x:c r="HGW6" s="126"/>
      <x:c r="HGX6" s="126"/>
      <x:c r="HGY6" s="126"/>
      <x:c r="HGZ6" s="126"/>
      <x:c r="HHA6" s="126"/>
      <x:c r="HHB6" s="126"/>
      <x:c r="HHC6" s="126"/>
      <x:c r="HHD6" s="126"/>
      <x:c r="HHE6" s="126"/>
      <x:c r="HHF6" s="126"/>
      <x:c r="HHG6" s="126"/>
      <x:c r="HHH6" s="126"/>
      <x:c r="HHI6" s="126"/>
      <x:c r="HHJ6" s="126"/>
      <x:c r="HHK6" s="126"/>
      <x:c r="HHL6" s="126"/>
      <x:c r="HHM6" s="126"/>
      <x:c r="HHN6" s="126"/>
      <x:c r="HHO6" s="126"/>
      <x:c r="HHP6" s="126"/>
      <x:c r="HHQ6" s="126"/>
      <x:c r="HHR6" s="126"/>
      <x:c r="HHS6" s="126"/>
      <x:c r="HHT6" s="126"/>
      <x:c r="HHU6" s="126"/>
      <x:c r="HHV6" s="126"/>
      <x:c r="HHW6" s="126"/>
      <x:c r="HHX6" s="126"/>
      <x:c r="HHY6" s="126"/>
      <x:c r="HHZ6" s="126"/>
      <x:c r="HIA6" s="126"/>
      <x:c r="HIB6" s="126"/>
      <x:c r="HIC6" s="126"/>
      <x:c r="HID6" s="126"/>
      <x:c r="HIE6" s="126"/>
      <x:c r="HIF6" s="126"/>
      <x:c r="HIG6" s="126"/>
      <x:c r="HIH6" s="126"/>
      <x:c r="HII6" s="126"/>
      <x:c r="HIJ6" s="126"/>
      <x:c r="HIK6" s="126"/>
      <x:c r="HIL6" s="126"/>
      <x:c r="HIM6" s="126"/>
      <x:c r="HIN6" s="126"/>
      <x:c r="HIO6" s="126"/>
      <x:c r="HIP6" s="126"/>
      <x:c r="HIQ6" s="126"/>
      <x:c r="HIR6" s="126"/>
      <x:c r="HIS6" s="126"/>
      <x:c r="HIT6" s="126"/>
      <x:c r="HIU6" s="126"/>
      <x:c r="HIV6" s="126"/>
      <x:c r="HIW6" s="126"/>
      <x:c r="HIX6" s="126"/>
      <x:c r="HIY6" s="126"/>
      <x:c r="HIZ6" s="126"/>
      <x:c r="HJA6" s="126"/>
      <x:c r="HJB6" s="126"/>
      <x:c r="HJC6" s="126"/>
      <x:c r="HJD6" s="126"/>
      <x:c r="HJE6" s="126"/>
      <x:c r="HJF6" s="126"/>
      <x:c r="HJG6" s="126"/>
      <x:c r="HJH6" s="126"/>
      <x:c r="HJI6" s="126"/>
      <x:c r="HJJ6" s="126"/>
      <x:c r="HJK6" s="126"/>
      <x:c r="HJL6" s="126"/>
      <x:c r="HJM6" s="126"/>
      <x:c r="HJN6" s="126"/>
      <x:c r="HJO6" s="126"/>
      <x:c r="HJP6" s="126"/>
      <x:c r="HJQ6" s="126"/>
      <x:c r="HJR6" s="126"/>
      <x:c r="HJS6" s="126"/>
      <x:c r="HJT6" s="126"/>
      <x:c r="HJU6" s="126"/>
      <x:c r="HJV6" s="126"/>
      <x:c r="HJW6" s="126"/>
      <x:c r="HJX6" s="126"/>
      <x:c r="HJY6" s="126"/>
      <x:c r="HJZ6" s="126"/>
      <x:c r="HKA6" s="126"/>
      <x:c r="HKB6" s="126"/>
      <x:c r="HKC6" s="126"/>
      <x:c r="HKD6" s="126"/>
      <x:c r="HKE6" s="126"/>
      <x:c r="HKF6" s="126"/>
      <x:c r="HKG6" s="126"/>
      <x:c r="HKH6" s="126"/>
      <x:c r="HKI6" s="126"/>
      <x:c r="HKJ6" s="126"/>
      <x:c r="HKK6" s="126"/>
      <x:c r="HKL6" s="126"/>
      <x:c r="HKM6" s="126"/>
      <x:c r="HKN6" s="126"/>
      <x:c r="HKO6" s="126"/>
      <x:c r="HKP6" s="126"/>
      <x:c r="HKQ6" s="126"/>
      <x:c r="HKR6" s="126"/>
      <x:c r="HKS6" s="126"/>
      <x:c r="HKT6" s="126"/>
      <x:c r="HKU6" s="126"/>
      <x:c r="HKV6" s="126"/>
      <x:c r="HKW6" s="126"/>
      <x:c r="HKX6" s="126"/>
      <x:c r="HKY6" s="126"/>
      <x:c r="HKZ6" s="126"/>
      <x:c r="HLA6" s="126"/>
      <x:c r="HLB6" s="126"/>
      <x:c r="HLC6" s="126"/>
      <x:c r="HLD6" s="126"/>
      <x:c r="HLE6" s="126"/>
      <x:c r="HLF6" s="126"/>
      <x:c r="HLG6" s="126"/>
      <x:c r="HLH6" s="126"/>
      <x:c r="HLI6" s="126"/>
      <x:c r="HLJ6" s="126"/>
      <x:c r="HLK6" s="126"/>
      <x:c r="HLL6" s="126"/>
      <x:c r="HLM6" s="126"/>
      <x:c r="HLN6" s="126"/>
      <x:c r="HLO6" s="126"/>
      <x:c r="HLP6" s="126"/>
      <x:c r="HLQ6" s="126"/>
      <x:c r="HLR6" s="126"/>
      <x:c r="HLS6" s="126"/>
      <x:c r="HLT6" s="126"/>
      <x:c r="HLU6" s="126"/>
      <x:c r="HLV6" s="126"/>
      <x:c r="HLW6" s="126"/>
      <x:c r="HLX6" s="126"/>
      <x:c r="HLY6" s="126"/>
      <x:c r="HLZ6" s="126"/>
      <x:c r="HMA6" s="126"/>
      <x:c r="HMB6" s="126"/>
      <x:c r="HMC6" s="126"/>
      <x:c r="HMD6" s="126"/>
      <x:c r="HME6" s="126"/>
      <x:c r="HMF6" s="126"/>
      <x:c r="HMG6" s="126"/>
      <x:c r="HMH6" s="126"/>
      <x:c r="HMI6" s="126"/>
      <x:c r="HMJ6" s="126"/>
      <x:c r="HMK6" s="126"/>
      <x:c r="HML6" s="126"/>
      <x:c r="HMM6" s="126"/>
      <x:c r="HMN6" s="126"/>
      <x:c r="HMO6" s="126"/>
      <x:c r="HMP6" s="126"/>
      <x:c r="HMQ6" s="126"/>
      <x:c r="HMR6" s="126"/>
      <x:c r="HMS6" s="126"/>
      <x:c r="HMT6" s="126"/>
      <x:c r="HMU6" s="126"/>
      <x:c r="HMV6" s="126"/>
      <x:c r="HMW6" s="126"/>
      <x:c r="HMX6" s="126"/>
      <x:c r="HMY6" s="126"/>
      <x:c r="HMZ6" s="126"/>
      <x:c r="HNA6" s="126"/>
      <x:c r="HNB6" s="126"/>
      <x:c r="HNC6" s="126"/>
      <x:c r="HND6" s="126"/>
      <x:c r="HNE6" s="126"/>
      <x:c r="HNF6" s="126"/>
      <x:c r="HNG6" s="126"/>
      <x:c r="HNH6" s="126"/>
      <x:c r="HNI6" s="126"/>
      <x:c r="HNJ6" s="126"/>
      <x:c r="HNK6" s="126"/>
      <x:c r="HNL6" s="126"/>
      <x:c r="HNM6" s="126"/>
      <x:c r="HNN6" s="126"/>
      <x:c r="HNO6" s="126"/>
      <x:c r="HNP6" s="126"/>
      <x:c r="HNQ6" s="126"/>
      <x:c r="HNR6" s="126"/>
      <x:c r="HNS6" s="126"/>
      <x:c r="HNT6" s="126"/>
      <x:c r="HNU6" s="126"/>
      <x:c r="HNV6" s="126"/>
      <x:c r="HNW6" s="126"/>
      <x:c r="HNX6" s="126"/>
      <x:c r="HNY6" s="126"/>
      <x:c r="HNZ6" s="126"/>
      <x:c r="HOA6" s="126"/>
      <x:c r="HOB6" s="126"/>
      <x:c r="HOC6" s="126"/>
      <x:c r="HOD6" s="126"/>
      <x:c r="HOE6" s="126"/>
      <x:c r="HOF6" s="126"/>
      <x:c r="HOG6" s="126"/>
      <x:c r="HOH6" s="126"/>
      <x:c r="HOI6" s="126"/>
      <x:c r="HOJ6" s="126"/>
      <x:c r="HOK6" s="126"/>
      <x:c r="HOL6" s="126"/>
      <x:c r="HOM6" s="126"/>
      <x:c r="HON6" s="126"/>
      <x:c r="HOO6" s="126"/>
      <x:c r="HOP6" s="126"/>
      <x:c r="HOQ6" s="126"/>
      <x:c r="HOR6" s="126"/>
      <x:c r="HOS6" s="126"/>
      <x:c r="HOT6" s="126"/>
      <x:c r="HOU6" s="126"/>
      <x:c r="HOV6" s="126"/>
      <x:c r="HOW6" s="126"/>
      <x:c r="HOX6" s="126"/>
      <x:c r="HOY6" s="126"/>
      <x:c r="HOZ6" s="126"/>
      <x:c r="HPA6" s="126"/>
      <x:c r="HPB6" s="126"/>
      <x:c r="HPC6" s="126"/>
      <x:c r="HPD6" s="126"/>
      <x:c r="HPE6" s="126"/>
      <x:c r="HPF6" s="126"/>
      <x:c r="HPG6" s="126"/>
      <x:c r="HPH6" s="126"/>
      <x:c r="HPI6" s="126"/>
      <x:c r="HPJ6" s="126"/>
      <x:c r="HPK6" s="126"/>
      <x:c r="HPL6" s="126"/>
      <x:c r="HPM6" s="126"/>
      <x:c r="HPN6" s="126"/>
      <x:c r="HPO6" s="126"/>
      <x:c r="HPP6" s="126"/>
      <x:c r="HPQ6" s="126"/>
      <x:c r="HPR6" s="126"/>
      <x:c r="HPS6" s="126"/>
      <x:c r="HPT6" s="126"/>
      <x:c r="HPU6" s="126"/>
      <x:c r="HPV6" s="126"/>
      <x:c r="HPW6" s="126"/>
      <x:c r="HPX6" s="126"/>
      <x:c r="HPY6" s="126"/>
      <x:c r="HPZ6" s="126"/>
      <x:c r="HQA6" s="126"/>
      <x:c r="HQB6" s="126"/>
      <x:c r="HQC6" s="126"/>
      <x:c r="HQD6" s="126"/>
      <x:c r="HQE6" s="126"/>
      <x:c r="HQF6" s="126"/>
      <x:c r="HQG6" s="126"/>
      <x:c r="HQH6" s="126"/>
      <x:c r="HQI6" s="126"/>
      <x:c r="HQJ6" s="126"/>
      <x:c r="HQK6" s="126"/>
      <x:c r="HQL6" s="126"/>
      <x:c r="HQM6" s="126"/>
      <x:c r="HQN6" s="126"/>
      <x:c r="HQO6" s="126"/>
      <x:c r="HQP6" s="126"/>
      <x:c r="HQQ6" s="126"/>
      <x:c r="HQR6" s="126"/>
      <x:c r="HQS6" s="126"/>
      <x:c r="HQT6" s="126"/>
      <x:c r="HQU6" s="126"/>
      <x:c r="HQV6" s="126"/>
      <x:c r="HQW6" s="126"/>
      <x:c r="HQX6" s="126"/>
      <x:c r="HQY6" s="126"/>
      <x:c r="HQZ6" s="126"/>
      <x:c r="HRA6" s="126"/>
      <x:c r="HRB6" s="126"/>
      <x:c r="HRC6" s="126"/>
      <x:c r="HRD6" s="126"/>
      <x:c r="HRE6" s="126"/>
      <x:c r="HRF6" s="126"/>
      <x:c r="HRG6" s="126"/>
      <x:c r="HRH6" s="126"/>
      <x:c r="HRI6" s="126"/>
      <x:c r="HRJ6" s="126"/>
      <x:c r="HRK6" s="126"/>
      <x:c r="HRL6" s="126"/>
      <x:c r="HRM6" s="126"/>
      <x:c r="HRN6" s="126"/>
      <x:c r="HRO6" s="126"/>
      <x:c r="HRP6" s="126"/>
      <x:c r="HRQ6" s="126"/>
      <x:c r="HRR6" s="126"/>
      <x:c r="HRS6" s="126"/>
      <x:c r="HRT6" s="126"/>
      <x:c r="HRU6" s="126"/>
      <x:c r="HRV6" s="126"/>
      <x:c r="HRW6" s="126"/>
      <x:c r="HRX6" s="126"/>
      <x:c r="HRY6" s="126"/>
      <x:c r="HRZ6" s="126"/>
      <x:c r="HSA6" s="126"/>
      <x:c r="HSB6" s="126"/>
      <x:c r="HSC6" s="126"/>
      <x:c r="HSD6" s="126"/>
      <x:c r="HSE6" s="126"/>
      <x:c r="HSF6" s="126"/>
      <x:c r="HSG6" s="126"/>
      <x:c r="HSH6" s="126"/>
      <x:c r="HSI6" s="126"/>
      <x:c r="HSJ6" s="126"/>
      <x:c r="HSK6" s="126"/>
      <x:c r="HSL6" s="126"/>
      <x:c r="HSM6" s="126"/>
      <x:c r="HSN6" s="126"/>
      <x:c r="HSO6" s="126"/>
      <x:c r="HSP6" s="126"/>
      <x:c r="HSQ6" s="126"/>
      <x:c r="HSR6" s="126"/>
      <x:c r="HSS6" s="126"/>
      <x:c r="HST6" s="126"/>
      <x:c r="HSU6" s="126"/>
      <x:c r="HSV6" s="126"/>
      <x:c r="HSW6" s="126"/>
      <x:c r="HSX6" s="126"/>
      <x:c r="HSY6" s="126"/>
      <x:c r="HSZ6" s="126"/>
      <x:c r="HTA6" s="126"/>
      <x:c r="HTB6" s="126"/>
      <x:c r="HTC6" s="126"/>
      <x:c r="HTD6" s="126"/>
      <x:c r="HTE6" s="126"/>
      <x:c r="HTF6" s="126"/>
      <x:c r="HTG6" s="126"/>
      <x:c r="HTH6" s="126"/>
      <x:c r="HTI6" s="126"/>
      <x:c r="HTJ6" s="126"/>
      <x:c r="HTK6" s="126"/>
      <x:c r="HTL6" s="126"/>
      <x:c r="HTM6" s="126"/>
      <x:c r="HTN6" s="126"/>
      <x:c r="HTO6" s="126"/>
      <x:c r="HTP6" s="126"/>
      <x:c r="HTQ6" s="126"/>
      <x:c r="HTR6" s="126"/>
      <x:c r="HTS6" s="126"/>
      <x:c r="HTT6" s="126"/>
      <x:c r="HTU6" s="126"/>
      <x:c r="HTV6" s="126"/>
      <x:c r="HTW6" s="126"/>
      <x:c r="HTX6" s="126"/>
      <x:c r="HTY6" s="126"/>
      <x:c r="HTZ6" s="126"/>
      <x:c r="HUA6" s="126"/>
      <x:c r="HUB6" s="126"/>
      <x:c r="HUC6" s="126"/>
      <x:c r="HUD6" s="126"/>
      <x:c r="HUE6" s="126"/>
      <x:c r="HUF6" s="126"/>
      <x:c r="HUG6" s="126"/>
      <x:c r="HUH6" s="126"/>
      <x:c r="HUI6" s="126"/>
      <x:c r="HUJ6" s="126"/>
      <x:c r="HUK6" s="126"/>
      <x:c r="HUL6" s="126"/>
      <x:c r="HUM6" s="126"/>
      <x:c r="HUN6" s="126"/>
      <x:c r="HUO6" s="126"/>
      <x:c r="HUP6" s="126"/>
      <x:c r="HUQ6" s="126"/>
      <x:c r="HUR6" s="126"/>
      <x:c r="HUS6" s="126"/>
      <x:c r="HUT6" s="126"/>
      <x:c r="HUU6" s="126"/>
      <x:c r="HUV6" s="126"/>
      <x:c r="HUW6" s="126"/>
      <x:c r="HUX6" s="126"/>
      <x:c r="HUY6" s="126"/>
      <x:c r="HUZ6" s="126"/>
      <x:c r="HVA6" s="126"/>
      <x:c r="HVB6" s="126"/>
      <x:c r="HVC6" s="126"/>
      <x:c r="HVD6" s="126"/>
      <x:c r="HVE6" s="126"/>
      <x:c r="HVF6" s="126"/>
      <x:c r="HVG6" s="126"/>
      <x:c r="HVH6" s="126"/>
      <x:c r="HVI6" s="126"/>
      <x:c r="HVJ6" s="126"/>
      <x:c r="HVK6" s="126"/>
      <x:c r="HVL6" s="126"/>
      <x:c r="HVM6" s="126"/>
      <x:c r="HVN6" s="126"/>
      <x:c r="HVO6" s="126"/>
      <x:c r="HVP6" s="126"/>
      <x:c r="HVQ6" s="126"/>
      <x:c r="HVR6" s="126"/>
      <x:c r="HVS6" s="126"/>
      <x:c r="HVT6" s="126"/>
      <x:c r="HVU6" s="126"/>
      <x:c r="HVV6" s="126"/>
      <x:c r="HVW6" s="126"/>
      <x:c r="HVX6" s="126"/>
      <x:c r="HVY6" s="126"/>
      <x:c r="HVZ6" s="126"/>
      <x:c r="HWA6" s="126"/>
      <x:c r="HWB6" s="126"/>
      <x:c r="HWC6" s="126"/>
      <x:c r="HWD6" s="126"/>
      <x:c r="HWE6" s="126"/>
      <x:c r="HWF6" s="126"/>
      <x:c r="HWG6" s="126"/>
      <x:c r="HWH6" s="126"/>
      <x:c r="HWI6" s="126"/>
      <x:c r="HWJ6" s="126"/>
      <x:c r="HWK6" s="126"/>
      <x:c r="HWL6" s="126"/>
      <x:c r="HWM6" s="126"/>
      <x:c r="HWN6" s="126"/>
      <x:c r="HWO6" s="126"/>
      <x:c r="HWP6" s="126"/>
      <x:c r="HWQ6" s="126"/>
      <x:c r="HWR6" s="126"/>
      <x:c r="HWS6" s="126"/>
      <x:c r="HWT6" s="126"/>
      <x:c r="HWU6" s="126"/>
      <x:c r="HWV6" s="126"/>
      <x:c r="HWW6" s="126"/>
      <x:c r="HWX6" s="126"/>
      <x:c r="HWY6" s="126"/>
      <x:c r="HWZ6" s="126"/>
      <x:c r="HXA6" s="126"/>
      <x:c r="HXB6" s="126"/>
      <x:c r="HXC6" s="126"/>
      <x:c r="HXD6" s="126"/>
      <x:c r="HXE6" s="126"/>
      <x:c r="HXF6" s="126"/>
      <x:c r="HXG6" s="126"/>
      <x:c r="HXH6" s="126"/>
      <x:c r="HXI6" s="126"/>
      <x:c r="HXJ6" s="126"/>
      <x:c r="HXK6" s="126"/>
      <x:c r="HXL6" s="126"/>
      <x:c r="HXM6" s="126"/>
      <x:c r="HXN6" s="126"/>
      <x:c r="HXO6" s="126"/>
      <x:c r="HXP6" s="126"/>
      <x:c r="HXQ6" s="126"/>
      <x:c r="HXR6" s="126"/>
      <x:c r="HXS6" s="126"/>
      <x:c r="HXT6" s="126"/>
      <x:c r="HXU6" s="126"/>
      <x:c r="HXV6" s="126"/>
      <x:c r="HXW6" s="126"/>
      <x:c r="HXX6" s="126"/>
      <x:c r="HXY6" s="126"/>
      <x:c r="HXZ6" s="126"/>
      <x:c r="HYA6" s="126"/>
      <x:c r="HYB6" s="126"/>
      <x:c r="HYC6" s="126"/>
      <x:c r="HYD6" s="126"/>
      <x:c r="HYE6" s="126"/>
      <x:c r="HYF6" s="126"/>
      <x:c r="HYG6" s="126"/>
      <x:c r="HYH6" s="126"/>
      <x:c r="HYI6" s="126"/>
      <x:c r="HYJ6" s="126"/>
      <x:c r="HYK6" s="126"/>
      <x:c r="HYL6" s="126"/>
      <x:c r="HYM6" s="126"/>
      <x:c r="HYN6" s="126"/>
      <x:c r="HYO6" s="126"/>
      <x:c r="HYP6" s="126"/>
      <x:c r="HYQ6" s="126"/>
      <x:c r="HYR6" s="126"/>
      <x:c r="HYS6" s="126"/>
      <x:c r="HYT6" s="126"/>
      <x:c r="HYU6" s="126"/>
      <x:c r="HYV6" s="126"/>
      <x:c r="HYW6" s="126"/>
      <x:c r="HYX6" s="126"/>
      <x:c r="HYY6" s="126"/>
      <x:c r="HYZ6" s="126"/>
      <x:c r="HZA6" s="126"/>
      <x:c r="HZB6" s="126"/>
      <x:c r="HZC6" s="126"/>
      <x:c r="HZD6" s="126"/>
      <x:c r="HZE6" s="126"/>
      <x:c r="HZF6" s="126"/>
      <x:c r="HZG6" s="126"/>
      <x:c r="HZH6" s="126"/>
      <x:c r="HZI6" s="126"/>
      <x:c r="HZJ6" s="126"/>
      <x:c r="HZK6" s="126"/>
      <x:c r="HZL6" s="126"/>
      <x:c r="HZM6" s="126"/>
      <x:c r="HZN6" s="126"/>
      <x:c r="HZO6" s="126"/>
      <x:c r="HZP6" s="126"/>
      <x:c r="HZQ6" s="126"/>
      <x:c r="HZR6" s="126"/>
      <x:c r="HZS6" s="126"/>
      <x:c r="HZT6" s="126"/>
      <x:c r="HZU6" s="126"/>
      <x:c r="HZV6" s="126"/>
      <x:c r="HZW6" s="126"/>
      <x:c r="HZX6" s="126"/>
      <x:c r="HZY6" s="126"/>
      <x:c r="HZZ6" s="126"/>
      <x:c r="IAA6" s="126"/>
      <x:c r="IAB6" s="126"/>
      <x:c r="IAC6" s="126"/>
      <x:c r="IAD6" s="126"/>
      <x:c r="IAE6" s="126"/>
      <x:c r="IAF6" s="126"/>
      <x:c r="IAG6" s="126"/>
      <x:c r="IAH6" s="126"/>
      <x:c r="IAI6" s="126"/>
      <x:c r="IAJ6" s="126"/>
      <x:c r="IAK6" s="126"/>
      <x:c r="IAL6" s="126"/>
      <x:c r="IAM6" s="126"/>
      <x:c r="IAN6" s="126"/>
      <x:c r="IAO6" s="126"/>
      <x:c r="IAP6" s="126"/>
      <x:c r="IAQ6" s="126"/>
      <x:c r="IAR6" s="126"/>
      <x:c r="IAS6" s="126"/>
      <x:c r="IAT6" s="126"/>
      <x:c r="IAU6" s="126"/>
      <x:c r="IAV6" s="126"/>
      <x:c r="IAW6" s="126"/>
      <x:c r="IAX6" s="126"/>
      <x:c r="IAY6" s="126"/>
      <x:c r="IAZ6" s="126"/>
      <x:c r="IBA6" s="126"/>
      <x:c r="IBB6" s="126"/>
      <x:c r="IBC6" s="126"/>
      <x:c r="IBD6" s="126"/>
      <x:c r="IBE6" s="126"/>
      <x:c r="IBF6" s="126"/>
      <x:c r="IBG6" s="126"/>
      <x:c r="IBH6" s="126"/>
      <x:c r="IBI6" s="126"/>
      <x:c r="IBJ6" s="126"/>
      <x:c r="IBK6" s="126"/>
      <x:c r="IBL6" s="126"/>
      <x:c r="IBM6" s="126"/>
      <x:c r="IBN6" s="126"/>
      <x:c r="IBO6" s="126"/>
      <x:c r="IBP6" s="126"/>
      <x:c r="IBQ6" s="126"/>
      <x:c r="IBR6" s="126"/>
      <x:c r="IBS6" s="126"/>
      <x:c r="IBT6" s="126"/>
      <x:c r="IBU6" s="126"/>
      <x:c r="IBV6" s="126"/>
      <x:c r="IBW6" s="126"/>
      <x:c r="IBX6" s="126"/>
      <x:c r="IBY6" s="126"/>
      <x:c r="IBZ6" s="126"/>
      <x:c r="ICA6" s="126"/>
      <x:c r="ICB6" s="126"/>
      <x:c r="ICC6" s="126"/>
      <x:c r="ICD6" s="126"/>
      <x:c r="ICE6" s="126"/>
      <x:c r="ICF6" s="126"/>
      <x:c r="ICG6" s="126"/>
      <x:c r="ICH6" s="126"/>
      <x:c r="ICI6" s="126"/>
      <x:c r="ICJ6" s="126"/>
      <x:c r="ICK6" s="126"/>
      <x:c r="ICL6" s="126"/>
      <x:c r="ICM6" s="126"/>
      <x:c r="ICN6" s="126"/>
      <x:c r="ICO6" s="126"/>
      <x:c r="ICP6" s="126"/>
      <x:c r="ICQ6" s="126"/>
      <x:c r="ICR6" s="126"/>
      <x:c r="ICS6" s="126"/>
      <x:c r="ICT6" s="126"/>
      <x:c r="ICU6" s="126"/>
      <x:c r="ICV6" s="126"/>
      <x:c r="ICW6" s="126"/>
      <x:c r="ICX6" s="126"/>
      <x:c r="ICY6" s="126"/>
      <x:c r="ICZ6" s="126"/>
      <x:c r="IDA6" s="126"/>
      <x:c r="IDB6" s="126"/>
      <x:c r="IDC6" s="126"/>
      <x:c r="IDD6" s="126"/>
      <x:c r="IDE6" s="126"/>
      <x:c r="IDF6" s="126"/>
      <x:c r="IDG6" s="126"/>
      <x:c r="IDH6" s="126"/>
      <x:c r="IDI6" s="126"/>
      <x:c r="IDJ6" s="126"/>
      <x:c r="IDK6" s="126"/>
      <x:c r="IDL6" s="126"/>
      <x:c r="IDM6" s="126"/>
      <x:c r="IDN6" s="126"/>
      <x:c r="IDO6" s="126"/>
      <x:c r="IDP6" s="126"/>
      <x:c r="IDQ6" s="126"/>
      <x:c r="IDR6" s="126"/>
      <x:c r="IDS6" s="126"/>
      <x:c r="IDT6" s="126"/>
      <x:c r="IDU6" s="126"/>
      <x:c r="IDV6" s="126"/>
      <x:c r="IDW6" s="126"/>
      <x:c r="IDX6" s="126"/>
      <x:c r="IDY6" s="126"/>
      <x:c r="IDZ6" s="126"/>
      <x:c r="IEA6" s="126"/>
      <x:c r="IEB6" s="126"/>
      <x:c r="IEC6" s="126"/>
      <x:c r="IED6" s="126"/>
      <x:c r="IEE6" s="126"/>
      <x:c r="IEF6" s="126"/>
      <x:c r="IEG6" s="126"/>
      <x:c r="IEH6" s="126"/>
      <x:c r="IEI6" s="126"/>
      <x:c r="IEJ6" s="126"/>
      <x:c r="IEK6" s="126"/>
      <x:c r="IEL6" s="126"/>
      <x:c r="IEM6" s="126"/>
      <x:c r="IEN6" s="126"/>
      <x:c r="IEO6" s="126"/>
      <x:c r="IEP6" s="126"/>
      <x:c r="IEQ6" s="126"/>
      <x:c r="IER6" s="126"/>
      <x:c r="IES6" s="126"/>
      <x:c r="IET6" s="126"/>
      <x:c r="IEU6" s="126"/>
      <x:c r="IEV6" s="126"/>
      <x:c r="IEW6" s="126"/>
      <x:c r="IEX6" s="126"/>
      <x:c r="IEY6" s="126"/>
      <x:c r="IEZ6" s="126"/>
      <x:c r="IFA6" s="126"/>
      <x:c r="IFB6" s="126"/>
      <x:c r="IFC6" s="126"/>
      <x:c r="IFD6" s="126"/>
      <x:c r="IFE6" s="126"/>
      <x:c r="IFF6" s="126"/>
      <x:c r="IFG6" s="126"/>
      <x:c r="IFH6" s="126"/>
      <x:c r="IFI6" s="126"/>
      <x:c r="IFJ6" s="126"/>
      <x:c r="IFK6" s="126"/>
      <x:c r="IFL6" s="126"/>
      <x:c r="IFM6" s="126"/>
      <x:c r="IFN6" s="126"/>
      <x:c r="IFO6" s="126"/>
      <x:c r="IFP6" s="126"/>
      <x:c r="IFQ6" s="126"/>
      <x:c r="IFR6" s="126"/>
      <x:c r="IFS6" s="126"/>
      <x:c r="IFT6" s="126"/>
      <x:c r="IFU6" s="126"/>
      <x:c r="IFV6" s="126"/>
      <x:c r="IFW6" s="126"/>
      <x:c r="IFX6" s="126"/>
      <x:c r="IFY6" s="126"/>
      <x:c r="IFZ6" s="126"/>
      <x:c r="IGA6" s="126"/>
      <x:c r="IGB6" s="126"/>
      <x:c r="IGC6" s="126"/>
      <x:c r="IGD6" s="126"/>
      <x:c r="IGE6" s="126"/>
      <x:c r="IGF6" s="126"/>
      <x:c r="IGG6" s="126"/>
      <x:c r="IGH6" s="126"/>
      <x:c r="IGI6" s="126"/>
      <x:c r="IGJ6" s="126"/>
      <x:c r="IGK6" s="126"/>
      <x:c r="IGL6" s="126"/>
      <x:c r="IGM6" s="126"/>
      <x:c r="IGN6" s="126"/>
      <x:c r="IGO6" s="126"/>
      <x:c r="IGP6" s="126"/>
      <x:c r="IGQ6" s="126"/>
      <x:c r="IGR6" s="126"/>
      <x:c r="IGS6" s="126"/>
      <x:c r="IGT6" s="126"/>
      <x:c r="IGU6" s="126"/>
      <x:c r="IGV6" s="126"/>
      <x:c r="IGW6" s="126"/>
      <x:c r="IGX6" s="126"/>
      <x:c r="IGY6" s="126"/>
      <x:c r="IGZ6" s="126"/>
      <x:c r="IHA6" s="126"/>
      <x:c r="IHB6" s="126"/>
      <x:c r="IHC6" s="126"/>
      <x:c r="IHD6" s="126"/>
      <x:c r="IHE6" s="126"/>
      <x:c r="IHF6" s="126"/>
      <x:c r="IHG6" s="126"/>
      <x:c r="IHH6" s="126"/>
      <x:c r="IHI6" s="126"/>
      <x:c r="IHJ6" s="126"/>
      <x:c r="IHK6" s="126"/>
      <x:c r="IHL6" s="126"/>
      <x:c r="IHM6" s="126"/>
      <x:c r="IHN6" s="126"/>
      <x:c r="IHO6" s="126"/>
      <x:c r="IHP6" s="126"/>
      <x:c r="IHQ6" s="126"/>
      <x:c r="IHR6" s="126"/>
      <x:c r="IHS6" s="126"/>
      <x:c r="IHT6" s="126"/>
      <x:c r="IHU6" s="126"/>
      <x:c r="IHV6" s="126"/>
      <x:c r="IHW6" s="126"/>
      <x:c r="IHX6" s="126"/>
      <x:c r="IHY6" s="126"/>
      <x:c r="IHZ6" s="126"/>
      <x:c r="IIA6" s="126"/>
      <x:c r="IIB6" s="126"/>
      <x:c r="IIC6" s="126"/>
      <x:c r="IID6" s="126"/>
      <x:c r="IIE6" s="126"/>
      <x:c r="IIF6" s="126"/>
      <x:c r="IIG6" s="126"/>
      <x:c r="IIH6" s="126"/>
      <x:c r="III6" s="126"/>
      <x:c r="IIJ6" s="126"/>
      <x:c r="IIK6" s="126"/>
      <x:c r="IIL6" s="126"/>
      <x:c r="IIM6" s="126"/>
      <x:c r="IIN6" s="126"/>
      <x:c r="IIO6" s="126"/>
      <x:c r="IIP6" s="126"/>
      <x:c r="IIQ6" s="126"/>
      <x:c r="IIR6" s="126"/>
      <x:c r="IIS6" s="126"/>
      <x:c r="IIT6" s="126"/>
      <x:c r="IIU6" s="126"/>
      <x:c r="IIV6" s="126"/>
      <x:c r="IIW6" s="126"/>
      <x:c r="IIX6" s="126"/>
      <x:c r="IIY6" s="126"/>
      <x:c r="IIZ6" s="126"/>
      <x:c r="IJA6" s="126"/>
      <x:c r="IJB6" s="126"/>
      <x:c r="IJC6" s="126"/>
      <x:c r="IJD6" s="126"/>
      <x:c r="IJE6" s="126"/>
      <x:c r="IJF6" s="126"/>
      <x:c r="IJG6" s="126"/>
      <x:c r="IJH6" s="126"/>
      <x:c r="IJI6" s="126"/>
      <x:c r="IJJ6" s="126"/>
      <x:c r="IJK6" s="126"/>
      <x:c r="IJL6" s="126"/>
      <x:c r="IJM6" s="126"/>
      <x:c r="IJN6" s="126"/>
      <x:c r="IJO6" s="126"/>
      <x:c r="IJP6" s="126"/>
      <x:c r="IJQ6" s="126"/>
      <x:c r="IJR6" s="126"/>
      <x:c r="IJS6" s="126"/>
      <x:c r="IJT6" s="126"/>
      <x:c r="IJU6" s="126"/>
      <x:c r="IJV6" s="126"/>
      <x:c r="IJW6" s="126"/>
      <x:c r="IJX6" s="126"/>
      <x:c r="IJY6" s="126"/>
      <x:c r="IJZ6" s="126"/>
      <x:c r="IKA6" s="126"/>
      <x:c r="IKB6" s="126"/>
      <x:c r="IKC6" s="126"/>
      <x:c r="IKD6" s="126"/>
      <x:c r="IKE6" s="126"/>
      <x:c r="IKF6" s="126"/>
      <x:c r="IKG6" s="126"/>
      <x:c r="IKH6" s="126"/>
      <x:c r="IKI6" s="126"/>
      <x:c r="IKJ6" s="126"/>
      <x:c r="IKK6" s="126"/>
      <x:c r="IKL6" s="126"/>
      <x:c r="IKM6" s="126"/>
      <x:c r="IKN6" s="126"/>
      <x:c r="IKO6" s="126"/>
      <x:c r="IKP6" s="126"/>
      <x:c r="IKQ6" s="126"/>
      <x:c r="IKR6" s="126"/>
      <x:c r="IKS6" s="126"/>
      <x:c r="IKT6" s="126"/>
      <x:c r="IKU6" s="126"/>
      <x:c r="IKV6" s="126"/>
      <x:c r="IKW6" s="126"/>
      <x:c r="IKX6" s="126"/>
      <x:c r="IKY6" s="126"/>
      <x:c r="IKZ6" s="126"/>
      <x:c r="ILA6" s="126"/>
      <x:c r="ILB6" s="126"/>
      <x:c r="ILC6" s="126"/>
      <x:c r="ILD6" s="126"/>
      <x:c r="ILE6" s="126"/>
      <x:c r="ILF6" s="126"/>
      <x:c r="ILG6" s="126"/>
      <x:c r="ILH6" s="126"/>
      <x:c r="ILI6" s="126"/>
      <x:c r="ILJ6" s="126"/>
      <x:c r="ILK6" s="126"/>
      <x:c r="ILL6" s="126"/>
      <x:c r="ILM6" s="126"/>
      <x:c r="ILN6" s="126"/>
      <x:c r="ILO6" s="126"/>
      <x:c r="ILP6" s="126"/>
      <x:c r="ILQ6" s="126"/>
      <x:c r="ILR6" s="126"/>
      <x:c r="ILS6" s="126"/>
      <x:c r="ILT6" s="126"/>
      <x:c r="ILU6" s="126"/>
      <x:c r="ILV6" s="126"/>
      <x:c r="ILW6" s="126"/>
      <x:c r="ILX6" s="126"/>
      <x:c r="ILY6" s="126"/>
      <x:c r="ILZ6" s="126"/>
      <x:c r="IMA6" s="126"/>
      <x:c r="IMB6" s="126"/>
      <x:c r="IMC6" s="126"/>
      <x:c r="IMD6" s="126"/>
      <x:c r="IME6" s="126"/>
      <x:c r="IMF6" s="126"/>
      <x:c r="IMG6" s="126"/>
      <x:c r="IMH6" s="126"/>
      <x:c r="IMI6" s="126"/>
      <x:c r="IMJ6" s="126"/>
      <x:c r="IMK6" s="126"/>
      <x:c r="IML6" s="126"/>
      <x:c r="IMM6" s="126"/>
      <x:c r="IMN6" s="126"/>
      <x:c r="IMO6" s="126"/>
      <x:c r="IMP6" s="126"/>
      <x:c r="IMQ6" s="126"/>
      <x:c r="IMR6" s="126"/>
      <x:c r="IMS6" s="126"/>
      <x:c r="IMT6" s="126"/>
      <x:c r="IMU6" s="126"/>
      <x:c r="IMV6" s="126"/>
      <x:c r="IMW6" s="126"/>
      <x:c r="IMX6" s="126"/>
      <x:c r="IMY6" s="126"/>
      <x:c r="IMZ6" s="126"/>
      <x:c r="INA6" s="126"/>
      <x:c r="INB6" s="126"/>
      <x:c r="INC6" s="126"/>
      <x:c r="IND6" s="126"/>
      <x:c r="INE6" s="126"/>
      <x:c r="INF6" s="126"/>
      <x:c r="ING6" s="126"/>
      <x:c r="INH6" s="126"/>
      <x:c r="INI6" s="126"/>
      <x:c r="INJ6" s="126"/>
      <x:c r="INK6" s="126"/>
      <x:c r="INL6" s="126"/>
      <x:c r="INM6" s="126"/>
      <x:c r="INN6" s="126"/>
      <x:c r="INO6" s="126"/>
      <x:c r="INP6" s="126"/>
      <x:c r="INQ6" s="126"/>
      <x:c r="INR6" s="126"/>
      <x:c r="INS6" s="126"/>
      <x:c r="INT6" s="126"/>
      <x:c r="INU6" s="126"/>
      <x:c r="INV6" s="126"/>
      <x:c r="INW6" s="126"/>
      <x:c r="INX6" s="126"/>
      <x:c r="INY6" s="126"/>
      <x:c r="INZ6" s="126"/>
      <x:c r="IOA6" s="126"/>
      <x:c r="IOB6" s="126"/>
      <x:c r="IOC6" s="126"/>
      <x:c r="IOD6" s="126"/>
      <x:c r="IOE6" s="126"/>
      <x:c r="IOF6" s="126"/>
      <x:c r="IOG6" s="126"/>
      <x:c r="IOH6" s="126"/>
      <x:c r="IOI6" s="126"/>
      <x:c r="IOJ6" s="126"/>
      <x:c r="IOK6" s="126"/>
      <x:c r="IOL6" s="126"/>
      <x:c r="IOM6" s="126"/>
      <x:c r="ION6" s="126"/>
      <x:c r="IOO6" s="126"/>
      <x:c r="IOP6" s="126"/>
      <x:c r="IOQ6" s="126"/>
      <x:c r="IOR6" s="126"/>
      <x:c r="IOS6" s="126"/>
      <x:c r="IOT6" s="126"/>
      <x:c r="IOU6" s="126"/>
      <x:c r="IOV6" s="126"/>
      <x:c r="IOW6" s="126"/>
      <x:c r="IOX6" s="126"/>
      <x:c r="IOY6" s="126"/>
      <x:c r="IOZ6" s="126"/>
      <x:c r="IPA6" s="126"/>
      <x:c r="IPB6" s="126"/>
      <x:c r="IPC6" s="126"/>
      <x:c r="IPD6" s="126"/>
      <x:c r="IPE6" s="126"/>
      <x:c r="IPF6" s="126"/>
      <x:c r="IPG6" s="126"/>
      <x:c r="IPH6" s="126"/>
      <x:c r="IPI6" s="126"/>
      <x:c r="IPJ6" s="126"/>
      <x:c r="IPK6" s="126"/>
      <x:c r="IPL6" s="126"/>
      <x:c r="IPM6" s="126"/>
      <x:c r="IPN6" s="126"/>
      <x:c r="IPO6" s="126"/>
      <x:c r="IPP6" s="126"/>
      <x:c r="IPQ6" s="126"/>
      <x:c r="IPR6" s="126"/>
      <x:c r="IPS6" s="126"/>
      <x:c r="IPT6" s="126"/>
      <x:c r="IPU6" s="126"/>
      <x:c r="IPV6" s="126"/>
      <x:c r="IPW6" s="126"/>
      <x:c r="IPX6" s="126"/>
      <x:c r="IPY6" s="126"/>
      <x:c r="IPZ6" s="126"/>
      <x:c r="IQA6" s="126"/>
      <x:c r="IQB6" s="126"/>
      <x:c r="IQC6" s="126"/>
      <x:c r="IQD6" s="126"/>
      <x:c r="IQE6" s="126"/>
      <x:c r="IQF6" s="126"/>
      <x:c r="IQG6" s="126"/>
      <x:c r="IQH6" s="126"/>
      <x:c r="IQI6" s="126"/>
      <x:c r="IQJ6" s="126"/>
      <x:c r="IQK6" s="126"/>
      <x:c r="IQL6" s="126"/>
      <x:c r="IQM6" s="126"/>
      <x:c r="IQN6" s="126"/>
      <x:c r="IQO6" s="126"/>
      <x:c r="IQP6" s="126"/>
      <x:c r="IQQ6" s="126"/>
      <x:c r="IQR6" s="126"/>
      <x:c r="IQS6" s="126"/>
      <x:c r="IQT6" s="126"/>
      <x:c r="IQU6" s="126"/>
      <x:c r="IQV6" s="126"/>
      <x:c r="IQW6" s="126"/>
      <x:c r="IQX6" s="126"/>
      <x:c r="IQY6" s="126"/>
      <x:c r="IQZ6" s="126"/>
      <x:c r="IRA6" s="126"/>
      <x:c r="IRB6" s="126"/>
      <x:c r="IRC6" s="126"/>
      <x:c r="IRD6" s="126"/>
      <x:c r="IRE6" s="126"/>
      <x:c r="IRF6" s="126"/>
      <x:c r="IRG6" s="126"/>
      <x:c r="IRH6" s="126"/>
      <x:c r="IRI6" s="126"/>
      <x:c r="IRJ6" s="126"/>
      <x:c r="IRK6" s="126"/>
      <x:c r="IRL6" s="126"/>
      <x:c r="IRM6" s="126"/>
      <x:c r="IRN6" s="126"/>
      <x:c r="IRO6" s="126"/>
      <x:c r="IRP6" s="126"/>
      <x:c r="IRQ6" s="126"/>
      <x:c r="IRR6" s="126"/>
      <x:c r="IRS6" s="126"/>
      <x:c r="IRT6" s="126"/>
      <x:c r="IRU6" s="126"/>
      <x:c r="IRV6" s="126"/>
      <x:c r="IRW6" s="126"/>
      <x:c r="IRX6" s="126"/>
      <x:c r="IRY6" s="126"/>
      <x:c r="IRZ6" s="126"/>
      <x:c r="ISA6" s="126"/>
      <x:c r="ISB6" s="126"/>
      <x:c r="ISC6" s="126"/>
      <x:c r="ISD6" s="126"/>
      <x:c r="ISE6" s="126"/>
      <x:c r="ISF6" s="126"/>
      <x:c r="ISG6" s="126"/>
      <x:c r="ISH6" s="126"/>
      <x:c r="ISI6" s="126"/>
      <x:c r="ISJ6" s="126"/>
      <x:c r="ISK6" s="126"/>
      <x:c r="ISL6" s="126"/>
      <x:c r="ISM6" s="126"/>
      <x:c r="ISN6" s="126"/>
      <x:c r="ISO6" s="126"/>
      <x:c r="ISP6" s="126"/>
      <x:c r="ISQ6" s="126"/>
      <x:c r="ISR6" s="126"/>
      <x:c r="ISS6" s="126"/>
      <x:c r="IST6" s="126"/>
      <x:c r="ISU6" s="126"/>
      <x:c r="ISV6" s="126"/>
      <x:c r="ISW6" s="126"/>
      <x:c r="ISX6" s="126"/>
      <x:c r="ISY6" s="126"/>
      <x:c r="ISZ6" s="126"/>
      <x:c r="ITA6" s="126"/>
      <x:c r="ITB6" s="126"/>
      <x:c r="ITC6" s="126"/>
      <x:c r="ITD6" s="126"/>
      <x:c r="ITE6" s="126"/>
      <x:c r="ITF6" s="126"/>
      <x:c r="ITG6" s="126"/>
      <x:c r="ITH6" s="126"/>
      <x:c r="ITI6" s="126"/>
      <x:c r="ITJ6" s="126"/>
      <x:c r="ITK6" s="126"/>
      <x:c r="ITL6" s="126"/>
      <x:c r="ITM6" s="126"/>
      <x:c r="ITN6" s="126"/>
      <x:c r="ITO6" s="126"/>
      <x:c r="ITP6" s="126"/>
      <x:c r="ITQ6" s="126"/>
      <x:c r="ITR6" s="126"/>
      <x:c r="ITS6" s="126"/>
      <x:c r="ITT6" s="126"/>
      <x:c r="ITU6" s="126"/>
      <x:c r="ITV6" s="126"/>
      <x:c r="ITW6" s="126"/>
      <x:c r="ITX6" s="126"/>
      <x:c r="ITY6" s="126"/>
      <x:c r="ITZ6" s="126"/>
      <x:c r="IUA6" s="126"/>
      <x:c r="IUB6" s="126"/>
      <x:c r="IUC6" s="126"/>
      <x:c r="IUD6" s="126"/>
      <x:c r="IUE6" s="126"/>
      <x:c r="IUF6" s="126"/>
      <x:c r="IUG6" s="126"/>
      <x:c r="IUH6" s="126"/>
      <x:c r="IUI6" s="126"/>
      <x:c r="IUJ6" s="126"/>
      <x:c r="IUK6" s="126"/>
      <x:c r="IUL6" s="126"/>
      <x:c r="IUM6" s="126"/>
      <x:c r="IUN6" s="126"/>
      <x:c r="IUO6" s="126"/>
      <x:c r="IUP6" s="126"/>
      <x:c r="IUQ6" s="126"/>
      <x:c r="IUR6" s="126"/>
      <x:c r="IUS6" s="126"/>
      <x:c r="IUT6" s="126"/>
      <x:c r="IUU6" s="126"/>
      <x:c r="IUV6" s="126"/>
      <x:c r="IUW6" s="126"/>
      <x:c r="IUX6" s="126"/>
      <x:c r="IUY6" s="126"/>
      <x:c r="IUZ6" s="126"/>
      <x:c r="IVA6" s="126"/>
      <x:c r="IVB6" s="126"/>
      <x:c r="IVC6" s="126"/>
      <x:c r="IVD6" s="126"/>
      <x:c r="IVE6" s="126"/>
      <x:c r="IVF6" s="126"/>
      <x:c r="IVG6" s="126"/>
      <x:c r="IVH6" s="126"/>
      <x:c r="IVI6" s="126"/>
      <x:c r="IVJ6" s="126"/>
      <x:c r="IVK6" s="126"/>
      <x:c r="IVL6" s="126"/>
      <x:c r="IVM6" s="126"/>
      <x:c r="IVN6" s="126"/>
      <x:c r="IVO6" s="126"/>
      <x:c r="IVP6" s="126"/>
      <x:c r="IVQ6" s="126"/>
      <x:c r="IVR6" s="126"/>
      <x:c r="IVS6" s="126"/>
      <x:c r="IVT6" s="126"/>
      <x:c r="IVU6" s="126"/>
      <x:c r="IVV6" s="126"/>
      <x:c r="IVW6" s="126"/>
      <x:c r="IVX6" s="126"/>
      <x:c r="IVY6" s="126"/>
      <x:c r="IVZ6" s="126"/>
      <x:c r="IWA6" s="126"/>
      <x:c r="IWB6" s="126"/>
      <x:c r="IWC6" s="126"/>
      <x:c r="IWD6" s="126"/>
      <x:c r="IWE6" s="126"/>
      <x:c r="IWF6" s="126"/>
      <x:c r="IWG6" s="126"/>
      <x:c r="IWH6" s="126"/>
      <x:c r="IWI6" s="126"/>
      <x:c r="IWJ6" s="126"/>
      <x:c r="IWK6" s="126"/>
      <x:c r="IWL6" s="126"/>
      <x:c r="IWM6" s="126"/>
      <x:c r="IWN6" s="126"/>
      <x:c r="IWO6" s="126"/>
      <x:c r="IWP6" s="126"/>
      <x:c r="IWQ6" s="126"/>
      <x:c r="IWR6" s="126"/>
      <x:c r="IWS6" s="126"/>
      <x:c r="IWT6" s="126"/>
      <x:c r="IWU6" s="126"/>
      <x:c r="IWV6" s="126"/>
      <x:c r="IWW6" s="126"/>
      <x:c r="IWX6" s="126"/>
      <x:c r="IWY6" s="126"/>
      <x:c r="IWZ6" s="126"/>
      <x:c r="IXA6" s="126"/>
      <x:c r="IXB6" s="126"/>
      <x:c r="IXC6" s="126"/>
      <x:c r="IXD6" s="126"/>
      <x:c r="IXE6" s="126"/>
      <x:c r="IXF6" s="126"/>
      <x:c r="IXG6" s="126"/>
      <x:c r="IXH6" s="126"/>
      <x:c r="IXI6" s="126"/>
      <x:c r="IXJ6" s="126"/>
      <x:c r="IXK6" s="126"/>
      <x:c r="IXL6" s="126"/>
      <x:c r="IXM6" s="126"/>
      <x:c r="IXN6" s="126"/>
      <x:c r="IXO6" s="126"/>
      <x:c r="IXP6" s="126"/>
      <x:c r="IXQ6" s="126"/>
      <x:c r="IXR6" s="126"/>
      <x:c r="IXS6" s="126"/>
      <x:c r="IXT6" s="126"/>
      <x:c r="IXU6" s="126"/>
      <x:c r="IXV6" s="126"/>
      <x:c r="IXW6" s="126"/>
      <x:c r="IXX6" s="126"/>
      <x:c r="IXY6" s="126"/>
      <x:c r="IXZ6" s="126"/>
      <x:c r="IYA6" s="126"/>
      <x:c r="IYB6" s="126"/>
      <x:c r="IYC6" s="126"/>
      <x:c r="IYD6" s="126"/>
      <x:c r="IYE6" s="126"/>
      <x:c r="IYF6" s="126"/>
      <x:c r="IYG6" s="126"/>
      <x:c r="IYH6" s="126"/>
      <x:c r="IYI6" s="126"/>
      <x:c r="IYJ6" s="126"/>
      <x:c r="IYK6" s="126"/>
      <x:c r="IYL6" s="126"/>
      <x:c r="IYM6" s="126"/>
      <x:c r="IYN6" s="126"/>
      <x:c r="IYO6" s="126"/>
      <x:c r="IYP6" s="126"/>
      <x:c r="IYQ6" s="126"/>
      <x:c r="IYR6" s="126"/>
      <x:c r="IYS6" s="126"/>
      <x:c r="IYT6" s="126"/>
      <x:c r="IYU6" s="126"/>
      <x:c r="IYV6" s="126"/>
      <x:c r="IYW6" s="126"/>
      <x:c r="IYX6" s="126"/>
      <x:c r="IYY6" s="126"/>
      <x:c r="IYZ6" s="126"/>
      <x:c r="IZA6" s="126"/>
      <x:c r="IZB6" s="126"/>
      <x:c r="IZC6" s="126"/>
      <x:c r="IZD6" s="126"/>
      <x:c r="IZE6" s="126"/>
      <x:c r="IZF6" s="126"/>
      <x:c r="IZG6" s="126"/>
      <x:c r="IZH6" s="126"/>
      <x:c r="IZI6" s="126"/>
      <x:c r="IZJ6" s="126"/>
      <x:c r="IZK6" s="126"/>
      <x:c r="IZL6" s="126"/>
      <x:c r="IZM6" s="126"/>
      <x:c r="IZN6" s="126"/>
      <x:c r="IZO6" s="126"/>
      <x:c r="IZP6" s="126"/>
      <x:c r="IZQ6" s="126"/>
      <x:c r="IZR6" s="126"/>
      <x:c r="IZS6" s="126"/>
      <x:c r="IZT6" s="126"/>
      <x:c r="IZU6" s="126"/>
      <x:c r="IZV6" s="126"/>
      <x:c r="IZW6" s="126"/>
      <x:c r="IZX6" s="126"/>
      <x:c r="IZY6" s="126"/>
      <x:c r="IZZ6" s="126"/>
      <x:c r="JAA6" s="126"/>
      <x:c r="JAB6" s="126"/>
      <x:c r="JAC6" s="126"/>
      <x:c r="JAD6" s="126"/>
      <x:c r="JAE6" s="126"/>
      <x:c r="JAF6" s="126"/>
      <x:c r="JAG6" s="126"/>
      <x:c r="JAH6" s="126"/>
      <x:c r="JAI6" s="126"/>
      <x:c r="JAJ6" s="126"/>
      <x:c r="JAK6" s="126"/>
      <x:c r="JAL6" s="126"/>
      <x:c r="JAM6" s="126"/>
      <x:c r="JAN6" s="126"/>
      <x:c r="JAO6" s="126"/>
      <x:c r="JAP6" s="126"/>
      <x:c r="JAQ6" s="126"/>
      <x:c r="JAR6" s="126"/>
      <x:c r="JAS6" s="126"/>
      <x:c r="JAT6" s="126"/>
      <x:c r="JAU6" s="126"/>
      <x:c r="JAV6" s="126"/>
      <x:c r="JAW6" s="126"/>
      <x:c r="JAX6" s="126"/>
      <x:c r="JAY6" s="126"/>
      <x:c r="JAZ6" s="126"/>
      <x:c r="JBA6" s="126"/>
      <x:c r="JBB6" s="126"/>
      <x:c r="JBC6" s="126"/>
      <x:c r="JBD6" s="126"/>
      <x:c r="JBE6" s="126"/>
      <x:c r="JBF6" s="126"/>
      <x:c r="JBG6" s="126"/>
      <x:c r="JBH6" s="126"/>
      <x:c r="JBI6" s="126"/>
      <x:c r="JBJ6" s="126"/>
      <x:c r="JBK6" s="126"/>
      <x:c r="JBL6" s="126"/>
      <x:c r="JBM6" s="126"/>
      <x:c r="JBN6" s="126"/>
      <x:c r="JBO6" s="126"/>
      <x:c r="JBP6" s="126"/>
      <x:c r="JBQ6" s="126"/>
      <x:c r="JBR6" s="126"/>
      <x:c r="JBS6" s="126"/>
      <x:c r="JBT6" s="126"/>
      <x:c r="JBU6" s="126"/>
      <x:c r="JBV6" s="126"/>
      <x:c r="JBW6" s="126"/>
      <x:c r="JBX6" s="126"/>
      <x:c r="JBY6" s="126"/>
      <x:c r="JBZ6" s="126"/>
      <x:c r="JCA6" s="126"/>
      <x:c r="JCB6" s="126"/>
      <x:c r="JCC6" s="126"/>
      <x:c r="JCD6" s="126"/>
      <x:c r="JCE6" s="126"/>
      <x:c r="JCF6" s="126"/>
      <x:c r="JCG6" s="126"/>
      <x:c r="JCH6" s="126"/>
      <x:c r="JCI6" s="126"/>
      <x:c r="JCJ6" s="126"/>
      <x:c r="JCK6" s="126"/>
      <x:c r="JCL6" s="126"/>
      <x:c r="JCM6" s="126"/>
      <x:c r="JCN6" s="126"/>
      <x:c r="JCO6" s="126"/>
      <x:c r="JCP6" s="126"/>
      <x:c r="JCQ6" s="126"/>
      <x:c r="JCR6" s="126"/>
      <x:c r="JCS6" s="126"/>
      <x:c r="JCT6" s="126"/>
      <x:c r="JCU6" s="126"/>
      <x:c r="JCV6" s="126"/>
      <x:c r="JCW6" s="126"/>
      <x:c r="JCX6" s="126"/>
      <x:c r="JCY6" s="126"/>
      <x:c r="JCZ6" s="126"/>
      <x:c r="JDA6" s="126"/>
      <x:c r="JDB6" s="126"/>
      <x:c r="JDC6" s="126"/>
      <x:c r="JDD6" s="126"/>
      <x:c r="JDE6" s="126"/>
      <x:c r="JDF6" s="126"/>
      <x:c r="JDG6" s="126"/>
      <x:c r="JDH6" s="126"/>
      <x:c r="JDI6" s="126"/>
      <x:c r="JDJ6" s="126"/>
      <x:c r="JDK6" s="126"/>
      <x:c r="JDL6" s="126"/>
      <x:c r="JDM6" s="126"/>
      <x:c r="JDN6" s="126"/>
      <x:c r="JDO6" s="126"/>
      <x:c r="JDP6" s="126"/>
      <x:c r="JDQ6" s="126"/>
      <x:c r="JDR6" s="126"/>
      <x:c r="JDS6" s="126"/>
      <x:c r="JDT6" s="126"/>
      <x:c r="JDU6" s="126"/>
      <x:c r="JDV6" s="126"/>
      <x:c r="JDW6" s="126"/>
      <x:c r="JDX6" s="126"/>
      <x:c r="JDY6" s="126"/>
      <x:c r="JDZ6" s="126"/>
      <x:c r="JEA6" s="126"/>
      <x:c r="JEB6" s="126"/>
      <x:c r="JEC6" s="126"/>
      <x:c r="JED6" s="126"/>
      <x:c r="JEE6" s="126"/>
      <x:c r="JEF6" s="126"/>
      <x:c r="JEG6" s="126"/>
      <x:c r="JEH6" s="126"/>
      <x:c r="JEI6" s="126"/>
      <x:c r="JEJ6" s="126"/>
      <x:c r="JEK6" s="126"/>
      <x:c r="JEL6" s="126"/>
      <x:c r="JEM6" s="126"/>
      <x:c r="JEN6" s="126"/>
      <x:c r="JEO6" s="126"/>
      <x:c r="JEP6" s="126"/>
      <x:c r="JEQ6" s="126"/>
      <x:c r="JER6" s="126"/>
      <x:c r="JES6" s="126"/>
      <x:c r="JET6" s="126"/>
      <x:c r="JEU6" s="126"/>
      <x:c r="JEV6" s="126"/>
      <x:c r="JEW6" s="126"/>
      <x:c r="JEX6" s="126"/>
      <x:c r="JEY6" s="126"/>
      <x:c r="JEZ6" s="126"/>
      <x:c r="JFA6" s="126"/>
      <x:c r="JFB6" s="126"/>
      <x:c r="JFC6" s="126"/>
      <x:c r="JFD6" s="126"/>
      <x:c r="JFE6" s="126"/>
      <x:c r="JFF6" s="126"/>
      <x:c r="JFG6" s="126"/>
      <x:c r="JFH6" s="126"/>
      <x:c r="JFI6" s="126"/>
      <x:c r="JFJ6" s="126"/>
      <x:c r="JFK6" s="126"/>
      <x:c r="JFL6" s="126"/>
      <x:c r="JFM6" s="126"/>
      <x:c r="JFN6" s="126"/>
      <x:c r="JFO6" s="126"/>
      <x:c r="JFP6" s="126"/>
      <x:c r="JFQ6" s="126"/>
      <x:c r="JFR6" s="126"/>
      <x:c r="JFS6" s="126"/>
      <x:c r="JFT6" s="126"/>
      <x:c r="JFU6" s="126"/>
      <x:c r="JFV6" s="126"/>
      <x:c r="JFW6" s="126"/>
      <x:c r="JFX6" s="126"/>
      <x:c r="JFY6" s="126"/>
      <x:c r="JFZ6" s="126"/>
      <x:c r="JGA6" s="126"/>
      <x:c r="JGB6" s="126"/>
      <x:c r="JGC6" s="126"/>
      <x:c r="JGD6" s="126"/>
      <x:c r="JGE6" s="126"/>
      <x:c r="JGF6" s="126"/>
      <x:c r="JGG6" s="126"/>
      <x:c r="JGH6" s="126"/>
      <x:c r="JGI6" s="126"/>
      <x:c r="JGJ6" s="126"/>
      <x:c r="JGK6" s="126"/>
      <x:c r="JGL6" s="126"/>
      <x:c r="JGM6" s="126"/>
      <x:c r="JGN6" s="126"/>
      <x:c r="JGO6" s="126"/>
      <x:c r="JGP6" s="126"/>
      <x:c r="JGQ6" s="126"/>
      <x:c r="JGR6" s="126"/>
      <x:c r="JGS6" s="126"/>
      <x:c r="JGT6" s="126"/>
      <x:c r="JGU6" s="126"/>
      <x:c r="JGV6" s="126"/>
      <x:c r="JGW6" s="126"/>
      <x:c r="JGX6" s="126"/>
      <x:c r="JGY6" s="126"/>
      <x:c r="JGZ6" s="126"/>
      <x:c r="JHA6" s="126"/>
      <x:c r="JHB6" s="126"/>
      <x:c r="JHC6" s="126"/>
      <x:c r="JHD6" s="126"/>
      <x:c r="JHE6" s="126"/>
      <x:c r="JHF6" s="126"/>
      <x:c r="JHG6" s="126"/>
      <x:c r="JHH6" s="126"/>
      <x:c r="JHI6" s="126"/>
      <x:c r="JHJ6" s="126"/>
      <x:c r="JHK6" s="126"/>
      <x:c r="JHL6" s="126"/>
      <x:c r="JHM6" s="126"/>
      <x:c r="JHN6" s="126"/>
      <x:c r="JHO6" s="126"/>
      <x:c r="JHP6" s="126"/>
      <x:c r="JHQ6" s="126"/>
      <x:c r="JHR6" s="126"/>
      <x:c r="JHS6" s="126"/>
      <x:c r="JHT6" s="126"/>
      <x:c r="JHU6" s="126"/>
      <x:c r="JHV6" s="126"/>
      <x:c r="JHW6" s="126"/>
      <x:c r="JHX6" s="126"/>
      <x:c r="JHY6" s="126"/>
      <x:c r="JHZ6" s="126"/>
      <x:c r="JIA6" s="126"/>
      <x:c r="JIB6" s="126"/>
      <x:c r="JIC6" s="126"/>
      <x:c r="JID6" s="126"/>
      <x:c r="JIE6" s="126"/>
      <x:c r="JIF6" s="126"/>
      <x:c r="JIG6" s="126"/>
      <x:c r="JIH6" s="126"/>
      <x:c r="JII6" s="126"/>
      <x:c r="JIJ6" s="126"/>
      <x:c r="JIK6" s="126"/>
      <x:c r="JIL6" s="126"/>
      <x:c r="JIM6" s="126"/>
      <x:c r="JIN6" s="126"/>
      <x:c r="JIO6" s="126"/>
      <x:c r="JIP6" s="126"/>
      <x:c r="JIQ6" s="126"/>
      <x:c r="JIR6" s="126"/>
      <x:c r="JIS6" s="126"/>
      <x:c r="JIT6" s="126"/>
      <x:c r="JIU6" s="126"/>
      <x:c r="JIV6" s="126"/>
      <x:c r="JIW6" s="126"/>
      <x:c r="JIX6" s="126"/>
      <x:c r="JIY6" s="126"/>
      <x:c r="JIZ6" s="126"/>
      <x:c r="JJA6" s="126"/>
      <x:c r="JJB6" s="126"/>
      <x:c r="JJC6" s="126"/>
      <x:c r="JJD6" s="126"/>
      <x:c r="JJE6" s="126"/>
      <x:c r="JJF6" s="126"/>
      <x:c r="JJG6" s="126"/>
      <x:c r="JJH6" s="126"/>
      <x:c r="JJI6" s="126"/>
      <x:c r="JJJ6" s="126"/>
      <x:c r="JJK6" s="126"/>
      <x:c r="JJL6" s="126"/>
      <x:c r="JJM6" s="126"/>
      <x:c r="JJN6" s="126"/>
      <x:c r="JJO6" s="126"/>
      <x:c r="JJP6" s="126"/>
      <x:c r="JJQ6" s="126"/>
      <x:c r="JJR6" s="126"/>
      <x:c r="JJS6" s="126"/>
      <x:c r="JJT6" s="126"/>
      <x:c r="JJU6" s="126"/>
      <x:c r="JJV6" s="126"/>
      <x:c r="JJW6" s="126"/>
      <x:c r="JJX6" s="126"/>
      <x:c r="JJY6" s="126"/>
      <x:c r="JJZ6" s="126"/>
      <x:c r="JKA6" s="126"/>
      <x:c r="JKB6" s="126"/>
      <x:c r="JKC6" s="126"/>
      <x:c r="JKD6" s="126"/>
      <x:c r="JKE6" s="126"/>
      <x:c r="JKF6" s="126"/>
      <x:c r="JKG6" s="126"/>
      <x:c r="JKH6" s="126"/>
      <x:c r="JKI6" s="126"/>
      <x:c r="JKJ6" s="126"/>
      <x:c r="JKK6" s="126"/>
      <x:c r="JKL6" s="126"/>
      <x:c r="JKM6" s="126"/>
      <x:c r="JKN6" s="126"/>
      <x:c r="JKO6" s="126"/>
      <x:c r="JKP6" s="126"/>
      <x:c r="JKQ6" s="126"/>
      <x:c r="JKR6" s="126"/>
      <x:c r="JKS6" s="126"/>
      <x:c r="JKT6" s="126"/>
      <x:c r="JKU6" s="126"/>
      <x:c r="JKV6" s="126"/>
      <x:c r="JKW6" s="126"/>
      <x:c r="JKX6" s="126"/>
      <x:c r="JKY6" s="126"/>
      <x:c r="JKZ6" s="126"/>
      <x:c r="JLA6" s="126"/>
      <x:c r="JLB6" s="126"/>
      <x:c r="JLC6" s="126"/>
      <x:c r="JLD6" s="126"/>
      <x:c r="JLE6" s="126"/>
      <x:c r="JLF6" s="126"/>
      <x:c r="JLG6" s="126"/>
      <x:c r="JLH6" s="126"/>
      <x:c r="JLI6" s="126"/>
      <x:c r="JLJ6" s="126"/>
      <x:c r="JLK6" s="126"/>
      <x:c r="JLL6" s="126"/>
      <x:c r="JLM6" s="126"/>
      <x:c r="JLN6" s="126"/>
      <x:c r="JLO6" s="126"/>
      <x:c r="JLP6" s="126"/>
      <x:c r="JLQ6" s="126"/>
      <x:c r="JLR6" s="126"/>
      <x:c r="JLS6" s="126"/>
      <x:c r="JLT6" s="126"/>
      <x:c r="JLU6" s="126"/>
      <x:c r="JLV6" s="126"/>
      <x:c r="JLW6" s="126"/>
      <x:c r="JLX6" s="126"/>
      <x:c r="JLY6" s="126"/>
      <x:c r="JLZ6" s="126"/>
      <x:c r="JMA6" s="126"/>
      <x:c r="JMB6" s="126"/>
      <x:c r="JMC6" s="126"/>
      <x:c r="JMD6" s="126"/>
      <x:c r="JME6" s="126"/>
      <x:c r="JMF6" s="126"/>
      <x:c r="JMG6" s="126"/>
      <x:c r="JMH6" s="126"/>
      <x:c r="JMI6" s="126"/>
      <x:c r="JMJ6" s="126"/>
      <x:c r="JMK6" s="126"/>
      <x:c r="JML6" s="126"/>
      <x:c r="JMM6" s="126"/>
      <x:c r="JMN6" s="126"/>
      <x:c r="JMO6" s="126"/>
      <x:c r="JMP6" s="126"/>
      <x:c r="JMQ6" s="126"/>
      <x:c r="JMR6" s="126"/>
      <x:c r="JMS6" s="126"/>
      <x:c r="JMT6" s="126"/>
      <x:c r="JMU6" s="126"/>
      <x:c r="JMV6" s="126"/>
      <x:c r="JMW6" s="126"/>
      <x:c r="JMX6" s="126"/>
      <x:c r="JMY6" s="126"/>
      <x:c r="JMZ6" s="126"/>
      <x:c r="JNA6" s="126"/>
      <x:c r="JNB6" s="126"/>
      <x:c r="JNC6" s="126"/>
      <x:c r="JND6" s="126"/>
      <x:c r="JNE6" s="126"/>
      <x:c r="JNF6" s="126"/>
      <x:c r="JNG6" s="126"/>
      <x:c r="JNH6" s="126"/>
      <x:c r="JNI6" s="126"/>
      <x:c r="JNJ6" s="126"/>
      <x:c r="JNK6" s="126"/>
      <x:c r="JNL6" s="126"/>
      <x:c r="JNM6" s="126"/>
      <x:c r="JNN6" s="126"/>
      <x:c r="JNO6" s="126"/>
      <x:c r="JNP6" s="126"/>
      <x:c r="JNQ6" s="126"/>
      <x:c r="JNR6" s="126"/>
      <x:c r="JNS6" s="126"/>
      <x:c r="JNT6" s="126"/>
      <x:c r="JNU6" s="126"/>
      <x:c r="JNV6" s="126"/>
      <x:c r="JNW6" s="126"/>
      <x:c r="JNX6" s="126"/>
      <x:c r="JNY6" s="126"/>
      <x:c r="JNZ6" s="126"/>
      <x:c r="JOA6" s="126"/>
      <x:c r="JOB6" s="126"/>
      <x:c r="JOC6" s="126"/>
      <x:c r="JOD6" s="126"/>
      <x:c r="JOE6" s="126"/>
      <x:c r="JOF6" s="126"/>
      <x:c r="JOG6" s="126"/>
      <x:c r="JOH6" s="126"/>
      <x:c r="JOI6" s="126"/>
      <x:c r="JOJ6" s="126"/>
      <x:c r="JOK6" s="126"/>
      <x:c r="JOL6" s="126"/>
      <x:c r="JOM6" s="126"/>
      <x:c r="JON6" s="126"/>
      <x:c r="JOO6" s="126"/>
      <x:c r="JOP6" s="126"/>
      <x:c r="JOQ6" s="126"/>
      <x:c r="JOR6" s="126"/>
      <x:c r="JOS6" s="126"/>
      <x:c r="JOT6" s="126"/>
      <x:c r="JOU6" s="126"/>
      <x:c r="JOV6" s="126"/>
      <x:c r="JOW6" s="126"/>
      <x:c r="JOX6" s="126"/>
      <x:c r="JOY6" s="126"/>
      <x:c r="JOZ6" s="126"/>
      <x:c r="JPA6" s="126"/>
      <x:c r="JPB6" s="126"/>
      <x:c r="JPC6" s="126"/>
      <x:c r="JPD6" s="126"/>
      <x:c r="JPE6" s="126"/>
      <x:c r="JPF6" s="126"/>
      <x:c r="JPG6" s="126"/>
      <x:c r="JPH6" s="126"/>
      <x:c r="JPI6" s="126"/>
      <x:c r="JPJ6" s="126"/>
      <x:c r="JPK6" s="126"/>
      <x:c r="JPL6" s="126"/>
      <x:c r="JPM6" s="126"/>
      <x:c r="JPN6" s="126"/>
      <x:c r="JPO6" s="126"/>
      <x:c r="JPP6" s="126"/>
      <x:c r="JPQ6" s="126"/>
      <x:c r="JPR6" s="126"/>
      <x:c r="JPS6" s="126"/>
      <x:c r="JPT6" s="126"/>
      <x:c r="JPU6" s="126"/>
      <x:c r="JPV6" s="126"/>
      <x:c r="JPW6" s="126"/>
      <x:c r="JPX6" s="126"/>
      <x:c r="JPY6" s="126"/>
      <x:c r="JPZ6" s="126"/>
      <x:c r="JQA6" s="126"/>
      <x:c r="JQB6" s="126"/>
      <x:c r="JQC6" s="126"/>
      <x:c r="JQD6" s="126"/>
      <x:c r="JQE6" s="126"/>
      <x:c r="JQF6" s="126"/>
      <x:c r="JQG6" s="126"/>
      <x:c r="JQH6" s="126"/>
      <x:c r="JQI6" s="126"/>
      <x:c r="JQJ6" s="126"/>
      <x:c r="JQK6" s="126"/>
      <x:c r="JQL6" s="126"/>
      <x:c r="JQM6" s="126"/>
      <x:c r="JQN6" s="126"/>
      <x:c r="JQO6" s="126"/>
      <x:c r="JQP6" s="126"/>
      <x:c r="JQQ6" s="126"/>
      <x:c r="JQR6" s="126"/>
      <x:c r="JQS6" s="126"/>
      <x:c r="JQT6" s="126"/>
      <x:c r="JQU6" s="126"/>
      <x:c r="JQV6" s="126"/>
      <x:c r="JQW6" s="126"/>
      <x:c r="JQX6" s="126"/>
      <x:c r="JQY6" s="126"/>
      <x:c r="JQZ6" s="126"/>
      <x:c r="JRA6" s="126"/>
      <x:c r="JRB6" s="126"/>
      <x:c r="JRC6" s="126"/>
      <x:c r="JRD6" s="126"/>
      <x:c r="JRE6" s="126"/>
      <x:c r="JRF6" s="126"/>
      <x:c r="JRG6" s="126"/>
      <x:c r="JRH6" s="126"/>
      <x:c r="JRI6" s="126"/>
      <x:c r="JRJ6" s="126"/>
      <x:c r="JRK6" s="126"/>
      <x:c r="JRL6" s="126"/>
      <x:c r="JRM6" s="126"/>
      <x:c r="JRN6" s="126"/>
      <x:c r="JRO6" s="126"/>
      <x:c r="JRP6" s="126"/>
      <x:c r="JRQ6" s="126"/>
      <x:c r="JRR6" s="126"/>
      <x:c r="JRS6" s="126"/>
      <x:c r="JRT6" s="126"/>
      <x:c r="JRU6" s="126"/>
      <x:c r="JRV6" s="126"/>
      <x:c r="JRW6" s="126"/>
      <x:c r="JRX6" s="126"/>
      <x:c r="JRY6" s="126"/>
      <x:c r="JRZ6" s="126"/>
      <x:c r="JSA6" s="126"/>
      <x:c r="JSB6" s="126"/>
      <x:c r="JSC6" s="126"/>
      <x:c r="JSD6" s="126"/>
      <x:c r="JSE6" s="126"/>
      <x:c r="JSF6" s="126"/>
      <x:c r="JSG6" s="126"/>
      <x:c r="JSH6" s="126"/>
      <x:c r="JSI6" s="126"/>
      <x:c r="JSJ6" s="126"/>
      <x:c r="JSK6" s="126"/>
      <x:c r="JSL6" s="126"/>
      <x:c r="JSM6" s="126"/>
      <x:c r="JSN6" s="126"/>
      <x:c r="JSO6" s="126"/>
      <x:c r="JSP6" s="126"/>
      <x:c r="JSQ6" s="126"/>
      <x:c r="JSR6" s="126"/>
      <x:c r="JSS6" s="126"/>
      <x:c r="JST6" s="126"/>
      <x:c r="JSU6" s="126"/>
      <x:c r="JSV6" s="126"/>
      <x:c r="JSW6" s="126"/>
      <x:c r="JSX6" s="126"/>
      <x:c r="JSY6" s="126"/>
      <x:c r="JSZ6" s="126"/>
      <x:c r="JTA6" s="126"/>
      <x:c r="JTB6" s="126"/>
      <x:c r="JTC6" s="126"/>
      <x:c r="JTD6" s="126"/>
      <x:c r="JTE6" s="126"/>
      <x:c r="JTF6" s="126"/>
      <x:c r="JTG6" s="126"/>
      <x:c r="JTH6" s="126"/>
      <x:c r="JTI6" s="126"/>
      <x:c r="JTJ6" s="126"/>
      <x:c r="JTK6" s="126"/>
      <x:c r="JTL6" s="126"/>
      <x:c r="JTM6" s="126"/>
      <x:c r="JTN6" s="126"/>
      <x:c r="JTO6" s="126"/>
      <x:c r="JTP6" s="126"/>
      <x:c r="JTQ6" s="126"/>
      <x:c r="JTR6" s="126"/>
      <x:c r="JTS6" s="126"/>
      <x:c r="JTT6" s="126"/>
      <x:c r="JTU6" s="126"/>
      <x:c r="JTV6" s="126"/>
      <x:c r="JTW6" s="126"/>
      <x:c r="JTX6" s="126"/>
      <x:c r="JTY6" s="126"/>
      <x:c r="JTZ6" s="126"/>
      <x:c r="JUA6" s="126"/>
      <x:c r="JUB6" s="126"/>
      <x:c r="JUC6" s="126"/>
      <x:c r="JUD6" s="126"/>
      <x:c r="JUE6" s="126"/>
      <x:c r="JUF6" s="126"/>
      <x:c r="JUG6" s="126"/>
      <x:c r="JUH6" s="126"/>
      <x:c r="JUI6" s="126"/>
      <x:c r="JUJ6" s="126"/>
      <x:c r="JUK6" s="126"/>
      <x:c r="JUL6" s="126"/>
      <x:c r="JUM6" s="126"/>
      <x:c r="JUN6" s="126"/>
      <x:c r="JUO6" s="126"/>
      <x:c r="JUP6" s="126"/>
      <x:c r="JUQ6" s="126"/>
      <x:c r="JUR6" s="126"/>
      <x:c r="JUS6" s="126"/>
      <x:c r="JUT6" s="126"/>
      <x:c r="JUU6" s="126"/>
      <x:c r="JUV6" s="126"/>
      <x:c r="JUW6" s="126"/>
      <x:c r="JUX6" s="126"/>
      <x:c r="JUY6" s="126"/>
      <x:c r="JUZ6" s="126"/>
      <x:c r="JVA6" s="126"/>
      <x:c r="JVB6" s="126"/>
      <x:c r="JVC6" s="126"/>
      <x:c r="JVD6" s="126"/>
      <x:c r="JVE6" s="126"/>
      <x:c r="JVF6" s="126"/>
      <x:c r="JVG6" s="126"/>
      <x:c r="JVH6" s="126"/>
      <x:c r="JVI6" s="126"/>
      <x:c r="JVJ6" s="126"/>
      <x:c r="JVK6" s="126"/>
      <x:c r="JVL6" s="126"/>
      <x:c r="JVM6" s="126"/>
      <x:c r="JVN6" s="126"/>
      <x:c r="JVO6" s="126"/>
      <x:c r="JVP6" s="126"/>
      <x:c r="JVQ6" s="126"/>
      <x:c r="JVR6" s="126"/>
      <x:c r="JVS6" s="126"/>
      <x:c r="JVT6" s="126"/>
      <x:c r="JVU6" s="126"/>
      <x:c r="JVV6" s="126"/>
      <x:c r="JVW6" s="126"/>
      <x:c r="JVX6" s="126"/>
      <x:c r="JVY6" s="126"/>
      <x:c r="JVZ6" s="126"/>
      <x:c r="JWA6" s="126"/>
      <x:c r="JWB6" s="126"/>
      <x:c r="JWC6" s="126"/>
      <x:c r="JWD6" s="126"/>
      <x:c r="JWE6" s="126"/>
      <x:c r="JWF6" s="126"/>
      <x:c r="JWG6" s="126"/>
      <x:c r="JWH6" s="126"/>
      <x:c r="JWI6" s="126"/>
      <x:c r="JWJ6" s="126"/>
      <x:c r="JWK6" s="126"/>
      <x:c r="JWL6" s="126"/>
      <x:c r="JWM6" s="126"/>
      <x:c r="JWN6" s="126"/>
      <x:c r="JWO6" s="126"/>
      <x:c r="JWP6" s="126"/>
      <x:c r="JWQ6" s="126"/>
      <x:c r="JWR6" s="126"/>
      <x:c r="JWS6" s="126"/>
      <x:c r="JWT6" s="126"/>
      <x:c r="JWU6" s="126"/>
      <x:c r="JWV6" s="126"/>
      <x:c r="JWW6" s="126"/>
      <x:c r="JWX6" s="126"/>
      <x:c r="JWY6" s="126"/>
      <x:c r="JWZ6" s="126"/>
      <x:c r="JXA6" s="126"/>
      <x:c r="JXB6" s="126"/>
      <x:c r="JXC6" s="126"/>
      <x:c r="JXD6" s="126"/>
      <x:c r="JXE6" s="126"/>
      <x:c r="JXF6" s="126"/>
      <x:c r="JXG6" s="126"/>
      <x:c r="JXH6" s="126"/>
      <x:c r="JXI6" s="126"/>
      <x:c r="JXJ6" s="126"/>
      <x:c r="JXK6" s="126"/>
      <x:c r="JXL6" s="126"/>
      <x:c r="JXM6" s="126"/>
      <x:c r="JXN6" s="126"/>
      <x:c r="JXO6" s="126"/>
      <x:c r="JXP6" s="126"/>
      <x:c r="JXQ6" s="126"/>
      <x:c r="JXR6" s="126"/>
      <x:c r="JXS6" s="126"/>
      <x:c r="JXT6" s="126"/>
      <x:c r="JXU6" s="126"/>
      <x:c r="JXV6" s="126"/>
      <x:c r="JXW6" s="126"/>
      <x:c r="JXX6" s="126"/>
      <x:c r="JXY6" s="126"/>
      <x:c r="JXZ6" s="126"/>
      <x:c r="JYA6" s="126"/>
      <x:c r="JYB6" s="126"/>
      <x:c r="JYC6" s="126"/>
      <x:c r="JYD6" s="126"/>
      <x:c r="JYE6" s="126"/>
      <x:c r="JYF6" s="126"/>
      <x:c r="JYG6" s="126"/>
      <x:c r="JYH6" s="126"/>
      <x:c r="JYI6" s="126"/>
      <x:c r="JYJ6" s="126"/>
      <x:c r="JYK6" s="126"/>
      <x:c r="JYL6" s="126"/>
      <x:c r="JYM6" s="126"/>
      <x:c r="JYN6" s="126"/>
      <x:c r="JYO6" s="126"/>
      <x:c r="JYP6" s="126"/>
      <x:c r="JYQ6" s="126"/>
      <x:c r="JYR6" s="126"/>
      <x:c r="JYS6" s="126"/>
      <x:c r="JYT6" s="126"/>
      <x:c r="JYU6" s="126"/>
      <x:c r="JYV6" s="126"/>
      <x:c r="JYW6" s="126"/>
      <x:c r="JYX6" s="126"/>
      <x:c r="JYY6" s="126"/>
      <x:c r="JYZ6" s="126"/>
      <x:c r="JZA6" s="126"/>
      <x:c r="JZB6" s="126"/>
      <x:c r="JZC6" s="126"/>
      <x:c r="JZD6" s="126"/>
      <x:c r="JZE6" s="126"/>
      <x:c r="JZF6" s="126"/>
      <x:c r="JZG6" s="126"/>
      <x:c r="JZH6" s="126"/>
      <x:c r="JZI6" s="126"/>
      <x:c r="JZJ6" s="126"/>
      <x:c r="JZK6" s="126"/>
      <x:c r="JZL6" s="126"/>
      <x:c r="JZM6" s="126"/>
      <x:c r="JZN6" s="126"/>
      <x:c r="JZO6" s="126"/>
      <x:c r="JZP6" s="126"/>
      <x:c r="JZQ6" s="126"/>
      <x:c r="JZR6" s="126"/>
      <x:c r="JZS6" s="126"/>
      <x:c r="JZT6" s="126"/>
      <x:c r="JZU6" s="126"/>
      <x:c r="JZV6" s="126"/>
      <x:c r="JZW6" s="126"/>
      <x:c r="JZX6" s="126"/>
      <x:c r="JZY6" s="126"/>
      <x:c r="JZZ6" s="126"/>
      <x:c r="KAA6" s="126"/>
      <x:c r="KAB6" s="126"/>
      <x:c r="KAC6" s="126"/>
      <x:c r="KAD6" s="126"/>
      <x:c r="KAE6" s="126"/>
      <x:c r="KAF6" s="126"/>
      <x:c r="KAG6" s="126"/>
      <x:c r="KAH6" s="126"/>
      <x:c r="KAI6" s="126"/>
      <x:c r="KAJ6" s="126"/>
      <x:c r="KAK6" s="126"/>
      <x:c r="KAL6" s="126"/>
      <x:c r="KAM6" s="126"/>
      <x:c r="KAN6" s="126"/>
      <x:c r="KAO6" s="126"/>
      <x:c r="KAP6" s="126"/>
      <x:c r="KAQ6" s="126"/>
      <x:c r="KAR6" s="126"/>
      <x:c r="KAS6" s="126"/>
      <x:c r="KAT6" s="126"/>
      <x:c r="KAU6" s="126"/>
      <x:c r="KAV6" s="126"/>
      <x:c r="KAW6" s="126"/>
      <x:c r="KAX6" s="126"/>
      <x:c r="KAY6" s="126"/>
      <x:c r="KAZ6" s="126"/>
      <x:c r="KBA6" s="126"/>
      <x:c r="KBB6" s="126"/>
      <x:c r="KBC6" s="126"/>
      <x:c r="KBD6" s="126"/>
      <x:c r="KBE6" s="126"/>
      <x:c r="KBF6" s="126"/>
      <x:c r="KBG6" s="126"/>
      <x:c r="KBH6" s="126"/>
      <x:c r="KBI6" s="126"/>
      <x:c r="KBJ6" s="126"/>
      <x:c r="KBK6" s="126"/>
      <x:c r="KBL6" s="126"/>
      <x:c r="KBM6" s="126"/>
      <x:c r="KBN6" s="126"/>
      <x:c r="KBO6" s="126"/>
      <x:c r="KBP6" s="126"/>
      <x:c r="KBQ6" s="126"/>
      <x:c r="KBR6" s="126"/>
      <x:c r="KBS6" s="126"/>
      <x:c r="KBT6" s="126"/>
      <x:c r="KBU6" s="126"/>
      <x:c r="KBV6" s="126"/>
      <x:c r="KBW6" s="126"/>
      <x:c r="KBX6" s="126"/>
      <x:c r="KBY6" s="126"/>
      <x:c r="KBZ6" s="126"/>
      <x:c r="KCA6" s="126"/>
      <x:c r="KCB6" s="126"/>
      <x:c r="KCC6" s="126"/>
      <x:c r="KCD6" s="126"/>
      <x:c r="KCE6" s="126"/>
      <x:c r="KCF6" s="126"/>
      <x:c r="KCG6" s="126"/>
      <x:c r="KCH6" s="126"/>
      <x:c r="KCI6" s="126"/>
      <x:c r="KCJ6" s="126"/>
      <x:c r="KCK6" s="126"/>
      <x:c r="KCL6" s="126"/>
      <x:c r="KCM6" s="126"/>
      <x:c r="KCN6" s="126"/>
      <x:c r="KCO6" s="126"/>
      <x:c r="KCP6" s="126"/>
      <x:c r="KCQ6" s="126"/>
      <x:c r="KCR6" s="126"/>
      <x:c r="KCS6" s="126"/>
      <x:c r="KCT6" s="126"/>
      <x:c r="KCU6" s="126"/>
      <x:c r="KCV6" s="126"/>
      <x:c r="KCW6" s="126"/>
      <x:c r="KCX6" s="126"/>
      <x:c r="KCY6" s="126"/>
      <x:c r="KCZ6" s="126"/>
      <x:c r="KDA6" s="126"/>
      <x:c r="KDB6" s="126"/>
      <x:c r="KDC6" s="126"/>
      <x:c r="KDD6" s="126"/>
      <x:c r="KDE6" s="126"/>
      <x:c r="KDF6" s="126"/>
      <x:c r="KDG6" s="126"/>
      <x:c r="KDH6" s="126"/>
      <x:c r="KDI6" s="126"/>
      <x:c r="KDJ6" s="126"/>
      <x:c r="KDK6" s="126"/>
      <x:c r="KDL6" s="126"/>
      <x:c r="KDM6" s="126"/>
      <x:c r="KDN6" s="126"/>
      <x:c r="KDO6" s="126"/>
      <x:c r="KDP6" s="126"/>
      <x:c r="KDQ6" s="126"/>
      <x:c r="KDR6" s="126"/>
      <x:c r="KDS6" s="126"/>
      <x:c r="KDT6" s="126"/>
      <x:c r="KDU6" s="126"/>
      <x:c r="KDV6" s="126"/>
      <x:c r="KDW6" s="126"/>
      <x:c r="KDX6" s="126"/>
      <x:c r="KDY6" s="126"/>
      <x:c r="KDZ6" s="126"/>
      <x:c r="KEA6" s="126"/>
      <x:c r="KEB6" s="126"/>
      <x:c r="KEC6" s="126"/>
      <x:c r="KED6" s="126"/>
      <x:c r="KEE6" s="126"/>
      <x:c r="KEF6" s="126"/>
      <x:c r="KEG6" s="126"/>
      <x:c r="KEH6" s="126"/>
      <x:c r="KEI6" s="126"/>
      <x:c r="KEJ6" s="126"/>
      <x:c r="KEK6" s="126"/>
      <x:c r="KEL6" s="126"/>
      <x:c r="KEM6" s="126"/>
      <x:c r="KEN6" s="126"/>
      <x:c r="KEO6" s="126"/>
      <x:c r="KEP6" s="126"/>
      <x:c r="KEQ6" s="126"/>
      <x:c r="KER6" s="126"/>
      <x:c r="KES6" s="126"/>
      <x:c r="KET6" s="126"/>
      <x:c r="KEU6" s="126"/>
      <x:c r="KEV6" s="126"/>
      <x:c r="KEW6" s="126"/>
      <x:c r="KEX6" s="126"/>
      <x:c r="KEY6" s="126"/>
      <x:c r="KEZ6" s="126"/>
      <x:c r="KFA6" s="126"/>
      <x:c r="KFB6" s="126"/>
      <x:c r="KFC6" s="126"/>
      <x:c r="KFD6" s="126"/>
      <x:c r="KFE6" s="126"/>
      <x:c r="KFF6" s="126"/>
      <x:c r="KFG6" s="126"/>
      <x:c r="KFH6" s="126"/>
      <x:c r="KFI6" s="126"/>
      <x:c r="KFJ6" s="126"/>
      <x:c r="KFK6" s="126"/>
      <x:c r="KFL6" s="126"/>
      <x:c r="KFM6" s="126"/>
      <x:c r="KFN6" s="126"/>
      <x:c r="KFO6" s="126"/>
      <x:c r="KFP6" s="126"/>
      <x:c r="KFQ6" s="126"/>
      <x:c r="KFR6" s="126"/>
      <x:c r="KFS6" s="126"/>
      <x:c r="KFT6" s="126"/>
      <x:c r="KFU6" s="126"/>
      <x:c r="KFV6" s="126"/>
      <x:c r="KFW6" s="126"/>
      <x:c r="KFX6" s="126"/>
      <x:c r="KFY6" s="126"/>
      <x:c r="KFZ6" s="126"/>
      <x:c r="KGA6" s="126"/>
      <x:c r="KGB6" s="126"/>
      <x:c r="KGC6" s="126"/>
      <x:c r="KGD6" s="126"/>
      <x:c r="KGE6" s="126"/>
      <x:c r="KGF6" s="126"/>
      <x:c r="KGG6" s="126"/>
      <x:c r="KGH6" s="126"/>
      <x:c r="KGI6" s="126"/>
      <x:c r="KGJ6" s="126"/>
      <x:c r="KGK6" s="126"/>
      <x:c r="KGL6" s="126"/>
      <x:c r="KGM6" s="126"/>
      <x:c r="KGN6" s="126"/>
      <x:c r="KGO6" s="126"/>
      <x:c r="KGP6" s="126"/>
      <x:c r="KGQ6" s="126"/>
      <x:c r="KGR6" s="126"/>
      <x:c r="KGS6" s="126"/>
      <x:c r="KGT6" s="126"/>
      <x:c r="KGU6" s="126"/>
      <x:c r="KGV6" s="126"/>
      <x:c r="KGW6" s="126"/>
      <x:c r="KGX6" s="126"/>
      <x:c r="KGY6" s="126"/>
      <x:c r="KGZ6" s="126"/>
      <x:c r="KHA6" s="126"/>
      <x:c r="KHB6" s="126"/>
      <x:c r="KHC6" s="126"/>
      <x:c r="KHD6" s="126"/>
      <x:c r="KHE6" s="126"/>
      <x:c r="KHF6" s="126"/>
      <x:c r="KHG6" s="126"/>
      <x:c r="KHH6" s="126"/>
      <x:c r="KHI6" s="126"/>
      <x:c r="KHJ6" s="126"/>
      <x:c r="KHK6" s="126"/>
      <x:c r="KHL6" s="126"/>
      <x:c r="KHM6" s="126"/>
      <x:c r="KHN6" s="126"/>
      <x:c r="KHO6" s="126"/>
      <x:c r="KHP6" s="126"/>
      <x:c r="KHQ6" s="126"/>
      <x:c r="KHR6" s="126"/>
      <x:c r="KHS6" s="126"/>
      <x:c r="KHT6" s="126"/>
      <x:c r="KHU6" s="126"/>
      <x:c r="KHV6" s="126"/>
      <x:c r="KHW6" s="126"/>
      <x:c r="KHX6" s="126"/>
      <x:c r="KHY6" s="126"/>
      <x:c r="KHZ6" s="126"/>
      <x:c r="KIA6" s="126"/>
      <x:c r="KIB6" s="126"/>
      <x:c r="KIC6" s="126"/>
      <x:c r="KID6" s="126"/>
      <x:c r="KIE6" s="126"/>
      <x:c r="KIF6" s="126"/>
      <x:c r="KIG6" s="126"/>
      <x:c r="KIH6" s="126"/>
      <x:c r="KII6" s="126"/>
      <x:c r="KIJ6" s="126"/>
      <x:c r="KIK6" s="126"/>
      <x:c r="KIL6" s="126"/>
      <x:c r="KIM6" s="126"/>
      <x:c r="KIN6" s="126"/>
      <x:c r="KIO6" s="126"/>
      <x:c r="KIP6" s="126"/>
      <x:c r="KIQ6" s="126"/>
      <x:c r="KIR6" s="126"/>
      <x:c r="KIS6" s="126"/>
      <x:c r="KIT6" s="126"/>
      <x:c r="KIU6" s="126"/>
      <x:c r="KIV6" s="126"/>
      <x:c r="KIW6" s="126"/>
      <x:c r="KIX6" s="126"/>
      <x:c r="KIY6" s="126"/>
      <x:c r="KIZ6" s="126"/>
      <x:c r="KJA6" s="126"/>
      <x:c r="KJB6" s="126"/>
      <x:c r="KJC6" s="126"/>
      <x:c r="KJD6" s="126"/>
      <x:c r="KJE6" s="126"/>
      <x:c r="KJF6" s="126"/>
      <x:c r="KJG6" s="126"/>
      <x:c r="KJH6" s="126"/>
      <x:c r="KJI6" s="126"/>
      <x:c r="KJJ6" s="126"/>
      <x:c r="KJK6" s="126"/>
      <x:c r="KJL6" s="126"/>
      <x:c r="KJM6" s="126"/>
      <x:c r="KJN6" s="126"/>
      <x:c r="KJO6" s="126"/>
      <x:c r="KJP6" s="126"/>
      <x:c r="KJQ6" s="126"/>
      <x:c r="KJR6" s="126"/>
      <x:c r="KJS6" s="126"/>
      <x:c r="KJT6" s="126"/>
      <x:c r="KJU6" s="126"/>
      <x:c r="KJV6" s="126"/>
      <x:c r="KJW6" s="126"/>
      <x:c r="KJX6" s="126"/>
      <x:c r="KJY6" s="126"/>
      <x:c r="KJZ6" s="126"/>
      <x:c r="KKA6" s="126"/>
      <x:c r="KKB6" s="126"/>
      <x:c r="KKC6" s="126"/>
      <x:c r="KKD6" s="126"/>
      <x:c r="KKE6" s="126"/>
      <x:c r="KKF6" s="126"/>
      <x:c r="KKG6" s="126"/>
      <x:c r="KKH6" s="126"/>
      <x:c r="KKI6" s="126"/>
      <x:c r="KKJ6" s="126"/>
      <x:c r="KKK6" s="126"/>
      <x:c r="KKL6" s="126"/>
      <x:c r="KKM6" s="126"/>
      <x:c r="KKN6" s="126"/>
      <x:c r="KKO6" s="126"/>
      <x:c r="KKP6" s="126"/>
      <x:c r="KKQ6" s="126"/>
      <x:c r="KKR6" s="126"/>
      <x:c r="KKS6" s="126"/>
      <x:c r="KKT6" s="126"/>
      <x:c r="KKU6" s="126"/>
      <x:c r="KKV6" s="126"/>
      <x:c r="KKW6" s="126"/>
      <x:c r="KKX6" s="126"/>
      <x:c r="KKY6" s="126"/>
      <x:c r="KKZ6" s="126"/>
      <x:c r="KLA6" s="126"/>
      <x:c r="KLB6" s="126"/>
      <x:c r="KLC6" s="126"/>
      <x:c r="KLD6" s="126"/>
      <x:c r="KLE6" s="126"/>
      <x:c r="KLF6" s="126"/>
      <x:c r="KLG6" s="126"/>
      <x:c r="KLH6" s="126"/>
      <x:c r="KLI6" s="126"/>
      <x:c r="KLJ6" s="126"/>
      <x:c r="KLK6" s="126"/>
      <x:c r="KLL6" s="126"/>
      <x:c r="KLM6" s="126"/>
      <x:c r="KLN6" s="126"/>
      <x:c r="KLO6" s="126"/>
      <x:c r="KLP6" s="126"/>
      <x:c r="KLQ6" s="126"/>
      <x:c r="KLR6" s="126"/>
      <x:c r="KLS6" s="126"/>
      <x:c r="KLT6" s="126"/>
      <x:c r="KLU6" s="126"/>
      <x:c r="KLV6" s="126"/>
      <x:c r="KLW6" s="126"/>
      <x:c r="KLX6" s="126"/>
      <x:c r="KLY6" s="126"/>
      <x:c r="KLZ6" s="126"/>
      <x:c r="KMA6" s="126"/>
      <x:c r="KMB6" s="126"/>
      <x:c r="KMC6" s="126"/>
      <x:c r="KMD6" s="126"/>
      <x:c r="KME6" s="126"/>
      <x:c r="KMF6" s="126"/>
      <x:c r="KMG6" s="126"/>
      <x:c r="KMH6" s="126"/>
      <x:c r="KMI6" s="126"/>
      <x:c r="KMJ6" s="126"/>
      <x:c r="KMK6" s="126"/>
      <x:c r="KML6" s="126"/>
      <x:c r="KMM6" s="126"/>
      <x:c r="KMN6" s="126"/>
      <x:c r="KMO6" s="126"/>
      <x:c r="KMP6" s="126"/>
      <x:c r="KMQ6" s="126"/>
      <x:c r="KMR6" s="126"/>
      <x:c r="KMS6" s="126"/>
      <x:c r="KMT6" s="126"/>
      <x:c r="KMU6" s="126"/>
      <x:c r="KMV6" s="126"/>
      <x:c r="KMW6" s="126"/>
      <x:c r="KMX6" s="126"/>
      <x:c r="KMY6" s="126"/>
      <x:c r="KMZ6" s="126"/>
      <x:c r="KNA6" s="126"/>
      <x:c r="KNB6" s="126"/>
      <x:c r="KNC6" s="126"/>
      <x:c r="KND6" s="126"/>
      <x:c r="KNE6" s="126"/>
      <x:c r="KNF6" s="126"/>
      <x:c r="KNG6" s="126"/>
      <x:c r="KNH6" s="126"/>
      <x:c r="KNI6" s="126"/>
      <x:c r="KNJ6" s="126"/>
      <x:c r="KNK6" s="126"/>
      <x:c r="KNL6" s="126"/>
      <x:c r="KNM6" s="126"/>
      <x:c r="KNN6" s="126"/>
      <x:c r="KNO6" s="126"/>
      <x:c r="KNP6" s="126"/>
      <x:c r="KNQ6" s="126"/>
      <x:c r="KNR6" s="126"/>
      <x:c r="KNS6" s="126"/>
      <x:c r="KNT6" s="126"/>
      <x:c r="KNU6" s="126"/>
      <x:c r="KNV6" s="126"/>
      <x:c r="KNW6" s="126"/>
      <x:c r="KNX6" s="126"/>
      <x:c r="KNY6" s="126"/>
      <x:c r="KNZ6" s="126"/>
      <x:c r="KOA6" s="126"/>
      <x:c r="KOB6" s="126"/>
      <x:c r="KOC6" s="126"/>
      <x:c r="KOD6" s="126"/>
      <x:c r="KOE6" s="126"/>
      <x:c r="KOF6" s="126"/>
      <x:c r="KOG6" s="126"/>
      <x:c r="KOH6" s="126"/>
      <x:c r="KOI6" s="126"/>
      <x:c r="KOJ6" s="126"/>
      <x:c r="KOK6" s="126"/>
      <x:c r="KOL6" s="126"/>
      <x:c r="KOM6" s="126"/>
      <x:c r="KON6" s="126"/>
      <x:c r="KOO6" s="126"/>
      <x:c r="KOP6" s="126"/>
      <x:c r="KOQ6" s="126"/>
      <x:c r="KOR6" s="126"/>
      <x:c r="KOS6" s="126"/>
      <x:c r="KOT6" s="126"/>
      <x:c r="KOU6" s="126"/>
      <x:c r="KOV6" s="126"/>
      <x:c r="KOW6" s="126"/>
      <x:c r="KOX6" s="126"/>
      <x:c r="KOY6" s="126"/>
      <x:c r="KOZ6" s="126"/>
      <x:c r="KPA6" s="126"/>
      <x:c r="KPB6" s="126"/>
      <x:c r="KPC6" s="126"/>
      <x:c r="KPD6" s="126"/>
      <x:c r="KPE6" s="126"/>
      <x:c r="KPF6" s="126"/>
      <x:c r="KPG6" s="126"/>
      <x:c r="KPH6" s="126"/>
      <x:c r="KPI6" s="126"/>
      <x:c r="KPJ6" s="126"/>
      <x:c r="KPK6" s="126"/>
      <x:c r="KPL6" s="126"/>
      <x:c r="KPM6" s="126"/>
      <x:c r="KPN6" s="126"/>
      <x:c r="KPO6" s="126"/>
      <x:c r="KPP6" s="126"/>
      <x:c r="KPQ6" s="126"/>
      <x:c r="KPR6" s="126"/>
      <x:c r="KPS6" s="126"/>
      <x:c r="KPT6" s="126"/>
      <x:c r="KPU6" s="126"/>
      <x:c r="KPV6" s="126"/>
      <x:c r="KPW6" s="126"/>
      <x:c r="KPX6" s="126"/>
      <x:c r="KPY6" s="126"/>
      <x:c r="KPZ6" s="126"/>
      <x:c r="KQA6" s="126"/>
      <x:c r="KQB6" s="126"/>
      <x:c r="KQC6" s="126"/>
      <x:c r="KQD6" s="126"/>
      <x:c r="KQE6" s="126"/>
      <x:c r="KQF6" s="126"/>
      <x:c r="KQG6" s="126"/>
      <x:c r="KQH6" s="126"/>
      <x:c r="KQI6" s="126"/>
      <x:c r="KQJ6" s="126"/>
      <x:c r="KQK6" s="126"/>
      <x:c r="KQL6" s="126"/>
      <x:c r="KQM6" s="126"/>
      <x:c r="KQN6" s="126"/>
      <x:c r="KQO6" s="126"/>
      <x:c r="KQP6" s="126"/>
      <x:c r="KQQ6" s="126"/>
      <x:c r="KQR6" s="126"/>
      <x:c r="KQS6" s="126"/>
      <x:c r="KQT6" s="126"/>
      <x:c r="KQU6" s="126"/>
      <x:c r="KQV6" s="126"/>
      <x:c r="KQW6" s="126"/>
      <x:c r="KQX6" s="126"/>
      <x:c r="KQY6" s="126"/>
      <x:c r="KQZ6" s="126"/>
      <x:c r="KRA6" s="126"/>
      <x:c r="KRB6" s="126"/>
      <x:c r="KRC6" s="126"/>
      <x:c r="KRD6" s="126"/>
      <x:c r="KRE6" s="126"/>
      <x:c r="KRF6" s="126"/>
      <x:c r="KRG6" s="126"/>
      <x:c r="KRH6" s="126"/>
      <x:c r="KRI6" s="126"/>
      <x:c r="KRJ6" s="126"/>
      <x:c r="KRK6" s="126"/>
      <x:c r="KRL6" s="126"/>
      <x:c r="KRM6" s="126"/>
      <x:c r="KRN6" s="126"/>
      <x:c r="KRO6" s="126"/>
      <x:c r="KRP6" s="126"/>
      <x:c r="KRQ6" s="126"/>
      <x:c r="KRR6" s="126"/>
      <x:c r="KRS6" s="126"/>
      <x:c r="KRT6" s="126"/>
      <x:c r="KRU6" s="126"/>
      <x:c r="KRV6" s="126"/>
      <x:c r="KRW6" s="126"/>
      <x:c r="KRX6" s="126"/>
      <x:c r="KRY6" s="126"/>
      <x:c r="KRZ6" s="126"/>
      <x:c r="KSA6" s="126"/>
      <x:c r="KSB6" s="126"/>
      <x:c r="KSC6" s="126"/>
      <x:c r="KSD6" s="126"/>
      <x:c r="KSE6" s="126"/>
      <x:c r="KSF6" s="126"/>
      <x:c r="KSG6" s="126"/>
      <x:c r="KSH6" s="126"/>
      <x:c r="KSI6" s="126"/>
      <x:c r="KSJ6" s="126"/>
      <x:c r="KSK6" s="126"/>
      <x:c r="KSL6" s="126"/>
      <x:c r="KSM6" s="126"/>
      <x:c r="KSN6" s="126"/>
      <x:c r="KSO6" s="126"/>
      <x:c r="KSP6" s="126"/>
      <x:c r="KSQ6" s="126"/>
      <x:c r="KSR6" s="126"/>
      <x:c r="KSS6" s="126"/>
      <x:c r="KST6" s="126"/>
      <x:c r="KSU6" s="126"/>
      <x:c r="KSV6" s="126"/>
      <x:c r="KSW6" s="126"/>
      <x:c r="KSX6" s="126"/>
      <x:c r="KSY6" s="126"/>
      <x:c r="KSZ6" s="126"/>
      <x:c r="KTA6" s="126"/>
      <x:c r="KTB6" s="126"/>
      <x:c r="KTC6" s="126"/>
      <x:c r="KTD6" s="126"/>
      <x:c r="KTE6" s="126"/>
      <x:c r="KTF6" s="126"/>
      <x:c r="KTG6" s="126"/>
      <x:c r="KTH6" s="126"/>
      <x:c r="KTI6" s="126"/>
      <x:c r="KTJ6" s="126"/>
      <x:c r="KTK6" s="126"/>
      <x:c r="KTL6" s="126"/>
      <x:c r="KTM6" s="126"/>
      <x:c r="KTN6" s="126"/>
      <x:c r="KTO6" s="126"/>
      <x:c r="KTP6" s="126"/>
      <x:c r="KTQ6" s="126"/>
      <x:c r="KTR6" s="126"/>
      <x:c r="KTS6" s="126"/>
      <x:c r="KTT6" s="126"/>
      <x:c r="KTU6" s="126"/>
      <x:c r="KTV6" s="126"/>
      <x:c r="KTW6" s="126"/>
      <x:c r="KTX6" s="126"/>
      <x:c r="KTY6" s="126"/>
      <x:c r="KTZ6" s="126"/>
      <x:c r="KUA6" s="126"/>
      <x:c r="KUB6" s="126"/>
      <x:c r="KUC6" s="126"/>
      <x:c r="KUD6" s="126"/>
      <x:c r="KUE6" s="126"/>
      <x:c r="KUF6" s="126"/>
      <x:c r="KUG6" s="126"/>
      <x:c r="KUH6" s="126"/>
      <x:c r="KUI6" s="126"/>
      <x:c r="KUJ6" s="126"/>
      <x:c r="KUK6" s="126"/>
      <x:c r="KUL6" s="126"/>
      <x:c r="KUM6" s="126"/>
      <x:c r="KUN6" s="126"/>
      <x:c r="KUO6" s="126"/>
      <x:c r="KUP6" s="126"/>
      <x:c r="KUQ6" s="126"/>
      <x:c r="KUR6" s="126"/>
      <x:c r="KUS6" s="126"/>
      <x:c r="KUT6" s="126"/>
      <x:c r="KUU6" s="126"/>
      <x:c r="KUV6" s="126"/>
      <x:c r="KUW6" s="126"/>
      <x:c r="KUX6" s="126"/>
      <x:c r="KUY6" s="126"/>
      <x:c r="KUZ6" s="126"/>
      <x:c r="KVA6" s="126"/>
      <x:c r="KVB6" s="126"/>
      <x:c r="KVC6" s="126"/>
      <x:c r="KVD6" s="126"/>
      <x:c r="KVE6" s="126"/>
      <x:c r="KVF6" s="126"/>
      <x:c r="KVG6" s="126"/>
      <x:c r="KVH6" s="126"/>
      <x:c r="KVI6" s="126"/>
      <x:c r="KVJ6" s="126"/>
      <x:c r="KVK6" s="126"/>
      <x:c r="KVL6" s="126"/>
      <x:c r="KVM6" s="126"/>
      <x:c r="KVN6" s="126"/>
      <x:c r="KVO6" s="126"/>
      <x:c r="KVP6" s="126"/>
      <x:c r="KVQ6" s="126"/>
      <x:c r="KVR6" s="126"/>
      <x:c r="KVS6" s="126"/>
      <x:c r="KVT6" s="126"/>
      <x:c r="KVU6" s="126"/>
      <x:c r="KVV6" s="126"/>
      <x:c r="KVW6" s="126"/>
      <x:c r="KVX6" s="126"/>
      <x:c r="KVY6" s="126"/>
      <x:c r="KVZ6" s="126"/>
      <x:c r="KWA6" s="126"/>
      <x:c r="KWB6" s="126"/>
      <x:c r="KWC6" s="126"/>
      <x:c r="KWD6" s="126"/>
      <x:c r="KWE6" s="126"/>
      <x:c r="KWF6" s="126"/>
      <x:c r="KWG6" s="126"/>
      <x:c r="KWH6" s="126"/>
      <x:c r="KWI6" s="126"/>
      <x:c r="KWJ6" s="126"/>
      <x:c r="KWK6" s="126"/>
      <x:c r="KWL6" s="126"/>
      <x:c r="KWM6" s="126"/>
      <x:c r="KWN6" s="126"/>
      <x:c r="KWO6" s="126"/>
      <x:c r="KWP6" s="126"/>
      <x:c r="KWQ6" s="126"/>
      <x:c r="KWR6" s="126"/>
      <x:c r="KWS6" s="126"/>
      <x:c r="KWT6" s="126"/>
      <x:c r="KWU6" s="126"/>
      <x:c r="KWV6" s="126"/>
      <x:c r="KWW6" s="126"/>
      <x:c r="KWX6" s="126"/>
      <x:c r="KWY6" s="126"/>
      <x:c r="KWZ6" s="126"/>
      <x:c r="KXA6" s="126"/>
      <x:c r="KXB6" s="126"/>
      <x:c r="KXC6" s="126"/>
      <x:c r="KXD6" s="126"/>
      <x:c r="KXE6" s="126"/>
      <x:c r="KXF6" s="126"/>
      <x:c r="KXG6" s="126"/>
      <x:c r="KXH6" s="126"/>
      <x:c r="KXI6" s="126"/>
      <x:c r="KXJ6" s="126"/>
      <x:c r="KXK6" s="126"/>
      <x:c r="KXL6" s="126"/>
      <x:c r="KXM6" s="126"/>
      <x:c r="KXN6" s="126"/>
      <x:c r="KXO6" s="126"/>
      <x:c r="KXP6" s="126"/>
      <x:c r="KXQ6" s="126"/>
      <x:c r="KXR6" s="126"/>
      <x:c r="KXS6" s="126"/>
      <x:c r="KXT6" s="126"/>
      <x:c r="KXU6" s="126"/>
      <x:c r="KXV6" s="126"/>
      <x:c r="KXW6" s="126"/>
      <x:c r="KXX6" s="126"/>
      <x:c r="KXY6" s="126"/>
      <x:c r="KXZ6" s="126"/>
      <x:c r="KYA6" s="126"/>
      <x:c r="KYB6" s="126"/>
      <x:c r="KYC6" s="126"/>
      <x:c r="KYD6" s="126"/>
      <x:c r="KYE6" s="126"/>
      <x:c r="KYF6" s="126"/>
      <x:c r="KYG6" s="126"/>
      <x:c r="KYH6" s="126"/>
      <x:c r="KYI6" s="126"/>
      <x:c r="KYJ6" s="126"/>
      <x:c r="KYK6" s="126"/>
      <x:c r="KYL6" s="126"/>
      <x:c r="KYM6" s="126"/>
      <x:c r="KYN6" s="126"/>
      <x:c r="KYO6" s="126"/>
      <x:c r="KYP6" s="126"/>
      <x:c r="KYQ6" s="126"/>
      <x:c r="KYR6" s="126"/>
      <x:c r="KYS6" s="126"/>
      <x:c r="KYT6" s="126"/>
      <x:c r="KYU6" s="126"/>
      <x:c r="KYV6" s="126"/>
      <x:c r="KYW6" s="126"/>
      <x:c r="KYX6" s="126"/>
      <x:c r="KYY6" s="126"/>
      <x:c r="KYZ6" s="126"/>
      <x:c r="KZA6" s="126"/>
      <x:c r="KZB6" s="126"/>
      <x:c r="KZC6" s="126"/>
      <x:c r="KZD6" s="126"/>
      <x:c r="KZE6" s="126"/>
      <x:c r="KZF6" s="126"/>
      <x:c r="KZG6" s="126"/>
      <x:c r="KZH6" s="126"/>
      <x:c r="KZI6" s="126"/>
      <x:c r="KZJ6" s="126"/>
      <x:c r="KZK6" s="126"/>
      <x:c r="KZL6" s="126"/>
      <x:c r="KZM6" s="126"/>
      <x:c r="KZN6" s="126"/>
      <x:c r="KZO6" s="126"/>
      <x:c r="KZP6" s="126"/>
      <x:c r="KZQ6" s="126"/>
      <x:c r="KZR6" s="126"/>
      <x:c r="KZS6" s="126"/>
      <x:c r="KZT6" s="126"/>
      <x:c r="KZU6" s="126"/>
      <x:c r="KZV6" s="126"/>
      <x:c r="KZW6" s="126"/>
      <x:c r="KZX6" s="126"/>
      <x:c r="KZY6" s="126"/>
      <x:c r="KZZ6" s="126"/>
      <x:c r="LAA6" s="126"/>
      <x:c r="LAB6" s="126"/>
      <x:c r="LAC6" s="126"/>
      <x:c r="LAD6" s="126"/>
      <x:c r="LAE6" s="126"/>
      <x:c r="LAF6" s="126"/>
      <x:c r="LAG6" s="126"/>
      <x:c r="LAH6" s="126"/>
      <x:c r="LAI6" s="126"/>
      <x:c r="LAJ6" s="126"/>
      <x:c r="LAK6" s="126"/>
      <x:c r="LAL6" s="126"/>
      <x:c r="LAM6" s="126"/>
      <x:c r="LAN6" s="126"/>
      <x:c r="LAO6" s="126"/>
      <x:c r="LAP6" s="126"/>
      <x:c r="LAQ6" s="126"/>
      <x:c r="LAR6" s="126"/>
      <x:c r="LAS6" s="126"/>
      <x:c r="LAT6" s="126"/>
      <x:c r="LAU6" s="126"/>
      <x:c r="LAV6" s="126"/>
      <x:c r="LAW6" s="126"/>
      <x:c r="LAX6" s="126"/>
      <x:c r="LAY6" s="126"/>
      <x:c r="LAZ6" s="126"/>
      <x:c r="LBA6" s="126"/>
      <x:c r="LBB6" s="126"/>
      <x:c r="LBC6" s="126"/>
      <x:c r="LBD6" s="126"/>
      <x:c r="LBE6" s="126"/>
      <x:c r="LBF6" s="126"/>
      <x:c r="LBG6" s="126"/>
      <x:c r="LBH6" s="126"/>
      <x:c r="LBI6" s="126"/>
      <x:c r="LBJ6" s="126"/>
      <x:c r="LBK6" s="126"/>
      <x:c r="LBL6" s="126"/>
      <x:c r="LBM6" s="126"/>
      <x:c r="LBN6" s="126"/>
      <x:c r="LBO6" s="126"/>
      <x:c r="LBP6" s="126"/>
      <x:c r="LBQ6" s="126"/>
      <x:c r="LBR6" s="126"/>
      <x:c r="LBS6" s="126"/>
      <x:c r="LBT6" s="126"/>
      <x:c r="LBU6" s="126"/>
      <x:c r="LBV6" s="126"/>
      <x:c r="LBW6" s="126"/>
      <x:c r="LBX6" s="126"/>
      <x:c r="LBY6" s="126"/>
      <x:c r="LBZ6" s="126"/>
      <x:c r="LCA6" s="126"/>
      <x:c r="LCB6" s="126"/>
      <x:c r="LCC6" s="126"/>
      <x:c r="LCD6" s="126"/>
      <x:c r="LCE6" s="126"/>
      <x:c r="LCF6" s="126"/>
      <x:c r="LCG6" s="126"/>
      <x:c r="LCH6" s="126"/>
      <x:c r="LCI6" s="126"/>
      <x:c r="LCJ6" s="126"/>
      <x:c r="LCK6" s="126"/>
      <x:c r="LCL6" s="126"/>
      <x:c r="LCM6" s="126"/>
      <x:c r="LCN6" s="126"/>
      <x:c r="LCO6" s="126"/>
      <x:c r="LCP6" s="126"/>
      <x:c r="LCQ6" s="126"/>
      <x:c r="LCR6" s="126"/>
      <x:c r="LCS6" s="126"/>
      <x:c r="LCT6" s="126"/>
      <x:c r="LCU6" s="126"/>
      <x:c r="LCV6" s="126"/>
      <x:c r="LCW6" s="126"/>
      <x:c r="LCX6" s="126"/>
      <x:c r="LCY6" s="126"/>
      <x:c r="LCZ6" s="126"/>
      <x:c r="LDA6" s="126"/>
      <x:c r="LDB6" s="126"/>
      <x:c r="LDC6" s="126"/>
      <x:c r="LDD6" s="126"/>
      <x:c r="LDE6" s="126"/>
      <x:c r="LDF6" s="126"/>
      <x:c r="LDG6" s="126"/>
      <x:c r="LDH6" s="126"/>
      <x:c r="LDI6" s="126"/>
      <x:c r="LDJ6" s="126"/>
      <x:c r="LDK6" s="126"/>
      <x:c r="LDL6" s="126"/>
      <x:c r="LDM6" s="126"/>
      <x:c r="LDN6" s="126"/>
      <x:c r="LDO6" s="126"/>
      <x:c r="LDP6" s="126"/>
      <x:c r="LDQ6" s="126"/>
      <x:c r="LDR6" s="126"/>
      <x:c r="LDS6" s="126"/>
      <x:c r="LDT6" s="126"/>
      <x:c r="LDU6" s="126"/>
      <x:c r="LDV6" s="126"/>
      <x:c r="LDW6" s="126"/>
      <x:c r="LDX6" s="126"/>
      <x:c r="LDY6" s="126"/>
      <x:c r="LDZ6" s="126"/>
      <x:c r="LEA6" s="126"/>
      <x:c r="LEB6" s="126"/>
      <x:c r="LEC6" s="126"/>
      <x:c r="LED6" s="126"/>
      <x:c r="LEE6" s="126"/>
      <x:c r="LEF6" s="126"/>
      <x:c r="LEG6" s="126"/>
      <x:c r="LEH6" s="126"/>
      <x:c r="LEI6" s="126"/>
      <x:c r="LEJ6" s="126"/>
      <x:c r="LEK6" s="126"/>
      <x:c r="LEL6" s="126"/>
      <x:c r="LEM6" s="126"/>
      <x:c r="LEN6" s="126"/>
      <x:c r="LEO6" s="126"/>
      <x:c r="LEP6" s="126"/>
      <x:c r="LEQ6" s="126"/>
      <x:c r="LER6" s="126"/>
      <x:c r="LES6" s="126"/>
      <x:c r="LET6" s="126"/>
      <x:c r="LEU6" s="126"/>
      <x:c r="LEV6" s="126"/>
      <x:c r="LEW6" s="126"/>
      <x:c r="LEX6" s="126"/>
      <x:c r="LEY6" s="126"/>
      <x:c r="LEZ6" s="126"/>
      <x:c r="LFA6" s="126"/>
      <x:c r="LFB6" s="126"/>
      <x:c r="LFC6" s="126"/>
      <x:c r="LFD6" s="126"/>
      <x:c r="LFE6" s="126"/>
      <x:c r="LFF6" s="126"/>
      <x:c r="LFG6" s="126"/>
      <x:c r="LFH6" s="126"/>
      <x:c r="LFI6" s="126"/>
      <x:c r="LFJ6" s="126"/>
      <x:c r="LFK6" s="126"/>
      <x:c r="LFL6" s="126"/>
      <x:c r="LFM6" s="126"/>
      <x:c r="LFN6" s="126"/>
      <x:c r="LFO6" s="126"/>
      <x:c r="LFP6" s="126"/>
      <x:c r="LFQ6" s="126"/>
      <x:c r="LFR6" s="126"/>
      <x:c r="LFS6" s="126"/>
      <x:c r="LFT6" s="126"/>
      <x:c r="LFU6" s="126"/>
      <x:c r="LFV6" s="126"/>
      <x:c r="LFW6" s="126"/>
      <x:c r="LFX6" s="126"/>
      <x:c r="LFY6" s="126"/>
      <x:c r="LFZ6" s="126"/>
      <x:c r="LGA6" s="126"/>
      <x:c r="LGB6" s="126"/>
      <x:c r="LGC6" s="126"/>
      <x:c r="LGD6" s="126"/>
      <x:c r="LGE6" s="126"/>
      <x:c r="LGF6" s="126"/>
      <x:c r="LGG6" s="126"/>
      <x:c r="LGH6" s="126"/>
      <x:c r="LGI6" s="126"/>
      <x:c r="LGJ6" s="126"/>
      <x:c r="LGK6" s="126"/>
      <x:c r="LGL6" s="126"/>
      <x:c r="LGM6" s="126"/>
      <x:c r="LGN6" s="126"/>
      <x:c r="LGO6" s="126"/>
      <x:c r="LGP6" s="126"/>
      <x:c r="LGQ6" s="126"/>
      <x:c r="LGR6" s="126"/>
      <x:c r="LGS6" s="126"/>
      <x:c r="LGT6" s="126"/>
      <x:c r="LGU6" s="126"/>
      <x:c r="LGV6" s="126"/>
      <x:c r="LGW6" s="126"/>
      <x:c r="LGX6" s="126"/>
      <x:c r="LGY6" s="126"/>
      <x:c r="LGZ6" s="126"/>
      <x:c r="LHA6" s="126"/>
      <x:c r="LHB6" s="126"/>
      <x:c r="LHC6" s="126"/>
      <x:c r="LHD6" s="126"/>
      <x:c r="LHE6" s="126"/>
      <x:c r="LHF6" s="126"/>
      <x:c r="LHG6" s="126"/>
      <x:c r="LHH6" s="126"/>
      <x:c r="LHI6" s="126"/>
      <x:c r="LHJ6" s="126"/>
      <x:c r="LHK6" s="126"/>
      <x:c r="LHL6" s="126"/>
      <x:c r="LHM6" s="126"/>
      <x:c r="LHN6" s="126"/>
      <x:c r="LHO6" s="126"/>
      <x:c r="LHP6" s="126"/>
      <x:c r="LHQ6" s="126"/>
      <x:c r="LHR6" s="126"/>
      <x:c r="LHS6" s="126"/>
      <x:c r="LHT6" s="126"/>
      <x:c r="LHU6" s="126"/>
      <x:c r="LHV6" s="126"/>
      <x:c r="LHW6" s="126"/>
      <x:c r="LHX6" s="126"/>
      <x:c r="LHY6" s="126"/>
      <x:c r="LHZ6" s="126"/>
      <x:c r="LIA6" s="126"/>
      <x:c r="LIB6" s="126"/>
      <x:c r="LIC6" s="126"/>
      <x:c r="LID6" s="126"/>
      <x:c r="LIE6" s="126"/>
      <x:c r="LIF6" s="126"/>
      <x:c r="LIG6" s="126"/>
      <x:c r="LIH6" s="126"/>
      <x:c r="LII6" s="126"/>
      <x:c r="LIJ6" s="126"/>
      <x:c r="LIK6" s="126"/>
      <x:c r="LIL6" s="126"/>
      <x:c r="LIM6" s="126"/>
      <x:c r="LIN6" s="126"/>
      <x:c r="LIO6" s="126"/>
      <x:c r="LIP6" s="126"/>
      <x:c r="LIQ6" s="126"/>
      <x:c r="LIR6" s="126"/>
      <x:c r="LIS6" s="126"/>
      <x:c r="LIT6" s="126"/>
      <x:c r="LIU6" s="126"/>
      <x:c r="LIV6" s="126"/>
      <x:c r="LIW6" s="126"/>
      <x:c r="LIX6" s="126"/>
      <x:c r="LIY6" s="126"/>
      <x:c r="LIZ6" s="126"/>
      <x:c r="LJA6" s="126"/>
      <x:c r="LJB6" s="126"/>
      <x:c r="LJC6" s="126"/>
      <x:c r="LJD6" s="126"/>
      <x:c r="LJE6" s="126"/>
      <x:c r="LJF6" s="126"/>
      <x:c r="LJG6" s="126"/>
      <x:c r="LJH6" s="126"/>
      <x:c r="LJI6" s="126"/>
      <x:c r="LJJ6" s="126"/>
      <x:c r="LJK6" s="126"/>
      <x:c r="LJL6" s="126"/>
      <x:c r="LJM6" s="126"/>
      <x:c r="LJN6" s="126"/>
      <x:c r="LJO6" s="126"/>
      <x:c r="LJP6" s="126"/>
      <x:c r="LJQ6" s="126"/>
      <x:c r="LJR6" s="126"/>
      <x:c r="LJS6" s="126"/>
      <x:c r="LJT6" s="126"/>
      <x:c r="LJU6" s="126"/>
      <x:c r="LJV6" s="126"/>
      <x:c r="LJW6" s="126"/>
      <x:c r="LJX6" s="126"/>
      <x:c r="LJY6" s="126"/>
      <x:c r="LJZ6" s="126"/>
      <x:c r="LKA6" s="126"/>
      <x:c r="LKB6" s="126"/>
      <x:c r="LKC6" s="126"/>
      <x:c r="LKD6" s="126"/>
      <x:c r="LKE6" s="126"/>
      <x:c r="LKF6" s="126"/>
      <x:c r="LKG6" s="126"/>
      <x:c r="LKH6" s="126"/>
      <x:c r="LKI6" s="126"/>
      <x:c r="LKJ6" s="126"/>
      <x:c r="LKK6" s="126"/>
      <x:c r="LKL6" s="126"/>
      <x:c r="LKM6" s="126"/>
      <x:c r="LKN6" s="126"/>
      <x:c r="LKO6" s="126"/>
      <x:c r="LKP6" s="126"/>
      <x:c r="LKQ6" s="126"/>
      <x:c r="LKR6" s="126"/>
      <x:c r="LKS6" s="126"/>
      <x:c r="LKT6" s="126"/>
      <x:c r="LKU6" s="126"/>
      <x:c r="LKV6" s="126"/>
      <x:c r="LKW6" s="126"/>
      <x:c r="LKX6" s="126"/>
      <x:c r="LKY6" s="126"/>
      <x:c r="LKZ6" s="126"/>
      <x:c r="LLA6" s="126"/>
      <x:c r="LLB6" s="126"/>
      <x:c r="LLC6" s="126"/>
      <x:c r="LLD6" s="126"/>
      <x:c r="LLE6" s="126"/>
      <x:c r="LLF6" s="126"/>
      <x:c r="LLG6" s="126"/>
      <x:c r="LLH6" s="126"/>
      <x:c r="LLI6" s="126"/>
      <x:c r="LLJ6" s="126"/>
      <x:c r="LLK6" s="126"/>
      <x:c r="LLL6" s="126"/>
      <x:c r="LLM6" s="126"/>
      <x:c r="LLN6" s="126"/>
      <x:c r="LLO6" s="126"/>
      <x:c r="LLP6" s="126"/>
      <x:c r="LLQ6" s="126"/>
      <x:c r="LLR6" s="126"/>
      <x:c r="LLS6" s="126"/>
      <x:c r="LLT6" s="126"/>
      <x:c r="LLU6" s="126"/>
      <x:c r="LLV6" s="126"/>
      <x:c r="LLW6" s="126"/>
      <x:c r="LLX6" s="126"/>
      <x:c r="LLY6" s="126"/>
      <x:c r="LLZ6" s="126"/>
      <x:c r="LMA6" s="126"/>
      <x:c r="LMB6" s="126"/>
      <x:c r="LMC6" s="126"/>
      <x:c r="LMD6" s="126"/>
      <x:c r="LME6" s="126"/>
      <x:c r="LMF6" s="126"/>
      <x:c r="LMG6" s="126"/>
      <x:c r="LMH6" s="126"/>
      <x:c r="LMI6" s="126"/>
      <x:c r="LMJ6" s="126"/>
      <x:c r="LMK6" s="126"/>
      <x:c r="LML6" s="126"/>
      <x:c r="LMM6" s="126"/>
      <x:c r="LMN6" s="126"/>
      <x:c r="LMO6" s="126"/>
      <x:c r="LMP6" s="126"/>
      <x:c r="LMQ6" s="126"/>
      <x:c r="LMR6" s="126"/>
      <x:c r="LMS6" s="126"/>
      <x:c r="LMT6" s="126"/>
      <x:c r="LMU6" s="126"/>
      <x:c r="LMV6" s="126"/>
      <x:c r="LMW6" s="126"/>
      <x:c r="LMX6" s="126"/>
      <x:c r="LMY6" s="126"/>
      <x:c r="LMZ6" s="126"/>
      <x:c r="LNA6" s="126"/>
      <x:c r="LNB6" s="126"/>
      <x:c r="LNC6" s="126"/>
      <x:c r="LND6" s="126"/>
      <x:c r="LNE6" s="126"/>
      <x:c r="LNF6" s="126"/>
      <x:c r="LNG6" s="126"/>
      <x:c r="LNH6" s="126"/>
      <x:c r="LNI6" s="126"/>
      <x:c r="LNJ6" s="126"/>
      <x:c r="LNK6" s="126"/>
      <x:c r="LNL6" s="126"/>
      <x:c r="LNM6" s="126"/>
      <x:c r="LNN6" s="126"/>
      <x:c r="LNO6" s="126"/>
      <x:c r="LNP6" s="126"/>
      <x:c r="LNQ6" s="126"/>
      <x:c r="LNR6" s="126"/>
      <x:c r="LNS6" s="126"/>
      <x:c r="LNT6" s="126"/>
      <x:c r="LNU6" s="126"/>
      <x:c r="LNV6" s="126"/>
      <x:c r="LNW6" s="126"/>
      <x:c r="LNX6" s="126"/>
      <x:c r="LNY6" s="126"/>
      <x:c r="LNZ6" s="126"/>
      <x:c r="LOA6" s="126"/>
      <x:c r="LOB6" s="126"/>
      <x:c r="LOC6" s="126"/>
      <x:c r="LOD6" s="126"/>
      <x:c r="LOE6" s="126"/>
      <x:c r="LOF6" s="126"/>
      <x:c r="LOG6" s="126"/>
      <x:c r="LOH6" s="126"/>
      <x:c r="LOI6" s="126"/>
      <x:c r="LOJ6" s="126"/>
      <x:c r="LOK6" s="126"/>
      <x:c r="LOL6" s="126"/>
      <x:c r="LOM6" s="126"/>
      <x:c r="LON6" s="126"/>
      <x:c r="LOO6" s="126"/>
      <x:c r="LOP6" s="126"/>
      <x:c r="LOQ6" s="126"/>
      <x:c r="LOR6" s="126"/>
      <x:c r="LOS6" s="126"/>
      <x:c r="LOT6" s="126"/>
      <x:c r="LOU6" s="126"/>
      <x:c r="LOV6" s="126"/>
      <x:c r="LOW6" s="126"/>
      <x:c r="LOX6" s="126"/>
      <x:c r="LOY6" s="126"/>
      <x:c r="LOZ6" s="126"/>
      <x:c r="LPA6" s="126"/>
      <x:c r="LPB6" s="126"/>
      <x:c r="LPC6" s="126"/>
      <x:c r="LPD6" s="126"/>
      <x:c r="LPE6" s="126"/>
      <x:c r="LPF6" s="126"/>
      <x:c r="LPG6" s="126"/>
      <x:c r="LPH6" s="126"/>
      <x:c r="LPI6" s="126"/>
      <x:c r="LPJ6" s="126"/>
      <x:c r="LPK6" s="126"/>
      <x:c r="LPL6" s="126"/>
      <x:c r="LPM6" s="126"/>
      <x:c r="LPN6" s="126"/>
      <x:c r="LPO6" s="126"/>
      <x:c r="LPP6" s="126"/>
      <x:c r="LPQ6" s="126"/>
      <x:c r="LPR6" s="126"/>
      <x:c r="LPS6" s="126"/>
      <x:c r="LPT6" s="126"/>
      <x:c r="LPU6" s="126"/>
      <x:c r="LPV6" s="126"/>
      <x:c r="LPW6" s="126"/>
      <x:c r="LPX6" s="126"/>
      <x:c r="LPY6" s="126"/>
      <x:c r="LPZ6" s="126"/>
      <x:c r="LQA6" s="126"/>
      <x:c r="LQB6" s="126"/>
      <x:c r="LQC6" s="126"/>
      <x:c r="LQD6" s="126"/>
      <x:c r="LQE6" s="126"/>
      <x:c r="LQF6" s="126"/>
      <x:c r="LQG6" s="126"/>
      <x:c r="LQH6" s="126"/>
      <x:c r="LQI6" s="126"/>
      <x:c r="LQJ6" s="126"/>
      <x:c r="LQK6" s="126"/>
      <x:c r="LQL6" s="126"/>
      <x:c r="LQM6" s="126"/>
      <x:c r="LQN6" s="126"/>
      <x:c r="LQO6" s="126"/>
      <x:c r="LQP6" s="126"/>
      <x:c r="LQQ6" s="126"/>
      <x:c r="LQR6" s="126"/>
      <x:c r="LQS6" s="126"/>
      <x:c r="LQT6" s="126"/>
      <x:c r="LQU6" s="126"/>
      <x:c r="LQV6" s="126"/>
      <x:c r="LQW6" s="126"/>
      <x:c r="LQX6" s="126"/>
      <x:c r="LQY6" s="126"/>
      <x:c r="LQZ6" s="126"/>
      <x:c r="LRA6" s="126"/>
      <x:c r="LRB6" s="126"/>
      <x:c r="LRC6" s="126"/>
      <x:c r="LRD6" s="126"/>
      <x:c r="LRE6" s="126"/>
      <x:c r="LRF6" s="126"/>
      <x:c r="LRG6" s="126"/>
      <x:c r="LRH6" s="126"/>
      <x:c r="LRI6" s="126"/>
      <x:c r="LRJ6" s="126"/>
      <x:c r="LRK6" s="126"/>
      <x:c r="LRL6" s="126"/>
      <x:c r="LRM6" s="126"/>
      <x:c r="LRN6" s="126"/>
      <x:c r="LRO6" s="126"/>
      <x:c r="LRP6" s="126"/>
      <x:c r="LRQ6" s="126"/>
      <x:c r="LRR6" s="126"/>
      <x:c r="LRS6" s="126"/>
      <x:c r="LRT6" s="126"/>
      <x:c r="LRU6" s="126"/>
      <x:c r="LRV6" s="126"/>
      <x:c r="LRW6" s="126"/>
      <x:c r="LRX6" s="126"/>
      <x:c r="LRY6" s="126"/>
      <x:c r="LRZ6" s="126"/>
      <x:c r="LSA6" s="126"/>
      <x:c r="LSB6" s="126"/>
      <x:c r="LSC6" s="126"/>
      <x:c r="LSD6" s="126"/>
      <x:c r="LSE6" s="126"/>
      <x:c r="LSF6" s="126"/>
      <x:c r="LSG6" s="126"/>
      <x:c r="LSH6" s="126"/>
      <x:c r="LSI6" s="126"/>
      <x:c r="LSJ6" s="126"/>
      <x:c r="LSK6" s="126"/>
      <x:c r="LSL6" s="126"/>
      <x:c r="LSM6" s="126"/>
      <x:c r="LSN6" s="126"/>
      <x:c r="LSO6" s="126"/>
      <x:c r="LSP6" s="126"/>
      <x:c r="LSQ6" s="126"/>
      <x:c r="LSR6" s="126"/>
      <x:c r="LSS6" s="126"/>
      <x:c r="LST6" s="126"/>
      <x:c r="LSU6" s="126"/>
      <x:c r="LSV6" s="126"/>
      <x:c r="LSW6" s="126"/>
      <x:c r="LSX6" s="126"/>
      <x:c r="LSY6" s="126"/>
      <x:c r="LSZ6" s="126"/>
      <x:c r="LTA6" s="126"/>
      <x:c r="LTB6" s="126"/>
      <x:c r="LTC6" s="126"/>
      <x:c r="LTD6" s="126"/>
      <x:c r="LTE6" s="126"/>
      <x:c r="LTF6" s="126"/>
      <x:c r="LTG6" s="126"/>
      <x:c r="LTH6" s="126"/>
      <x:c r="LTI6" s="126"/>
      <x:c r="LTJ6" s="126"/>
      <x:c r="LTK6" s="126"/>
      <x:c r="LTL6" s="126"/>
      <x:c r="LTM6" s="126"/>
      <x:c r="LTN6" s="126"/>
      <x:c r="LTO6" s="126"/>
      <x:c r="LTP6" s="126"/>
      <x:c r="LTQ6" s="126"/>
      <x:c r="LTR6" s="126"/>
      <x:c r="LTS6" s="126"/>
      <x:c r="LTT6" s="126"/>
      <x:c r="LTU6" s="126"/>
      <x:c r="LTV6" s="126"/>
      <x:c r="LTW6" s="126"/>
      <x:c r="LTX6" s="126"/>
      <x:c r="LTY6" s="126"/>
      <x:c r="LTZ6" s="126"/>
      <x:c r="LUA6" s="126"/>
      <x:c r="LUB6" s="126"/>
      <x:c r="LUC6" s="126"/>
      <x:c r="LUD6" s="126"/>
      <x:c r="LUE6" s="126"/>
      <x:c r="LUF6" s="126"/>
      <x:c r="LUG6" s="126"/>
      <x:c r="LUH6" s="126"/>
      <x:c r="LUI6" s="126"/>
      <x:c r="LUJ6" s="126"/>
      <x:c r="LUK6" s="126"/>
      <x:c r="LUL6" s="126"/>
      <x:c r="LUM6" s="126"/>
      <x:c r="LUN6" s="126"/>
      <x:c r="LUO6" s="126"/>
      <x:c r="LUP6" s="126"/>
      <x:c r="LUQ6" s="126"/>
      <x:c r="LUR6" s="126"/>
      <x:c r="LUS6" s="126"/>
      <x:c r="LUT6" s="126"/>
      <x:c r="LUU6" s="126"/>
      <x:c r="LUV6" s="126"/>
      <x:c r="LUW6" s="126"/>
      <x:c r="LUX6" s="126"/>
      <x:c r="LUY6" s="126"/>
      <x:c r="LUZ6" s="126"/>
      <x:c r="LVA6" s="126"/>
      <x:c r="LVB6" s="126"/>
      <x:c r="LVC6" s="126"/>
      <x:c r="LVD6" s="126"/>
      <x:c r="LVE6" s="126"/>
      <x:c r="LVF6" s="126"/>
      <x:c r="LVG6" s="126"/>
      <x:c r="LVH6" s="126"/>
      <x:c r="LVI6" s="126"/>
      <x:c r="LVJ6" s="126"/>
      <x:c r="LVK6" s="126"/>
      <x:c r="LVL6" s="126"/>
      <x:c r="LVM6" s="126"/>
      <x:c r="LVN6" s="126"/>
      <x:c r="LVO6" s="126"/>
      <x:c r="LVP6" s="126"/>
      <x:c r="LVQ6" s="126"/>
      <x:c r="LVR6" s="126"/>
      <x:c r="LVS6" s="126"/>
      <x:c r="LVT6" s="126"/>
      <x:c r="LVU6" s="126"/>
      <x:c r="LVV6" s="126"/>
      <x:c r="LVW6" s="126"/>
      <x:c r="LVX6" s="126"/>
      <x:c r="LVY6" s="126"/>
      <x:c r="LVZ6" s="126"/>
      <x:c r="LWA6" s="126"/>
      <x:c r="LWB6" s="126"/>
      <x:c r="LWC6" s="126"/>
      <x:c r="LWD6" s="126"/>
      <x:c r="LWE6" s="126"/>
      <x:c r="LWF6" s="126"/>
      <x:c r="LWG6" s="126"/>
      <x:c r="LWH6" s="126"/>
      <x:c r="LWI6" s="126"/>
      <x:c r="LWJ6" s="126"/>
      <x:c r="LWK6" s="126"/>
      <x:c r="LWL6" s="126"/>
      <x:c r="LWM6" s="126"/>
      <x:c r="LWN6" s="126"/>
      <x:c r="LWO6" s="126"/>
      <x:c r="LWP6" s="126"/>
      <x:c r="LWQ6" s="126"/>
      <x:c r="LWR6" s="126"/>
      <x:c r="LWS6" s="126"/>
      <x:c r="LWT6" s="126"/>
      <x:c r="LWU6" s="126"/>
      <x:c r="LWV6" s="126"/>
      <x:c r="LWW6" s="126"/>
      <x:c r="LWX6" s="126"/>
      <x:c r="LWY6" s="126"/>
      <x:c r="LWZ6" s="126"/>
      <x:c r="LXA6" s="126"/>
      <x:c r="LXB6" s="126"/>
      <x:c r="LXC6" s="126"/>
      <x:c r="LXD6" s="126"/>
      <x:c r="LXE6" s="126"/>
      <x:c r="LXF6" s="126"/>
      <x:c r="LXG6" s="126"/>
      <x:c r="LXH6" s="126"/>
      <x:c r="LXI6" s="126"/>
      <x:c r="LXJ6" s="126"/>
      <x:c r="LXK6" s="126"/>
      <x:c r="LXL6" s="126"/>
      <x:c r="LXM6" s="126"/>
      <x:c r="LXN6" s="126"/>
      <x:c r="LXO6" s="126"/>
      <x:c r="LXP6" s="126"/>
      <x:c r="LXQ6" s="126"/>
      <x:c r="LXR6" s="126"/>
      <x:c r="LXS6" s="126"/>
      <x:c r="LXT6" s="126"/>
      <x:c r="LXU6" s="126"/>
      <x:c r="LXV6" s="126"/>
      <x:c r="LXW6" s="126"/>
      <x:c r="LXX6" s="126"/>
      <x:c r="LXY6" s="126"/>
      <x:c r="LXZ6" s="126"/>
      <x:c r="LYA6" s="126"/>
      <x:c r="LYB6" s="126"/>
      <x:c r="LYC6" s="126"/>
      <x:c r="LYD6" s="126"/>
      <x:c r="LYE6" s="126"/>
      <x:c r="LYF6" s="126"/>
      <x:c r="LYG6" s="126"/>
      <x:c r="LYH6" s="126"/>
      <x:c r="LYI6" s="126"/>
      <x:c r="LYJ6" s="126"/>
      <x:c r="LYK6" s="126"/>
      <x:c r="LYL6" s="126"/>
      <x:c r="LYM6" s="126"/>
      <x:c r="LYN6" s="126"/>
      <x:c r="LYO6" s="126"/>
      <x:c r="LYP6" s="126"/>
      <x:c r="LYQ6" s="126"/>
      <x:c r="LYR6" s="126"/>
      <x:c r="LYS6" s="126"/>
      <x:c r="LYT6" s="126"/>
      <x:c r="LYU6" s="126"/>
      <x:c r="LYV6" s="126"/>
      <x:c r="LYW6" s="126"/>
      <x:c r="LYX6" s="126"/>
      <x:c r="LYY6" s="126"/>
      <x:c r="LYZ6" s="126"/>
      <x:c r="LZA6" s="126"/>
      <x:c r="LZB6" s="126"/>
      <x:c r="LZC6" s="126"/>
      <x:c r="LZD6" s="126"/>
      <x:c r="LZE6" s="126"/>
      <x:c r="LZF6" s="126"/>
      <x:c r="LZG6" s="126"/>
      <x:c r="LZH6" s="126"/>
      <x:c r="LZI6" s="126"/>
      <x:c r="LZJ6" s="126"/>
      <x:c r="LZK6" s="126"/>
      <x:c r="LZL6" s="126"/>
      <x:c r="LZM6" s="126"/>
      <x:c r="LZN6" s="126"/>
      <x:c r="LZO6" s="126"/>
      <x:c r="LZP6" s="126"/>
      <x:c r="LZQ6" s="126"/>
      <x:c r="LZR6" s="126"/>
      <x:c r="LZS6" s="126"/>
      <x:c r="LZT6" s="126"/>
      <x:c r="LZU6" s="126"/>
      <x:c r="LZV6" s="126"/>
      <x:c r="LZW6" s="126"/>
      <x:c r="LZX6" s="126"/>
      <x:c r="LZY6" s="126"/>
      <x:c r="LZZ6" s="126"/>
      <x:c r="MAA6" s="126"/>
      <x:c r="MAB6" s="126"/>
      <x:c r="MAC6" s="126"/>
      <x:c r="MAD6" s="126"/>
      <x:c r="MAE6" s="126"/>
      <x:c r="MAF6" s="126"/>
      <x:c r="MAG6" s="126"/>
      <x:c r="MAH6" s="126"/>
      <x:c r="MAI6" s="126"/>
      <x:c r="MAJ6" s="126"/>
      <x:c r="MAK6" s="126"/>
      <x:c r="MAL6" s="126"/>
      <x:c r="MAM6" s="126"/>
      <x:c r="MAN6" s="126"/>
      <x:c r="MAO6" s="126"/>
      <x:c r="MAP6" s="126"/>
      <x:c r="MAQ6" s="126"/>
      <x:c r="MAR6" s="126"/>
      <x:c r="MAS6" s="126"/>
      <x:c r="MAT6" s="126"/>
      <x:c r="MAU6" s="126"/>
      <x:c r="MAV6" s="126"/>
      <x:c r="MAW6" s="126"/>
      <x:c r="MAX6" s="126"/>
      <x:c r="MAY6" s="126"/>
      <x:c r="MAZ6" s="126"/>
      <x:c r="MBA6" s="126"/>
      <x:c r="MBB6" s="126"/>
      <x:c r="MBC6" s="126"/>
      <x:c r="MBD6" s="126"/>
      <x:c r="MBE6" s="126"/>
      <x:c r="MBF6" s="126"/>
      <x:c r="MBG6" s="126"/>
      <x:c r="MBH6" s="126"/>
      <x:c r="MBI6" s="126"/>
      <x:c r="MBJ6" s="126"/>
      <x:c r="MBK6" s="126"/>
      <x:c r="MBL6" s="126"/>
      <x:c r="MBM6" s="126"/>
      <x:c r="MBN6" s="126"/>
      <x:c r="MBO6" s="126"/>
      <x:c r="MBP6" s="126"/>
      <x:c r="MBQ6" s="126"/>
      <x:c r="MBR6" s="126"/>
      <x:c r="MBS6" s="126"/>
      <x:c r="MBT6" s="126"/>
      <x:c r="MBU6" s="126"/>
      <x:c r="MBV6" s="126"/>
      <x:c r="MBW6" s="126"/>
      <x:c r="MBX6" s="126"/>
      <x:c r="MBY6" s="126"/>
      <x:c r="MBZ6" s="126"/>
      <x:c r="MCA6" s="126"/>
      <x:c r="MCB6" s="126"/>
      <x:c r="MCC6" s="126"/>
      <x:c r="MCD6" s="126"/>
      <x:c r="MCE6" s="126"/>
      <x:c r="MCF6" s="126"/>
      <x:c r="MCG6" s="126"/>
      <x:c r="MCH6" s="126"/>
      <x:c r="MCI6" s="126"/>
      <x:c r="MCJ6" s="126"/>
      <x:c r="MCK6" s="126"/>
      <x:c r="MCL6" s="126"/>
      <x:c r="MCM6" s="126"/>
      <x:c r="MCN6" s="126"/>
      <x:c r="MCO6" s="126"/>
      <x:c r="MCP6" s="126"/>
      <x:c r="MCQ6" s="126"/>
      <x:c r="MCR6" s="126"/>
      <x:c r="MCS6" s="126"/>
      <x:c r="MCT6" s="126"/>
      <x:c r="MCU6" s="126"/>
      <x:c r="MCV6" s="126"/>
      <x:c r="MCW6" s="126"/>
      <x:c r="MCX6" s="126"/>
      <x:c r="MCY6" s="126"/>
      <x:c r="MCZ6" s="126"/>
      <x:c r="MDA6" s="126"/>
      <x:c r="MDB6" s="126"/>
      <x:c r="MDC6" s="126"/>
      <x:c r="MDD6" s="126"/>
      <x:c r="MDE6" s="126"/>
      <x:c r="MDF6" s="126"/>
      <x:c r="MDG6" s="126"/>
      <x:c r="MDH6" s="126"/>
      <x:c r="MDI6" s="126"/>
      <x:c r="MDJ6" s="126"/>
      <x:c r="MDK6" s="126"/>
      <x:c r="MDL6" s="126"/>
      <x:c r="MDM6" s="126"/>
      <x:c r="MDN6" s="126"/>
      <x:c r="MDO6" s="126"/>
      <x:c r="MDP6" s="126"/>
      <x:c r="MDQ6" s="126"/>
      <x:c r="MDR6" s="126"/>
      <x:c r="MDS6" s="126"/>
      <x:c r="MDT6" s="126"/>
      <x:c r="MDU6" s="126"/>
      <x:c r="MDV6" s="126"/>
      <x:c r="MDW6" s="126"/>
      <x:c r="MDX6" s="126"/>
      <x:c r="MDY6" s="126"/>
      <x:c r="MDZ6" s="126"/>
      <x:c r="MEA6" s="126"/>
      <x:c r="MEB6" s="126"/>
      <x:c r="MEC6" s="126"/>
      <x:c r="MED6" s="126"/>
      <x:c r="MEE6" s="126"/>
      <x:c r="MEF6" s="126"/>
      <x:c r="MEG6" s="126"/>
      <x:c r="MEH6" s="126"/>
      <x:c r="MEI6" s="126"/>
      <x:c r="MEJ6" s="126"/>
      <x:c r="MEK6" s="126"/>
      <x:c r="MEL6" s="126"/>
      <x:c r="MEM6" s="126"/>
      <x:c r="MEN6" s="126"/>
      <x:c r="MEO6" s="126"/>
      <x:c r="MEP6" s="126"/>
      <x:c r="MEQ6" s="126"/>
      <x:c r="MER6" s="126"/>
      <x:c r="MES6" s="126"/>
      <x:c r="MET6" s="126"/>
      <x:c r="MEU6" s="126"/>
      <x:c r="MEV6" s="126"/>
      <x:c r="MEW6" s="126"/>
      <x:c r="MEX6" s="126"/>
      <x:c r="MEY6" s="126"/>
      <x:c r="MEZ6" s="126"/>
      <x:c r="MFA6" s="126"/>
      <x:c r="MFB6" s="126"/>
      <x:c r="MFC6" s="126"/>
      <x:c r="MFD6" s="126"/>
      <x:c r="MFE6" s="126"/>
      <x:c r="MFF6" s="126"/>
      <x:c r="MFG6" s="126"/>
      <x:c r="MFH6" s="126"/>
      <x:c r="MFI6" s="126"/>
      <x:c r="MFJ6" s="126"/>
      <x:c r="MFK6" s="126"/>
      <x:c r="MFL6" s="126"/>
      <x:c r="MFM6" s="126"/>
      <x:c r="MFN6" s="126"/>
      <x:c r="MFO6" s="126"/>
      <x:c r="MFP6" s="126"/>
      <x:c r="MFQ6" s="126"/>
      <x:c r="MFR6" s="126"/>
      <x:c r="MFS6" s="126"/>
      <x:c r="MFT6" s="126"/>
      <x:c r="MFU6" s="126"/>
      <x:c r="MFV6" s="126"/>
      <x:c r="MFW6" s="126"/>
      <x:c r="MFX6" s="126"/>
      <x:c r="MFY6" s="126"/>
      <x:c r="MFZ6" s="126"/>
      <x:c r="MGA6" s="126"/>
      <x:c r="MGB6" s="126"/>
      <x:c r="MGC6" s="126"/>
      <x:c r="MGD6" s="126"/>
      <x:c r="MGE6" s="126"/>
      <x:c r="MGF6" s="126"/>
      <x:c r="MGG6" s="126"/>
      <x:c r="MGH6" s="126"/>
      <x:c r="MGI6" s="126"/>
      <x:c r="MGJ6" s="126"/>
      <x:c r="MGK6" s="126"/>
      <x:c r="MGL6" s="126"/>
      <x:c r="MGM6" s="126"/>
      <x:c r="MGN6" s="126"/>
      <x:c r="MGO6" s="126"/>
      <x:c r="MGP6" s="126"/>
      <x:c r="MGQ6" s="126"/>
      <x:c r="MGR6" s="126"/>
      <x:c r="MGS6" s="126"/>
      <x:c r="MGT6" s="126"/>
      <x:c r="MGU6" s="126"/>
      <x:c r="MGV6" s="126"/>
      <x:c r="MGW6" s="126"/>
      <x:c r="MGX6" s="126"/>
      <x:c r="MGY6" s="126"/>
      <x:c r="MGZ6" s="126"/>
      <x:c r="MHA6" s="126"/>
      <x:c r="MHB6" s="126"/>
      <x:c r="MHC6" s="126"/>
      <x:c r="MHD6" s="126"/>
      <x:c r="MHE6" s="126"/>
      <x:c r="MHF6" s="126"/>
      <x:c r="MHG6" s="126"/>
      <x:c r="MHH6" s="126"/>
      <x:c r="MHI6" s="126"/>
      <x:c r="MHJ6" s="126"/>
      <x:c r="MHK6" s="126"/>
      <x:c r="MHL6" s="126"/>
      <x:c r="MHM6" s="126"/>
      <x:c r="MHN6" s="126"/>
      <x:c r="MHO6" s="126"/>
      <x:c r="MHP6" s="126"/>
      <x:c r="MHQ6" s="126"/>
      <x:c r="MHR6" s="126"/>
      <x:c r="MHS6" s="126"/>
      <x:c r="MHT6" s="126"/>
      <x:c r="MHU6" s="126"/>
      <x:c r="MHV6" s="126"/>
      <x:c r="MHW6" s="126"/>
      <x:c r="MHX6" s="126"/>
      <x:c r="MHY6" s="126"/>
      <x:c r="MHZ6" s="126"/>
      <x:c r="MIA6" s="126"/>
      <x:c r="MIB6" s="126"/>
      <x:c r="MIC6" s="126"/>
      <x:c r="MID6" s="126"/>
      <x:c r="MIE6" s="126"/>
      <x:c r="MIF6" s="126"/>
      <x:c r="MIG6" s="126"/>
      <x:c r="MIH6" s="126"/>
      <x:c r="MII6" s="126"/>
      <x:c r="MIJ6" s="126"/>
      <x:c r="MIK6" s="126"/>
      <x:c r="MIL6" s="126"/>
      <x:c r="MIM6" s="126"/>
      <x:c r="MIN6" s="126"/>
      <x:c r="MIO6" s="126"/>
      <x:c r="MIP6" s="126"/>
      <x:c r="MIQ6" s="126"/>
      <x:c r="MIR6" s="126"/>
      <x:c r="MIS6" s="126"/>
      <x:c r="MIT6" s="126"/>
      <x:c r="MIU6" s="126"/>
      <x:c r="MIV6" s="126"/>
      <x:c r="MIW6" s="126"/>
      <x:c r="MIX6" s="126"/>
      <x:c r="MIY6" s="126"/>
      <x:c r="MIZ6" s="126"/>
      <x:c r="MJA6" s="126"/>
      <x:c r="MJB6" s="126"/>
      <x:c r="MJC6" s="126"/>
      <x:c r="MJD6" s="126"/>
      <x:c r="MJE6" s="126"/>
      <x:c r="MJF6" s="126"/>
      <x:c r="MJG6" s="126"/>
      <x:c r="MJH6" s="126"/>
      <x:c r="MJI6" s="126"/>
      <x:c r="MJJ6" s="126"/>
      <x:c r="MJK6" s="126"/>
      <x:c r="MJL6" s="126"/>
      <x:c r="MJM6" s="126"/>
      <x:c r="MJN6" s="126"/>
      <x:c r="MJO6" s="126"/>
      <x:c r="MJP6" s="126"/>
      <x:c r="MJQ6" s="126"/>
      <x:c r="MJR6" s="126"/>
      <x:c r="MJS6" s="126"/>
      <x:c r="MJT6" s="126"/>
      <x:c r="MJU6" s="126"/>
      <x:c r="MJV6" s="126"/>
      <x:c r="MJW6" s="126"/>
      <x:c r="MJX6" s="126"/>
      <x:c r="MJY6" s="126"/>
      <x:c r="MJZ6" s="126"/>
      <x:c r="MKA6" s="126"/>
      <x:c r="MKB6" s="126"/>
      <x:c r="MKC6" s="126"/>
      <x:c r="MKD6" s="126"/>
      <x:c r="MKE6" s="126"/>
      <x:c r="MKF6" s="126"/>
      <x:c r="MKG6" s="126"/>
      <x:c r="MKH6" s="126"/>
      <x:c r="MKI6" s="126"/>
      <x:c r="MKJ6" s="126"/>
      <x:c r="MKK6" s="126"/>
      <x:c r="MKL6" s="126"/>
      <x:c r="MKM6" s="126"/>
      <x:c r="MKN6" s="126"/>
      <x:c r="MKO6" s="126"/>
      <x:c r="MKP6" s="126"/>
      <x:c r="MKQ6" s="126"/>
      <x:c r="MKR6" s="126"/>
      <x:c r="MKS6" s="126"/>
      <x:c r="MKT6" s="126"/>
      <x:c r="MKU6" s="126"/>
      <x:c r="MKV6" s="126"/>
      <x:c r="MKW6" s="126"/>
      <x:c r="MKX6" s="126"/>
      <x:c r="MKY6" s="126"/>
      <x:c r="MKZ6" s="126"/>
      <x:c r="MLA6" s="126"/>
      <x:c r="MLB6" s="126"/>
      <x:c r="MLC6" s="126"/>
      <x:c r="MLD6" s="126"/>
      <x:c r="MLE6" s="126"/>
      <x:c r="MLF6" s="126"/>
      <x:c r="MLG6" s="126"/>
      <x:c r="MLH6" s="126"/>
      <x:c r="MLI6" s="126"/>
      <x:c r="MLJ6" s="126"/>
      <x:c r="MLK6" s="126"/>
      <x:c r="MLL6" s="126"/>
      <x:c r="MLM6" s="126"/>
      <x:c r="MLN6" s="126"/>
      <x:c r="MLO6" s="126"/>
      <x:c r="MLP6" s="126"/>
      <x:c r="MLQ6" s="126"/>
      <x:c r="MLR6" s="126"/>
      <x:c r="MLS6" s="126"/>
      <x:c r="MLT6" s="126"/>
      <x:c r="MLU6" s="126"/>
      <x:c r="MLV6" s="126"/>
      <x:c r="MLW6" s="126"/>
      <x:c r="MLX6" s="126"/>
      <x:c r="MLY6" s="126"/>
      <x:c r="MLZ6" s="126"/>
      <x:c r="MMA6" s="126"/>
      <x:c r="MMB6" s="126"/>
      <x:c r="MMC6" s="126"/>
      <x:c r="MMD6" s="126"/>
      <x:c r="MME6" s="126"/>
      <x:c r="MMF6" s="126"/>
      <x:c r="MMG6" s="126"/>
      <x:c r="MMH6" s="126"/>
      <x:c r="MMI6" s="126"/>
      <x:c r="MMJ6" s="126"/>
      <x:c r="MMK6" s="126"/>
      <x:c r="MML6" s="126"/>
      <x:c r="MMM6" s="126"/>
      <x:c r="MMN6" s="126"/>
      <x:c r="MMO6" s="126"/>
      <x:c r="MMP6" s="126"/>
      <x:c r="MMQ6" s="126"/>
      <x:c r="MMR6" s="126"/>
      <x:c r="MMS6" s="126"/>
      <x:c r="MMT6" s="126"/>
      <x:c r="MMU6" s="126"/>
      <x:c r="MMV6" s="126"/>
      <x:c r="MMW6" s="126"/>
      <x:c r="MMX6" s="126"/>
      <x:c r="MMY6" s="126"/>
      <x:c r="MMZ6" s="126"/>
      <x:c r="MNA6" s="126"/>
      <x:c r="MNB6" s="126"/>
      <x:c r="MNC6" s="126"/>
      <x:c r="MND6" s="126"/>
      <x:c r="MNE6" s="126"/>
      <x:c r="MNF6" s="126"/>
      <x:c r="MNG6" s="126"/>
      <x:c r="MNH6" s="126"/>
      <x:c r="MNI6" s="126"/>
      <x:c r="MNJ6" s="126"/>
      <x:c r="MNK6" s="126"/>
      <x:c r="MNL6" s="126"/>
      <x:c r="MNM6" s="126"/>
      <x:c r="MNN6" s="126"/>
      <x:c r="MNO6" s="126"/>
      <x:c r="MNP6" s="126"/>
      <x:c r="MNQ6" s="126"/>
      <x:c r="MNR6" s="126"/>
      <x:c r="MNS6" s="126"/>
      <x:c r="MNT6" s="126"/>
      <x:c r="MNU6" s="126"/>
      <x:c r="MNV6" s="126"/>
      <x:c r="MNW6" s="126"/>
      <x:c r="MNX6" s="126"/>
      <x:c r="MNY6" s="126"/>
      <x:c r="MNZ6" s="126"/>
      <x:c r="MOA6" s="126"/>
      <x:c r="MOB6" s="126"/>
      <x:c r="MOC6" s="126"/>
      <x:c r="MOD6" s="126"/>
      <x:c r="MOE6" s="126"/>
      <x:c r="MOF6" s="126"/>
      <x:c r="MOG6" s="126"/>
      <x:c r="MOH6" s="126"/>
      <x:c r="MOI6" s="126"/>
      <x:c r="MOJ6" s="126"/>
      <x:c r="MOK6" s="126"/>
      <x:c r="MOL6" s="126"/>
      <x:c r="MOM6" s="126"/>
      <x:c r="MON6" s="126"/>
      <x:c r="MOO6" s="126"/>
      <x:c r="MOP6" s="126"/>
      <x:c r="MOQ6" s="126"/>
      <x:c r="MOR6" s="126"/>
      <x:c r="MOS6" s="126"/>
      <x:c r="MOT6" s="126"/>
      <x:c r="MOU6" s="126"/>
      <x:c r="MOV6" s="126"/>
      <x:c r="MOW6" s="126"/>
      <x:c r="MOX6" s="126"/>
      <x:c r="MOY6" s="126"/>
      <x:c r="MOZ6" s="126"/>
      <x:c r="MPA6" s="126"/>
      <x:c r="MPB6" s="126"/>
      <x:c r="MPC6" s="126"/>
      <x:c r="MPD6" s="126"/>
      <x:c r="MPE6" s="126"/>
      <x:c r="MPF6" s="126"/>
      <x:c r="MPG6" s="126"/>
      <x:c r="MPH6" s="126"/>
      <x:c r="MPI6" s="126"/>
      <x:c r="MPJ6" s="126"/>
      <x:c r="MPK6" s="126"/>
      <x:c r="MPL6" s="126"/>
      <x:c r="MPM6" s="126"/>
      <x:c r="MPN6" s="126"/>
      <x:c r="MPO6" s="126"/>
      <x:c r="MPP6" s="126"/>
      <x:c r="MPQ6" s="126"/>
      <x:c r="MPR6" s="126"/>
      <x:c r="MPS6" s="126"/>
      <x:c r="MPT6" s="126"/>
      <x:c r="MPU6" s="126"/>
      <x:c r="MPV6" s="126"/>
      <x:c r="MPW6" s="126"/>
      <x:c r="MPX6" s="126"/>
      <x:c r="MPY6" s="126"/>
      <x:c r="MPZ6" s="126"/>
      <x:c r="MQA6" s="126"/>
      <x:c r="MQB6" s="126"/>
      <x:c r="MQC6" s="126"/>
      <x:c r="MQD6" s="126"/>
      <x:c r="MQE6" s="126"/>
      <x:c r="MQF6" s="126"/>
      <x:c r="MQG6" s="126"/>
      <x:c r="MQH6" s="126"/>
      <x:c r="MQI6" s="126"/>
      <x:c r="MQJ6" s="126"/>
      <x:c r="MQK6" s="126"/>
      <x:c r="MQL6" s="126"/>
      <x:c r="MQM6" s="126"/>
      <x:c r="MQN6" s="126"/>
      <x:c r="MQO6" s="126"/>
      <x:c r="MQP6" s="126"/>
      <x:c r="MQQ6" s="126"/>
      <x:c r="MQR6" s="126"/>
      <x:c r="MQS6" s="126"/>
      <x:c r="MQT6" s="126"/>
      <x:c r="MQU6" s="126"/>
      <x:c r="MQV6" s="126"/>
      <x:c r="MQW6" s="126"/>
      <x:c r="MQX6" s="126"/>
      <x:c r="MQY6" s="126"/>
      <x:c r="MQZ6" s="126"/>
      <x:c r="MRA6" s="126"/>
      <x:c r="MRB6" s="126"/>
      <x:c r="MRC6" s="126"/>
      <x:c r="MRD6" s="126"/>
      <x:c r="MRE6" s="126"/>
      <x:c r="MRF6" s="126"/>
      <x:c r="MRG6" s="126"/>
      <x:c r="MRH6" s="126"/>
      <x:c r="MRI6" s="126"/>
      <x:c r="MRJ6" s="126"/>
      <x:c r="MRK6" s="126"/>
      <x:c r="MRL6" s="126"/>
      <x:c r="MRM6" s="126"/>
      <x:c r="MRN6" s="126"/>
      <x:c r="MRO6" s="126"/>
      <x:c r="MRP6" s="126"/>
      <x:c r="MRQ6" s="126"/>
      <x:c r="MRR6" s="126"/>
      <x:c r="MRS6" s="126"/>
      <x:c r="MRT6" s="126"/>
      <x:c r="MRU6" s="126"/>
      <x:c r="MRV6" s="126"/>
      <x:c r="MRW6" s="126"/>
      <x:c r="MRX6" s="126"/>
      <x:c r="MRY6" s="126"/>
      <x:c r="MRZ6" s="126"/>
      <x:c r="MSA6" s="126"/>
      <x:c r="MSB6" s="126"/>
      <x:c r="MSC6" s="126"/>
      <x:c r="MSD6" s="126"/>
      <x:c r="MSE6" s="126"/>
      <x:c r="MSF6" s="126"/>
      <x:c r="MSG6" s="126"/>
      <x:c r="MSH6" s="126"/>
      <x:c r="MSI6" s="126"/>
      <x:c r="MSJ6" s="126"/>
      <x:c r="MSK6" s="126"/>
      <x:c r="MSL6" s="126"/>
      <x:c r="MSM6" s="126"/>
      <x:c r="MSN6" s="126"/>
      <x:c r="MSO6" s="126"/>
      <x:c r="MSP6" s="126"/>
      <x:c r="MSQ6" s="126"/>
      <x:c r="MSR6" s="126"/>
      <x:c r="MSS6" s="126"/>
      <x:c r="MST6" s="126"/>
      <x:c r="MSU6" s="126"/>
      <x:c r="MSV6" s="126"/>
      <x:c r="MSW6" s="126"/>
      <x:c r="MSX6" s="126"/>
      <x:c r="MSY6" s="126"/>
      <x:c r="MSZ6" s="126"/>
      <x:c r="MTA6" s="126"/>
      <x:c r="MTB6" s="126"/>
      <x:c r="MTC6" s="126"/>
      <x:c r="MTD6" s="126"/>
      <x:c r="MTE6" s="126"/>
      <x:c r="MTF6" s="126"/>
      <x:c r="MTG6" s="126"/>
      <x:c r="MTH6" s="126"/>
      <x:c r="MTI6" s="126"/>
      <x:c r="MTJ6" s="126"/>
      <x:c r="MTK6" s="126"/>
      <x:c r="MTL6" s="126"/>
      <x:c r="MTM6" s="126"/>
      <x:c r="MTN6" s="126"/>
      <x:c r="MTO6" s="126"/>
      <x:c r="MTP6" s="126"/>
      <x:c r="MTQ6" s="126"/>
      <x:c r="MTR6" s="126"/>
      <x:c r="MTS6" s="126"/>
      <x:c r="MTT6" s="126"/>
      <x:c r="MTU6" s="126"/>
      <x:c r="MTV6" s="126"/>
      <x:c r="MTW6" s="126"/>
      <x:c r="MTX6" s="126"/>
      <x:c r="MTY6" s="126"/>
      <x:c r="MTZ6" s="126"/>
      <x:c r="MUA6" s="126"/>
      <x:c r="MUB6" s="126"/>
      <x:c r="MUC6" s="126"/>
      <x:c r="MUD6" s="126"/>
      <x:c r="MUE6" s="126"/>
      <x:c r="MUF6" s="126"/>
      <x:c r="MUG6" s="126"/>
      <x:c r="MUH6" s="126"/>
      <x:c r="MUI6" s="126"/>
      <x:c r="MUJ6" s="126"/>
      <x:c r="MUK6" s="126"/>
      <x:c r="MUL6" s="126"/>
      <x:c r="MUM6" s="126"/>
      <x:c r="MUN6" s="126"/>
      <x:c r="MUO6" s="126"/>
      <x:c r="MUP6" s="126"/>
      <x:c r="MUQ6" s="126"/>
      <x:c r="MUR6" s="126"/>
      <x:c r="MUS6" s="126"/>
      <x:c r="MUT6" s="126"/>
      <x:c r="MUU6" s="126"/>
      <x:c r="MUV6" s="126"/>
      <x:c r="MUW6" s="126"/>
      <x:c r="MUX6" s="126"/>
      <x:c r="MUY6" s="126"/>
      <x:c r="MUZ6" s="126"/>
      <x:c r="MVA6" s="126"/>
      <x:c r="MVB6" s="126"/>
      <x:c r="MVC6" s="126"/>
      <x:c r="MVD6" s="126"/>
      <x:c r="MVE6" s="126"/>
      <x:c r="MVF6" s="126"/>
      <x:c r="MVG6" s="126"/>
      <x:c r="MVH6" s="126"/>
      <x:c r="MVI6" s="126"/>
      <x:c r="MVJ6" s="126"/>
      <x:c r="MVK6" s="126"/>
      <x:c r="MVL6" s="126"/>
      <x:c r="MVM6" s="126"/>
      <x:c r="MVN6" s="126"/>
      <x:c r="MVO6" s="126"/>
      <x:c r="MVP6" s="126"/>
      <x:c r="MVQ6" s="126"/>
      <x:c r="MVR6" s="126"/>
      <x:c r="MVS6" s="126"/>
      <x:c r="MVT6" s="126"/>
      <x:c r="MVU6" s="126"/>
      <x:c r="MVV6" s="126"/>
      <x:c r="MVW6" s="126"/>
      <x:c r="MVX6" s="126"/>
      <x:c r="MVY6" s="126"/>
      <x:c r="MVZ6" s="126"/>
      <x:c r="MWA6" s="126"/>
      <x:c r="MWB6" s="126"/>
      <x:c r="MWC6" s="126"/>
      <x:c r="MWD6" s="126"/>
      <x:c r="MWE6" s="126"/>
      <x:c r="MWF6" s="126"/>
      <x:c r="MWG6" s="126"/>
      <x:c r="MWH6" s="126"/>
      <x:c r="MWI6" s="126"/>
      <x:c r="MWJ6" s="126"/>
      <x:c r="MWK6" s="126"/>
      <x:c r="MWL6" s="126"/>
      <x:c r="MWM6" s="126"/>
      <x:c r="MWN6" s="126"/>
      <x:c r="MWO6" s="126"/>
      <x:c r="MWP6" s="126"/>
      <x:c r="MWQ6" s="126"/>
      <x:c r="MWR6" s="126"/>
      <x:c r="MWS6" s="126"/>
      <x:c r="MWT6" s="126"/>
      <x:c r="MWU6" s="126"/>
      <x:c r="MWV6" s="126"/>
      <x:c r="MWW6" s="126"/>
      <x:c r="MWX6" s="126"/>
      <x:c r="MWY6" s="126"/>
      <x:c r="MWZ6" s="126"/>
      <x:c r="MXA6" s="126"/>
      <x:c r="MXB6" s="126"/>
      <x:c r="MXC6" s="126"/>
      <x:c r="MXD6" s="126"/>
      <x:c r="MXE6" s="126"/>
      <x:c r="MXF6" s="126"/>
      <x:c r="MXG6" s="126"/>
      <x:c r="MXH6" s="126"/>
      <x:c r="MXI6" s="126"/>
      <x:c r="MXJ6" s="126"/>
      <x:c r="MXK6" s="126"/>
      <x:c r="MXL6" s="126"/>
      <x:c r="MXM6" s="126"/>
      <x:c r="MXN6" s="126"/>
      <x:c r="MXO6" s="126"/>
      <x:c r="MXP6" s="126"/>
      <x:c r="MXQ6" s="126"/>
      <x:c r="MXR6" s="126"/>
      <x:c r="MXS6" s="126"/>
      <x:c r="MXT6" s="126"/>
      <x:c r="MXU6" s="126"/>
      <x:c r="MXV6" s="126"/>
      <x:c r="MXW6" s="126"/>
      <x:c r="MXX6" s="126"/>
      <x:c r="MXY6" s="126"/>
      <x:c r="MXZ6" s="126"/>
      <x:c r="MYA6" s="126"/>
      <x:c r="MYB6" s="126"/>
      <x:c r="MYC6" s="126"/>
      <x:c r="MYD6" s="126"/>
      <x:c r="MYE6" s="126"/>
      <x:c r="MYF6" s="126"/>
      <x:c r="MYG6" s="126"/>
      <x:c r="MYH6" s="126"/>
      <x:c r="MYI6" s="126"/>
      <x:c r="MYJ6" s="126"/>
      <x:c r="MYK6" s="126"/>
      <x:c r="MYL6" s="126"/>
      <x:c r="MYM6" s="126"/>
      <x:c r="MYN6" s="126"/>
      <x:c r="MYO6" s="126"/>
      <x:c r="MYP6" s="126"/>
      <x:c r="MYQ6" s="126"/>
      <x:c r="MYR6" s="126"/>
      <x:c r="MYS6" s="126"/>
      <x:c r="MYT6" s="126"/>
      <x:c r="MYU6" s="126"/>
      <x:c r="MYV6" s="126"/>
      <x:c r="MYW6" s="126"/>
      <x:c r="MYX6" s="126"/>
      <x:c r="MYY6" s="126"/>
      <x:c r="MYZ6" s="126"/>
      <x:c r="MZA6" s="126"/>
      <x:c r="MZB6" s="126"/>
      <x:c r="MZC6" s="126"/>
      <x:c r="MZD6" s="126"/>
      <x:c r="MZE6" s="126"/>
      <x:c r="MZF6" s="126"/>
      <x:c r="MZG6" s="126"/>
      <x:c r="MZH6" s="126"/>
      <x:c r="MZI6" s="126"/>
      <x:c r="MZJ6" s="126"/>
      <x:c r="MZK6" s="126"/>
      <x:c r="MZL6" s="126"/>
      <x:c r="MZM6" s="126"/>
      <x:c r="MZN6" s="126"/>
      <x:c r="MZO6" s="126"/>
      <x:c r="MZP6" s="126"/>
      <x:c r="MZQ6" s="126"/>
      <x:c r="MZR6" s="126"/>
      <x:c r="MZS6" s="126"/>
      <x:c r="MZT6" s="126"/>
      <x:c r="MZU6" s="126"/>
      <x:c r="MZV6" s="126"/>
      <x:c r="MZW6" s="126"/>
      <x:c r="MZX6" s="126"/>
      <x:c r="MZY6" s="126"/>
      <x:c r="MZZ6" s="126"/>
      <x:c r="NAA6" s="126"/>
      <x:c r="NAB6" s="126"/>
      <x:c r="NAC6" s="126"/>
      <x:c r="NAD6" s="126"/>
      <x:c r="NAE6" s="126"/>
      <x:c r="NAF6" s="126"/>
      <x:c r="NAG6" s="126"/>
      <x:c r="NAH6" s="126"/>
      <x:c r="NAI6" s="126"/>
      <x:c r="NAJ6" s="126"/>
      <x:c r="NAK6" s="126"/>
      <x:c r="NAL6" s="126"/>
      <x:c r="NAM6" s="126"/>
      <x:c r="NAN6" s="126"/>
      <x:c r="NAO6" s="126"/>
      <x:c r="NAP6" s="126"/>
      <x:c r="NAQ6" s="126"/>
      <x:c r="NAR6" s="126"/>
      <x:c r="NAS6" s="126"/>
      <x:c r="NAT6" s="126"/>
      <x:c r="NAU6" s="126"/>
      <x:c r="NAV6" s="126"/>
      <x:c r="NAW6" s="126"/>
      <x:c r="NAX6" s="126"/>
      <x:c r="NAY6" s="126"/>
      <x:c r="NAZ6" s="126"/>
      <x:c r="NBA6" s="126"/>
      <x:c r="NBB6" s="126"/>
      <x:c r="NBC6" s="126"/>
      <x:c r="NBD6" s="126"/>
      <x:c r="NBE6" s="126"/>
      <x:c r="NBF6" s="126"/>
      <x:c r="NBG6" s="126"/>
      <x:c r="NBH6" s="126"/>
      <x:c r="NBI6" s="126"/>
      <x:c r="NBJ6" s="126"/>
      <x:c r="NBK6" s="126"/>
      <x:c r="NBL6" s="126"/>
      <x:c r="NBM6" s="126"/>
      <x:c r="NBN6" s="126"/>
      <x:c r="NBO6" s="126"/>
      <x:c r="NBP6" s="126"/>
      <x:c r="NBQ6" s="126"/>
      <x:c r="NBR6" s="126"/>
      <x:c r="NBS6" s="126"/>
      <x:c r="NBT6" s="126"/>
      <x:c r="NBU6" s="126"/>
      <x:c r="NBV6" s="126"/>
      <x:c r="NBW6" s="126"/>
      <x:c r="NBX6" s="126"/>
      <x:c r="NBY6" s="126"/>
      <x:c r="NBZ6" s="126"/>
      <x:c r="NCA6" s="126"/>
      <x:c r="NCB6" s="126"/>
      <x:c r="NCC6" s="126"/>
      <x:c r="NCD6" s="126"/>
      <x:c r="NCE6" s="126"/>
      <x:c r="NCF6" s="126"/>
      <x:c r="NCG6" s="126"/>
      <x:c r="NCH6" s="126"/>
      <x:c r="NCI6" s="126"/>
      <x:c r="NCJ6" s="126"/>
      <x:c r="NCK6" s="126"/>
      <x:c r="NCL6" s="126"/>
      <x:c r="NCM6" s="126"/>
      <x:c r="NCN6" s="126"/>
      <x:c r="NCO6" s="126"/>
      <x:c r="NCP6" s="126"/>
      <x:c r="NCQ6" s="126"/>
      <x:c r="NCR6" s="126"/>
      <x:c r="NCS6" s="126"/>
      <x:c r="NCT6" s="126"/>
      <x:c r="NCU6" s="126"/>
      <x:c r="NCV6" s="126"/>
      <x:c r="NCW6" s="126"/>
      <x:c r="NCX6" s="126"/>
      <x:c r="NCY6" s="126"/>
      <x:c r="NCZ6" s="126"/>
      <x:c r="NDA6" s="126"/>
      <x:c r="NDB6" s="126"/>
      <x:c r="NDC6" s="126"/>
      <x:c r="NDD6" s="126"/>
      <x:c r="NDE6" s="126"/>
      <x:c r="NDF6" s="126"/>
      <x:c r="NDG6" s="126"/>
      <x:c r="NDH6" s="126"/>
      <x:c r="NDI6" s="126"/>
      <x:c r="NDJ6" s="126"/>
      <x:c r="NDK6" s="126"/>
      <x:c r="NDL6" s="126"/>
      <x:c r="NDM6" s="126"/>
      <x:c r="NDN6" s="126"/>
      <x:c r="NDO6" s="126"/>
      <x:c r="NDP6" s="126"/>
      <x:c r="NDQ6" s="126"/>
      <x:c r="NDR6" s="126"/>
      <x:c r="NDS6" s="126"/>
      <x:c r="NDT6" s="126"/>
      <x:c r="NDU6" s="126"/>
      <x:c r="NDV6" s="126"/>
      <x:c r="NDW6" s="126"/>
      <x:c r="NDX6" s="126"/>
      <x:c r="NDY6" s="126"/>
      <x:c r="NDZ6" s="126"/>
      <x:c r="NEA6" s="126"/>
      <x:c r="NEB6" s="126"/>
      <x:c r="NEC6" s="126"/>
      <x:c r="NED6" s="126"/>
      <x:c r="NEE6" s="126"/>
      <x:c r="NEF6" s="126"/>
      <x:c r="NEG6" s="126"/>
      <x:c r="NEH6" s="126"/>
      <x:c r="NEI6" s="126"/>
      <x:c r="NEJ6" s="126"/>
      <x:c r="NEK6" s="126"/>
      <x:c r="NEL6" s="126"/>
      <x:c r="NEM6" s="126"/>
      <x:c r="NEN6" s="126"/>
      <x:c r="NEO6" s="126"/>
      <x:c r="NEP6" s="126"/>
      <x:c r="NEQ6" s="126"/>
      <x:c r="NER6" s="126"/>
      <x:c r="NES6" s="126"/>
      <x:c r="NET6" s="126"/>
      <x:c r="NEU6" s="126"/>
      <x:c r="NEV6" s="126"/>
      <x:c r="NEW6" s="126"/>
      <x:c r="NEX6" s="126"/>
      <x:c r="NEY6" s="126"/>
      <x:c r="NEZ6" s="126"/>
      <x:c r="NFA6" s="126"/>
      <x:c r="NFB6" s="126"/>
      <x:c r="NFC6" s="126"/>
      <x:c r="NFD6" s="126"/>
      <x:c r="NFE6" s="126"/>
      <x:c r="NFF6" s="126"/>
      <x:c r="NFG6" s="126"/>
      <x:c r="NFH6" s="126"/>
      <x:c r="NFI6" s="126"/>
      <x:c r="NFJ6" s="126"/>
      <x:c r="NFK6" s="126"/>
      <x:c r="NFL6" s="126"/>
      <x:c r="NFM6" s="126"/>
      <x:c r="NFN6" s="126"/>
      <x:c r="NFO6" s="126"/>
      <x:c r="NFP6" s="126"/>
      <x:c r="NFQ6" s="126"/>
      <x:c r="NFR6" s="126"/>
      <x:c r="NFS6" s="126"/>
      <x:c r="NFT6" s="126"/>
      <x:c r="NFU6" s="126"/>
      <x:c r="NFV6" s="126"/>
      <x:c r="NFW6" s="126"/>
      <x:c r="NFX6" s="126"/>
      <x:c r="NFY6" s="126"/>
      <x:c r="NFZ6" s="126"/>
      <x:c r="NGA6" s="126"/>
      <x:c r="NGB6" s="126"/>
      <x:c r="NGC6" s="126"/>
      <x:c r="NGD6" s="126"/>
      <x:c r="NGE6" s="126"/>
      <x:c r="NGF6" s="126"/>
      <x:c r="NGG6" s="126"/>
      <x:c r="NGH6" s="126"/>
      <x:c r="NGI6" s="126"/>
      <x:c r="NGJ6" s="126"/>
      <x:c r="NGK6" s="126"/>
      <x:c r="NGL6" s="126"/>
      <x:c r="NGM6" s="126"/>
      <x:c r="NGN6" s="126"/>
      <x:c r="NGO6" s="126"/>
      <x:c r="NGP6" s="126"/>
      <x:c r="NGQ6" s="126"/>
      <x:c r="NGR6" s="126"/>
      <x:c r="NGS6" s="126"/>
      <x:c r="NGT6" s="126"/>
      <x:c r="NGU6" s="126"/>
      <x:c r="NGV6" s="126"/>
      <x:c r="NGW6" s="126"/>
      <x:c r="NGX6" s="126"/>
      <x:c r="NGY6" s="126"/>
      <x:c r="NGZ6" s="126"/>
      <x:c r="NHA6" s="126"/>
      <x:c r="NHB6" s="126"/>
      <x:c r="NHC6" s="126"/>
      <x:c r="NHD6" s="126"/>
      <x:c r="NHE6" s="126"/>
      <x:c r="NHF6" s="126"/>
      <x:c r="NHG6" s="126"/>
      <x:c r="NHH6" s="126"/>
      <x:c r="NHI6" s="126"/>
      <x:c r="NHJ6" s="126"/>
      <x:c r="NHK6" s="126"/>
      <x:c r="NHL6" s="126"/>
      <x:c r="NHM6" s="126"/>
      <x:c r="NHN6" s="126"/>
      <x:c r="NHO6" s="126"/>
      <x:c r="NHP6" s="126"/>
      <x:c r="NHQ6" s="126"/>
      <x:c r="NHR6" s="126"/>
      <x:c r="NHS6" s="126"/>
      <x:c r="NHT6" s="126"/>
      <x:c r="NHU6" s="126"/>
      <x:c r="NHV6" s="126"/>
      <x:c r="NHW6" s="126"/>
      <x:c r="NHX6" s="126"/>
      <x:c r="NHY6" s="126"/>
      <x:c r="NHZ6" s="126"/>
      <x:c r="NIA6" s="126"/>
      <x:c r="NIB6" s="126"/>
      <x:c r="NIC6" s="126"/>
      <x:c r="NID6" s="126"/>
      <x:c r="NIE6" s="126"/>
      <x:c r="NIF6" s="126"/>
      <x:c r="NIG6" s="126"/>
      <x:c r="NIH6" s="126"/>
      <x:c r="NII6" s="126"/>
      <x:c r="NIJ6" s="126"/>
      <x:c r="NIK6" s="126"/>
      <x:c r="NIL6" s="126"/>
      <x:c r="NIM6" s="126"/>
      <x:c r="NIN6" s="126"/>
      <x:c r="NIO6" s="126"/>
      <x:c r="NIP6" s="126"/>
      <x:c r="NIQ6" s="126"/>
      <x:c r="NIR6" s="126"/>
      <x:c r="NIS6" s="126"/>
      <x:c r="NIT6" s="126"/>
      <x:c r="NIU6" s="126"/>
      <x:c r="NIV6" s="126"/>
      <x:c r="NIW6" s="126"/>
      <x:c r="NIX6" s="126"/>
      <x:c r="NIY6" s="126"/>
      <x:c r="NIZ6" s="126"/>
      <x:c r="NJA6" s="126"/>
      <x:c r="NJB6" s="126"/>
      <x:c r="NJC6" s="126"/>
      <x:c r="NJD6" s="126"/>
      <x:c r="NJE6" s="126"/>
      <x:c r="NJF6" s="126"/>
      <x:c r="NJG6" s="126"/>
      <x:c r="NJH6" s="126"/>
      <x:c r="NJI6" s="126"/>
      <x:c r="NJJ6" s="126"/>
      <x:c r="NJK6" s="126"/>
      <x:c r="NJL6" s="126"/>
      <x:c r="NJM6" s="126"/>
      <x:c r="NJN6" s="126"/>
      <x:c r="NJO6" s="126"/>
      <x:c r="NJP6" s="126"/>
      <x:c r="NJQ6" s="126"/>
      <x:c r="NJR6" s="126"/>
      <x:c r="NJS6" s="126"/>
      <x:c r="NJT6" s="126"/>
      <x:c r="NJU6" s="126"/>
      <x:c r="NJV6" s="126"/>
      <x:c r="NJW6" s="126"/>
      <x:c r="NJX6" s="126"/>
      <x:c r="NJY6" s="126"/>
      <x:c r="NJZ6" s="126"/>
      <x:c r="NKA6" s="126"/>
      <x:c r="NKB6" s="126"/>
      <x:c r="NKC6" s="126"/>
      <x:c r="NKD6" s="126"/>
      <x:c r="NKE6" s="126"/>
      <x:c r="NKF6" s="126"/>
      <x:c r="NKG6" s="126"/>
      <x:c r="NKH6" s="126"/>
      <x:c r="NKI6" s="126"/>
      <x:c r="NKJ6" s="126"/>
      <x:c r="NKK6" s="126"/>
      <x:c r="NKL6" s="126"/>
      <x:c r="NKM6" s="126"/>
      <x:c r="NKN6" s="126"/>
      <x:c r="NKO6" s="126"/>
      <x:c r="NKP6" s="126"/>
      <x:c r="NKQ6" s="126"/>
      <x:c r="NKR6" s="126"/>
      <x:c r="NKS6" s="126"/>
      <x:c r="NKT6" s="126"/>
      <x:c r="NKU6" s="126"/>
      <x:c r="NKV6" s="126"/>
      <x:c r="NKW6" s="126"/>
      <x:c r="NKX6" s="126"/>
      <x:c r="NKY6" s="126"/>
      <x:c r="NKZ6" s="126"/>
      <x:c r="NLA6" s="126"/>
      <x:c r="NLB6" s="126"/>
      <x:c r="NLC6" s="126"/>
      <x:c r="NLD6" s="126"/>
      <x:c r="NLE6" s="126"/>
      <x:c r="NLF6" s="126"/>
      <x:c r="NLG6" s="126"/>
      <x:c r="NLH6" s="126"/>
      <x:c r="NLI6" s="126"/>
      <x:c r="NLJ6" s="126"/>
      <x:c r="NLK6" s="126"/>
      <x:c r="NLL6" s="126"/>
      <x:c r="NLM6" s="126"/>
      <x:c r="NLN6" s="126"/>
      <x:c r="NLO6" s="126"/>
      <x:c r="NLP6" s="126"/>
      <x:c r="NLQ6" s="126"/>
      <x:c r="NLR6" s="126"/>
      <x:c r="NLS6" s="126"/>
      <x:c r="NLT6" s="126"/>
      <x:c r="NLU6" s="126"/>
      <x:c r="NLV6" s="126"/>
      <x:c r="NLW6" s="126"/>
      <x:c r="NLX6" s="126"/>
      <x:c r="NLY6" s="126"/>
      <x:c r="NLZ6" s="126"/>
      <x:c r="NMA6" s="126"/>
      <x:c r="NMB6" s="126"/>
      <x:c r="NMC6" s="126"/>
      <x:c r="NMD6" s="126"/>
      <x:c r="NME6" s="126"/>
      <x:c r="NMF6" s="126"/>
      <x:c r="NMG6" s="126"/>
      <x:c r="NMH6" s="126"/>
      <x:c r="NMI6" s="126"/>
      <x:c r="NMJ6" s="126"/>
      <x:c r="NMK6" s="126"/>
      <x:c r="NML6" s="126"/>
      <x:c r="NMM6" s="126"/>
      <x:c r="NMN6" s="126"/>
      <x:c r="NMO6" s="126"/>
      <x:c r="NMP6" s="126"/>
      <x:c r="NMQ6" s="126"/>
      <x:c r="NMR6" s="126"/>
      <x:c r="NMS6" s="126"/>
      <x:c r="NMT6" s="126"/>
      <x:c r="NMU6" s="126"/>
      <x:c r="NMV6" s="126"/>
      <x:c r="NMW6" s="126"/>
      <x:c r="NMX6" s="126"/>
      <x:c r="NMY6" s="126"/>
      <x:c r="NMZ6" s="126"/>
      <x:c r="NNA6" s="126"/>
      <x:c r="NNB6" s="126"/>
      <x:c r="NNC6" s="126"/>
      <x:c r="NND6" s="126"/>
      <x:c r="NNE6" s="126"/>
      <x:c r="NNF6" s="126"/>
      <x:c r="NNG6" s="126"/>
      <x:c r="NNH6" s="126"/>
      <x:c r="NNI6" s="126"/>
      <x:c r="NNJ6" s="126"/>
      <x:c r="NNK6" s="126"/>
      <x:c r="NNL6" s="126"/>
      <x:c r="NNM6" s="126"/>
      <x:c r="NNN6" s="126"/>
      <x:c r="NNO6" s="126"/>
      <x:c r="NNP6" s="126"/>
      <x:c r="NNQ6" s="126"/>
      <x:c r="NNR6" s="126"/>
      <x:c r="NNS6" s="126"/>
      <x:c r="NNT6" s="126"/>
      <x:c r="NNU6" s="126"/>
      <x:c r="NNV6" s="126"/>
      <x:c r="NNW6" s="126"/>
      <x:c r="NNX6" s="126"/>
      <x:c r="NNY6" s="126"/>
      <x:c r="NNZ6" s="126"/>
      <x:c r="NOA6" s="126"/>
      <x:c r="NOB6" s="126"/>
      <x:c r="NOC6" s="126"/>
      <x:c r="NOD6" s="126"/>
      <x:c r="NOE6" s="126"/>
      <x:c r="NOF6" s="126"/>
      <x:c r="NOG6" s="126"/>
      <x:c r="NOH6" s="126"/>
      <x:c r="NOI6" s="126"/>
      <x:c r="NOJ6" s="126"/>
      <x:c r="NOK6" s="126"/>
      <x:c r="NOL6" s="126"/>
      <x:c r="NOM6" s="126"/>
      <x:c r="NON6" s="126"/>
      <x:c r="NOO6" s="126"/>
      <x:c r="NOP6" s="126"/>
      <x:c r="NOQ6" s="126"/>
      <x:c r="NOR6" s="126"/>
      <x:c r="NOS6" s="126"/>
      <x:c r="NOT6" s="126"/>
      <x:c r="NOU6" s="126"/>
      <x:c r="NOV6" s="126"/>
      <x:c r="NOW6" s="126"/>
      <x:c r="NOX6" s="126"/>
      <x:c r="NOY6" s="126"/>
      <x:c r="NOZ6" s="126"/>
      <x:c r="NPA6" s="126"/>
      <x:c r="NPB6" s="126"/>
      <x:c r="NPC6" s="126"/>
      <x:c r="NPD6" s="126"/>
      <x:c r="NPE6" s="126"/>
      <x:c r="NPF6" s="126"/>
      <x:c r="NPG6" s="126"/>
      <x:c r="NPH6" s="126"/>
      <x:c r="NPI6" s="126"/>
      <x:c r="NPJ6" s="126"/>
      <x:c r="NPK6" s="126"/>
      <x:c r="NPL6" s="126"/>
      <x:c r="NPM6" s="126"/>
      <x:c r="NPN6" s="126"/>
      <x:c r="NPO6" s="126"/>
      <x:c r="NPP6" s="126"/>
      <x:c r="NPQ6" s="126"/>
      <x:c r="NPR6" s="126"/>
      <x:c r="NPS6" s="126"/>
      <x:c r="NPT6" s="126"/>
      <x:c r="NPU6" s="126"/>
      <x:c r="NPV6" s="126"/>
      <x:c r="NPW6" s="126"/>
      <x:c r="NPX6" s="126"/>
      <x:c r="NPY6" s="126"/>
      <x:c r="NPZ6" s="126"/>
      <x:c r="NQA6" s="126"/>
      <x:c r="NQB6" s="126"/>
      <x:c r="NQC6" s="126"/>
      <x:c r="NQD6" s="126"/>
      <x:c r="NQE6" s="126"/>
      <x:c r="NQF6" s="126"/>
      <x:c r="NQG6" s="126"/>
      <x:c r="NQH6" s="126"/>
      <x:c r="NQI6" s="126"/>
      <x:c r="NQJ6" s="126"/>
      <x:c r="NQK6" s="126"/>
      <x:c r="NQL6" s="126"/>
      <x:c r="NQM6" s="126"/>
      <x:c r="NQN6" s="126"/>
      <x:c r="NQO6" s="126"/>
      <x:c r="NQP6" s="126"/>
      <x:c r="NQQ6" s="126"/>
      <x:c r="NQR6" s="126"/>
      <x:c r="NQS6" s="126"/>
      <x:c r="NQT6" s="126"/>
      <x:c r="NQU6" s="126"/>
      <x:c r="NQV6" s="126"/>
      <x:c r="NQW6" s="126"/>
      <x:c r="NQX6" s="126"/>
      <x:c r="NQY6" s="126"/>
      <x:c r="NQZ6" s="126"/>
      <x:c r="NRA6" s="126"/>
      <x:c r="NRB6" s="126"/>
      <x:c r="NRC6" s="126"/>
      <x:c r="NRD6" s="126"/>
      <x:c r="NRE6" s="126"/>
      <x:c r="NRF6" s="126"/>
      <x:c r="NRG6" s="126"/>
      <x:c r="NRH6" s="126"/>
      <x:c r="NRI6" s="126"/>
      <x:c r="NRJ6" s="126"/>
      <x:c r="NRK6" s="126"/>
      <x:c r="NRL6" s="126"/>
      <x:c r="NRM6" s="126"/>
      <x:c r="NRN6" s="126"/>
      <x:c r="NRO6" s="126"/>
      <x:c r="NRP6" s="126"/>
      <x:c r="NRQ6" s="126"/>
      <x:c r="NRR6" s="126"/>
      <x:c r="NRS6" s="126"/>
      <x:c r="NRT6" s="126"/>
      <x:c r="NRU6" s="126"/>
      <x:c r="NRV6" s="126"/>
      <x:c r="NRW6" s="126"/>
      <x:c r="NRX6" s="126"/>
      <x:c r="NRY6" s="126"/>
      <x:c r="NRZ6" s="126"/>
      <x:c r="NSA6" s="126"/>
      <x:c r="NSB6" s="126"/>
      <x:c r="NSC6" s="126"/>
      <x:c r="NSD6" s="126"/>
      <x:c r="NSE6" s="126"/>
      <x:c r="NSF6" s="126"/>
      <x:c r="NSG6" s="126"/>
      <x:c r="NSH6" s="126"/>
      <x:c r="NSI6" s="126"/>
      <x:c r="NSJ6" s="126"/>
      <x:c r="NSK6" s="126"/>
      <x:c r="NSL6" s="126"/>
      <x:c r="NSM6" s="126"/>
      <x:c r="NSN6" s="126"/>
      <x:c r="NSO6" s="126"/>
      <x:c r="NSP6" s="126"/>
      <x:c r="NSQ6" s="126"/>
      <x:c r="NSR6" s="126"/>
      <x:c r="NSS6" s="126"/>
      <x:c r="NST6" s="126"/>
      <x:c r="NSU6" s="126"/>
      <x:c r="NSV6" s="126"/>
      <x:c r="NSW6" s="126"/>
      <x:c r="NSX6" s="126"/>
      <x:c r="NSY6" s="126"/>
      <x:c r="NSZ6" s="126"/>
      <x:c r="NTA6" s="126"/>
      <x:c r="NTB6" s="126"/>
      <x:c r="NTC6" s="126"/>
      <x:c r="NTD6" s="126"/>
      <x:c r="NTE6" s="126"/>
      <x:c r="NTF6" s="126"/>
      <x:c r="NTG6" s="126"/>
      <x:c r="NTH6" s="126"/>
      <x:c r="NTI6" s="126"/>
      <x:c r="NTJ6" s="126"/>
      <x:c r="NTK6" s="126"/>
      <x:c r="NTL6" s="126"/>
      <x:c r="NTM6" s="126"/>
      <x:c r="NTN6" s="126"/>
      <x:c r="NTO6" s="126"/>
      <x:c r="NTP6" s="126"/>
      <x:c r="NTQ6" s="126"/>
      <x:c r="NTR6" s="126"/>
      <x:c r="NTS6" s="126"/>
      <x:c r="NTT6" s="126"/>
      <x:c r="NTU6" s="126"/>
      <x:c r="NTV6" s="126"/>
      <x:c r="NTW6" s="126"/>
      <x:c r="NTX6" s="126"/>
      <x:c r="NTY6" s="126"/>
      <x:c r="NTZ6" s="126"/>
      <x:c r="NUA6" s="126"/>
      <x:c r="NUB6" s="126"/>
      <x:c r="NUC6" s="126"/>
      <x:c r="NUD6" s="126"/>
      <x:c r="NUE6" s="126"/>
      <x:c r="NUF6" s="126"/>
      <x:c r="NUG6" s="126"/>
      <x:c r="NUH6" s="126"/>
      <x:c r="NUI6" s="126"/>
      <x:c r="NUJ6" s="126"/>
      <x:c r="NUK6" s="126"/>
      <x:c r="NUL6" s="126"/>
      <x:c r="NUM6" s="126"/>
      <x:c r="NUN6" s="126"/>
      <x:c r="NUO6" s="126"/>
      <x:c r="NUP6" s="126"/>
      <x:c r="NUQ6" s="126"/>
      <x:c r="NUR6" s="126"/>
      <x:c r="NUS6" s="126"/>
      <x:c r="NUT6" s="126"/>
      <x:c r="NUU6" s="126"/>
      <x:c r="NUV6" s="126"/>
      <x:c r="NUW6" s="126"/>
      <x:c r="NUX6" s="126"/>
      <x:c r="NUY6" s="126"/>
      <x:c r="NUZ6" s="126"/>
      <x:c r="NVA6" s="126"/>
      <x:c r="NVB6" s="126"/>
      <x:c r="NVC6" s="126"/>
      <x:c r="NVD6" s="126"/>
      <x:c r="NVE6" s="126"/>
      <x:c r="NVF6" s="126"/>
      <x:c r="NVG6" s="126"/>
      <x:c r="NVH6" s="126"/>
      <x:c r="NVI6" s="126"/>
      <x:c r="NVJ6" s="126"/>
      <x:c r="NVK6" s="126"/>
      <x:c r="NVL6" s="126"/>
      <x:c r="NVM6" s="126"/>
      <x:c r="NVN6" s="126"/>
      <x:c r="NVO6" s="126"/>
      <x:c r="NVP6" s="126"/>
      <x:c r="NVQ6" s="126"/>
      <x:c r="NVR6" s="126"/>
      <x:c r="NVS6" s="126"/>
      <x:c r="NVT6" s="126"/>
      <x:c r="NVU6" s="126"/>
      <x:c r="NVV6" s="126"/>
      <x:c r="NVW6" s="126"/>
      <x:c r="NVX6" s="126"/>
      <x:c r="NVY6" s="126"/>
      <x:c r="NVZ6" s="126"/>
      <x:c r="NWA6" s="126"/>
      <x:c r="NWB6" s="126"/>
      <x:c r="NWC6" s="126"/>
      <x:c r="NWD6" s="126"/>
      <x:c r="NWE6" s="126"/>
      <x:c r="NWF6" s="126"/>
      <x:c r="NWG6" s="126"/>
      <x:c r="NWH6" s="126"/>
      <x:c r="NWI6" s="126"/>
      <x:c r="NWJ6" s="126"/>
      <x:c r="NWK6" s="126"/>
      <x:c r="NWL6" s="126"/>
      <x:c r="NWM6" s="126"/>
      <x:c r="NWN6" s="126"/>
      <x:c r="NWO6" s="126"/>
      <x:c r="NWP6" s="126"/>
      <x:c r="NWQ6" s="126"/>
      <x:c r="NWR6" s="126"/>
      <x:c r="NWS6" s="126"/>
      <x:c r="NWT6" s="126"/>
      <x:c r="NWU6" s="126"/>
      <x:c r="NWV6" s="126"/>
      <x:c r="NWW6" s="126"/>
      <x:c r="NWX6" s="126"/>
      <x:c r="NWY6" s="126"/>
      <x:c r="NWZ6" s="126"/>
      <x:c r="NXA6" s="126"/>
      <x:c r="NXB6" s="126"/>
      <x:c r="NXC6" s="126"/>
      <x:c r="NXD6" s="126"/>
      <x:c r="NXE6" s="126"/>
      <x:c r="NXF6" s="126"/>
      <x:c r="NXG6" s="126"/>
      <x:c r="NXH6" s="126"/>
      <x:c r="NXI6" s="126"/>
      <x:c r="NXJ6" s="126"/>
      <x:c r="NXK6" s="126"/>
      <x:c r="NXL6" s="126"/>
      <x:c r="NXM6" s="126"/>
      <x:c r="NXN6" s="126"/>
      <x:c r="NXO6" s="126"/>
      <x:c r="NXP6" s="126"/>
      <x:c r="NXQ6" s="126"/>
      <x:c r="NXR6" s="126"/>
      <x:c r="NXS6" s="126"/>
      <x:c r="NXT6" s="126"/>
      <x:c r="NXU6" s="126"/>
      <x:c r="NXV6" s="126"/>
      <x:c r="NXW6" s="126"/>
      <x:c r="NXX6" s="126"/>
      <x:c r="NXY6" s="126"/>
      <x:c r="NXZ6" s="126"/>
      <x:c r="NYA6" s="126"/>
      <x:c r="NYB6" s="126"/>
      <x:c r="NYC6" s="126"/>
      <x:c r="NYD6" s="126"/>
      <x:c r="NYE6" s="126"/>
      <x:c r="NYF6" s="126"/>
      <x:c r="NYG6" s="126"/>
      <x:c r="NYH6" s="126"/>
      <x:c r="NYI6" s="126"/>
      <x:c r="NYJ6" s="126"/>
      <x:c r="NYK6" s="126"/>
      <x:c r="NYL6" s="126"/>
      <x:c r="NYM6" s="126"/>
      <x:c r="NYN6" s="126"/>
      <x:c r="NYO6" s="126"/>
      <x:c r="NYP6" s="126"/>
      <x:c r="NYQ6" s="126"/>
      <x:c r="NYR6" s="126"/>
      <x:c r="NYS6" s="126"/>
      <x:c r="NYT6" s="126"/>
      <x:c r="NYU6" s="126"/>
      <x:c r="NYV6" s="126"/>
      <x:c r="NYW6" s="126"/>
      <x:c r="NYX6" s="126"/>
      <x:c r="NYY6" s="126"/>
      <x:c r="NYZ6" s="126"/>
      <x:c r="NZA6" s="126"/>
      <x:c r="NZB6" s="126"/>
      <x:c r="NZC6" s="126"/>
      <x:c r="NZD6" s="126"/>
      <x:c r="NZE6" s="126"/>
      <x:c r="NZF6" s="126"/>
      <x:c r="NZG6" s="126"/>
      <x:c r="NZH6" s="126"/>
      <x:c r="NZI6" s="126"/>
      <x:c r="NZJ6" s="126"/>
      <x:c r="NZK6" s="126"/>
      <x:c r="NZL6" s="126"/>
      <x:c r="NZM6" s="126"/>
      <x:c r="NZN6" s="126"/>
      <x:c r="NZO6" s="126"/>
      <x:c r="NZP6" s="126"/>
      <x:c r="NZQ6" s="126"/>
      <x:c r="NZR6" s="126"/>
      <x:c r="NZS6" s="126"/>
      <x:c r="NZT6" s="126"/>
      <x:c r="NZU6" s="126"/>
      <x:c r="NZV6" s="126"/>
      <x:c r="NZW6" s="126"/>
      <x:c r="NZX6" s="126"/>
      <x:c r="NZY6" s="126"/>
      <x:c r="NZZ6" s="126"/>
      <x:c r="OAA6" s="126"/>
      <x:c r="OAB6" s="126"/>
      <x:c r="OAC6" s="126"/>
      <x:c r="OAD6" s="126"/>
      <x:c r="OAE6" s="126"/>
      <x:c r="OAF6" s="126"/>
      <x:c r="OAG6" s="126"/>
      <x:c r="OAH6" s="126"/>
      <x:c r="OAI6" s="126"/>
      <x:c r="OAJ6" s="126"/>
      <x:c r="OAK6" s="126"/>
      <x:c r="OAL6" s="126"/>
      <x:c r="OAM6" s="126"/>
      <x:c r="OAN6" s="126"/>
      <x:c r="OAO6" s="126"/>
      <x:c r="OAP6" s="126"/>
      <x:c r="OAQ6" s="126"/>
      <x:c r="OAR6" s="126"/>
      <x:c r="OAS6" s="126"/>
      <x:c r="OAT6" s="126"/>
      <x:c r="OAU6" s="126"/>
      <x:c r="OAV6" s="126"/>
      <x:c r="OAW6" s="126"/>
      <x:c r="OAX6" s="126"/>
      <x:c r="OAY6" s="126"/>
      <x:c r="OAZ6" s="126"/>
      <x:c r="OBA6" s="126"/>
      <x:c r="OBB6" s="126"/>
      <x:c r="OBC6" s="126"/>
      <x:c r="OBD6" s="126"/>
      <x:c r="OBE6" s="126"/>
      <x:c r="OBF6" s="126"/>
      <x:c r="OBG6" s="126"/>
      <x:c r="OBH6" s="126"/>
      <x:c r="OBI6" s="126"/>
      <x:c r="OBJ6" s="126"/>
      <x:c r="OBK6" s="126"/>
      <x:c r="OBL6" s="126"/>
      <x:c r="OBM6" s="126"/>
      <x:c r="OBN6" s="126"/>
      <x:c r="OBO6" s="126"/>
      <x:c r="OBP6" s="126"/>
      <x:c r="OBQ6" s="126"/>
      <x:c r="OBR6" s="126"/>
      <x:c r="OBS6" s="126"/>
      <x:c r="OBT6" s="126"/>
      <x:c r="OBU6" s="126"/>
      <x:c r="OBV6" s="126"/>
      <x:c r="OBW6" s="126"/>
      <x:c r="OBX6" s="126"/>
      <x:c r="OBY6" s="126"/>
      <x:c r="OBZ6" s="126"/>
      <x:c r="OCA6" s="126"/>
      <x:c r="OCB6" s="126"/>
      <x:c r="OCC6" s="126"/>
      <x:c r="OCD6" s="126"/>
      <x:c r="OCE6" s="126"/>
      <x:c r="OCF6" s="126"/>
      <x:c r="OCG6" s="126"/>
      <x:c r="OCH6" s="126"/>
      <x:c r="OCI6" s="126"/>
      <x:c r="OCJ6" s="126"/>
      <x:c r="OCK6" s="126"/>
      <x:c r="OCL6" s="126"/>
      <x:c r="OCM6" s="126"/>
      <x:c r="OCN6" s="126"/>
      <x:c r="OCO6" s="126"/>
      <x:c r="OCP6" s="126"/>
      <x:c r="OCQ6" s="126"/>
      <x:c r="OCR6" s="126"/>
      <x:c r="OCS6" s="126"/>
      <x:c r="OCT6" s="126"/>
      <x:c r="OCU6" s="126"/>
      <x:c r="OCV6" s="126"/>
      <x:c r="OCW6" s="126"/>
      <x:c r="OCX6" s="126"/>
      <x:c r="OCY6" s="126"/>
      <x:c r="OCZ6" s="126"/>
      <x:c r="ODA6" s="126"/>
      <x:c r="ODB6" s="126"/>
      <x:c r="ODC6" s="126"/>
      <x:c r="ODD6" s="126"/>
      <x:c r="ODE6" s="126"/>
      <x:c r="ODF6" s="126"/>
      <x:c r="ODG6" s="126"/>
      <x:c r="ODH6" s="126"/>
      <x:c r="ODI6" s="126"/>
      <x:c r="ODJ6" s="126"/>
      <x:c r="ODK6" s="126"/>
      <x:c r="ODL6" s="126"/>
      <x:c r="ODM6" s="126"/>
      <x:c r="ODN6" s="126"/>
      <x:c r="ODO6" s="126"/>
      <x:c r="ODP6" s="126"/>
      <x:c r="ODQ6" s="126"/>
      <x:c r="ODR6" s="126"/>
      <x:c r="ODS6" s="126"/>
      <x:c r="ODT6" s="126"/>
      <x:c r="ODU6" s="126"/>
      <x:c r="ODV6" s="126"/>
      <x:c r="ODW6" s="126"/>
      <x:c r="ODX6" s="126"/>
      <x:c r="ODY6" s="126"/>
      <x:c r="ODZ6" s="126"/>
      <x:c r="OEA6" s="126"/>
      <x:c r="OEB6" s="126"/>
      <x:c r="OEC6" s="126"/>
      <x:c r="OED6" s="126"/>
      <x:c r="OEE6" s="126"/>
      <x:c r="OEF6" s="126"/>
      <x:c r="OEG6" s="126"/>
      <x:c r="OEH6" s="126"/>
      <x:c r="OEI6" s="126"/>
      <x:c r="OEJ6" s="126"/>
      <x:c r="OEK6" s="126"/>
      <x:c r="OEL6" s="126"/>
      <x:c r="OEM6" s="126"/>
      <x:c r="OEN6" s="126"/>
      <x:c r="OEO6" s="126"/>
      <x:c r="OEP6" s="126"/>
      <x:c r="OEQ6" s="126"/>
      <x:c r="OER6" s="126"/>
      <x:c r="OES6" s="126"/>
      <x:c r="OET6" s="126"/>
      <x:c r="OEU6" s="126"/>
      <x:c r="OEV6" s="126"/>
      <x:c r="OEW6" s="126"/>
      <x:c r="OEX6" s="126"/>
      <x:c r="OEY6" s="126"/>
      <x:c r="OEZ6" s="126"/>
      <x:c r="OFA6" s="126"/>
      <x:c r="OFB6" s="126"/>
      <x:c r="OFC6" s="126"/>
      <x:c r="OFD6" s="126"/>
      <x:c r="OFE6" s="126"/>
      <x:c r="OFF6" s="126"/>
      <x:c r="OFG6" s="126"/>
      <x:c r="OFH6" s="126"/>
      <x:c r="OFI6" s="126"/>
      <x:c r="OFJ6" s="126"/>
      <x:c r="OFK6" s="126"/>
      <x:c r="OFL6" s="126"/>
      <x:c r="OFM6" s="126"/>
      <x:c r="OFN6" s="126"/>
      <x:c r="OFO6" s="126"/>
      <x:c r="OFP6" s="126"/>
      <x:c r="OFQ6" s="126"/>
      <x:c r="OFR6" s="126"/>
      <x:c r="OFS6" s="126"/>
      <x:c r="OFT6" s="126"/>
      <x:c r="OFU6" s="126"/>
      <x:c r="OFV6" s="126"/>
      <x:c r="OFW6" s="126"/>
      <x:c r="OFX6" s="126"/>
      <x:c r="OFY6" s="126"/>
      <x:c r="OFZ6" s="126"/>
      <x:c r="OGA6" s="126"/>
      <x:c r="OGB6" s="126"/>
      <x:c r="OGC6" s="126"/>
      <x:c r="OGD6" s="126"/>
      <x:c r="OGE6" s="126"/>
      <x:c r="OGF6" s="126"/>
      <x:c r="OGG6" s="126"/>
      <x:c r="OGH6" s="126"/>
      <x:c r="OGI6" s="126"/>
      <x:c r="OGJ6" s="126"/>
      <x:c r="OGK6" s="126"/>
      <x:c r="OGL6" s="126"/>
      <x:c r="OGM6" s="126"/>
      <x:c r="OGN6" s="126"/>
      <x:c r="OGO6" s="126"/>
      <x:c r="OGP6" s="126"/>
      <x:c r="OGQ6" s="126"/>
      <x:c r="OGR6" s="126"/>
      <x:c r="OGS6" s="126"/>
      <x:c r="OGT6" s="126"/>
      <x:c r="OGU6" s="126"/>
      <x:c r="OGV6" s="126"/>
      <x:c r="OGW6" s="126"/>
      <x:c r="OGX6" s="126"/>
      <x:c r="OGY6" s="126"/>
      <x:c r="OGZ6" s="126"/>
      <x:c r="OHA6" s="126"/>
      <x:c r="OHB6" s="126"/>
      <x:c r="OHC6" s="126"/>
      <x:c r="OHD6" s="126"/>
      <x:c r="OHE6" s="126"/>
      <x:c r="OHF6" s="126"/>
      <x:c r="OHG6" s="126"/>
      <x:c r="OHH6" s="126"/>
      <x:c r="OHI6" s="126"/>
      <x:c r="OHJ6" s="126"/>
      <x:c r="OHK6" s="126"/>
      <x:c r="OHL6" s="126"/>
      <x:c r="OHM6" s="126"/>
      <x:c r="OHN6" s="126"/>
      <x:c r="OHO6" s="126"/>
      <x:c r="OHP6" s="126"/>
      <x:c r="OHQ6" s="126"/>
      <x:c r="OHR6" s="126"/>
      <x:c r="OHS6" s="126"/>
      <x:c r="OHT6" s="126"/>
      <x:c r="OHU6" s="126"/>
      <x:c r="OHV6" s="126"/>
      <x:c r="OHW6" s="126"/>
      <x:c r="OHX6" s="126"/>
      <x:c r="OHY6" s="126"/>
      <x:c r="OHZ6" s="126"/>
      <x:c r="OIA6" s="126"/>
      <x:c r="OIB6" s="126"/>
      <x:c r="OIC6" s="126"/>
      <x:c r="OID6" s="126"/>
      <x:c r="OIE6" s="126"/>
      <x:c r="OIF6" s="126"/>
      <x:c r="OIG6" s="126"/>
      <x:c r="OIH6" s="126"/>
      <x:c r="OII6" s="126"/>
      <x:c r="OIJ6" s="126"/>
      <x:c r="OIK6" s="126"/>
      <x:c r="OIL6" s="126"/>
      <x:c r="OIM6" s="126"/>
      <x:c r="OIN6" s="126"/>
      <x:c r="OIO6" s="126"/>
      <x:c r="OIP6" s="126"/>
      <x:c r="OIQ6" s="126"/>
      <x:c r="OIR6" s="126"/>
      <x:c r="OIS6" s="126"/>
      <x:c r="OIT6" s="126"/>
      <x:c r="OIU6" s="126"/>
      <x:c r="OIV6" s="126"/>
      <x:c r="OIW6" s="126"/>
      <x:c r="OIX6" s="126"/>
      <x:c r="OIY6" s="126"/>
      <x:c r="OIZ6" s="126"/>
      <x:c r="OJA6" s="126"/>
      <x:c r="OJB6" s="126"/>
      <x:c r="OJC6" s="126"/>
      <x:c r="OJD6" s="126"/>
      <x:c r="OJE6" s="126"/>
      <x:c r="OJF6" s="126"/>
      <x:c r="OJG6" s="126"/>
      <x:c r="OJH6" s="126"/>
      <x:c r="OJI6" s="126"/>
      <x:c r="OJJ6" s="126"/>
      <x:c r="OJK6" s="126"/>
      <x:c r="OJL6" s="126"/>
      <x:c r="OJM6" s="126"/>
      <x:c r="OJN6" s="126"/>
      <x:c r="OJO6" s="126"/>
      <x:c r="OJP6" s="126"/>
      <x:c r="OJQ6" s="126"/>
      <x:c r="OJR6" s="126"/>
      <x:c r="OJS6" s="126"/>
      <x:c r="OJT6" s="126"/>
      <x:c r="OJU6" s="126"/>
      <x:c r="OJV6" s="126"/>
      <x:c r="OJW6" s="126"/>
      <x:c r="OJX6" s="126"/>
      <x:c r="OJY6" s="126"/>
      <x:c r="OJZ6" s="126"/>
      <x:c r="OKA6" s="126"/>
      <x:c r="OKB6" s="126"/>
      <x:c r="OKC6" s="126"/>
      <x:c r="OKD6" s="126"/>
      <x:c r="OKE6" s="126"/>
      <x:c r="OKF6" s="126"/>
      <x:c r="OKG6" s="126"/>
      <x:c r="OKH6" s="126"/>
      <x:c r="OKI6" s="126"/>
      <x:c r="OKJ6" s="126"/>
      <x:c r="OKK6" s="126"/>
      <x:c r="OKL6" s="126"/>
      <x:c r="OKM6" s="126"/>
      <x:c r="OKN6" s="126"/>
      <x:c r="OKO6" s="126"/>
      <x:c r="OKP6" s="126"/>
      <x:c r="OKQ6" s="126"/>
      <x:c r="OKR6" s="126"/>
      <x:c r="OKS6" s="126"/>
      <x:c r="OKT6" s="126"/>
      <x:c r="OKU6" s="126"/>
      <x:c r="OKV6" s="126"/>
      <x:c r="OKW6" s="126"/>
      <x:c r="OKX6" s="126"/>
      <x:c r="OKY6" s="126"/>
      <x:c r="OKZ6" s="126"/>
      <x:c r="OLA6" s="126"/>
      <x:c r="OLB6" s="126"/>
      <x:c r="OLC6" s="126"/>
      <x:c r="OLD6" s="126"/>
      <x:c r="OLE6" s="126"/>
      <x:c r="OLF6" s="126"/>
      <x:c r="OLG6" s="126"/>
      <x:c r="OLH6" s="126"/>
      <x:c r="OLI6" s="126"/>
      <x:c r="OLJ6" s="126"/>
      <x:c r="OLK6" s="126"/>
      <x:c r="OLL6" s="126"/>
      <x:c r="OLM6" s="126"/>
      <x:c r="OLN6" s="126"/>
      <x:c r="OLO6" s="126"/>
      <x:c r="OLP6" s="126"/>
      <x:c r="OLQ6" s="126"/>
      <x:c r="OLR6" s="126"/>
      <x:c r="OLS6" s="126"/>
      <x:c r="OLT6" s="126"/>
      <x:c r="OLU6" s="126"/>
      <x:c r="OLV6" s="126"/>
      <x:c r="OLW6" s="126"/>
      <x:c r="OLX6" s="126"/>
      <x:c r="OLY6" s="126"/>
      <x:c r="OLZ6" s="126"/>
      <x:c r="OMA6" s="126"/>
      <x:c r="OMB6" s="126"/>
      <x:c r="OMC6" s="126"/>
      <x:c r="OMD6" s="126"/>
      <x:c r="OME6" s="126"/>
      <x:c r="OMF6" s="126"/>
      <x:c r="OMG6" s="126"/>
      <x:c r="OMH6" s="126"/>
      <x:c r="OMI6" s="126"/>
      <x:c r="OMJ6" s="126"/>
      <x:c r="OMK6" s="126"/>
      <x:c r="OML6" s="126"/>
      <x:c r="OMM6" s="126"/>
      <x:c r="OMN6" s="126"/>
      <x:c r="OMO6" s="126"/>
      <x:c r="OMP6" s="126"/>
      <x:c r="OMQ6" s="126"/>
      <x:c r="OMR6" s="126"/>
      <x:c r="OMS6" s="126"/>
      <x:c r="OMT6" s="126"/>
      <x:c r="OMU6" s="126"/>
      <x:c r="OMV6" s="126"/>
      <x:c r="OMW6" s="126"/>
      <x:c r="OMX6" s="126"/>
      <x:c r="OMY6" s="126"/>
      <x:c r="OMZ6" s="126"/>
      <x:c r="ONA6" s="126"/>
      <x:c r="ONB6" s="126"/>
      <x:c r="ONC6" s="126"/>
      <x:c r="OND6" s="126"/>
      <x:c r="ONE6" s="126"/>
      <x:c r="ONF6" s="126"/>
      <x:c r="ONG6" s="126"/>
      <x:c r="ONH6" s="126"/>
      <x:c r="ONI6" s="126"/>
      <x:c r="ONJ6" s="126"/>
      <x:c r="ONK6" s="126"/>
      <x:c r="ONL6" s="126"/>
      <x:c r="ONM6" s="126"/>
      <x:c r="ONN6" s="126"/>
      <x:c r="ONO6" s="126"/>
      <x:c r="ONP6" s="126"/>
      <x:c r="ONQ6" s="126"/>
      <x:c r="ONR6" s="126"/>
      <x:c r="ONS6" s="126"/>
      <x:c r="ONT6" s="126"/>
      <x:c r="ONU6" s="126"/>
      <x:c r="ONV6" s="126"/>
      <x:c r="ONW6" s="126"/>
      <x:c r="ONX6" s="126"/>
      <x:c r="ONY6" s="126"/>
      <x:c r="ONZ6" s="126"/>
      <x:c r="OOA6" s="126"/>
      <x:c r="OOB6" s="126"/>
      <x:c r="OOC6" s="126"/>
      <x:c r="OOD6" s="126"/>
      <x:c r="OOE6" s="126"/>
      <x:c r="OOF6" s="126"/>
      <x:c r="OOG6" s="126"/>
      <x:c r="OOH6" s="126"/>
      <x:c r="OOI6" s="126"/>
      <x:c r="OOJ6" s="126"/>
      <x:c r="OOK6" s="126"/>
      <x:c r="OOL6" s="126"/>
      <x:c r="OOM6" s="126"/>
      <x:c r="OON6" s="126"/>
      <x:c r="OOO6" s="126"/>
      <x:c r="OOP6" s="126"/>
      <x:c r="OOQ6" s="126"/>
      <x:c r="OOR6" s="126"/>
      <x:c r="OOS6" s="126"/>
      <x:c r="OOT6" s="126"/>
      <x:c r="OOU6" s="126"/>
      <x:c r="OOV6" s="126"/>
      <x:c r="OOW6" s="126"/>
      <x:c r="OOX6" s="126"/>
      <x:c r="OOY6" s="126"/>
      <x:c r="OOZ6" s="126"/>
      <x:c r="OPA6" s="126"/>
      <x:c r="OPB6" s="126"/>
      <x:c r="OPC6" s="126"/>
      <x:c r="OPD6" s="126"/>
      <x:c r="OPE6" s="126"/>
      <x:c r="OPF6" s="126"/>
      <x:c r="OPG6" s="126"/>
      <x:c r="OPH6" s="126"/>
      <x:c r="OPI6" s="126"/>
      <x:c r="OPJ6" s="126"/>
      <x:c r="OPK6" s="126"/>
      <x:c r="OPL6" s="126"/>
      <x:c r="OPM6" s="126"/>
      <x:c r="OPN6" s="126"/>
      <x:c r="OPO6" s="126"/>
      <x:c r="OPP6" s="126"/>
      <x:c r="OPQ6" s="126"/>
      <x:c r="OPR6" s="126"/>
      <x:c r="OPS6" s="126"/>
      <x:c r="OPT6" s="126"/>
      <x:c r="OPU6" s="126"/>
      <x:c r="OPV6" s="126"/>
      <x:c r="OPW6" s="126"/>
      <x:c r="OPX6" s="126"/>
      <x:c r="OPY6" s="126"/>
      <x:c r="OPZ6" s="126"/>
      <x:c r="OQA6" s="126"/>
      <x:c r="OQB6" s="126"/>
      <x:c r="OQC6" s="126"/>
      <x:c r="OQD6" s="126"/>
      <x:c r="OQE6" s="126"/>
      <x:c r="OQF6" s="126"/>
      <x:c r="OQG6" s="126"/>
      <x:c r="OQH6" s="126"/>
      <x:c r="OQI6" s="126"/>
      <x:c r="OQJ6" s="126"/>
      <x:c r="OQK6" s="126"/>
      <x:c r="OQL6" s="126"/>
      <x:c r="OQM6" s="126"/>
      <x:c r="OQN6" s="126"/>
      <x:c r="OQO6" s="126"/>
      <x:c r="OQP6" s="126"/>
      <x:c r="OQQ6" s="126"/>
      <x:c r="OQR6" s="126"/>
      <x:c r="OQS6" s="126"/>
      <x:c r="OQT6" s="126"/>
      <x:c r="OQU6" s="126"/>
      <x:c r="OQV6" s="126"/>
      <x:c r="OQW6" s="126"/>
      <x:c r="OQX6" s="126"/>
      <x:c r="OQY6" s="126"/>
      <x:c r="OQZ6" s="126"/>
      <x:c r="ORA6" s="126"/>
      <x:c r="ORB6" s="126"/>
      <x:c r="ORC6" s="126"/>
      <x:c r="ORD6" s="126"/>
      <x:c r="ORE6" s="126"/>
      <x:c r="ORF6" s="126"/>
      <x:c r="ORG6" s="126"/>
      <x:c r="ORH6" s="126"/>
      <x:c r="ORI6" s="126"/>
      <x:c r="ORJ6" s="126"/>
      <x:c r="ORK6" s="126"/>
      <x:c r="ORL6" s="126"/>
      <x:c r="ORM6" s="126"/>
      <x:c r="ORN6" s="126"/>
      <x:c r="ORO6" s="126"/>
      <x:c r="ORP6" s="126"/>
      <x:c r="ORQ6" s="126"/>
      <x:c r="ORR6" s="126"/>
      <x:c r="ORS6" s="126"/>
      <x:c r="ORT6" s="126"/>
      <x:c r="ORU6" s="126"/>
      <x:c r="ORV6" s="126"/>
      <x:c r="ORW6" s="126"/>
      <x:c r="ORX6" s="126"/>
      <x:c r="ORY6" s="126"/>
      <x:c r="ORZ6" s="126"/>
      <x:c r="OSA6" s="126"/>
      <x:c r="OSB6" s="126"/>
      <x:c r="OSC6" s="126"/>
      <x:c r="OSD6" s="126"/>
      <x:c r="OSE6" s="126"/>
      <x:c r="OSF6" s="126"/>
      <x:c r="OSG6" s="126"/>
      <x:c r="OSH6" s="126"/>
      <x:c r="OSI6" s="126"/>
      <x:c r="OSJ6" s="126"/>
      <x:c r="OSK6" s="126"/>
      <x:c r="OSL6" s="126"/>
      <x:c r="OSM6" s="126"/>
      <x:c r="OSN6" s="126"/>
      <x:c r="OSO6" s="126"/>
      <x:c r="OSP6" s="126"/>
      <x:c r="OSQ6" s="126"/>
      <x:c r="OSR6" s="126"/>
      <x:c r="OSS6" s="126"/>
      <x:c r="OST6" s="126"/>
      <x:c r="OSU6" s="126"/>
      <x:c r="OSV6" s="126"/>
      <x:c r="OSW6" s="126"/>
      <x:c r="OSX6" s="126"/>
      <x:c r="OSY6" s="126"/>
      <x:c r="OSZ6" s="126"/>
      <x:c r="OTA6" s="126"/>
      <x:c r="OTB6" s="126"/>
      <x:c r="OTC6" s="126"/>
      <x:c r="OTD6" s="126"/>
      <x:c r="OTE6" s="126"/>
      <x:c r="OTF6" s="126"/>
      <x:c r="OTG6" s="126"/>
      <x:c r="OTH6" s="126"/>
      <x:c r="OTI6" s="126"/>
      <x:c r="OTJ6" s="126"/>
      <x:c r="OTK6" s="126"/>
      <x:c r="OTL6" s="126"/>
      <x:c r="OTM6" s="126"/>
      <x:c r="OTN6" s="126"/>
      <x:c r="OTO6" s="126"/>
      <x:c r="OTP6" s="126"/>
      <x:c r="OTQ6" s="126"/>
      <x:c r="OTR6" s="126"/>
      <x:c r="OTS6" s="126"/>
      <x:c r="OTT6" s="126"/>
      <x:c r="OTU6" s="126"/>
      <x:c r="OTV6" s="126"/>
      <x:c r="OTW6" s="126"/>
      <x:c r="OTX6" s="126"/>
      <x:c r="OTY6" s="126"/>
      <x:c r="OTZ6" s="126"/>
      <x:c r="OUA6" s="126"/>
      <x:c r="OUB6" s="126"/>
      <x:c r="OUC6" s="126"/>
      <x:c r="OUD6" s="126"/>
      <x:c r="OUE6" s="126"/>
      <x:c r="OUF6" s="126"/>
      <x:c r="OUG6" s="126"/>
      <x:c r="OUH6" s="126"/>
      <x:c r="OUI6" s="126"/>
      <x:c r="OUJ6" s="126"/>
      <x:c r="OUK6" s="126"/>
      <x:c r="OUL6" s="126"/>
      <x:c r="OUM6" s="126"/>
      <x:c r="OUN6" s="126"/>
      <x:c r="OUO6" s="126"/>
      <x:c r="OUP6" s="126"/>
      <x:c r="OUQ6" s="126"/>
      <x:c r="OUR6" s="126"/>
      <x:c r="OUS6" s="126"/>
      <x:c r="OUT6" s="126"/>
      <x:c r="OUU6" s="126"/>
      <x:c r="OUV6" s="126"/>
      <x:c r="OUW6" s="126"/>
      <x:c r="OUX6" s="126"/>
      <x:c r="OUY6" s="126"/>
      <x:c r="OUZ6" s="126"/>
      <x:c r="OVA6" s="126"/>
      <x:c r="OVB6" s="126"/>
      <x:c r="OVC6" s="126"/>
      <x:c r="OVD6" s="126"/>
      <x:c r="OVE6" s="126"/>
      <x:c r="OVF6" s="126"/>
      <x:c r="OVG6" s="126"/>
      <x:c r="OVH6" s="126"/>
      <x:c r="OVI6" s="126"/>
      <x:c r="OVJ6" s="126"/>
      <x:c r="OVK6" s="126"/>
      <x:c r="OVL6" s="126"/>
      <x:c r="OVM6" s="126"/>
      <x:c r="OVN6" s="126"/>
      <x:c r="OVO6" s="126"/>
      <x:c r="OVP6" s="126"/>
      <x:c r="OVQ6" s="126"/>
      <x:c r="OVR6" s="126"/>
      <x:c r="OVS6" s="126"/>
      <x:c r="OVT6" s="126"/>
      <x:c r="OVU6" s="126"/>
      <x:c r="OVV6" s="126"/>
      <x:c r="OVW6" s="126"/>
      <x:c r="OVX6" s="126"/>
      <x:c r="OVY6" s="126"/>
      <x:c r="OVZ6" s="126"/>
      <x:c r="OWA6" s="126"/>
      <x:c r="OWB6" s="126"/>
      <x:c r="OWC6" s="126"/>
      <x:c r="OWD6" s="126"/>
      <x:c r="OWE6" s="126"/>
      <x:c r="OWF6" s="126"/>
      <x:c r="OWG6" s="126"/>
      <x:c r="OWH6" s="126"/>
      <x:c r="OWI6" s="126"/>
      <x:c r="OWJ6" s="126"/>
      <x:c r="OWK6" s="126"/>
      <x:c r="OWL6" s="126"/>
      <x:c r="OWM6" s="126"/>
      <x:c r="OWN6" s="126"/>
      <x:c r="OWO6" s="126"/>
      <x:c r="OWP6" s="126"/>
      <x:c r="OWQ6" s="126"/>
      <x:c r="OWR6" s="126"/>
      <x:c r="OWS6" s="126"/>
      <x:c r="OWT6" s="126"/>
      <x:c r="OWU6" s="126"/>
      <x:c r="OWV6" s="126"/>
      <x:c r="OWW6" s="126"/>
      <x:c r="OWX6" s="126"/>
      <x:c r="OWY6" s="126"/>
      <x:c r="OWZ6" s="126"/>
      <x:c r="OXA6" s="126"/>
      <x:c r="OXB6" s="126"/>
      <x:c r="OXC6" s="126"/>
      <x:c r="OXD6" s="126"/>
      <x:c r="OXE6" s="126"/>
      <x:c r="OXF6" s="126"/>
      <x:c r="OXG6" s="126"/>
      <x:c r="OXH6" s="126"/>
      <x:c r="OXI6" s="126"/>
      <x:c r="OXJ6" s="126"/>
      <x:c r="OXK6" s="126"/>
      <x:c r="OXL6" s="126"/>
      <x:c r="OXM6" s="126"/>
      <x:c r="OXN6" s="126"/>
      <x:c r="OXO6" s="126"/>
      <x:c r="OXP6" s="126"/>
      <x:c r="OXQ6" s="126"/>
      <x:c r="OXR6" s="126"/>
      <x:c r="OXS6" s="126"/>
      <x:c r="OXT6" s="126"/>
      <x:c r="OXU6" s="126"/>
      <x:c r="OXV6" s="126"/>
      <x:c r="OXW6" s="126"/>
      <x:c r="OXX6" s="126"/>
      <x:c r="OXY6" s="126"/>
      <x:c r="OXZ6" s="126"/>
      <x:c r="OYA6" s="126"/>
      <x:c r="OYB6" s="126"/>
      <x:c r="OYC6" s="126"/>
      <x:c r="OYD6" s="126"/>
      <x:c r="OYE6" s="126"/>
      <x:c r="OYF6" s="126"/>
      <x:c r="OYG6" s="126"/>
      <x:c r="OYH6" s="126"/>
      <x:c r="OYI6" s="126"/>
      <x:c r="OYJ6" s="126"/>
      <x:c r="OYK6" s="126"/>
      <x:c r="OYL6" s="126"/>
      <x:c r="OYM6" s="126"/>
      <x:c r="OYN6" s="126"/>
      <x:c r="OYO6" s="126"/>
      <x:c r="OYP6" s="126"/>
      <x:c r="OYQ6" s="126"/>
      <x:c r="OYR6" s="126"/>
      <x:c r="OYS6" s="126"/>
      <x:c r="OYT6" s="126"/>
      <x:c r="OYU6" s="126"/>
      <x:c r="OYV6" s="126"/>
      <x:c r="OYW6" s="126"/>
      <x:c r="OYX6" s="126"/>
      <x:c r="OYY6" s="126"/>
      <x:c r="OYZ6" s="126"/>
      <x:c r="OZA6" s="126"/>
      <x:c r="OZB6" s="126"/>
      <x:c r="OZC6" s="126"/>
      <x:c r="OZD6" s="126"/>
      <x:c r="OZE6" s="126"/>
      <x:c r="OZF6" s="126"/>
      <x:c r="OZG6" s="126"/>
      <x:c r="OZH6" s="126"/>
      <x:c r="OZI6" s="126"/>
      <x:c r="OZJ6" s="126"/>
      <x:c r="OZK6" s="126"/>
      <x:c r="OZL6" s="126"/>
      <x:c r="OZM6" s="126"/>
      <x:c r="OZN6" s="126"/>
      <x:c r="OZO6" s="126"/>
      <x:c r="OZP6" s="126"/>
      <x:c r="OZQ6" s="126"/>
      <x:c r="OZR6" s="126"/>
      <x:c r="OZS6" s="126"/>
      <x:c r="OZT6" s="126"/>
      <x:c r="OZU6" s="126"/>
      <x:c r="OZV6" s="126"/>
      <x:c r="OZW6" s="126"/>
      <x:c r="OZX6" s="126"/>
      <x:c r="OZY6" s="126"/>
      <x:c r="OZZ6" s="126"/>
      <x:c r="PAA6" s="126"/>
      <x:c r="PAB6" s="126"/>
      <x:c r="PAC6" s="126"/>
      <x:c r="PAD6" s="126"/>
      <x:c r="PAE6" s="126"/>
      <x:c r="PAF6" s="126"/>
      <x:c r="PAG6" s="126"/>
      <x:c r="PAH6" s="126"/>
      <x:c r="PAI6" s="126"/>
      <x:c r="PAJ6" s="126"/>
      <x:c r="PAK6" s="126"/>
      <x:c r="PAL6" s="126"/>
      <x:c r="PAM6" s="126"/>
      <x:c r="PAN6" s="126"/>
      <x:c r="PAO6" s="126"/>
      <x:c r="PAP6" s="126"/>
      <x:c r="PAQ6" s="126"/>
      <x:c r="PAR6" s="126"/>
      <x:c r="PAS6" s="126"/>
      <x:c r="PAT6" s="126"/>
      <x:c r="PAU6" s="126"/>
      <x:c r="PAV6" s="126"/>
      <x:c r="PAW6" s="126"/>
      <x:c r="PAX6" s="126"/>
      <x:c r="PAY6" s="126"/>
      <x:c r="PAZ6" s="126"/>
      <x:c r="PBA6" s="126"/>
      <x:c r="PBB6" s="126"/>
      <x:c r="PBC6" s="126"/>
      <x:c r="PBD6" s="126"/>
      <x:c r="PBE6" s="126"/>
      <x:c r="PBF6" s="126"/>
      <x:c r="PBG6" s="126"/>
      <x:c r="PBH6" s="126"/>
      <x:c r="PBI6" s="126"/>
      <x:c r="PBJ6" s="126"/>
      <x:c r="PBK6" s="126"/>
      <x:c r="PBL6" s="126"/>
      <x:c r="PBM6" s="126"/>
      <x:c r="PBN6" s="126"/>
      <x:c r="PBO6" s="126"/>
      <x:c r="PBP6" s="126"/>
      <x:c r="PBQ6" s="126"/>
      <x:c r="PBR6" s="126"/>
      <x:c r="PBS6" s="126"/>
      <x:c r="PBT6" s="126"/>
      <x:c r="PBU6" s="126"/>
      <x:c r="PBV6" s="126"/>
      <x:c r="PBW6" s="126"/>
      <x:c r="PBX6" s="126"/>
      <x:c r="PBY6" s="126"/>
      <x:c r="PBZ6" s="126"/>
      <x:c r="PCA6" s="126"/>
      <x:c r="PCB6" s="126"/>
      <x:c r="PCC6" s="126"/>
      <x:c r="PCD6" s="126"/>
      <x:c r="PCE6" s="126"/>
      <x:c r="PCF6" s="126"/>
      <x:c r="PCG6" s="126"/>
      <x:c r="PCH6" s="126"/>
      <x:c r="PCI6" s="126"/>
      <x:c r="PCJ6" s="126"/>
      <x:c r="PCK6" s="126"/>
      <x:c r="PCL6" s="126"/>
      <x:c r="PCM6" s="126"/>
      <x:c r="PCN6" s="126"/>
      <x:c r="PCO6" s="126"/>
      <x:c r="PCP6" s="126"/>
      <x:c r="PCQ6" s="126"/>
      <x:c r="PCR6" s="126"/>
      <x:c r="PCS6" s="126"/>
      <x:c r="PCT6" s="126"/>
      <x:c r="PCU6" s="126"/>
      <x:c r="PCV6" s="126"/>
      <x:c r="PCW6" s="126"/>
      <x:c r="PCX6" s="126"/>
      <x:c r="PCY6" s="126"/>
      <x:c r="PCZ6" s="126"/>
      <x:c r="PDA6" s="126"/>
      <x:c r="PDB6" s="126"/>
      <x:c r="PDC6" s="126"/>
      <x:c r="PDD6" s="126"/>
      <x:c r="PDE6" s="126"/>
      <x:c r="PDF6" s="126"/>
      <x:c r="PDG6" s="126"/>
      <x:c r="PDH6" s="126"/>
      <x:c r="PDI6" s="126"/>
      <x:c r="PDJ6" s="126"/>
      <x:c r="PDK6" s="126"/>
      <x:c r="PDL6" s="126"/>
      <x:c r="PDM6" s="126"/>
      <x:c r="PDN6" s="126"/>
      <x:c r="PDO6" s="126"/>
      <x:c r="PDP6" s="126"/>
      <x:c r="PDQ6" s="126"/>
      <x:c r="PDR6" s="126"/>
      <x:c r="PDS6" s="126"/>
      <x:c r="PDT6" s="126"/>
      <x:c r="PDU6" s="126"/>
      <x:c r="PDV6" s="126"/>
      <x:c r="PDW6" s="126"/>
      <x:c r="PDX6" s="126"/>
      <x:c r="PDY6" s="126"/>
      <x:c r="PDZ6" s="126"/>
      <x:c r="PEA6" s="126"/>
      <x:c r="PEB6" s="126"/>
      <x:c r="PEC6" s="126"/>
      <x:c r="PED6" s="126"/>
      <x:c r="PEE6" s="126"/>
      <x:c r="PEF6" s="126"/>
      <x:c r="PEG6" s="126"/>
      <x:c r="PEH6" s="126"/>
      <x:c r="PEI6" s="126"/>
      <x:c r="PEJ6" s="126"/>
      <x:c r="PEK6" s="126"/>
      <x:c r="PEL6" s="126"/>
      <x:c r="PEM6" s="126"/>
      <x:c r="PEN6" s="126"/>
      <x:c r="PEO6" s="126"/>
      <x:c r="PEP6" s="126"/>
      <x:c r="PEQ6" s="126"/>
      <x:c r="PER6" s="126"/>
      <x:c r="PES6" s="126"/>
      <x:c r="PET6" s="126"/>
      <x:c r="PEU6" s="126"/>
      <x:c r="PEV6" s="126"/>
      <x:c r="PEW6" s="126"/>
      <x:c r="PEX6" s="126"/>
      <x:c r="PEY6" s="126"/>
      <x:c r="PEZ6" s="126"/>
      <x:c r="PFA6" s="126"/>
      <x:c r="PFB6" s="126"/>
      <x:c r="PFC6" s="126"/>
      <x:c r="PFD6" s="126"/>
      <x:c r="PFE6" s="126"/>
      <x:c r="PFF6" s="126"/>
      <x:c r="PFG6" s="126"/>
      <x:c r="PFH6" s="126"/>
      <x:c r="PFI6" s="126"/>
      <x:c r="PFJ6" s="126"/>
      <x:c r="PFK6" s="126"/>
      <x:c r="PFL6" s="126"/>
      <x:c r="PFM6" s="126"/>
      <x:c r="PFN6" s="126"/>
      <x:c r="PFO6" s="126"/>
      <x:c r="PFP6" s="126"/>
      <x:c r="PFQ6" s="126"/>
      <x:c r="PFR6" s="126"/>
      <x:c r="PFS6" s="126"/>
      <x:c r="PFT6" s="126"/>
      <x:c r="PFU6" s="126"/>
      <x:c r="PFV6" s="126"/>
      <x:c r="PFW6" s="126"/>
      <x:c r="PFX6" s="126"/>
      <x:c r="PFY6" s="126"/>
      <x:c r="PFZ6" s="126"/>
      <x:c r="PGA6" s="126"/>
      <x:c r="PGB6" s="126"/>
      <x:c r="PGC6" s="126"/>
      <x:c r="PGD6" s="126"/>
      <x:c r="PGE6" s="126"/>
      <x:c r="PGF6" s="126"/>
      <x:c r="PGG6" s="126"/>
      <x:c r="PGH6" s="126"/>
      <x:c r="PGI6" s="126"/>
      <x:c r="PGJ6" s="126"/>
      <x:c r="PGK6" s="126"/>
      <x:c r="PGL6" s="126"/>
      <x:c r="PGM6" s="126"/>
      <x:c r="PGN6" s="126"/>
      <x:c r="PGO6" s="126"/>
      <x:c r="PGP6" s="126"/>
      <x:c r="PGQ6" s="126"/>
      <x:c r="PGR6" s="126"/>
      <x:c r="PGS6" s="126"/>
      <x:c r="PGT6" s="126"/>
      <x:c r="PGU6" s="126"/>
      <x:c r="PGV6" s="126"/>
      <x:c r="PGW6" s="126"/>
      <x:c r="PGX6" s="126"/>
      <x:c r="PGY6" s="126"/>
      <x:c r="PGZ6" s="126"/>
      <x:c r="PHA6" s="126"/>
      <x:c r="PHB6" s="126"/>
      <x:c r="PHC6" s="126"/>
      <x:c r="PHD6" s="126"/>
      <x:c r="PHE6" s="126"/>
      <x:c r="PHF6" s="126"/>
      <x:c r="PHG6" s="126"/>
      <x:c r="PHH6" s="126"/>
      <x:c r="PHI6" s="126"/>
      <x:c r="PHJ6" s="126"/>
      <x:c r="PHK6" s="126"/>
      <x:c r="PHL6" s="126"/>
      <x:c r="PHM6" s="126"/>
      <x:c r="PHN6" s="126"/>
      <x:c r="PHO6" s="126"/>
      <x:c r="PHP6" s="126"/>
      <x:c r="PHQ6" s="126"/>
      <x:c r="PHR6" s="126"/>
      <x:c r="PHS6" s="126"/>
      <x:c r="PHT6" s="126"/>
      <x:c r="PHU6" s="126"/>
      <x:c r="PHV6" s="126"/>
      <x:c r="PHW6" s="126"/>
      <x:c r="PHX6" s="126"/>
      <x:c r="PHY6" s="126"/>
      <x:c r="PHZ6" s="126"/>
      <x:c r="PIA6" s="126"/>
      <x:c r="PIB6" s="126"/>
      <x:c r="PIC6" s="126"/>
      <x:c r="PID6" s="126"/>
      <x:c r="PIE6" s="126"/>
      <x:c r="PIF6" s="126"/>
      <x:c r="PIG6" s="126"/>
      <x:c r="PIH6" s="126"/>
      <x:c r="PII6" s="126"/>
      <x:c r="PIJ6" s="126"/>
      <x:c r="PIK6" s="126"/>
      <x:c r="PIL6" s="126"/>
      <x:c r="PIM6" s="126"/>
      <x:c r="PIN6" s="126"/>
      <x:c r="PIO6" s="126"/>
      <x:c r="PIP6" s="126"/>
      <x:c r="PIQ6" s="126"/>
      <x:c r="PIR6" s="126"/>
      <x:c r="PIS6" s="126"/>
      <x:c r="PIT6" s="126"/>
      <x:c r="PIU6" s="126"/>
      <x:c r="PIV6" s="126"/>
      <x:c r="PIW6" s="126"/>
      <x:c r="PIX6" s="126"/>
      <x:c r="PIY6" s="126"/>
      <x:c r="PIZ6" s="126"/>
      <x:c r="PJA6" s="126"/>
      <x:c r="PJB6" s="126"/>
      <x:c r="PJC6" s="126"/>
      <x:c r="PJD6" s="126"/>
      <x:c r="PJE6" s="126"/>
      <x:c r="PJF6" s="126"/>
      <x:c r="PJG6" s="126"/>
      <x:c r="PJH6" s="126"/>
      <x:c r="PJI6" s="126"/>
      <x:c r="PJJ6" s="126"/>
      <x:c r="PJK6" s="126"/>
      <x:c r="PJL6" s="126"/>
      <x:c r="PJM6" s="126"/>
      <x:c r="PJN6" s="126"/>
      <x:c r="PJO6" s="126"/>
      <x:c r="PJP6" s="126"/>
      <x:c r="PJQ6" s="126"/>
      <x:c r="PJR6" s="126"/>
      <x:c r="PJS6" s="126"/>
      <x:c r="PJT6" s="126"/>
      <x:c r="PJU6" s="126"/>
      <x:c r="PJV6" s="126"/>
      <x:c r="PJW6" s="126"/>
      <x:c r="PJX6" s="126"/>
      <x:c r="PJY6" s="126"/>
      <x:c r="PJZ6" s="126"/>
      <x:c r="PKA6" s="126"/>
      <x:c r="PKB6" s="126"/>
      <x:c r="PKC6" s="126"/>
      <x:c r="PKD6" s="126"/>
      <x:c r="PKE6" s="126"/>
      <x:c r="PKF6" s="126"/>
      <x:c r="PKG6" s="126"/>
      <x:c r="PKH6" s="126"/>
      <x:c r="PKI6" s="126"/>
      <x:c r="PKJ6" s="126"/>
      <x:c r="PKK6" s="126"/>
      <x:c r="PKL6" s="126"/>
      <x:c r="PKM6" s="126"/>
      <x:c r="PKN6" s="126"/>
      <x:c r="PKO6" s="126"/>
      <x:c r="PKP6" s="126"/>
      <x:c r="PKQ6" s="126"/>
      <x:c r="PKR6" s="126"/>
      <x:c r="PKS6" s="126"/>
      <x:c r="PKT6" s="126"/>
      <x:c r="PKU6" s="126"/>
      <x:c r="PKV6" s="126"/>
      <x:c r="PKW6" s="126"/>
      <x:c r="PKX6" s="126"/>
      <x:c r="PKY6" s="126"/>
      <x:c r="PKZ6" s="126"/>
      <x:c r="PLA6" s="126"/>
      <x:c r="PLB6" s="126"/>
      <x:c r="PLC6" s="126"/>
      <x:c r="PLD6" s="126"/>
      <x:c r="PLE6" s="126"/>
      <x:c r="PLF6" s="126"/>
      <x:c r="PLG6" s="126"/>
      <x:c r="PLH6" s="126"/>
      <x:c r="PLI6" s="126"/>
      <x:c r="PLJ6" s="126"/>
      <x:c r="PLK6" s="126"/>
      <x:c r="PLL6" s="126"/>
      <x:c r="PLM6" s="126"/>
      <x:c r="PLN6" s="126"/>
      <x:c r="PLO6" s="126"/>
      <x:c r="PLP6" s="126"/>
      <x:c r="PLQ6" s="126"/>
      <x:c r="PLR6" s="126"/>
      <x:c r="PLS6" s="126"/>
      <x:c r="PLT6" s="126"/>
      <x:c r="PLU6" s="126"/>
      <x:c r="PLV6" s="126"/>
      <x:c r="PLW6" s="126"/>
      <x:c r="PLX6" s="126"/>
      <x:c r="PLY6" s="126"/>
      <x:c r="PLZ6" s="126"/>
      <x:c r="PMA6" s="126"/>
      <x:c r="PMB6" s="126"/>
      <x:c r="PMC6" s="126"/>
      <x:c r="PMD6" s="126"/>
      <x:c r="PME6" s="126"/>
      <x:c r="PMF6" s="126"/>
      <x:c r="PMG6" s="126"/>
      <x:c r="PMH6" s="126"/>
      <x:c r="PMI6" s="126"/>
      <x:c r="PMJ6" s="126"/>
      <x:c r="PMK6" s="126"/>
      <x:c r="PML6" s="126"/>
      <x:c r="PMM6" s="126"/>
      <x:c r="PMN6" s="126"/>
      <x:c r="PMO6" s="126"/>
      <x:c r="PMP6" s="126"/>
      <x:c r="PMQ6" s="126"/>
      <x:c r="PMR6" s="126"/>
      <x:c r="PMS6" s="126"/>
      <x:c r="PMT6" s="126"/>
      <x:c r="PMU6" s="126"/>
      <x:c r="PMV6" s="126"/>
      <x:c r="PMW6" s="126"/>
      <x:c r="PMX6" s="126"/>
      <x:c r="PMY6" s="126"/>
      <x:c r="PMZ6" s="126"/>
      <x:c r="PNA6" s="126"/>
      <x:c r="PNB6" s="126"/>
      <x:c r="PNC6" s="126"/>
      <x:c r="PND6" s="126"/>
      <x:c r="PNE6" s="126"/>
      <x:c r="PNF6" s="126"/>
      <x:c r="PNG6" s="126"/>
      <x:c r="PNH6" s="126"/>
      <x:c r="PNI6" s="126"/>
      <x:c r="PNJ6" s="126"/>
      <x:c r="PNK6" s="126"/>
      <x:c r="PNL6" s="126"/>
      <x:c r="PNM6" s="126"/>
      <x:c r="PNN6" s="126"/>
      <x:c r="PNO6" s="126"/>
      <x:c r="PNP6" s="126"/>
      <x:c r="PNQ6" s="126"/>
      <x:c r="PNR6" s="126"/>
      <x:c r="PNS6" s="126"/>
      <x:c r="PNT6" s="126"/>
      <x:c r="PNU6" s="126"/>
      <x:c r="PNV6" s="126"/>
      <x:c r="PNW6" s="126"/>
      <x:c r="PNX6" s="126"/>
      <x:c r="PNY6" s="126"/>
      <x:c r="PNZ6" s="126"/>
      <x:c r="POA6" s="126"/>
      <x:c r="POB6" s="126"/>
      <x:c r="POC6" s="126"/>
      <x:c r="POD6" s="126"/>
      <x:c r="POE6" s="126"/>
      <x:c r="POF6" s="126"/>
      <x:c r="POG6" s="126"/>
      <x:c r="POH6" s="126"/>
      <x:c r="POI6" s="126"/>
      <x:c r="POJ6" s="126"/>
      <x:c r="POK6" s="126"/>
      <x:c r="POL6" s="126"/>
      <x:c r="POM6" s="126"/>
      <x:c r="PON6" s="126"/>
      <x:c r="POO6" s="126"/>
      <x:c r="POP6" s="126"/>
      <x:c r="POQ6" s="126"/>
      <x:c r="POR6" s="126"/>
      <x:c r="POS6" s="126"/>
      <x:c r="POT6" s="126"/>
      <x:c r="POU6" s="126"/>
      <x:c r="POV6" s="126"/>
      <x:c r="POW6" s="126"/>
      <x:c r="POX6" s="126"/>
      <x:c r="POY6" s="126"/>
      <x:c r="POZ6" s="126"/>
      <x:c r="PPA6" s="126"/>
      <x:c r="PPB6" s="126"/>
      <x:c r="PPC6" s="126"/>
      <x:c r="PPD6" s="126"/>
      <x:c r="PPE6" s="126"/>
      <x:c r="PPF6" s="126"/>
      <x:c r="PPG6" s="126"/>
      <x:c r="PPH6" s="126"/>
      <x:c r="PPI6" s="126"/>
      <x:c r="PPJ6" s="126"/>
      <x:c r="PPK6" s="126"/>
      <x:c r="PPL6" s="126"/>
      <x:c r="PPM6" s="126"/>
      <x:c r="PPN6" s="126"/>
      <x:c r="PPO6" s="126"/>
      <x:c r="PPP6" s="126"/>
      <x:c r="PPQ6" s="126"/>
      <x:c r="PPR6" s="126"/>
      <x:c r="PPS6" s="126"/>
      <x:c r="PPT6" s="126"/>
      <x:c r="PPU6" s="126"/>
      <x:c r="PPV6" s="126"/>
      <x:c r="PPW6" s="126"/>
      <x:c r="PPX6" s="126"/>
      <x:c r="PPY6" s="126"/>
      <x:c r="PPZ6" s="126"/>
      <x:c r="PQA6" s="126"/>
      <x:c r="PQB6" s="126"/>
      <x:c r="PQC6" s="126"/>
      <x:c r="PQD6" s="126"/>
      <x:c r="PQE6" s="126"/>
      <x:c r="PQF6" s="126"/>
      <x:c r="PQG6" s="126"/>
      <x:c r="PQH6" s="126"/>
      <x:c r="PQI6" s="126"/>
      <x:c r="PQJ6" s="126"/>
      <x:c r="PQK6" s="126"/>
      <x:c r="PQL6" s="126"/>
      <x:c r="PQM6" s="126"/>
      <x:c r="PQN6" s="126"/>
      <x:c r="PQO6" s="126"/>
      <x:c r="PQP6" s="126"/>
      <x:c r="PQQ6" s="126"/>
      <x:c r="PQR6" s="126"/>
      <x:c r="PQS6" s="126"/>
      <x:c r="PQT6" s="126"/>
      <x:c r="PQU6" s="126"/>
      <x:c r="PQV6" s="126"/>
      <x:c r="PQW6" s="126"/>
      <x:c r="PQX6" s="126"/>
      <x:c r="PQY6" s="126"/>
      <x:c r="PQZ6" s="126"/>
      <x:c r="PRA6" s="126"/>
      <x:c r="PRB6" s="126"/>
      <x:c r="PRC6" s="126"/>
      <x:c r="PRD6" s="126"/>
      <x:c r="PRE6" s="126"/>
      <x:c r="PRF6" s="126"/>
      <x:c r="PRG6" s="126"/>
      <x:c r="PRH6" s="126"/>
      <x:c r="PRI6" s="126"/>
      <x:c r="PRJ6" s="126"/>
      <x:c r="PRK6" s="126"/>
      <x:c r="PRL6" s="126"/>
      <x:c r="PRM6" s="126"/>
      <x:c r="PRN6" s="126"/>
      <x:c r="PRO6" s="126"/>
      <x:c r="PRP6" s="126"/>
      <x:c r="PRQ6" s="126"/>
      <x:c r="PRR6" s="126"/>
      <x:c r="PRS6" s="126"/>
      <x:c r="PRT6" s="126"/>
      <x:c r="PRU6" s="126"/>
      <x:c r="PRV6" s="126"/>
      <x:c r="PRW6" s="126"/>
      <x:c r="PRX6" s="126"/>
      <x:c r="PRY6" s="126"/>
      <x:c r="PRZ6" s="126"/>
      <x:c r="PSA6" s="126"/>
      <x:c r="PSB6" s="126"/>
      <x:c r="PSC6" s="126"/>
      <x:c r="PSD6" s="126"/>
      <x:c r="PSE6" s="126"/>
      <x:c r="PSF6" s="126"/>
      <x:c r="PSG6" s="126"/>
      <x:c r="PSH6" s="126"/>
      <x:c r="PSI6" s="126"/>
      <x:c r="PSJ6" s="126"/>
      <x:c r="PSK6" s="126"/>
      <x:c r="PSL6" s="126"/>
      <x:c r="PSM6" s="126"/>
      <x:c r="PSN6" s="126"/>
      <x:c r="PSO6" s="126"/>
      <x:c r="PSP6" s="126"/>
      <x:c r="PSQ6" s="126"/>
      <x:c r="PSR6" s="126"/>
      <x:c r="PSS6" s="126"/>
      <x:c r="PST6" s="126"/>
      <x:c r="PSU6" s="126"/>
      <x:c r="PSV6" s="126"/>
      <x:c r="PSW6" s="126"/>
      <x:c r="PSX6" s="126"/>
      <x:c r="PSY6" s="126"/>
      <x:c r="PSZ6" s="126"/>
      <x:c r="PTA6" s="126"/>
      <x:c r="PTB6" s="126"/>
      <x:c r="PTC6" s="126"/>
      <x:c r="PTD6" s="126"/>
      <x:c r="PTE6" s="126"/>
      <x:c r="PTF6" s="126"/>
      <x:c r="PTG6" s="126"/>
      <x:c r="PTH6" s="126"/>
      <x:c r="PTI6" s="126"/>
      <x:c r="PTJ6" s="126"/>
      <x:c r="PTK6" s="126"/>
      <x:c r="PTL6" s="126"/>
      <x:c r="PTM6" s="126"/>
      <x:c r="PTN6" s="126"/>
      <x:c r="PTO6" s="126"/>
      <x:c r="PTP6" s="126"/>
      <x:c r="PTQ6" s="126"/>
      <x:c r="PTR6" s="126"/>
      <x:c r="PTS6" s="126"/>
      <x:c r="PTT6" s="126"/>
      <x:c r="PTU6" s="126"/>
      <x:c r="PTV6" s="126"/>
      <x:c r="PTW6" s="126"/>
      <x:c r="PTX6" s="126"/>
      <x:c r="PTY6" s="126"/>
      <x:c r="PTZ6" s="126"/>
      <x:c r="PUA6" s="126"/>
      <x:c r="PUB6" s="126"/>
      <x:c r="PUC6" s="126"/>
      <x:c r="PUD6" s="126"/>
      <x:c r="PUE6" s="126"/>
      <x:c r="PUF6" s="126"/>
      <x:c r="PUG6" s="126"/>
      <x:c r="PUH6" s="126"/>
      <x:c r="PUI6" s="126"/>
      <x:c r="PUJ6" s="126"/>
      <x:c r="PUK6" s="126"/>
      <x:c r="PUL6" s="126"/>
      <x:c r="PUM6" s="126"/>
      <x:c r="PUN6" s="126"/>
      <x:c r="PUO6" s="126"/>
      <x:c r="PUP6" s="126"/>
      <x:c r="PUQ6" s="126"/>
      <x:c r="PUR6" s="126"/>
      <x:c r="PUS6" s="126"/>
      <x:c r="PUT6" s="126"/>
      <x:c r="PUU6" s="126"/>
      <x:c r="PUV6" s="126"/>
      <x:c r="PUW6" s="126"/>
      <x:c r="PUX6" s="126"/>
      <x:c r="PUY6" s="126"/>
      <x:c r="PUZ6" s="126"/>
      <x:c r="PVA6" s="126"/>
      <x:c r="PVB6" s="126"/>
      <x:c r="PVC6" s="126"/>
      <x:c r="PVD6" s="126"/>
      <x:c r="PVE6" s="126"/>
      <x:c r="PVF6" s="126"/>
      <x:c r="PVG6" s="126"/>
      <x:c r="PVH6" s="126"/>
      <x:c r="PVI6" s="126"/>
      <x:c r="PVJ6" s="126"/>
      <x:c r="PVK6" s="126"/>
      <x:c r="PVL6" s="126"/>
      <x:c r="PVM6" s="126"/>
      <x:c r="PVN6" s="126"/>
      <x:c r="PVO6" s="126"/>
      <x:c r="PVP6" s="126"/>
      <x:c r="PVQ6" s="126"/>
      <x:c r="PVR6" s="126"/>
      <x:c r="PVS6" s="126"/>
      <x:c r="PVT6" s="126"/>
      <x:c r="PVU6" s="126"/>
      <x:c r="PVV6" s="126"/>
      <x:c r="PVW6" s="126"/>
      <x:c r="PVX6" s="126"/>
      <x:c r="PVY6" s="126"/>
      <x:c r="PVZ6" s="126"/>
      <x:c r="PWA6" s="126"/>
      <x:c r="PWB6" s="126"/>
      <x:c r="PWC6" s="126"/>
      <x:c r="PWD6" s="126"/>
      <x:c r="PWE6" s="126"/>
      <x:c r="PWF6" s="126"/>
      <x:c r="PWG6" s="126"/>
      <x:c r="PWH6" s="126"/>
      <x:c r="PWI6" s="126"/>
      <x:c r="PWJ6" s="126"/>
      <x:c r="PWK6" s="126"/>
      <x:c r="PWL6" s="126"/>
      <x:c r="PWM6" s="126"/>
      <x:c r="PWN6" s="126"/>
      <x:c r="PWO6" s="126"/>
      <x:c r="PWP6" s="126"/>
      <x:c r="PWQ6" s="126"/>
      <x:c r="PWR6" s="126"/>
      <x:c r="PWS6" s="126"/>
      <x:c r="PWT6" s="126"/>
      <x:c r="PWU6" s="126"/>
      <x:c r="PWV6" s="126"/>
      <x:c r="PWW6" s="126"/>
      <x:c r="PWX6" s="126"/>
      <x:c r="PWY6" s="126"/>
      <x:c r="PWZ6" s="126"/>
      <x:c r="PXA6" s="126"/>
      <x:c r="PXB6" s="126"/>
      <x:c r="PXC6" s="126"/>
      <x:c r="PXD6" s="126"/>
      <x:c r="PXE6" s="126"/>
      <x:c r="PXF6" s="126"/>
      <x:c r="PXG6" s="126"/>
      <x:c r="PXH6" s="126"/>
      <x:c r="PXI6" s="126"/>
      <x:c r="PXJ6" s="126"/>
      <x:c r="PXK6" s="126"/>
      <x:c r="PXL6" s="126"/>
      <x:c r="PXM6" s="126"/>
      <x:c r="PXN6" s="126"/>
      <x:c r="PXO6" s="126"/>
      <x:c r="PXP6" s="126"/>
      <x:c r="PXQ6" s="126"/>
      <x:c r="PXR6" s="126"/>
      <x:c r="PXS6" s="126"/>
      <x:c r="PXT6" s="126"/>
      <x:c r="PXU6" s="126"/>
      <x:c r="PXV6" s="126"/>
      <x:c r="PXW6" s="126"/>
      <x:c r="PXX6" s="126"/>
      <x:c r="PXY6" s="126"/>
      <x:c r="PXZ6" s="126"/>
      <x:c r="PYA6" s="126"/>
      <x:c r="PYB6" s="126"/>
      <x:c r="PYC6" s="126"/>
      <x:c r="PYD6" s="126"/>
      <x:c r="PYE6" s="126"/>
      <x:c r="PYF6" s="126"/>
      <x:c r="PYG6" s="126"/>
      <x:c r="PYH6" s="126"/>
      <x:c r="PYI6" s="126"/>
      <x:c r="PYJ6" s="126"/>
      <x:c r="PYK6" s="126"/>
      <x:c r="PYL6" s="126"/>
      <x:c r="PYM6" s="126"/>
      <x:c r="PYN6" s="126"/>
      <x:c r="PYO6" s="126"/>
      <x:c r="PYP6" s="126"/>
      <x:c r="PYQ6" s="126"/>
      <x:c r="PYR6" s="126"/>
      <x:c r="PYS6" s="126"/>
      <x:c r="PYT6" s="126"/>
      <x:c r="PYU6" s="126"/>
      <x:c r="PYV6" s="126"/>
      <x:c r="PYW6" s="126"/>
      <x:c r="PYX6" s="126"/>
      <x:c r="PYY6" s="126"/>
      <x:c r="PYZ6" s="126"/>
      <x:c r="PZA6" s="126"/>
      <x:c r="PZB6" s="126"/>
      <x:c r="PZC6" s="126"/>
      <x:c r="PZD6" s="126"/>
      <x:c r="PZE6" s="126"/>
      <x:c r="PZF6" s="126"/>
      <x:c r="PZG6" s="126"/>
      <x:c r="PZH6" s="126"/>
      <x:c r="PZI6" s="126"/>
      <x:c r="PZJ6" s="126"/>
      <x:c r="PZK6" s="126"/>
      <x:c r="PZL6" s="126"/>
      <x:c r="PZM6" s="126"/>
      <x:c r="PZN6" s="126"/>
      <x:c r="PZO6" s="126"/>
      <x:c r="PZP6" s="126"/>
      <x:c r="PZQ6" s="126"/>
      <x:c r="PZR6" s="126"/>
      <x:c r="PZS6" s="126"/>
      <x:c r="PZT6" s="126"/>
      <x:c r="PZU6" s="126"/>
      <x:c r="PZV6" s="126"/>
      <x:c r="PZW6" s="126"/>
      <x:c r="PZX6" s="126"/>
      <x:c r="PZY6" s="126"/>
      <x:c r="PZZ6" s="126"/>
      <x:c r="QAA6" s="126"/>
      <x:c r="QAB6" s="126"/>
      <x:c r="QAC6" s="126"/>
      <x:c r="QAD6" s="126"/>
      <x:c r="QAE6" s="126"/>
      <x:c r="QAF6" s="126"/>
      <x:c r="QAG6" s="126"/>
      <x:c r="QAH6" s="126"/>
      <x:c r="QAI6" s="126"/>
      <x:c r="QAJ6" s="126"/>
      <x:c r="QAK6" s="126"/>
      <x:c r="QAL6" s="126"/>
      <x:c r="QAM6" s="126"/>
      <x:c r="QAN6" s="126"/>
      <x:c r="QAO6" s="126"/>
      <x:c r="QAP6" s="126"/>
      <x:c r="QAQ6" s="126"/>
      <x:c r="QAR6" s="126"/>
      <x:c r="QAS6" s="126"/>
      <x:c r="QAT6" s="126"/>
      <x:c r="QAU6" s="126"/>
      <x:c r="QAV6" s="126"/>
      <x:c r="QAW6" s="126"/>
      <x:c r="QAX6" s="126"/>
      <x:c r="QAY6" s="126"/>
      <x:c r="QAZ6" s="126"/>
      <x:c r="QBA6" s="126"/>
      <x:c r="QBB6" s="126"/>
      <x:c r="QBC6" s="126"/>
      <x:c r="QBD6" s="126"/>
      <x:c r="QBE6" s="126"/>
      <x:c r="QBF6" s="126"/>
      <x:c r="QBG6" s="126"/>
      <x:c r="QBH6" s="126"/>
      <x:c r="QBI6" s="126"/>
      <x:c r="QBJ6" s="126"/>
      <x:c r="QBK6" s="126"/>
      <x:c r="QBL6" s="126"/>
      <x:c r="QBM6" s="126"/>
      <x:c r="QBN6" s="126"/>
      <x:c r="QBO6" s="126"/>
      <x:c r="QBP6" s="126"/>
      <x:c r="QBQ6" s="126"/>
      <x:c r="QBR6" s="126"/>
      <x:c r="QBS6" s="126"/>
      <x:c r="QBT6" s="126"/>
      <x:c r="QBU6" s="126"/>
      <x:c r="QBV6" s="126"/>
      <x:c r="QBW6" s="126"/>
      <x:c r="QBX6" s="126"/>
      <x:c r="QBY6" s="126"/>
      <x:c r="QBZ6" s="126"/>
      <x:c r="QCA6" s="126"/>
      <x:c r="QCB6" s="126"/>
      <x:c r="QCC6" s="126"/>
      <x:c r="QCD6" s="126"/>
      <x:c r="QCE6" s="126"/>
      <x:c r="QCF6" s="126"/>
      <x:c r="QCG6" s="126"/>
      <x:c r="QCH6" s="126"/>
      <x:c r="QCI6" s="126"/>
      <x:c r="QCJ6" s="126"/>
      <x:c r="QCK6" s="126"/>
      <x:c r="QCL6" s="126"/>
      <x:c r="QCM6" s="126"/>
      <x:c r="QCN6" s="126"/>
      <x:c r="QCO6" s="126"/>
      <x:c r="QCP6" s="126"/>
      <x:c r="QCQ6" s="126"/>
      <x:c r="QCR6" s="126"/>
      <x:c r="QCS6" s="126"/>
      <x:c r="QCT6" s="126"/>
      <x:c r="QCU6" s="126"/>
      <x:c r="QCV6" s="126"/>
      <x:c r="QCW6" s="126"/>
      <x:c r="QCX6" s="126"/>
      <x:c r="QCY6" s="126"/>
      <x:c r="QCZ6" s="126"/>
      <x:c r="QDA6" s="126"/>
      <x:c r="QDB6" s="126"/>
      <x:c r="QDC6" s="126"/>
      <x:c r="QDD6" s="126"/>
      <x:c r="QDE6" s="126"/>
      <x:c r="QDF6" s="126"/>
      <x:c r="QDG6" s="126"/>
      <x:c r="QDH6" s="126"/>
      <x:c r="QDI6" s="126"/>
      <x:c r="QDJ6" s="126"/>
      <x:c r="QDK6" s="126"/>
      <x:c r="QDL6" s="126"/>
      <x:c r="QDM6" s="126"/>
      <x:c r="QDN6" s="126"/>
      <x:c r="QDO6" s="126"/>
      <x:c r="QDP6" s="126"/>
      <x:c r="QDQ6" s="126"/>
      <x:c r="QDR6" s="126"/>
      <x:c r="QDS6" s="126"/>
      <x:c r="QDT6" s="126"/>
      <x:c r="QDU6" s="126"/>
      <x:c r="QDV6" s="126"/>
      <x:c r="QDW6" s="126"/>
      <x:c r="QDX6" s="126"/>
      <x:c r="QDY6" s="126"/>
      <x:c r="QDZ6" s="126"/>
      <x:c r="QEA6" s="126"/>
      <x:c r="QEB6" s="126"/>
      <x:c r="QEC6" s="126"/>
      <x:c r="QED6" s="126"/>
      <x:c r="QEE6" s="126"/>
      <x:c r="QEF6" s="126"/>
      <x:c r="QEG6" s="126"/>
      <x:c r="QEH6" s="126"/>
      <x:c r="QEI6" s="126"/>
      <x:c r="QEJ6" s="126"/>
      <x:c r="QEK6" s="126"/>
      <x:c r="QEL6" s="126"/>
      <x:c r="QEM6" s="126"/>
      <x:c r="QEN6" s="126"/>
      <x:c r="QEO6" s="126"/>
      <x:c r="QEP6" s="126"/>
      <x:c r="QEQ6" s="126"/>
      <x:c r="QER6" s="126"/>
      <x:c r="QES6" s="126"/>
      <x:c r="QET6" s="126"/>
      <x:c r="QEU6" s="126"/>
      <x:c r="QEV6" s="126"/>
      <x:c r="QEW6" s="126"/>
      <x:c r="QEX6" s="126"/>
      <x:c r="QEY6" s="126"/>
      <x:c r="QEZ6" s="126"/>
      <x:c r="QFA6" s="126"/>
      <x:c r="QFB6" s="126"/>
      <x:c r="QFC6" s="126"/>
      <x:c r="QFD6" s="126"/>
      <x:c r="QFE6" s="126"/>
      <x:c r="QFF6" s="126"/>
      <x:c r="QFG6" s="126"/>
      <x:c r="QFH6" s="126"/>
      <x:c r="QFI6" s="126"/>
      <x:c r="QFJ6" s="126"/>
      <x:c r="QFK6" s="126"/>
      <x:c r="QFL6" s="126"/>
      <x:c r="QFM6" s="126"/>
      <x:c r="QFN6" s="126"/>
      <x:c r="QFO6" s="126"/>
      <x:c r="QFP6" s="126"/>
      <x:c r="QFQ6" s="126"/>
      <x:c r="QFR6" s="126"/>
      <x:c r="QFS6" s="126"/>
      <x:c r="QFT6" s="126"/>
      <x:c r="QFU6" s="126"/>
      <x:c r="QFV6" s="126"/>
      <x:c r="QFW6" s="126"/>
      <x:c r="QFX6" s="126"/>
      <x:c r="QFY6" s="126"/>
      <x:c r="QFZ6" s="126"/>
      <x:c r="QGA6" s="126"/>
      <x:c r="QGB6" s="126"/>
      <x:c r="QGC6" s="126"/>
      <x:c r="QGD6" s="126"/>
      <x:c r="QGE6" s="126"/>
      <x:c r="QGF6" s="126"/>
      <x:c r="QGG6" s="126"/>
      <x:c r="QGH6" s="126"/>
      <x:c r="QGI6" s="126"/>
      <x:c r="QGJ6" s="126"/>
      <x:c r="QGK6" s="126"/>
      <x:c r="QGL6" s="126"/>
      <x:c r="QGM6" s="126"/>
      <x:c r="QGN6" s="126"/>
      <x:c r="QGO6" s="126"/>
      <x:c r="QGP6" s="126"/>
      <x:c r="QGQ6" s="126"/>
      <x:c r="QGR6" s="126"/>
      <x:c r="QGS6" s="126"/>
      <x:c r="QGT6" s="126"/>
      <x:c r="QGU6" s="126"/>
      <x:c r="QGV6" s="126"/>
      <x:c r="QGW6" s="126"/>
      <x:c r="QGX6" s="126"/>
      <x:c r="QGY6" s="126"/>
      <x:c r="QGZ6" s="126"/>
      <x:c r="QHA6" s="126"/>
      <x:c r="QHB6" s="126"/>
      <x:c r="QHC6" s="126"/>
      <x:c r="QHD6" s="126"/>
      <x:c r="QHE6" s="126"/>
      <x:c r="QHF6" s="126"/>
      <x:c r="QHG6" s="126"/>
      <x:c r="QHH6" s="126"/>
      <x:c r="QHI6" s="126"/>
      <x:c r="QHJ6" s="126"/>
      <x:c r="QHK6" s="126"/>
      <x:c r="QHL6" s="126"/>
      <x:c r="QHM6" s="126"/>
      <x:c r="QHN6" s="126"/>
      <x:c r="QHO6" s="126"/>
      <x:c r="QHP6" s="126"/>
      <x:c r="QHQ6" s="126"/>
      <x:c r="QHR6" s="126"/>
      <x:c r="QHS6" s="126"/>
      <x:c r="QHT6" s="126"/>
      <x:c r="QHU6" s="126"/>
      <x:c r="QHV6" s="126"/>
      <x:c r="QHW6" s="126"/>
      <x:c r="QHX6" s="126"/>
      <x:c r="QHY6" s="126"/>
      <x:c r="QHZ6" s="126"/>
      <x:c r="QIA6" s="126"/>
      <x:c r="QIB6" s="126"/>
      <x:c r="QIC6" s="126"/>
      <x:c r="QID6" s="126"/>
      <x:c r="QIE6" s="126"/>
      <x:c r="QIF6" s="126"/>
      <x:c r="QIG6" s="126"/>
      <x:c r="QIH6" s="126"/>
      <x:c r="QII6" s="126"/>
      <x:c r="QIJ6" s="126"/>
      <x:c r="QIK6" s="126"/>
      <x:c r="QIL6" s="126"/>
      <x:c r="QIM6" s="126"/>
      <x:c r="QIN6" s="126"/>
      <x:c r="QIO6" s="126"/>
      <x:c r="QIP6" s="126"/>
      <x:c r="QIQ6" s="126"/>
      <x:c r="QIR6" s="126"/>
      <x:c r="QIS6" s="126"/>
      <x:c r="QIT6" s="126"/>
      <x:c r="QIU6" s="126"/>
      <x:c r="QIV6" s="126"/>
      <x:c r="QIW6" s="126"/>
      <x:c r="QIX6" s="126"/>
      <x:c r="QIY6" s="126"/>
      <x:c r="QIZ6" s="126"/>
      <x:c r="QJA6" s="126"/>
      <x:c r="QJB6" s="126"/>
      <x:c r="QJC6" s="126"/>
      <x:c r="QJD6" s="126"/>
      <x:c r="QJE6" s="126"/>
      <x:c r="QJF6" s="126"/>
      <x:c r="QJG6" s="126"/>
      <x:c r="QJH6" s="126"/>
      <x:c r="QJI6" s="126"/>
      <x:c r="QJJ6" s="126"/>
      <x:c r="QJK6" s="126"/>
      <x:c r="QJL6" s="126"/>
      <x:c r="QJM6" s="126"/>
      <x:c r="QJN6" s="126"/>
      <x:c r="QJO6" s="126"/>
      <x:c r="QJP6" s="126"/>
      <x:c r="QJQ6" s="126"/>
      <x:c r="QJR6" s="126"/>
      <x:c r="QJS6" s="126"/>
      <x:c r="QJT6" s="126"/>
      <x:c r="QJU6" s="126"/>
      <x:c r="QJV6" s="126"/>
      <x:c r="QJW6" s="126"/>
      <x:c r="QJX6" s="126"/>
      <x:c r="QJY6" s="126"/>
      <x:c r="QJZ6" s="126"/>
      <x:c r="QKA6" s="126"/>
      <x:c r="QKB6" s="126"/>
      <x:c r="QKC6" s="126"/>
      <x:c r="QKD6" s="126"/>
      <x:c r="QKE6" s="126"/>
      <x:c r="QKF6" s="126"/>
      <x:c r="QKG6" s="126"/>
      <x:c r="QKH6" s="126"/>
      <x:c r="QKI6" s="126"/>
      <x:c r="QKJ6" s="126"/>
      <x:c r="QKK6" s="126"/>
      <x:c r="QKL6" s="126"/>
      <x:c r="QKM6" s="126"/>
      <x:c r="QKN6" s="126"/>
      <x:c r="QKO6" s="126"/>
      <x:c r="QKP6" s="126"/>
      <x:c r="QKQ6" s="126"/>
      <x:c r="QKR6" s="126"/>
      <x:c r="QKS6" s="126"/>
      <x:c r="QKT6" s="126"/>
      <x:c r="QKU6" s="126"/>
      <x:c r="QKV6" s="126"/>
      <x:c r="QKW6" s="126"/>
      <x:c r="QKX6" s="126"/>
      <x:c r="QKY6" s="126"/>
      <x:c r="QKZ6" s="126"/>
      <x:c r="QLA6" s="126"/>
      <x:c r="QLB6" s="126"/>
      <x:c r="QLC6" s="126"/>
      <x:c r="QLD6" s="126"/>
      <x:c r="QLE6" s="126"/>
      <x:c r="QLF6" s="126"/>
      <x:c r="QLG6" s="126"/>
      <x:c r="QLH6" s="126"/>
      <x:c r="QLI6" s="126"/>
      <x:c r="QLJ6" s="126"/>
      <x:c r="QLK6" s="126"/>
      <x:c r="QLL6" s="126"/>
      <x:c r="QLM6" s="126"/>
      <x:c r="QLN6" s="126"/>
      <x:c r="QLO6" s="126"/>
      <x:c r="QLP6" s="126"/>
      <x:c r="QLQ6" s="126"/>
      <x:c r="QLR6" s="126"/>
      <x:c r="QLS6" s="126"/>
      <x:c r="QLT6" s="126"/>
      <x:c r="QLU6" s="126"/>
      <x:c r="QLV6" s="126"/>
      <x:c r="QLW6" s="126"/>
      <x:c r="QLX6" s="126"/>
      <x:c r="QLY6" s="126"/>
      <x:c r="QLZ6" s="126"/>
      <x:c r="QMA6" s="126"/>
      <x:c r="QMB6" s="126"/>
      <x:c r="QMC6" s="126"/>
      <x:c r="QMD6" s="126"/>
      <x:c r="QME6" s="126"/>
      <x:c r="QMF6" s="126"/>
      <x:c r="QMG6" s="126"/>
      <x:c r="QMH6" s="126"/>
      <x:c r="QMI6" s="126"/>
      <x:c r="QMJ6" s="126"/>
      <x:c r="QMK6" s="126"/>
      <x:c r="QML6" s="126"/>
      <x:c r="QMM6" s="126"/>
      <x:c r="QMN6" s="126"/>
      <x:c r="QMO6" s="126"/>
      <x:c r="QMP6" s="126"/>
      <x:c r="QMQ6" s="126"/>
      <x:c r="QMR6" s="126"/>
      <x:c r="QMS6" s="126"/>
      <x:c r="QMT6" s="126"/>
      <x:c r="QMU6" s="126"/>
      <x:c r="QMV6" s="126"/>
      <x:c r="QMW6" s="126"/>
      <x:c r="QMX6" s="126"/>
      <x:c r="QMY6" s="126"/>
      <x:c r="QMZ6" s="126"/>
      <x:c r="QNA6" s="126"/>
      <x:c r="QNB6" s="126"/>
      <x:c r="QNC6" s="126"/>
      <x:c r="QND6" s="126"/>
      <x:c r="QNE6" s="126"/>
      <x:c r="QNF6" s="126"/>
      <x:c r="QNG6" s="126"/>
      <x:c r="QNH6" s="126"/>
      <x:c r="QNI6" s="126"/>
      <x:c r="QNJ6" s="126"/>
      <x:c r="QNK6" s="126"/>
      <x:c r="QNL6" s="126"/>
      <x:c r="QNM6" s="126"/>
      <x:c r="QNN6" s="126"/>
      <x:c r="QNO6" s="126"/>
      <x:c r="QNP6" s="126"/>
      <x:c r="QNQ6" s="126"/>
      <x:c r="QNR6" s="126"/>
      <x:c r="QNS6" s="126"/>
      <x:c r="QNT6" s="126"/>
      <x:c r="QNU6" s="126"/>
      <x:c r="QNV6" s="126"/>
      <x:c r="QNW6" s="126"/>
      <x:c r="QNX6" s="126"/>
      <x:c r="QNY6" s="126"/>
      <x:c r="QNZ6" s="126"/>
      <x:c r="QOA6" s="126"/>
      <x:c r="QOB6" s="126"/>
      <x:c r="QOC6" s="126"/>
      <x:c r="QOD6" s="126"/>
      <x:c r="QOE6" s="126"/>
      <x:c r="QOF6" s="126"/>
      <x:c r="QOG6" s="126"/>
      <x:c r="QOH6" s="126"/>
      <x:c r="QOI6" s="126"/>
      <x:c r="QOJ6" s="126"/>
      <x:c r="QOK6" s="126"/>
      <x:c r="QOL6" s="126"/>
      <x:c r="QOM6" s="126"/>
      <x:c r="QON6" s="126"/>
      <x:c r="QOO6" s="126"/>
      <x:c r="QOP6" s="126"/>
      <x:c r="QOQ6" s="126"/>
      <x:c r="QOR6" s="126"/>
      <x:c r="QOS6" s="126"/>
      <x:c r="QOT6" s="126"/>
      <x:c r="QOU6" s="126"/>
      <x:c r="QOV6" s="126"/>
      <x:c r="QOW6" s="126"/>
      <x:c r="QOX6" s="126"/>
      <x:c r="QOY6" s="126"/>
      <x:c r="QOZ6" s="126"/>
      <x:c r="QPA6" s="126"/>
      <x:c r="QPB6" s="126"/>
      <x:c r="QPC6" s="126"/>
      <x:c r="QPD6" s="126"/>
      <x:c r="QPE6" s="126"/>
      <x:c r="QPF6" s="126"/>
      <x:c r="QPG6" s="126"/>
      <x:c r="QPH6" s="126"/>
      <x:c r="QPI6" s="126"/>
      <x:c r="QPJ6" s="126"/>
      <x:c r="QPK6" s="126"/>
      <x:c r="QPL6" s="126"/>
      <x:c r="QPM6" s="126"/>
      <x:c r="QPN6" s="126"/>
      <x:c r="QPO6" s="126"/>
      <x:c r="QPP6" s="126"/>
      <x:c r="QPQ6" s="126"/>
      <x:c r="QPR6" s="126"/>
      <x:c r="QPS6" s="126"/>
      <x:c r="QPT6" s="126"/>
      <x:c r="QPU6" s="126"/>
      <x:c r="QPV6" s="126"/>
      <x:c r="QPW6" s="126"/>
      <x:c r="QPX6" s="126"/>
      <x:c r="QPY6" s="126"/>
      <x:c r="QPZ6" s="126"/>
      <x:c r="QQA6" s="126"/>
      <x:c r="QQB6" s="126"/>
      <x:c r="QQC6" s="126"/>
      <x:c r="QQD6" s="126"/>
      <x:c r="QQE6" s="126"/>
      <x:c r="QQF6" s="126"/>
      <x:c r="QQG6" s="126"/>
      <x:c r="QQH6" s="126"/>
      <x:c r="QQI6" s="126"/>
      <x:c r="QQJ6" s="126"/>
      <x:c r="QQK6" s="126"/>
      <x:c r="QQL6" s="126"/>
      <x:c r="QQM6" s="126"/>
      <x:c r="QQN6" s="126"/>
      <x:c r="QQO6" s="126"/>
      <x:c r="QQP6" s="126"/>
      <x:c r="QQQ6" s="126"/>
      <x:c r="QQR6" s="126"/>
      <x:c r="QQS6" s="126"/>
      <x:c r="QQT6" s="126"/>
      <x:c r="QQU6" s="126"/>
      <x:c r="QQV6" s="126"/>
      <x:c r="QQW6" s="126"/>
      <x:c r="QQX6" s="126"/>
      <x:c r="QQY6" s="126"/>
      <x:c r="QQZ6" s="126"/>
      <x:c r="QRA6" s="126"/>
      <x:c r="QRB6" s="126"/>
      <x:c r="QRC6" s="126"/>
      <x:c r="QRD6" s="126"/>
      <x:c r="QRE6" s="126"/>
      <x:c r="QRF6" s="126"/>
      <x:c r="QRG6" s="126"/>
      <x:c r="QRH6" s="126"/>
      <x:c r="QRI6" s="126"/>
      <x:c r="QRJ6" s="126"/>
      <x:c r="QRK6" s="126"/>
      <x:c r="QRL6" s="126"/>
      <x:c r="QRM6" s="126"/>
      <x:c r="QRN6" s="126"/>
      <x:c r="QRO6" s="126"/>
      <x:c r="QRP6" s="126"/>
      <x:c r="QRQ6" s="126"/>
      <x:c r="QRR6" s="126"/>
      <x:c r="QRS6" s="126"/>
      <x:c r="QRT6" s="126"/>
      <x:c r="QRU6" s="126"/>
      <x:c r="QRV6" s="126"/>
      <x:c r="QRW6" s="126"/>
      <x:c r="QRX6" s="126"/>
      <x:c r="QRY6" s="126"/>
      <x:c r="QRZ6" s="126"/>
      <x:c r="QSA6" s="126"/>
      <x:c r="QSB6" s="126"/>
      <x:c r="QSC6" s="126"/>
      <x:c r="QSD6" s="126"/>
      <x:c r="QSE6" s="126"/>
      <x:c r="QSF6" s="126"/>
      <x:c r="QSG6" s="126"/>
      <x:c r="QSH6" s="126"/>
      <x:c r="QSI6" s="126"/>
      <x:c r="QSJ6" s="126"/>
      <x:c r="QSK6" s="126"/>
      <x:c r="QSL6" s="126"/>
      <x:c r="QSM6" s="126"/>
      <x:c r="QSN6" s="126"/>
      <x:c r="QSO6" s="126"/>
      <x:c r="QSP6" s="126"/>
      <x:c r="QSQ6" s="126"/>
      <x:c r="QSR6" s="126"/>
      <x:c r="QSS6" s="126"/>
      <x:c r="QST6" s="126"/>
      <x:c r="QSU6" s="126"/>
      <x:c r="QSV6" s="126"/>
      <x:c r="QSW6" s="126"/>
      <x:c r="QSX6" s="126"/>
      <x:c r="QSY6" s="126"/>
      <x:c r="QSZ6" s="126"/>
      <x:c r="QTA6" s="126"/>
      <x:c r="QTB6" s="126"/>
      <x:c r="QTC6" s="126"/>
      <x:c r="QTD6" s="126"/>
      <x:c r="QTE6" s="126"/>
      <x:c r="QTF6" s="126"/>
      <x:c r="QTG6" s="126"/>
      <x:c r="QTH6" s="126"/>
      <x:c r="QTI6" s="126"/>
      <x:c r="QTJ6" s="126"/>
      <x:c r="QTK6" s="126"/>
      <x:c r="QTL6" s="126"/>
      <x:c r="QTM6" s="126"/>
      <x:c r="QTN6" s="126"/>
      <x:c r="QTO6" s="126"/>
      <x:c r="QTP6" s="126"/>
      <x:c r="QTQ6" s="126"/>
      <x:c r="QTR6" s="126"/>
      <x:c r="QTS6" s="126"/>
      <x:c r="QTT6" s="126"/>
      <x:c r="QTU6" s="126"/>
      <x:c r="QTV6" s="126"/>
      <x:c r="QTW6" s="126"/>
      <x:c r="QTX6" s="126"/>
      <x:c r="QTY6" s="126"/>
      <x:c r="QTZ6" s="126"/>
      <x:c r="QUA6" s="126"/>
      <x:c r="QUB6" s="126"/>
      <x:c r="QUC6" s="126"/>
      <x:c r="QUD6" s="126"/>
      <x:c r="QUE6" s="126"/>
      <x:c r="QUF6" s="126"/>
      <x:c r="QUG6" s="126"/>
      <x:c r="QUH6" s="126"/>
      <x:c r="QUI6" s="126"/>
      <x:c r="QUJ6" s="126"/>
      <x:c r="QUK6" s="126"/>
      <x:c r="QUL6" s="126"/>
      <x:c r="QUM6" s="126"/>
      <x:c r="QUN6" s="126"/>
      <x:c r="QUO6" s="126"/>
      <x:c r="QUP6" s="126"/>
      <x:c r="QUQ6" s="126"/>
      <x:c r="QUR6" s="126"/>
      <x:c r="QUS6" s="126"/>
      <x:c r="QUT6" s="126"/>
      <x:c r="QUU6" s="126"/>
      <x:c r="QUV6" s="126"/>
      <x:c r="QUW6" s="126"/>
      <x:c r="QUX6" s="126"/>
      <x:c r="QUY6" s="126"/>
      <x:c r="QUZ6" s="126"/>
      <x:c r="QVA6" s="126"/>
      <x:c r="QVB6" s="126"/>
      <x:c r="QVC6" s="126"/>
      <x:c r="QVD6" s="126"/>
      <x:c r="QVE6" s="126"/>
      <x:c r="QVF6" s="126"/>
      <x:c r="QVG6" s="126"/>
      <x:c r="QVH6" s="126"/>
      <x:c r="QVI6" s="126"/>
      <x:c r="QVJ6" s="126"/>
      <x:c r="QVK6" s="126"/>
      <x:c r="QVL6" s="126"/>
      <x:c r="QVM6" s="126"/>
      <x:c r="QVN6" s="126"/>
      <x:c r="QVO6" s="126"/>
      <x:c r="QVP6" s="126"/>
      <x:c r="QVQ6" s="126"/>
      <x:c r="QVR6" s="126"/>
      <x:c r="QVS6" s="126"/>
      <x:c r="QVT6" s="126"/>
      <x:c r="QVU6" s="126"/>
      <x:c r="QVV6" s="126"/>
      <x:c r="QVW6" s="126"/>
      <x:c r="QVX6" s="126"/>
      <x:c r="QVY6" s="126"/>
      <x:c r="QVZ6" s="126"/>
      <x:c r="QWA6" s="126"/>
      <x:c r="QWB6" s="126"/>
      <x:c r="QWC6" s="126"/>
      <x:c r="QWD6" s="126"/>
      <x:c r="QWE6" s="126"/>
      <x:c r="QWF6" s="126"/>
      <x:c r="QWG6" s="126"/>
      <x:c r="QWH6" s="126"/>
      <x:c r="QWI6" s="126"/>
      <x:c r="QWJ6" s="126"/>
      <x:c r="QWK6" s="126"/>
      <x:c r="QWL6" s="126"/>
      <x:c r="QWM6" s="126"/>
      <x:c r="QWN6" s="126"/>
      <x:c r="QWO6" s="126"/>
      <x:c r="QWP6" s="126"/>
      <x:c r="QWQ6" s="126"/>
      <x:c r="QWR6" s="126"/>
      <x:c r="QWS6" s="126"/>
      <x:c r="QWT6" s="126"/>
      <x:c r="QWU6" s="126"/>
      <x:c r="QWV6" s="126"/>
      <x:c r="QWW6" s="126"/>
      <x:c r="QWX6" s="126"/>
      <x:c r="QWY6" s="126"/>
      <x:c r="QWZ6" s="126"/>
      <x:c r="QXA6" s="126"/>
      <x:c r="QXB6" s="126"/>
      <x:c r="QXC6" s="126"/>
      <x:c r="QXD6" s="126"/>
      <x:c r="QXE6" s="126"/>
      <x:c r="QXF6" s="126"/>
      <x:c r="QXG6" s="126"/>
      <x:c r="QXH6" s="126"/>
      <x:c r="QXI6" s="126"/>
      <x:c r="QXJ6" s="126"/>
      <x:c r="QXK6" s="126"/>
      <x:c r="QXL6" s="126"/>
      <x:c r="QXM6" s="126"/>
      <x:c r="QXN6" s="126"/>
      <x:c r="QXO6" s="126"/>
      <x:c r="QXP6" s="126"/>
      <x:c r="QXQ6" s="126"/>
      <x:c r="QXR6" s="126"/>
      <x:c r="QXS6" s="126"/>
      <x:c r="QXT6" s="126"/>
      <x:c r="QXU6" s="126"/>
      <x:c r="QXV6" s="126"/>
      <x:c r="QXW6" s="126"/>
      <x:c r="QXX6" s="126"/>
      <x:c r="QXY6" s="126"/>
      <x:c r="QXZ6" s="126"/>
      <x:c r="QYA6" s="126"/>
      <x:c r="QYB6" s="126"/>
      <x:c r="QYC6" s="126"/>
      <x:c r="QYD6" s="126"/>
      <x:c r="QYE6" s="126"/>
      <x:c r="QYF6" s="126"/>
      <x:c r="QYG6" s="126"/>
      <x:c r="QYH6" s="126"/>
      <x:c r="QYI6" s="126"/>
      <x:c r="QYJ6" s="126"/>
      <x:c r="QYK6" s="126"/>
      <x:c r="QYL6" s="126"/>
      <x:c r="QYM6" s="126"/>
      <x:c r="QYN6" s="126"/>
      <x:c r="QYO6" s="126"/>
      <x:c r="QYP6" s="126"/>
      <x:c r="QYQ6" s="126"/>
      <x:c r="QYR6" s="126"/>
      <x:c r="QYS6" s="126"/>
      <x:c r="QYT6" s="126"/>
      <x:c r="QYU6" s="126"/>
      <x:c r="QYV6" s="126"/>
      <x:c r="QYW6" s="126"/>
      <x:c r="QYX6" s="126"/>
      <x:c r="QYY6" s="126"/>
      <x:c r="QYZ6" s="126"/>
      <x:c r="QZA6" s="126"/>
      <x:c r="QZB6" s="126"/>
      <x:c r="QZC6" s="126"/>
      <x:c r="QZD6" s="126"/>
      <x:c r="QZE6" s="126"/>
      <x:c r="QZF6" s="126"/>
      <x:c r="QZG6" s="126"/>
      <x:c r="QZH6" s="126"/>
      <x:c r="QZI6" s="126"/>
      <x:c r="QZJ6" s="126"/>
      <x:c r="QZK6" s="126"/>
      <x:c r="QZL6" s="126"/>
      <x:c r="QZM6" s="126"/>
      <x:c r="QZN6" s="126"/>
      <x:c r="QZO6" s="126"/>
      <x:c r="QZP6" s="126"/>
      <x:c r="QZQ6" s="126"/>
      <x:c r="QZR6" s="126"/>
      <x:c r="QZS6" s="126"/>
      <x:c r="QZT6" s="126"/>
      <x:c r="QZU6" s="126"/>
      <x:c r="QZV6" s="126"/>
      <x:c r="QZW6" s="126"/>
      <x:c r="QZX6" s="126"/>
      <x:c r="QZY6" s="126"/>
      <x:c r="QZZ6" s="126"/>
      <x:c r="RAA6" s="126"/>
      <x:c r="RAB6" s="126"/>
      <x:c r="RAC6" s="126"/>
      <x:c r="RAD6" s="126"/>
      <x:c r="RAE6" s="126"/>
      <x:c r="RAF6" s="126"/>
      <x:c r="RAG6" s="126"/>
      <x:c r="RAH6" s="126"/>
      <x:c r="RAI6" s="126"/>
      <x:c r="RAJ6" s="126"/>
      <x:c r="RAK6" s="126"/>
      <x:c r="RAL6" s="126"/>
      <x:c r="RAM6" s="126"/>
      <x:c r="RAN6" s="126"/>
      <x:c r="RAO6" s="126"/>
      <x:c r="RAP6" s="126"/>
      <x:c r="RAQ6" s="126"/>
      <x:c r="RAR6" s="126"/>
      <x:c r="RAS6" s="126"/>
      <x:c r="RAT6" s="126"/>
      <x:c r="RAU6" s="126"/>
      <x:c r="RAV6" s="126"/>
      <x:c r="RAW6" s="126"/>
      <x:c r="RAX6" s="126"/>
      <x:c r="RAY6" s="126"/>
      <x:c r="RAZ6" s="126"/>
      <x:c r="RBA6" s="126"/>
      <x:c r="RBB6" s="126"/>
      <x:c r="RBC6" s="126"/>
      <x:c r="RBD6" s="126"/>
      <x:c r="RBE6" s="126"/>
      <x:c r="RBF6" s="126"/>
      <x:c r="RBG6" s="126"/>
      <x:c r="RBH6" s="126"/>
      <x:c r="RBI6" s="126"/>
      <x:c r="RBJ6" s="126"/>
      <x:c r="RBK6" s="126"/>
      <x:c r="RBL6" s="126"/>
      <x:c r="RBM6" s="126"/>
      <x:c r="RBN6" s="126"/>
      <x:c r="RBO6" s="126"/>
      <x:c r="RBP6" s="126"/>
      <x:c r="RBQ6" s="126"/>
      <x:c r="RBR6" s="126"/>
      <x:c r="RBS6" s="126"/>
      <x:c r="RBT6" s="126"/>
      <x:c r="RBU6" s="126"/>
      <x:c r="RBV6" s="126"/>
      <x:c r="RBW6" s="126"/>
      <x:c r="RBX6" s="126"/>
      <x:c r="RBY6" s="126"/>
      <x:c r="RBZ6" s="126"/>
      <x:c r="RCA6" s="126"/>
      <x:c r="RCB6" s="126"/>
      <x:c r="RCC6" s="126"/>
      <x:c r="RCD6" s="126"/>
      <x:c r="RCE6" s="126"/>
      <x:c r="RCF6" s="126"/>
      <x:c r="RCG6" s="126"/>
      <x:c r="RCH6" s="126"/>
      <x:c r="RCI6" s="126"/>
      <x:c r="RCJ6" s="126"/>
      <x:c r="RCK6" s="126"/>
      <x:c r="RCL6" s="126"/>
      <x:c r="RCM6" s="126"/>
      <x:c r="RCN6" s="126"/>
      <x:c r="RCO6" s="126"/>
      <x:c r="RCP6" s="126"/>
      <x:c r="RCQ6" s="126"/>
      <x:c r="RCR6" s="126"/>
      <x:c r="RCS6" s="126"/>
      <x:c r="RCT6" s="126"/>
      <x:c r="RCU6" s="126"/>
      <x:c r="RCV6" s="126"/>
      <x:c r="RCW6" s="126"/>
      <x:c r="RCX6" s="126"/>
      <x:c r="RCY6" s="126"/>
      <x:c r="RCZ6" s="126"/>
      <x:c r="RDA6" s="126"/>
      <x:c r="RDB6" s="126"/>
      <x:c r="RDC6" s="126"/>
      <x:c r="RDD6" s="126"/>
      <x:c r="RDE6" s="126"/>
      <x:c r="RDF6" s="126"/>
      <x:c r="RDG6" s="126"/>
      <x:c r="RDH6" s="126"/>
      <x:c r="RDI6" s="126"/>
      <x:c r="RDJ6" s="126"/>
      <x:c r="RDK6" s="126"/>
      <x:c r="RDL6" s="126"/>
      <x:c r="RDM6" s="126"/>
      <x:c r="RDN6" s="126"/>
      <x:c r="RDO6" s="126"/>
      <x:c r="RDP6" s="126"/>
      <x:c r="RDQ6" s="126"/>
      <x:c r="RDR6" s="126"/>
      <x:c r="RDS6" s="126"/>
      <x:c r="RDT6" s="126"/>
      <x:c r="RDU6" s="126"/>
      <x:c r="RDV6" s="126"/>
      <x:c r="RDW6" s="126"/>
      <x:c r="RDX6" s="126"/>
      <x:c r="RDY6" s="126"/>
      <x:c r="RDZ6" s="126"/>
      <x:c r="REA6" s="126"/>
      <x:c r="REB6" s="126"/>
      <x:c r="REC6" s="126"/>
      <x:c r="RED6" s="126"/>
      <x:c r="REE6" s="126"/>
      <x:c r="REF6" s="126"/>
      <x:c r="REG6" s="126"/>
      <x:c r="REH6" s="126"/>
      <x:c r="REI6" s="126"/>
      <x:c r="REJ6" s="126"/>
      <x:c r="REK6" s="126"/>
      <x:c r="REL6" s="126"/>
      <x:c r="REM6" s="126"/>
      <x:c r="REN6" s="126"/>
      <x:c r="REO6" s="126"/>
      <x:c r="REP6" s="126"/>
      <x:c r="REQ6" s="126"/>
      <x:c r="RER6" s="126"/>
      <x:c r="RES6" s="126"/>
      <x:c r="RET6" s="126"/>
      <x:c r="REU6" s="126"/>
      <x:c r="REV6" s="126"/>
      <x:c r="REW6" s="126"/>
      <x:c r="REX6" s="126"/>
      <x:c r="REY6" s="126"/>
      <x:c r="REZ6" s="126"/>
      <x:c r="RFA6" s="126"/>
      <x:c r="RFB6" s="126"/>
      <x:c r="RFC6" s="126"/>
      <x:c r="RFD6" s="126"/>
      <x:c r="RFE6" s="126"/>
      <x:c r="RFF6" s="126"/>
      <x:c r="RFG6" s="126"/>
      <x:c r="RFH6" s="126"/>
      <x:c r="RFI6" s="126"/>
      <x:c r="RFJ6" s="126"/>
      <x:c r="RFK6" s="126"/>
      <x:c r="RFL6" s="126"/>
      <x:c r="RFM6" s="126"/>
      <x:c r="RFN6" s="126"/>
      <x:c r="RFO6" s="126"/>
      <x:c r="RFP6" s="126"/>
      <x:c r="RFQ6" s="126"/>
      <x:c r="RFR6" s="126"/>
      <x:c r="RFS6" s="126"/>
      <x:c r="RFT6" s="126"/>
      <x:c r="RFU6" s="126"/>
      <x:c r="RFV6" s="126"/>
      <x:c r="RFW6" s="126"/>
      <x:c r="RFX6" s="126"/>
      <x:c r="RFY6" s="126"/>
      <x:c r="RFZ6" s="126"/>
      <x:c r="RGA6" s="126"/>
      <x:c r="RGB6" s="126"/>
      <x:c r="RGC6" s="126"/>
      <x:c r="RGD6" s="126"/>
      <x:c r="RGE6" s="126"/>
      <x:c r="RGF6" s="126"/>
      <x:c r="RGG6" s="126"/>
      <x:c r="RGH6" s="126"/>
      <x:c r="RGI6" s="126"/>
      <x:c r="RGJ6" s="126"/>
      <x:c r="RGK6" s="126"/>
      <x:c r="RGL6" s="126"/>
      <x:c r="RGM6" s="126"/>
      <x:c r="RGN6" s="126"/>
      <x:c r="RGO6" s="126"/>
      <x:c r="RGP6" s="126"/>
      <x:c r="RGQ6" s="126"/>
      <x:c r="RGR6" s="126"/>
      <x:c r="RGS6" s="126"/>
      <x:c r="RGT6" s="126"/>
      <x:c r="RGU6" s="126"/>
      <x:c r="RGV6" s="126"/>
      <x:c r="RGW6" s="126"/>
      <x:c r="RGX6" s="126"/>
      <x:c r="RGY6" s="126"/>
      <x:c r="RGZ6" s="126"/>
      <x:c r="RHA6" s="126"/>
      <x:c r="RHB6" s="126"/>
      <x:c r="RHC6" s="126"/>
      <x:c r="RHD6" s="126"/>
      <x:c r="RHE6" s="126"/>
      <x:c r="RHF6" s="126"/>
      <x:c r="RHG6" s="126"/>
      <x:c r="RHH6" s="126"/>
      <x:c r="RHI6" s="126"/>
      <x:c r="RHJ6" s="126"/>
      <x:c r="RHK6" s="126"/>
      <x:c r="RHL6" s="126"/>
      <x:c r="RHM6" s="126"/>
      <x:c r="RHN6" s="126"/>
      <x:c r="RHO6" s="126"/>
      <x:c r="RHP6" s="126"/>
      <x:c r="RHQ6" s="126"/>
      <x:c r="RHR6" s="126"/>
      <x:c r="RHS6" s="126"/>
      <x:c r="RHT6" s="126"/>
      <x:c r="RHU6" s="126"/>
      <x:c r="RHV6" s="126"/>
      <x:c r="RHW6" s="126"/>
      <x:c r="RHX6" s="126"/>
      <x:c r="RHY6" s="126"/>
      <x:c r="RHZ6" s="126"/>
      <x:c r="RIA6" s="126"/>
      <x:c r="RIB6" s="126"/>
      <x:c r="RIC6" s="126"/>
      <x:c r="RID6" s="126"/>
      <x:c r="RIE6" s="126"/>
      <x:c r="RIF6" s="126"/>
      <x:c r="RIG6" s="126"/>
      <x:c r="RIH6" s="126"/>
      <x:c r="RII6" s="126"/>
      <x:c r="RIJ6" s="126"/>
      <x:c r="RIK6" s="126"/>
      <x:c r="RIL6" s="126"/>
      <x:c r="RIM6" s="126"/>
      <x:c r="RIN6" s="126"/>
      <x:c r="RIO6" s="126"/>
      <x:c r="RIP6" s="126"/>
      <x:c r="RIQ6" s="126"/>
      <x:c r="RIR6" s="126"/>
      <x:c r="RIS6" s="126"/>
      <x:c r="RIT6" s="126"/>
      <x:c r="RIU6" s="126"/>
      <x:c r="RIV6" s="126"/>
      <x:c r="RIW6" s="126"/>
      <x:c r="RIX6" s="126"/>
      <x:c r="RIY6" s="126"/>
      <x:c r="RIZ6" s="126"/>
      <x:c r="RJA6" s="126"/>
      <x:c r="RJB6" s="126"/>
      <x:c r="RJC6" s="126"/>
      <x:c r="RJD6" s="126"/>
      <x:c r="RJE6" s="126"/>
      <x:c r="RJF6" s="126"/>
      <x:c r="RJG6" s="126"/>
      <x:c r="RJH6" s="126"/>
      <x:c r="RJI6" s="126"/>
      <x:c r="RJJ6" s="126"/>
      <x:c r="RJK6" s="126"/>
      <x:c r="RJL6" s="126"/>
      <x:c r="RJM6" s="126"/>
      <x:c r="RJN6" s="126"/>
      <x:c r="RJO6" s="126"/>
      <x:c r="RJP6" s="126"/>
      <x:c r="RJQ6" s="126"/>
      <x:c r="RJR6" s="126"/>
      <x:c r="RJS6" s="126"/>
      <x:c r="RJT6" s="126"/>
      <x:c r="RJU6" s="126"/>
      <x:c r="RJV6" s="126"/>
      <x:c r="RJW6" s="126"/>
      <x:c r="RJX6" s="126"/>
      <x:c r="RJY6" s="126"/>
      <x:c r="RJZ6" s="126"/>
      <x:c r="RKA6" s="126"/>
      <x:c r="RKB6" s="126"/>
      <x:c r="RKC6" s="126"/>
      <x:c r="RKD6" s="126"/>
      <x:c r="RKE6" s="126"/>
      <x:c r="RKF6" s="126"/>
      <x:c r="RKG6" s="126"/>
      <x:c r="RKH6" s="126"/>
      <x:c r="RKI6" s="126"/>
      <x:c r="RKJ6" s="126"/>
      <x:c r="RKK6" s="126"/>
      <x:c r="RKL6" s="126"/>
      <x:c r="RKM6" s="126"/>
      <x:c r="RKN6" s="126"/>
      <x:c r="RKO6" s="126"/>
      <x:c r="RKP6" s="126"/>
      <x:c r="RKQ6" s="126"/>
      <x:c r="RKR6" s="126"/>
      <x:c r="RKS6" s="126"/>
      <x:c r="RKT6" s="126"/>
      <x:c r="RKU6" s="126"/>
      <x:c r="RKV6" s="126"/>
      <x:c r="RKW6" s="126"/>
      <x:c r="RKX6" s="126"/>
      <x:c r="RKY6" s="126"/>
      <x:c r="RKZ6" s="126"/>
      <x:c r="RLA6" s="126"/>
      <x:c r="RLB6" s="126"/>
      <x:c r="RLC6" s="126"/>
      <x:c r="RLD6" s="126"/>
      <x:c r="RLE6" s="126"/>
      <x:c r="RLF6" s="126"/>
      <x:c r="RLG6" s="126"/>
      <x:c r="RLH6" s="126"/>
      <x:c r="RLI6" s="126"/>
      <x:c r="RLJ6" s="126"/>
      <x:c r="RLK6" s="126"/>
      <x:c r="RLL6" s="126"/>
      <x:c r="RLM6" s="126"/>
      <x:c r="RLN6" s="126"/>
      <x:c r="RLO6" s="126"/>
      <x:c r="RLP6" s="126"/>
      <x:c r="RLQ6" s="126"/>
      <x:c r="RLR6" s="126"/>
      <x:c r="RLS6" s="126"/>
      <x:c r="RLT6" s="126"/>
      <x:c r="RLU6" s="126"/>
      <x:c r="RLV6" s="126"/>
      <x:c r="RLW6" s="126"/>
      <x:c r="RLX6" s="126"/>
      <x:c r="RLY6" s="126"/>
      <x:c r="RLZ6" s="126"/>
      <x:c r="RMA6" s="126"/>
      <x:c r="RMB6" s="126"/>
      <x:c r="RMC6" s="126"/>
      <x:c r="RMD6" s="126"/>
      <x:c r="RME6" s="126"/>
      <x:c r="RMF6" s="126"/>
      <x:c r="RMG6" s="126"/>
      <x:c r="RMH6" s="126"/>
      <x:c r="RMI6" s="126"/>
      <x:c r="RMJ6" s="126"/>
      <x:c r="RMK6" s="126"/>
      <x:c r="RML6" s="126"/>
      <x:c r="RMM6" s="126"/>
      <x:c r="RMN6" s="126"/>
      <x:c r="RMO6" s="126"/>
      <x:c r="RMP6" s="126"/>
      <x:c r="RMQ6" s="126"/>
      <x:c r="RMR6" s="126"/>
      <x:c r="RMS6" s="126"/>
      <x:c r="RMT6" s="126"/>
      <x:c r="RMU6" s="126"/>
      <x:c r="RMV6" s="126"/>
      <x:c r="RMW6" s="126"/>
      <x:c r="RMX6" s="126"/>
      <x:c r="RMY6" s="126"/>
      <x:c r="RMZ6" s="126"/>
      <x:c r="RNA6" s="126"/>
      <x:c r="RNB6" s="126"/>
      <x:c r="RNC6" s="126"/>
      <x:c r="RND6" s="126"/>
      <x:c r="RNE6" s="126"/>
      <x:c r="RNF6" s="126"/>
      <x:c r="RNG6" s="126"/>
      <x:c r="RNH6" s="126"/>
      <x:c r="RNI6" s="126"/>
      <x:c r="RNJ6" s="126"/>
      <x:c r="RNK6" s="126"/>
      <x:c r="RNL6" s="126"/>
      <x:c r="RNM6" s="126"/>
      <x:c r="RNN6" s="126"/>
      <x:c r="RNO6" s="126"/>
      <x:c r="RNP6" s="126"/>
      <x:c r="RNQ6" s="126"/>
      <x:c r="RNR6" s="126"/>
      <x:c r="RNS6" s="126"/>
      <x:c r="RNT6" s="126"/>
      <x:c r="RNU6" s="126"/>
      <x:c r="RNV6" s="126"/>
      <x:c r="RNW6" s="126"/>
      <x:c r="RNX6" s="126"/>
      <x:c r="RNY6" s="126"/>
      <x:c r="RNZ6" s="126"/>
      <x:c r="ROA6" s="126"/>
      <x:c r="ROB6" s="126"/>
      <x:c r="ROC6" s="126"/>
      <x:c r="ROD6" s="126"/>
      <x:c r="ROE6" s="126"/>
      <x:c r="ROF6" s="126"/>
      <x:c r="ROG6" s="126"/>
      <x:c r="ROH6" s="126"/>
      <x:c r="ROI6" s="126"/>
      <x:c r="ROJ6" s="126"/>
      <x:c r="ROK6" s="126"/>
      <x:c r="ROL6" s="126"/>
      <x:c r="ROM6" s="126"/>
      <x:c r="RON6" s="126"/>
      <x:c r="ROO6" s="126"/>
      <x:c r="ROP6" s="126"/>
      <x:c r="ROQ6" s="126"/>
      <x:c r="ROR6" s="126"/>
      <x:c r="ROS6" s="126"/>
      <x:c r="ROT6" s="126"/>
      <x:c r="ROU6" s="126"/>
      <x:c r="ROV6" s="126"/>
      <x:c r="ROW6" s="126"/>
      <x:c r="ROX6" s="126"/>
      <x:c r="ROY6" s="126"/>
      <x:c r="ROZ6" s="126"/>
      <x:c r="RPA6" s="126"/>
      <x:c r="RPB6" s="126"/>
      <x:c r="RPC6" s="126"/>
      <x:c r="RPD6" s="126"/>
      <x:c r="RPE6" s="126"/>
      <x:c r="RPF6" s="126"/>
      <x:c r="RPG6" s="126"/>
      <x:c r="RPH6" s="126"/>
      <x:c r="RPI6" s="126"/>
      <x:c r="RPJ6" s="126"/>
      <x:c r="RPK6" s="126"/>
      <x:c r="RPL6" s="126"/>
      <x:c r="RPM6" s="126"/>
      <x:c r="RPN6" s="126"/>
      <x:c r="RPO6" s="126"/>
      <x:c r="RPP6" s="126"/>
      <x:c r="RPQ6" s="126"/>
      <x:c r="RPR6" s="126"/>
      <x:c r="RPS6" s="126"/>
      <x:c r="RPT6" s="126"/>
      <x:c r="RPU6" s="126"/>
      <x:c r="RPV6" s="126"/>
      <x:c r="RPW6" s="126"/>
      <x:c r="RPX6" s="126"/>
      <x:c r="RPY6" s="126"/>
      <x:c r="RPZ6" s="126"/>
      <x:c r="RQA6" s="126"/>
      <x:c r="RQB6" s="126"/>
      <x:c r="RQC6" s="126"/>
      <x:c r="RQD6" s="126"/>
      <x:c r="RQE6" s="126"/>
      <x:c r="RQF6" s="126"/>
      <x:c r="RQG6" s="126"/>
      <x:c r="RQH6" s="126"/>
      <x:c r="RQI6" s="126"/>
      <x:c r="RQJ6" s="126"/>
      <x:c r="RQK6" s="126"/>
      <x:c r="RQL6" s="126"/>
      <x:c r="RQM6" s="126"/>
      <x:c r="RQN6" s="126"/>
      <x:c r="RQO6" s="126"/>
      <x:c r="RQP6" s="126"/>
      <x:c r="RQQ6" s="126"/>
      <x:c r="RQR6" s="126"/>
      <x:c r="RQS6" s="126"/>
      <x:c r="RQT6" s="126"/>
      <x:c r="RQU6" s="126"/>
      <x:c r="RQV6" s="126"/>
      <x:c r="RQW6" s="126"/>
      <x:c r="RQX6" s="126"/>
      <x:c r="RQY6" s="126"/>
      <x:c r="RQZ6" s="126"/>
      <x:c r="RRA6" s="126"/>
      <x:c r="RRB6" s="126"/>
      <x:c r="RRC6" s="126"/>
      <x:c r="RRD6" s="126"/>
      <x:c r="RRE6" s="126"/>
      <x:c r="RRF6" s="126"/>
      <x:c r="RRG6" s="126"/>
      <x:c r="RRH6" s="126"/>
      <x:c r="RRI6" s="126"/>
      <x:c r="RRJ6" s="126"/>
      <x:c r="RRK6" s="126"/>
      <x:c r="RRL6" s="126"/>
      <x:c r="RRM6" s="126"/>
      <x:c r="RRN6" s="126"/>
      <x:c r="RRO6" s="126"/>
      <x:c r="RRP6" s="126"/>
      <x:c r="RRQ6" s="126"/>
      <x:c r="RRR6" s="126"/>
      <x:c r="RRS6" s="126"/>
      <x:c r="RRT6" s="126"/>
      <x:c r="RRU6" s="126"/>
      <x:c r="RRV6" s="126"/>
      <x:c r="RRW6" s="126"/>
      <x:c r="RRX6" s="126"/>
      <x:c r="RRY6" s="126"/>
      <x:c r="RRZ6" s="126"/>
      <x:c r="RSA6" s="126"/>
      <x:c r="RSB6" s="126"/>
      <x:c r="RSC6" s="126"/>
      <x:c r="RSD6" s="126"/>
      <x:c r="RSE6" s="126"/>
      <x:c r="RSF6" s="126"/>
      <x:c r="RSG6" s="126"/>
      <x:c r="RSH6" s="126"/>
      <x:c r="RSI6" s="126"/>
      <x:c r="RSJ6" s="126"/>
      <x:c r="RSK6" s="126"/>
      <x:c r="RSL6" s="126"/>
      <x:c r="RSM6" s="126"/>
      <x:c r="RSN6" s="126"/>
      <x:c r="RSO6" s="126"/>
      <x:c r="RSP6" s="126"/>
      <x:c r="RSQ6" s="126"/>
      <x:c r="RSR6" s="126"/>
      <x:c r="RSS6" s="126"/>
      <x:c r="RST6" s="126"/>
      <x:c r="RSU6" s="126"/>
      <x:c r="RSV6" s="126"/>
      <x:c r="RSW6" s="126"/>
      <x:c r="RSX6" s="126"/>
      <x:c r="RSY6" s="126"/>
      <x:c r="RSZ6" s="126"/>
      <x:c r="RTA6" s="126"/>
      <x:c r="RTB6" s="126"/>
      <x:c r="RTC6" s="126"/>
      <x:c r="RTD6" s="126"/>
      <x:c r="RTE6" s="126"/>
      <x:c r="RTF6" s="126"/>
      <x:c r="RTG6" s="126"/>
      <x:c r="RTH6" s="126"/>
      <x:c r="RTI6" s="126"/>
      <x:c r="RTJ6" s="126"/>
      <x:c r="RTK6" s="126"/>
      <x:c r="RTL6" s="126"/>
      <x:c r="RTM6" s="126"/>
      <x:c r="RTN6" s="126"/>
      <x:c r="RTO6" s="126"/>
      <x:c r="RTP6" s="126"/>
      <x:c r="RTQ6" s="126"/>
      <x:c r="RTR6" s="126"/>
      <x:c r="RTS6" s="126"/>
      <x:c r="RTT6" s="126"/>
      <x:c r="RTU6" s="126"/>
      <x:c r="RTV6" s="126"/>
      <x:c r="RTW6" s="126"/>
      <x:c r="RTX6" s="126"/>
      <x:c r="RTY6" s="126"/>
      <x:c r="RTZ6" s="126"/>
      <x:c r="RUA6" s="126"/>
      <x:c r="RUB6" s="126"/>
      <x:c r="RUC6" s="126"/>
      <x:c r="RUD6" s="126"/>
      <x:c r="RUE6" s="126"/>
      <x:c r="RUF6" s="126"/>
      <x:c r="RUG6" s="126"/>
      <x:c r="RUH6" s="126"/>
      <x:c r="RUI6" s="126"/>
      <x:c r="RUJ6" s="126"/>
      <x:c r="RUK6" s="126"/>
      <x:c r="RUL6" s="126"/>
      <x:c r="RUM6" s="126"/>
      <x:c r="RUN6" s="126"/>
      <x:c r="RUO6" s="126"/>
      <x:c r="RUP6" s="126"/>
      <x:c r="RUQ6" s="126"/>
      <x:c r="RUR6" s="126"/>
      <x:c r="RUS6" s="126"/>
      <x:c r="RUT6" s="126"/>
      <x:c r="RUU6" s="126"/>
      <x:c r="RUV6" s="126"/>
      <x:c r="RUW6" s="126"/>
      <x:c r="RUX6" s="126"/>
      <x:c r="RUY6" s="126"/>
      <x:c r="RUZ6" s="126"/>
      <x:c r="RVA6" s="126"/>
      <x:c r="RVB6" s="126"/>
      <x:c r="RVC6" s="126"/>
      <x:c r="RVD6" s="126"/>
      <x:c r="RVE6" s="126"/>
      <x:c r="RVF6" s="126"/>
      <x:c r="RVG6" s="126"/>
      <x:c r="RVH6" s="126"/>
      <x:c r="RVI6" s="126"/>
      <x:c r="RVJ6" s="126"/>
      <x:c r="RVK6" s="126"/>
      <x:c r="RVL6" s="126"/>
      <x:c r="RVM6" s="126"/>
      <x:c r="RVN6" s="126"/>
      <x:c r="RVO6" s="126"/>
      <x:c r="RVP6" s="126"/>
      <x:c r="RVQ6" s="126"/>
      <x:c r="RVR6" s="126"/>
      <x:c r="RVS6" s="126"/>
      <x:c r="RVT6" s="126"/>
      <x:c r="RVU6" s="126"/>
      <x:c r="RVV6" s="126"/>
      <x:c r="RVW6" s="126"/>
      <x:c r="RVX6" s="126"/>
      <x:c r="RVY6" s="126"/>
      <x:c r="RVZ6" s="126"/>
      <x:c r="RWA6" s="126"/>
      <x:c r="RWB6" s="126"/>
      <x:c r="RWC6" s="126"/>
      <x:c r="RWD6" s="126"/>
      <x:c r="RWE6" s="126"/>
      <x:c r="RWF6" s="126"/>
      <x:c r="RWG6" s="126"/>
      <x:c r="RWH6" s="126"/>
      <x:c r="RWI6" s="126"/>
      <x:c r="RWJ6" s="126"/>
      <x:c r="RWK6" s="126"/>
      <x:c r="RWL6" s="126"/>
      <x:c r="RWM6" s="126"/>
      <x:c r="RWN6" s="126"/>
      <x:c r="RWO6" s="126"/>
      <x:c r="RWP6" s="126"/>
      <x:c r="RWQ6" s="126"/>
      <x:c r="RWR6" s="126"/>
      <x:c r="RWS6" s="126"/>
      <x:c r="RWT6" s="126"/>
      <x:c r="RWU6" s="126"/>
      <x:c r="RWV6" s="126"/>
      <x:c r="RWW6" s="126"/>
      <x:c r="RWX6" s="126"/>
      <x:c r="RWY6" s="126"/>
      <x:c r="RWZ6" s="126"/>
      <x:c r="RXA6" s="126"/>
      <x:c r="RXB6" s="126"/>
      <x:c r="RXC6" s="126"/>
      <x:c r="RXD6" s="126"/>
      <x:c r="RXE6" s="126"/>
      <x:c r="RXF6" s="126"/>
      <x:c r="RXG6" s="126"/>
      <x:c r="RXH6" s="126"/>
      <x:c r="RXI6" s="126"/>
      <x:c r="RXJ6" s="126"/>
      <x:c r="RXK6" s="126"/>
      <x:c r="RXL6" s="126"/>
      <x:c r="RXM6" s="126"/>
      <x:c r="RXN6" s="126"/>
      <x:c r="RXO6" s="126"/>
      <x:c r="RXP6" s="126"/>
      <x:c r="RXQ6" s="126"/>
      <x:c r="RXR6" s="126"/>
      <x:c r="RXS6" s="126"/>
      <x:c r="RXT6" s="126"/>
      <x:c r="RXU6" s="126"/>
      <x:c r="RXV6" s="126"/>
      <x:c r="RXW6" s="126"/>
      <x:c r="RXX6" s="126"/>
      <x:c r="RXY6" s="126"/>
      <x:c r="RXZ6" s="126"/>
      <x:c r="RYA6" s="126"/>
      <x:c r="RYB6" s="126"/>
      <x:c r="RYC6" s="126"/>
      <x:c r="RYD6" s="126"/>
      <x:c r="RYE6" s="126"/>
      <x:c r="RYF6" s="126"/>
      <x:c r="RYG6" s="126"/>
      <x:c r="RYH6" s="126"/>
      <x:c r="RYI6" s="126"/>
      <x:c r="RYJ6" s="126"/>
      <x:c r="RYK6" s="126"/>
      <x:c r="RYL6" s="126"/>
      <x:c r="RYM6" s="126"/>
      <x:c r="RYN6" s="126"/>
      <x:c r="RYO6" s="126"/>
      <x:c r="RYP6" s="126"/>
      <x:c r="RYQ6" s="126"/>
      <x:c r="RYR6" s="126"/>
      <x:c r="RYS6" s="126"/>
      <x:c r="RYT6" s="126"/>
      <x:c r="RYU6" s="126"/>
      <x:c r="RYV6" s="126"/>
      <x:c r="RYW6" s="126"/>
      <x:c r="RYX6" s="126"/>
      <x:c r="RYY6" s="126"/>
      <x:c r="RYZ6" s="126"/>
      <x:c r="RZA6" s="126"/>
      <x:c r="RZB6" s="126"/>
      <x:c r="RZC6" s="126"/>
      <x:c r="RZD6" s="126"/>
      <x:c r="RZE6" s="126"/>
      <x:c r="RZF6" s="126"/>
      <x:c r="RZG6" s="126"/>
      <x:c r="RZH6" s="126"/>
      <x:c r="RZI6" s="126"/>
      <x:c r="RZJ6" s="126"/>
      <x:c r="RZK6" s="126"/>
      <x:c r="RZL6" s="126"/>
      <x:c r="RZM6" s="126"/>
      <x:c r="RZN6" s="126"/>
      <x:c r="RZO6" s="126"/>
      <x:c r="RZP6" s="126"/>
      <x:c r="RZQ6" s="126"/>
      <x:c r="RZR6" s="126"/>
      <x:c r="RZS6" s="126"/>
      <x:c r="RZT6" s="126"/>
      <x:c r="RZU6" s="126"/>
      <x:c r="RZV6" s="126"/>
      <x:c r="RZW6" s="126"/>
      <x:c r="RZX6" s="126"/>
      <x:c r="RZY6" s="126"/>
      <x:c r="RZZ6" s="126"/>
      <x:c r="SAA6" s="126"/>
      <x:c r="SAB6" s="126"/>
      <x:c r="SAC6" s="126"/>
      <x:c r="SAD6" s="126"/>
      <x:c r="SAE6" s="126"/>
      <x:c r="SAF6" s="126"/>
      <x:c r="SAG6" s="126"/>
      <x:c r="SAH6" s="126"/>
      <x:c r="SAI6" s="126"/>
      <x:c r="SAJ6" s="126"/>
      <x:c r="SAK6" s="126"/>
      <x:c r="SAL6" s="126"/>
      <x:c r="SAM6" s="126"/>
      <x:c r="SAN6" s="126"/>
      <x:c r="SAO6" s="126"/>
      <x:c r="SAP6" s="126"/>
      <x:c r="SAQ6" s="126"/>
      <x:c r="SAR6" s="126"/>
      <x:c r="SAS6" s="126"/>
      <x:c r="SAT6" s="126"/>
      <x:c r="SAU6" s="126"/>
      <x:c r="SAV6" s="126"/>
      <x:c r="SAW6" s="126"/>
      <x:c r="SAX6" s="126"/>
      <x:c r="SAY6" s="126"/>
      <x:c r="SAZ6" s="126"/>
      <x:c r="SBA6" s="126"/>
      <x:c r="SBB6" s="126"/>
      <x:c r="SBC6" s="126"/>
      <x:c r="SBD6" s="126"/>
      <x:c r="SBE6" s="126"/>
      <x:c r="SBF6" s="126"/>
      <x:c r="SBG6" s="126"/>
      <x:c r="SBH6" s="126"/>
      <x:c r="SBI6" s="126"/>
      <x:c r="SBJ6" s="126"/>
      <x:c r="SBK6" s="126"/>
      <x:c r="SBL6" s="126"/>
      <x:c r="SBM6" s="126"/>
      <x:c r="SBN6" s="126"/>
      <x:c r="SBO6" s="126"/>
      <x:c r="SBP6" s="126"/>
      <x:c r="SBQ6" s="126"/>
      <x:c r="SBR6" s="126"/>
      <x:c r="SBS6" s="126"/>
      <x:c r="SBT6" s="126"/>
      <x:c r="SBU6" s="126"/>
      <x:c r="SBV6" s="126"/>
      <x:c r="SBW6" s="126"/>
      <x:c r="SBX6" s="126"/>
      <x:c r="SBY6" s="126"/>
      <x:c r="SBZ6" s="126"/>
      <x:c r="SCA6" s="126"/>
      <x:c r="SCB6" s="126"/>
      <x:c r="SCC6" s="126"/>
      <x:c r="SCD6" s="126"/>
      <x:c r="SCE6" s="126"/>
      <x:c r="SCF6" s="126"/>
      <x:c r="SCG6" s="126"/>
      <x:c r="SCH6" s="126"/>
      <x:c r="SCI6" s="126"/>
      <x:c r="SCJ6" s="126"/>
      <x:c r="SCK6" s="126"/>
      <x:c r="SCL6" s="126"/>
      <x:c r="SCM6" s="126"/>
      <x:c r="SCN6" s="126"/>
      <x:c r="SCO6" s="126"/>
      <x:c r="SCP6" s="126"/>
      <x:c r="SCQ6" s="126"/>
      <x:c r="SCR6" s="126"/>
      <x:c r="SCS6" s="126"/>
      <x:c r="SCT6" s="126"/>
      <x:c r="SCU6" s="126"/>
      <x:c r="SCV6" s="126"/>
      <x:c r="SCW6" s="126"/>
      <x:c r="SCX6" s="126"/>
      <x:c r="SCY6" s="126"/>
      <x:c r="SCZ6" s="126"/>
      <x:c r="SDA6" s="126"/>
      <x:c r="SDB6" s="126"/>
      <x:c r="SDC6" s="126"/>
      <x:c r="SDD6" s="126"/>
      <x:c r="SDE6" s="126"/>
      <x:c r="SDF6" s="126"/>
      <x:c r="SDG6" s="126"/>
      <x:c r="SDH6" s="126"/>
      <x:c r="SDI6" s="126"/>
      <x:c r="SDJ6" s="126"/>
      <x:c r="SDK6" s="126"/>
      <x:c r="SDL6" s="126"/>
      <x:c r="SDM6" s="126"/>
      <x:c r="SDN6" s="126"/>
      <x:c r="SDO6" s="126"/>
      <x:c r="SDP6" s="126"/>
      <x:c r="SDQ6" s="126"/>
      <x:c r="SDR6" s="126"/>
      <x:c r="SDS6" s="126"/>
      <x:c r="SDT6" s="126"/>
      <x:c r="SDU6" s="126"/>
      <x:c r="SDV6" s="126"/>
      <x:c r="SDW6" s="126"/>
      <x:c r="SDX6" s="126"/>
      <x:c r="SDY6" s="126"/>
      <x:c r="SDZ6" s="126"/>
      <x:c r="SEA6" s="126"/>
      <x:c r="SEB6" s="126"/>
      <x:c r="SEC6" s="126"/>
      <x:c r="SED6" s="126"/>
      <x:c r="SEE6" s="126"/>
      <x:c r="SEF6" s="126"/>
      <x:c r="SEG6" s="126"/>
      <x:c r="SEH6" s="126"/>
      <x:c r="SEI6" s="126"/>
      <x:c r="SEJ6" s="126"/>
      <x:c r="SEK6" s="126"/>
      <x:c r="SEL6" s="126"/>
      <x:c r="SEM6" s="126"/>
      <x:c r="SEN6" s="126"/>
      <x:c r="SEO6" s="126"/>
      <x:c r="SEP6" s="126"/>
      <x:c r="SEQ6" s="126"/>
      <x:c r="SER6" s="126"/>
      <x:c r="SES6" s="126"/>
      <x:c r="SET6" s="126"/>
      <x:c r="SEU6" s="126"/>
      <x:c r="SEV6" s="126"/>
      <x:c r="SEW6" s="126"/>
      <x:c r="SEX6" s="126"/>
      <x:c r="SEY6" s="126"/>
      <x:c r="SEZ6" s="126"/>
      <x:c r="SFA6" s="126"/>
      <x:c r="SFB6" s="126"/>
      <x:c r="SFC6" s="126"/>
      <x:c r="SFD6" s="126"/>
      <x:c r="SFE6" s="126"/>
      <x:c r="SFF6" s="126"/>
      <x:c r="SFG6" s="126"/>
      <x:c r="SFH6" s="126"/>
      <x:c r="SFI6" s="126"/>
      <x:c r="SFJ6" s="126"/>
      <x:c r="SFK6" s="126"/>
      <x:c r="SFL6" s="126"/>
      <x:c r="SFM6" s="126"/>
      <x:c r="SFN6" s="126"/>
      <x:c r="SFO6" s="126"/>
      <x:c r="SFP6" s="126"/>
      <x:c r="SFQ6" s="126"/>
      <x:c r="SFR6" s="126"/>
      <x:c r="SFS6" s="126"/>
      <x:c r="SFT6" s="126"/>
      <x:c r="SFU6" s="126"/>
      <x:c r="SFV6" s="126"/>
      <x:c r="SFW6" s="126"/>
      <x:c r="SFX6" s="126"/>
      <x:c r="SFY6" s="126"/>
      <x:c r="SFZ6" s="126"/>
      <x:c r="SGA6" s="126"/>
      <x:c r="SGB6" s="126"/>
      <x:c r="SGC6" s="126"/>
      <x:c r="SGD6" s="126"/>
      <x:c r="SGE6" s="126"/>
      <x:c r="SGF6" s="126"/>
      <x:c r="SGG6" s="126"/>
      <x:c r="SGH6" s="126"/>
      <x:c r="SGI6" s="126"/>
      <x:c r="SGJ6" s="126"/>
      <x:c r="SGK6" s="126"/>
      <x:c r="SGL6" s="126"/>
      <x:c r="SGM6" s="126"/>
      <x:c r="SGN6" s="126"/>
      <x:c r="SGO6" s="126"/>
      <x:c r="SGP6" s="126"/>
      <x:c r="SGQ6" s="126"/>
      <x:c r="SGR6" s="126"/>
      <x:c r="SGS6" s="126"/>
      <x:c r="SGT6" s="126"/>
      <x:c r="SGU6" s="126"/>
      <x:c r="SGV6" s="126"/>
      <x:c r="SGW6" s="126"/>
      <x:c r="SGX6" s="126"/>
      <x:c r="SGY6" s="126"/>
      <x:c r="SGZ6" s="126"/>
      <x:c r="SHA6" s="126"/>
      <x:c r="SHB6" s="126"/>
      <x:c r="SHC6" s="126"/>
      <x:c r="SHD6" s="126"/>
      <x:c r="SHE6" s="126"/>
      <x:c r="SHF6" s="126"/>
      <x:c r="SHG6" s="126"/>
      <x:c r="SHH6" s="126"/>
      <x:c r="SHI6" s="126"/>
      <x:c r="SHJ6" s="126"/>
      <x:c r="SHK6" s="126"/>
      <x:c r="SHL6" s="126"/>
      <x:c r="SHM6" s="126"/>
      <x:c r="SHN6" s="126"/>
      <x:c r="SHO6" s="126"/>
      <x:c r="SHP6" s="126"/>
      <x:c r="SHQ6" s="126"/>
      <x:c r="SHR6" s="126"/>
      <x:c r="SHS6" s="126"/>
      <x:c r="SHT6" s="126"/>
      <x:c r="SHU6" s="126"/>
      <x:c r="SHV6" s="126"/>
      <x:c r="SHW6" s="126"/>
      <x:c r="SHX6" s="126"/>
      <x:c r="SHY6" s="126"/>
      <x:c r="SHZ6" s="126"/>
      <x:c r="SIA6" s="126"/>
      <x:c r="SIB6" s="126"/>
      <x:c r="SIC6" s="126"/>
      <x:c r="SID6" s="126"/>
      <x:c r="SIE6" s="126"/>
      <x:c r="SIF6" s="126"/>
      <x:c r="SIG6" s="126"/>
      <x:c r="SIH6" s="126"/>
      <x:c r="SII6" s="126"/>
      <x:c r="SIJ6" s="126"/>
      <x:c r="SIK6" s="126"/>
      <x:c r="SIL6" s="126"/>
      <x:c r="SIM6" s="126"/>
      <x:c r="SIN6" s="126"/>
      <x:c r="SIO6" s="126"/>
      <x:c r="SIP6" s="126"/>
      <x:c r="SIQ6" s="126"/>
      <x:c r="SIR6" s="126"/>
      <x:c r="SIS6" s="126"/>
      <x:c r="SIT6" s="126"/>
      <x:c r="SIU6" s="126"/>
      <x:c r="SIV6" s="126"/>
      <x:c r="SIW6" s="126"/>
      <x:c r="SIX6" s="126"/>
      <x:c r="SIY6" s="126"/>
      <x:c r="SIZ6" s="126"/>
      <x:c r="SJA6" s="126"/>
      <x:c r="SJB6" s="126"/>
      <x:c r="SJC6" s="126"/>
      <x:c r="SJD6" s="126"/>
      <x:c r="SJE6" s="126"/>
      <x:c r="SJF6" s="126"/>
      <x:c r="SJG6" s="126"/>
      <x:c r="SJH6" s="126"/>
      <x:c r="SJI6" s="126"/>
      <x:c r="SJJ6" s="126"/>
      <x:c r="SJK6" s="126"/>
      <x:c r="SJL6" s="126"/>
      <x:c r="SJM6" s="126"/>
      <x:c r="SJN6" s="126"/>
      <x:c r="SJO6" s="126"/>
      <x:c r="SJP6" s="126"/>
      <x:c r="SJQ6" s="126"/>
      <x:c r="SJR6" s="126"/>
      <x:c r="SJS6" s="126"/>
      <x:c r="SJT6" s="126"/>
      <x:c r="SJU6" s="126"/>
      <x:c r="SJV6" s="126"/>
      <x:c r="SJW6" s="126"/>
      <x:c r="SJX6" s="126"/>
      <x:c r="SJY6" s="126"/>
      <x:c r="SJZ6" s="126"/>
      <x:c r="SKA6" s="126"/>
      <x:c r="SKB6" s="126"/>
      <x:c r="SKC6" s="126"/>
      <x:c r="SKD6" s="126"/>
      <x:c r="SKE6" s="126"/>
      <x:c r="SKF6" s="126"/>
      <x:c r="SKG6" s="126"/>
      <x:c r="SKH6" s="126"/>
      <x:c r="SKI6" s="126"/>
      <x:c r="SKJ6" s="126"/>
      <x:c r="SKK6" s="126"/>
      <x:c r="SKL6" s="126"/>
      <x:c r="SKM6" s="126"/>
      <x:c r="SKN6" s="126"/>
      <x:c r="SKO6" s="126"/>
      <x:c r="SKP6" s="126"/>
      <x:c r="SKQ6" s="126"/>
      <x:c r="SKR6" s="126"/>
      <x:c r="SKS6" s="126"/>
      <x:c r="SKT6" s="126"/>
      <x:c r="SKU6" s="126"/>
      <x:c r="SKV6" s="126"/>
      <x:c r="SKW6" s="126"/>
      <x:c r="SKX6" s="126"/>
      <x:c r="SKY6" s="126"/>
      <x:c r="SKZ6" s="126"/>
      <x:c r="SLA6" s="126"/>
      <x:c r="SLB6" s="126"/>
      <x:c r="SLC6" s="126"/>
      <x:c r="SLD6" s="126"/>
      <x:c r="SLE6" s="126"/>
      <x:c r="SLF6" s="126"/>
      <x:c r="SLG6" s="126"/>
      <x:c r="SLH6" s="126"/>
      <x:c r="SLI6" s="126"/>
      <x:c r="SLJ6" s="126"/>
      <x:c r="SLK6" s="126"/>
      <x:c r="SLL6" s="126"/>
      <x:c r="SLM6" s="126"/>
      <x:c r="SLN6" s="126"/>
      <x:c r="SLO6" s="126"/>
      <x:c r="SLP6" s="126"/>
      <x:c r="SLQ6" s="126"/>
      <x:c r="SLR6" s="126"/>
      <x:c r="SLS6" s="126"/>
      <x:c r="SLT6" s="126"/>
      <x:c r="SLU6" s="126"/>
      <x:c r="SLV6" s="126"/>
      <x:c r="SLW6" s="126"/>
      <x:c r="SLX6" s="126"/>
      <x:c r="SLY6" s="126"/>
      <x:c r="SLZ6" s="126"/>
      <x:c r="SMA6" s="126"/>
      <x:c r="SMB6" s="126"/>
      <x:c r="SMC6" s="126"/>
      <x:c r="SMD6" s="126"/>
      <x:c r="SME6" s="126"/>
      <x:c r="SMF6" s="126"/>
      <x:c r="SMG6" s="126"/>
      <x:c r="SMH6" s="126"/>
      <x:c r="SMI6" s="126"/>
      <x:c r="SMJ6" s="126"/>
      <x:c r="SMK6" s="126"/>
      <x:c r="SML6" s="126"/>
      <x:c r="SMM6" s="126"/>
      <x:c r="SMN6" s="126"/>
      <x:c r="SMO6" s="126"/>
      <x:c r="SMP6" s="126"/>
      <x:c r="SMQ6" s="126"/>
      <x:c r="SMR6" s="126"/>
      <x:c r="SMS6" s="126"/>
      <x:c r="SMT6" s="126"/>
      <x:c r="SMU6" s="126"/>
      <x:c r="SMV6" s="126"/>
      <x:c r="SMW6" s="126"/>
      <x:c r="SMX6" s="126"/>
      <x:c r="SMY6" s="126"/>
      <x:c r="SMZ6" s="126"/>
      <x:c r="SNA6" s="126"/>
      <x:c r="SNB6" s="126"/>
      <x:c r="SNC6" s="126"/>
      <x:c r="SND6" s="126"/>
      <x:c r="SNE6" s="126"/>
      <x:c r="SNF6" s="126"/>
      <x:c r="SNG6" s="126"/>
      <x:c r="SNH6" s="126"/>
      <x:c r="SNI6" s="126"/>
      <x:c r="SNJ6" s="126"/>
      <x:c r="SNK6" s="126"/>
      <x:c r="SNL6" s="126"/>
      <x:c r="SNM6" s="126"/>
      <x:c r="SNN6" s="126"/>
      <x:c r="SNO6" s="126"/>
      <x:c r="SNP6" s="126"/>
      <x:c r="SNQ6" s="126"/>
      <x:c r="SNR6" s="126"/>
      <x:c r="SNS6" s="126"/>
      <x:c r="SNT6" s="126"/>
      <x:c r="SNU6" s="126"/>
      <x:c r="SNV6" s="126"/>
      <x:c r="SNW6" s="126"/>
      <x:c r="SNX6" s="126"/>
      <x:c r="SNY6" s="126"/>
      <x:c r="SNZ6" s="126"/>
      <x:c r="SOA6" s="126"/>
      <x:c r="SOB6" s="126"/>
      <x:c r="SOC6" s="126"/>
      <x:c r="SOD6" s="126"/>
      <x:c r="SOE6" s="126"/>
      <x:c r="SOF6" s="126"/>
      <x:c r="SOG6" s="126"/>
      <x:c r="SOH6" s="126"/>
      <x:c r="SOI6" s="126"/>
      <x:c r="SOJ6" s="126"/>
      <x:c r="SOK6" s="126"/>
      <x:c r="SOL6" s="126"/>
      <x:c r="SOM6" s="126"/>
      <x:c r="SON6" s="126"/>
      <x:c r="SOO6" s="126"/>
      <x:c r="SOP6" s="126"/>
      <x:c r="SOQ6" s="126"/>
      <x:c r="SOR6" s="126"/>
      <x:c r="SOS6" s="126"/>
      <x:c r="SOT6" s="126"/>
      <x:c r="SOU6" s="126"/>
      <x:c r="SOV6" s="126"/>
      <x:c r="SOW6" s="126"/>
      <x:c r="SOX6" s="126"/>
      <x:c r="SOY6" s="126"/>
      <x:c r="SOZ6" s="126"/>
      <x:c r="SPA6" s="126"/>
      <x:c r="SPB6" s="126"/>
      <x:c r="SPC6" s="126"/>
      <x:c r="SPD6" s="126"/>
      <x:c r="SPE6" s="126"/>
      <x:c r="SPF6" s="126"/>
      <x:c r="SPG6" s="126"/>
      <x:c r="SPH6" s="126"/>
      <x:c r="SPI6" s="126"/>
      <x:c r="SPJ6" s="126"/>
      <x:c r="SPK6" s="126"/>
      <x:c r="SPL6" s="126"/>
      <x:c r="SPM6" s="126"/>
      <x:c r="SPN6" s="126"/>
      <x:c r="SPO6" s="126"/>
      <x:c r="SPP6" s="126"/>
      <x:c r="SPQ6" s="126"/>
      <x:c r="SPR6" s="126"/>
      <x:c r="SPS6" s="126"/>
      <x:c r="SPT6" s="126"/>
      <x:c r="SPU6" s="126"/>
      <x:c r="SPV6" s="126"/>
      <x:c r="SPW6" s="126"/>
      <x:c r="SPX6" s="126"/>
      <x:c r="SPY6" s="126"/>
      <x:c r="SPZ6" s="126"/>
      <x:c r="SQA6" s="126"/>
      <x:c r="SQB6" s="126"/>
      <x:c r="SQC6" s="126"/>
      <x:c r="SQD6" s="126"/>
      <x:c r="SQE6" s="126"/>
      <x:c r="SQF6" s="126"/>
      <x:c r="SQG6" s="126"/>
      <x:c r="SQH6" s="126"/>
      <x:c r="SQI6" s="126"/>
      <x:c r="SQJ6" s="126"/>
      <x:c r="SQK6" s="126"/>
      <x:c r="SQL6" s="126"/>
      <x:c r="SQM6" s="126"/>
      <x:c r="SQN6" s="126"/>
      <x:c r="SQO6" s="126"/>
      <x:c r="SQP6" s="126"/>
      <x:c r="SQQ6" s="126"/>
      <x:c r="SQR6" s="126"/>
      <x:c r="SQS6" s="126"/>
      <x:c r="SQT6" s="126"/>
      <x:c r="SQU6" s="126"/>
      <x:c r="SQV6" s="126"/>
      <x:c r="SQW6" s="126"/>
      <x:c r="SQX6" s="126"/>
      <x:c r="SQY6" s="126"/>
      <x:c r="SQZ6" s="126"/>
      <x:c r="SRA6" s="126"/>
      <x:c r="SRB6" s="126"/>
      <x:c r="SRC6" s="126"/>
      <x:c r="SRD6" s="126"/>
      <x:c r="SRE6" s="126"/>
      <x:c r="SRF6" s="126"/>
      <x:c r="SRG6" s="126"/>
      <x:c r="SRH6" s="126"/>
      <x:c r="SRI6" s="126"/>
      <x:c r="SRJ6" s="126"/>
      <x:c r="SRK6" s="126"/>
      <x:c r="SRL6" s="126"/>
      <x:c r="SRM6" s="126"/>
      <x:c r="SRN6" s="126"/>
      <x:c r="SRO6" s="126"/>
      <x:c r="SRP6" s="126"/>
      <x:c r="SRQ6" s="126"/>
      <x:c r="SRR6" s="126"/>
      <x:c r="SRS6" s="126"/>
      <x:c r="SRT6" s="126"/>
      <x:c r="SRU6" s="126"/>
      <x:c r="SRV6" s="126"/>
      <x:c r="SRW6" s="126"/>
      <x:c r="SRX6" s="126"/>
      <x:c r="SRY6" s="126"/>
      <x:c r="SRZ6" s="126"/>
      <x:c r="SSA6" s="126"/>
      <x:c r="SSB6" s="126"/>
      <x:c r="SSC6" s="126"/>
      <x:c r="SSD6" s="126"/>
      <x:c r="SSE6" s="126"/>
      <x:c r="SSF6" s="126"/>
      <x:c r="SSG6" s="126"/>
      <x:c r="SSH6" s="126"/>
      <x:c r="SSI6" s="126"/>
      <x:c r="SSJ6" s="126"/>
      <x:c r="SSK6" s="126"/>
      <x:c r="SSL6" s="126"/>
      <x:c r="SSM6" s="126"/>
      <x:c r="SSN6" s="126"/>
      <x:c r="SSO6" s="126"/>
      <x:c r="SSP6" s="126"/>
      <x:c r="SSQ6" s="126"/>
      <x:c r="SSR6" s="126"/>
      <x:c r="SSS6" s="126"/>
      <x:c r="SST6" s="126"/>
      <x:c r="SSU6" s="126"/>
      <x:c r="SSV6" s="126"/>
      <x:c r="SSW6" s="126"/>
      <x:c r="SSX6" s="126"/>
      <x:c r="SSY6" s="126"/>
      <x:c r="SSZ6" s="126"/>
      <x:c r="STA6" s="126"/>
      <x:c r="STB6" s="126"/>
      <x:c r="STC6" s="126"/>
      <x:c r="STD6" s="126"/>
      <x:c r="STE6" s="126"/>
      <x:c r="STF6" s="126"/>
      <x:c r="STG6" s="126"/>
      <x:c r="STH6" s="126"/>
      <x:c r="STI6" s="126"/>
      <x:c r="STJ6" s="126"/>
      <x:c r="STK6" s="126"/>
      <x:c r="STL6" s="126"/>
      <x:c r="STM6" s="126"/>
      <x:c r="STN6" s="126"/>
      <x:c r="STO6" s="126"/>
      <x:c r="STP6" s="126"/>
      <x:c r="STQ6" s="126"/>
      <x:c r="STR6" s="126"/>
      <x:c r="STS6" s="126"/>
      <x:c r="STT6" s="126"/>
      <x:c r="STU6" s="126"/>
      <x:c r="STV6" s="126"/>
      <x:c r="STW6" s="126"/>
      <x:c r="STX6" s="126"/>
      <x:c r="STY6" s="126"/>
      <x:c r="STZ6" s="126"/>
      <x:c r="SUA6" s="126"/>
      <x:c r="SUB6" s="126"/>
      <x:c r="SUC6" s="126"/>
      <x:c r="SUD6" s="126"/>
      <x:c r="SUE6" s="126"/>
      <x:c r="SUF6" s="126"/>
      <x:c r="SUG6" s="126"/>
      <x:c r="SUH6" s="126"/>
      <x:c r="SUI6" s="126"/>
      <x:c r="SUJ6" s="126"/>
      <x:c r="SUK6" s="126"/>
      <x:c r="SUL6" s="126"/>
      <x:c r="SUM6" s="126"/>
      <x:c r="SUN6" s="126"/>
      <x:c r="SUO6" s="126"/>
      <x:c r="SUP6" s="126"/>
      <x:c r="SUQ6" s="126"/>
      <x:c r="SUR6" s="126"/>
      <x:c r="SUS6" s="126"/>
      <x:c r="SUT6" s="126"/>
      <x:c r="SUU6" s="126"/>
      <x:c r="SUV6" s="126"/>
      <x:c r="SUW6" s="126"/>
      <x:c r="SUX6" s="126"/>
      <x:c r="SUY6" s="126"/>
      <x:c r="SUZ6" s="126"/>
      <x:c r="SVA6" s="126"/>
      <x:c r="SVB6" s="126"/>
      <x:c r="SVC6" s="126"/>
      <x:c r="SVD6" s="126"/>
      <x:c r="SVE6" s="126"/>
      <x:c r="SVF6" s="126"/>
      <x:c r="SVG6" s="126"/>
      <x:c r="SVH6" s="126"/>
      <x:c r="SVI6" s="126"/>
      <x:c r="SVJ6" s="126"/>
      <x:c r="SVK6" s="126"/>
      <x:c r="SVL6" s="126"/>
      <x:c r="SVM6" s="126"/>
      <x:c r="SVN6" s="126"/>
      <x:c r="SVO6" s="126"/>
      <x:c r="SVP6" s="126"/>
      <x:c r="SVQ6" s="126"/>
      <x:c r="SVR6" s="126"/>
      <x:c r="SVS6" s="126"/>
      <x:c r="SVT6" s="126"/>
      <x:c r="SVU6" s="126"/>
      <x:c r="SVV6" s="126"/>
      <x:c r="SVW6" s="126"/>
      <x:c r="SVX6" s="126"/>
      <x:c r="SVY6" s="126"/>
      <x:c r="SVZ6" s="126"/>
      <x:c r="SWA6" s="126"/>
      <x:c r="SWB6" s="126"/>
      <x:c r="SWC6" s="126"/>
      <x:c r="SWD6" s="126"/>
      <x:c r="SWE6" s="126"/>
      <x:c r="SWF6" s="126"/>
      <x:c r="SWG6" s="126"/>
      <x:c r="SWH6" s="126"/>
      <x:c r="SWI6" s="126"/>
      <x:c r="SWJ6" s="126"/>
      <x:c r="SWK6" s="126"/>
      <x:c r="SWL6" s="126"/>
      <x:c r="SWM6" s="126"/>
      <x:c r="SWN6" s="126"/>
      <x:c r="SWO6" s="126"/>
      <x:c r="SWP6" s="126"/>
      <x:c r="SWQ6" s="126"/>
      <x:c r="SWR6" s="126"/>
      <x:c r="SWS6" s="126"/>
      <x:c r="SWT6" s="126"/>
      <x:c r="SWU6" s="126"/>
      <x:c r="SWV6" s="126"/>
      <x:c r="SWW6" s="126"/>
      <x:c r="SWX6" s="126"/>
      <x:c r="SWY6" s="126"/>
      <x:c r="SWZ6" s="126"/>
      <x:c r="SXA6" s="126"/>
      <x:c r="SXB6" s="126"/>
      <x:c r="SXC6" s="126"/>
      <x:c r="SXD6" s="126"/>
      <x:c r="SXE6" s="126"/>
      <x:c r="SXF6" s="126"/>
      <x:c r="SXG6" s="126"/>
      <x:c r="SXH6" s="126"/>
      <x:c r="SXI6" s="126"/>
      <x:c r="SXJ6" s="126"/>
      <x:c r="SXK6" s="126"/>
      <x:c r="SXL6" s="126"/>
      <x:c r="SXM6" s="126"/>
      <x:c r="SXN6" s="126"/>
      <x:c r="SXO6" s="126"/>
      <x:c r="SXP6" s="126"/>
      <x:c r="SXQ6" s="126"/>
      <x:c r="SXR6" s="126"/>
      <x:c r="SXS6" s="126"/>
      <x:c r="SXT6" s="126"/>
      <x:c r="SXU6" s="126"/>
      <x:c r="SXV6" s="126"/>
      <x:c r="SXW6" s="126"/>
      <x:c r="SXX6" s="126"/>
      <x:c r="SXY6" s="126"/>
      <x:c r="SXZ6" s="126"/>
      <x:c r="SYA6" s="126"/>
      <x:c r="SYB6" s="126"/>
      <x:c r="SYC6" s="126"/>
      <x:c r="SYD6" s="126"/>
      <x:c r="SYE6" s="126"/>
      <x:c r="SYF6" s="126"/>
      <x:c r="SYG6" s="126"/>
      <x:c r="SYH6" s="126"/>
      <x:c r="SYI6" s="126"/>
      <x:c r="SYJ6" s="126"/>
      <x:c r="SYK6" s="126"/>
      <x:c r="SYL6" s="126"/>
      <x:c r="SYM6" s="126"/>
      <x:c r="SYN6" s="126"/>
      <x:c r="SYO6" s="126"/>
      <x:c r="SYP6" s="126"/>
      <x:c r="SYQ6" s="126"/>
      <x:c r="SYR6" s="126"/>
      <x:c r="SYS6" s="126"/>
      <x:c r="SYT6" s="126"/>
      <x:c r="SYU6" s="126"/>
      <x:c r="SYV6" s="126"/>
      <x:c r="SYW6" s="126"/>
      <x:c r="SYX6" s="126"/>
      <x:c r="SYY6" s="126"/>
      <x:c r="SYZ6" s="126"/>
      <x:c r="SZA6" s="126"/>
      <x:c r="SZB6" s="126"/>
      <x:c r="SZC6" s="126"/>
      <x:c r="SZD6" s="126"/>
      <x:c r="SZE6" s="126"/>
      <x:c r="SZF6" s="126"/>
      <x:c r="SZG6" s="126"/>
      <x:c r="SZH6" s="126"/>
      <x:c r="SZI6" s="126"/>
      <x:c r="SZJ6" s="126"/>
      <x:c r="SZK6" s="126"/>
      <x:c r="SZL6" s="126"/>
      <x:c r="SZM6" s="126"/>
      <x:c r="SZN6" s="126"/>
      <x:c r="SZO6" s="126"/>
      <x:c r="SZP6" s="126"/>
      <x:c r="SZQ6" s="126"/>
      <x:c r="SZR6" s="126"/>
      <x:c r="SZS6" s="126"/>
      <x:c r="SZT6" s="126"/>
      <x:c r="SZU6" s="126"/>
      <x:c r="SZV6" s="126"/>
      <x:c r="SZW6" s="126"/>
      <x:c r="SZX6" s="126"/>
      <x:c r="SZY6" s="126"/>
      <x:c r="SZZ6" s="126"/>
      <x:c r="TAA6" s="126"/>
      <x:c r="TAB6" s="126"/>
      <x:c r="TAC6" s="126"/>
      <x:c r="TAD6" s="126"/>
      <x:c r="TAE6" s="126"/>
      <x:c r="TAF6" s="126"/>
      <x:c r="TAG6" s="126"/>
      <x:c r="TAH6" s="126"/>
      <x:c r="TAI6" s="126"/>
      <x:c r="TAJ6" s="126"/>
      <x:c r="TAK6" s="126"/>
      <x:c r="TAL6" s="126"/>
      <x:c r="TAM6" s="126"/>
      <x:c r="TAN6" s="126"/>
      <x:c r="TAO6" s="126"/>
      <x:c r="TAP6" s="126"/>
      <x:c r="TAQ6" s="126"/>
      <x:c r="TAR6" s="126"/>
      <x:c r="TAS6" s="126"/>
      <x:c r="TAT6" s="126"/>
      <x:c r="TAU6" s="126"/>
      <x:c r="TAV6" s="126"/>
      <x:c r="TAW6" s="126"/>
      <x:c r="TAX6" s="126"/>
      <x:c r="TAY6" s="126"/>
      <x:c r="TAZ6" s="126"/>
      <x:c r="TBA6" s="126"/>
      <x:c r="TBB6" s="126"/>
      <x:c r="TBC6" s="126"/>
      <x:c r="TBD6" s="126"/>
      <x:c r="TBE6" s="126"/>
      <x:c r="TBF6" s="126"/>
      <x:c r="TBG6" s="126"/>
      <x:c r="TBH6" s="126"/>
      <x:c r="TBI6" s="126"/>
      <x:c r="TBJ6" s="126"/>
      <x:c r="TBK6" s="126"/>
      <x:c r="TBL6" s="126"/>
      <x:c r="TBM6" s="126"/>
      <x:c r="TBN6" s="126"/>
      <x:c r="TBO6" s="126"/>
      <x:c r="TBP6" s="126"/>
      <x:c r="TBQ6" s="126"/>
      <x:c r="TBR6" s="126"/>
      <x:c r="TBS6" s="126"/>
      <x:c r="TBT6" s="126"/>
      <x:c r="TBU6" s="126"/>
      <x:c r="TBV6" s="126"/>
      <x:c r="TBW6" s="126"/>
      <x:c r="TBX6" s="126"/>
      <x:c r="TBY6" s="126"/>
      <x:c r="TBZ6" s="126"/>
      <x:c r="TCA6" s="126"/>
      <x:c r="TCB6" s="126"/>
      <x:c r="TCC6" s="126"/>
      <x:c r="TCD6" s="126"/>
      <x:c r="TCE6" s="126"/>
      <x:c r="TCF6" s="126"/>
      <x:c r="TCG6" s="126"/>
      <x:c r="TCH6" s="126"/>
      <x:c r="TCI6" s="126"/>
      <x:c r="TCJ6" s="126"/>
      <x:c r="TCK6" s="126"/>
      <x:c r="TCL6" s="126"/>
      <x:c r="TCM6" s="126"/>
      <x:c r="TCN6" s="126"/>
      <x:c r="TCO6" s="126"/>
      <x:c r="TCP6" s="126"/>
      <x:c r="TCQ6" s="126"/>
      <x:c r="TCR6" s="126"/>
      <x:c r="TCS6" s="126"/>
      <x:c r="TCT6" s="126"/>
      <x:c r="TCU6" s="126"/>
      <x:c r="TCV6" s="126"/>
      <x:c r="TCW6" s="126"/>
      <x:c r="TCX6" s="126"/>
      <x:c r="TCY6" s="126"/>
      <x:c r="TCZ6" s="126"/>
      <x:c r="TDA6" s="126"/>
      <x:c r="TDB6" s="126"/>
      <x:c r="TDC6" s="126"/>
      <x:c r="TDD6" s="126"/>
      <x:c r="TDE6" s="126"/>
      <x:c r="TDF6" s="126"/>
      <x:c r="TDG6" s="126"/>
      <x:c r="TDH6" s="126"/>
      <x:c r="TDI6" s="126"/>
      <x:c r="TDJ6" s="126"/>
      <x:c r="TDK6" s="126"/>
      <x:c r="TDL6" s="126"/>
      <x:c r="TDM6" s="126"/>
      <x:c r="TDN6" s="126"/>
      <x:c r="TDO6" s="126"/>
      <x:c r="TDP6" s="126"/>
      <x:c r="TDQ6" s="126"/>
      <x:c r="TDR6" s="126"/>
      <x:c r="TDS6" s="126"/>
      <x:c r="TDT6" s="126"/>
      <x:c r="TDU6" s="126"/>
      <x:c r="TDV6" s="126"/>
      <x:c r="TDW6" s="126"/>
      <x:c r="TDX6" s="126"/>
      <x:c r="TDY6" s="126"/>
      <x:c r="TDZ6" s="126"/>
      <x:c r="TEA6" s="126"/>
      <x:c r="TEB6" s="126"/>
      <x:c r="TEC6" s="126"/>
      <x:c r="TED6" s="126"/>
      <x:c r="TEE6" s="126"/>
      <x:c r="TEF6" s="126"/>
      <x:c r="TEG6" s="126"/>
      <x:c r="TEH6" s="126"/>
      <x:c r="TEI6" s="126"/>
      <x:c r="TEJ6" s="126"/>
      <x:c r="TEK6" s="126"/>
      <x:c r="TEL6" s="126"/>
      <x:c r="TEM6" s="126"/>
      <x:c r="TEN6" s="126"/>
      <x:c r="TEO6" s="126"/>
      <x:c r="TEP6" s="126"/>
      <x:c r="TEQ6" s="126"/>
      <x:c r="TER6" s="126"/>
      <x:c r="TES6" s="126"/>
      <x:c r="TET6" s="126"/>
      <x:c r="TEU6" s="126"/>
      <x:c r="TEV6" s="126"/>
      <x:c r="TEW6" s="126"/>
      <x:c r="TEX6" s="126"/>
      <x:c r="TEY6" s="126"/>
      <x:c r="TEZ6" s="126"/>
      <x:c r="TFA6" s="126"/>
      <x:c r="TFB6" s="126"/>
      <x:c r="TFC6" s="126"/>
      <x:c r="TFD6" s="126"/>
      <x:c r="TFE6" s="126"/>
      <x:c r="TFF6" s="126"/>
      <x:c r="TFG6" s="126"/>
      <x:c r="TFH6" s="126"/>
      <x:c r="TFI6" s="126"/>
      <x:c r="TFJ6" s="126"/>
      <x:c r="TFK6" s="126"/>
      <x:c r="TFL6" s="126"/>
      <x:c r="TFM6" s="126"/>
      <x:c r="TFN6" s="126"/>
      <x:c r="TFO6" s="126"/>
      <x:c r="TFP6" s="126"/>
      <x:c r="TFQ6" s="126"/>
      <x:c r="TFR6" s="126"/>
      <x:c r="TFS6" s="126"/>
      <x:c r="TFT6" s="126"/>
      <x:c r="TFU6" s="126"/>
      <x:c r="TFV6" s="126"/>
      <x:c r="TFW6" s="126"/>
      <x:c r="TFX6" s="126"/>
      <x:c r="TFY6" s="126"/>
      <x:c r="TFZ6" s="126"/>
      <x:c r="TGA6" s="126"/>
      <x:c r="TGB6" s="126"/>
      <x:c r="TGC6" s="126"/>
      <x:c r="TGD6" s="126"/>
      <x:c r="TGE6" s="126"/>
      <x:c r="TGF6" s="126"/>
      <x:c r="TGG6" s="126"/>
      <x:c r="TGH6" s="126"/>
      <x:c r="TGI6" s="126"/>
      <x:c r="TGJ6" s="126"/>
      <x:c r="TGK6" s="126"/>
      <x:c r="TGL6" s="126"/>
      <x:c r="TGM6" s="126"/>
      <x:c r="TGN6" s="126"/>
      <x:c r="TGO6" s="126"/>
      <x:c r="TGP6" s="126"/>
      <x:c r="TGQ6" s="126"/>
      <x:c r="TGR6" s="126"/>
      <x:c r="TGS6" s="126"/>
      <x:c r="TGT6" s="126"/>
      <x:c r="TGU6" s="126"/>
      <x:c r="TGV6" s="126"/>
      <x:c r="TGW6" s="126"/>
      <x:c r="TGX6" s="126"/>
      <x:c r="TGY6" s="126"/>
      <x:c r="TGZ6" s="126"/>
      <x:c r="THA6" s="126"/>
      <x:c r="THB6" s="126"/>
      <x:c r="THC6" s="126"/>
      <x:c r="THD6" s="126"/>
      <x:c r="THE6" s="126"/>
      <x:c r="THF6" s="126"/>
      <x:c r="THG6" s="126"/>
      <x:c r="THH6" s="126"/>
      <x:c r="THI6" s="126"/>
      <x:c r="THJ6" s="126"/>
      <x:c r="THK6" s="126"/>
      <x:c r="THL6" s="126"/>
      <x:c r="THM6" s="126"/>
      <x:c r="THN6" s="126"/>
      <x:c r="THO6" s="126"/>
      <x:c r="THP6" s="126"/>
      <x:c r="THQ6" s="126"/>
      <x:c r="THR6" s="126"/>
      <x:c r="THS6" s="126"/>
      <x:c r="THT6" s="126"/>
      <x:c r="THU6" s="126"/>
      <x:c r="THV6" s="126"/>
      <x:c r="THW6" s="126"/>
      <x:c r="THX6" s="126"/>
      <x:c r="THY6" s="126"/>
      <x:c r="THZ6" s="126"/>
      <x:c r="TIA6" s="126"/>
      <x:c r="TIB6" s="126"/>
      <x:c r="TIC6" s="126"/>
      <x:c r="TID6" s="126"/>
      <x:c r="TIE6" s="126"/>
      <x:c r="TIF6" s="126"/>
      <x:c r="TIG6" s="126"/>
      <x:c r="TIH6" s="126"/>
      <x:c r="TII6" s="126"/>
      <x:c r="TIJ6" s="126"/>
      <x:c r="TIK6" s="126"/>
      <x:c r="TIL6" s="126"/>
      <x:c r="TIM6" s="126"/>
      <x:c r="TIN6" s="126"/>
      <x:c r="TIO6" s="126"/>
      <x:c r="TIP6" s="126"/>
      <x:c r="TIQ6" s="126"/>
      <x:c r="TIR6" s="126"/>
      <x:c r="TIS6" s="126"/>
      <x:c r="TIT6" s="126"/>
      <x:c r="TIU6" s="126"/>
      <x:c r="TIV6" s="126"/>
      <x:c r="TIW6" s="126"/>
      <x:c r="TIX6" s="126"/>
      <x:c r="TIY6" s="126"/>
      <x:c r="TIZ6" s="126"/>
      <x:c r="TJA6" s="126"/>
      <x:c r="TJB6" s="126"/>
      <x:c r="TJC6" s="126"/>
      <x:c r="TJD6" s="126"/>
      <x:c r="TJE6" s="126"/>
      <x:c r="TJF6" s="126"/>
      <x:c r="TJG6" s="126"/>
      <x:c r="TJH6" s="126"/>
      <x:c r="TJI6" s="126"/>
      <x:c r="TJJ6" s="126"/>
      <x:c r="TJK6" s="126"/>
      <x:c r="TJL6" s="126"/>
      <x:c r="TJM6" s="126"/>
      <x:c r="TJN6" s="126"/>
      <x:c r="TJO6" s="126"/>
      <x:c r="TJP6" s="126"/>
      <x:c r="TJQ6" s="126"/>
      <x:c r="TJR6" s="126"/>
      <x:c r="TJS6" s="126"/>
      <x:c r="TJT6" s="126"/>
      <x:c r="TJU6" s="126"/>
      <x:c r="TJV6" s="126"/>
      <x:c r="TJW6" s="126"/>
      <x:c r="TJX6" s="126"/>
      <x:c r="TJY6" s="126"/>
      <x:c r="TJZ6" s="126"/>
      <x:c r="TKA6" s="126"/>
      <x:c r="TKB6" s="126"/>
      <x:c r="TKC6" s="126"/>
      <x:c r="TKD6" s="126"/>
      <x:c r="TKE6" s="126"/>
      <x:c r="TKF6" s="126"/>
      <x:c r="TKG6" s="126"/>
      <x:c r="TKH6" s="126"/>
      <x:c r="TKI6" s="126"/>
      <x:c r="TKJ6" s="126"/>
      <x:c r="TKK6" s="126"/>
      <x:c r="TKL6" s="126"/>
      <x:c r="TKM6" s="126"/>
      <x:c r="TKN6" s="126"/>
      <x:c r="TKO6" s="126"/>
      <x:c r="TKP6" s="126"/>
      <x:c r="TKQ6" s="126"/>
      <x:c r="TKR6" s="126"/>
      <x:c r="TKS6" s="126"/>
      <x:c r="TKT6" s="126"/>
      <x:c r="TKU6" s="126"/>
      <x:c r="TKV6" s="126"/>
      <x:c r="TKW6" s="126"/>
      <x:c r="TKX6" s="126"/>
      <x:c r="TKY6" s="126"/>
      <x:c r="TKZ6" s="126"/>
      <x:c r="TLA6" s="126"/>
      <x:c r="TLB6" s="126"/>
      <x:c r="TLC6" s="126"/>
      <x:c r="TLD6" s="126"/>
      <x:c r="TLE6" s="126"/>
      <x:c r="TLF6" s="126"/>
      <x:c r="TLG6" s="126"/>
      <x:c r="TLH6" s="126"/>
      <x:c r="TLI6" s="126"/>
      <x:c r="TLJ6" s="126"/>
      <x:c r="TLK6" s="126"/>
      <x:c r="TLL6" s="126"/>
      <x:c r="TLM6" s="126"/>
      <x:c r="TLN6" s="126"/>
      <x:c r="TLO6" s="126"/>
      <x:c r="TLP6" s="126"/>
      <x:c r="TLQ6" s="126"/>
      <x:c r="TLR6" s="126"/>
      <x:c r="TLS6" s="126"/>
      <x:c r="TLT6" s="126"/>
      <x:c r="TLU6" s="126"/>
      <x:c r="TLV6" s="126"/>
      <x:c r="TLW6" s="126"/>
      <x:c r="TLX6" s="126"/>
      <x:c r="TLY6" s="126"/>
      <x:c r="TLZ6" s="126"/>
      <x:c r="TMA6" s="126"/>
      <x:c r="TMB6" s="126"/>
      <x:c r="TMC6" s="126"/>
      <x:c r="TMD6" s="126"/>
      <x:c r="TME6" s="126"/>
      <x:c r="TMF6" s="126"/>
      <x:c r="TMG6" s="126"/>
      <x:c r="TMH6" s="126"/>
      <x:c r="TMI6" s="126"/>
      <x:c r="TMJ6" s="126"/>
      <x:c r="TMK6" s="126"/>
      <x:c r="TML6" s="126"/>
      <x:c r="TMM6" s="126"/>
      <x:c r="TMN6" s="126"/>
      <x:c r="TMO6" s="126"/>
      <x:c r="TMP6" s="126"/>
      <x:c r="TMQ6" s="126"/>
      <x:c r="TMR6" s="126"/>
      <x:c r="TMS6" s="126"/>
      <x:c r="TMT6" s="126"/>
      <x:c r="TMU6" s="126"/>
      <x:c r="TMV6" s="126"/>
      <x:c r="TMW6" s="126"/>
      <x:c r="TMX6" s="126"/>
      <x:c r="TMY6" s="126"/>
      <x:c r="TMZ6" s="126"/>
      <x:c r="TNA6" s="126"/>
      <x:c r="TNB6" s="126"/>
      <x:c r="TNC6" s="126"/>
      <x:c r="TND6" s="126"/>
      <x:c r="TNE6" s="126"/>
      <x:c r="TNF6" s="126"/>
      <x:c r="TNG6" s="126"/>
      <x:c r="TNH6" s="126"/>
      <x:c r="TNI6" s="126"/>
      <x:c r="TNJ6" s="126"/>
      <x:c r="TNK6" s="126"/>
      <x:c r="TNL6" s="126"/>
      <x:c r="TNM6" s="126"/>
      <x:c r="TNN6" s="126"/>
      <x:c r="TNO6" s="126"/>
      <x:c r="TNP6" s="126"/>
      <x:c r="TNQ6" s="126"/>
      <x:c r="TNR6" s="126"/>
      <x:c r="TNS6" s="126"/>
      <x:c r="TNT6" s="126"/>
      <x:c r="TNU6" s="126"/>
      <x:c r="TNV6" s="126"/>
      <x:c r="TNW6" s="126"/>
      <x:c r="TNX6" s="126"/>
      <x:c r="TNY6" s="126"/>
      <x:c r="TNZ6" s="126"/>
      <x:c r="TOA6" s="126"/>
      <x:c r="TOB6" s="126"/>
      <x:c r="TOC6" s="126"/>
      <x:c r="TOD6" s="126"/>
      <x:c r="TOE6" s="126"/>
      <x:c r="TOF6" s="126"/>
      <x:c r="TOG6" s="126"/>
      <x:c r="TOH6" s="126"/>
      <x:c r="TOI6" s="126"/>
      <x:c r="TOJ6" s="126"/>
      <x:c r="TOK6" s="126"/>
      <x:c r="TOL6" s="126"/>
      <x:c r="TOM6" s="126"/>
      <x:c r="TON6" s="126"/>
      <x:c r="TOO6" s="126"/>
      <x:c r="TOP6" s="126"/>
      <x:c r="TOQ6" s="126"/>
      <x:c r="TOR6" s="126"/>
      <x:c r="TOS6" s="126"/>
      <x:c r="TOT6" s="126"/>
      <x:c r="TOU6" s="126"/>
      <x:c r="TOV6" s="126"/>
      <x:c r="TOW6" s="126"/>
      <x:c r="TOX6" s="126"/>
      <x:c r="TOY6" s="126"/>
      <x:c r="TOZ6" s="126"/>
      <x:c r="TPA6" s="126"/>
      <x:c r="TPB6" s="126"/>
      <x:c r="TPC6" s="126"/>
      <x:c r="TPD6" s="126"/>
      <x:c r="TPE6" s="126"/>
      <x:c r="TPF6" s="126"/>
      <x:c r="TPG6" s="126"/>
      <x:c r="TPH6" s="126"/>
      <x:c r="TPI6" s="126"/>
      <x:c r="TPJ6" s="126"/>
      <x:c r="TPK6" s="126"/>
      <x:c r="TPL6" s="126"/>
      <x:c r="TPM6" s="126"/>
      <x:c r="TPN6" s="126"/>
      <x:c r="TPO6" s="126"/>
      <x:c r="TPP6" s="126"/>
      <x:c r="TPQ6" s="126"/>
      <x:c r="TPR6" s="126"/>
      <x:c r="TPS6" s="126"/>
      <x:c r="TPT6" s="126"/>
      <x:c r="TPU6" s="126"/>
      <x:c r="TPV6" s="126"/>
      <x:c r="TPW6" s="126"/>
      <x:c r="TPX6" s="126"/>
      <x:c r="TPY6" s="126"/>
      <x:c r="TPZ6" s="126"/>
      <x:c r="TQA6" s="126"/>
      <x:c r="TQB6" s="126"/>
      <x:c r="TQC6" s="126"/>
      <x:c r="TQD6" s="126"/>
      <x:c r="TQE6" s="126"/>
      <x:c r="TQF6" s="126"/>
      <x:c r="TQG6" s="126"/>
      <x:c r="TQH6" s="126"/>
      <x:c r="TQI6" s="126"/>
      <x:c r="TQJ6" s="126"/>
      <x:c r="TQK6" s="126"/>
      <x:c r="TQL6" s="126"/>
      <x:c r="TQM6" s="126"/>
      <x:c r="TQN6" s="126"/>
      <x:c r="TQO6" s="126"/>
      <x:c r="TQP6" s="126"/>
      <x:c r="TQQ6" s="126"/>
      <x:c r="TQR6" s="126"/>
      <x:c r="TQS6" s="126"/>
      <x:c r="TQT6" s="126"/>
      <x:c r="TQU6" s="126"/>
      <x:c r="TQV6" s="126"/>
      <x:c r="TQW6" s="126"/>
      <x:c r="TQX6" s="126"/>
      <x:c r="TQY6" s="126"/>
      <x:c r="TQZ6" s="126"/>
      <x:c r="TRA6" s="126"/>
      <x:c r="TRB6" s="126"/>
      <x:c r="TRC6" s="126"/>
      <x:c r="TRD6" s="126"/>
      <x:c r="TRE6" s="126"/>
      <x:c r="TRF6" s="126"/>
      <x:c r="TRG6" s="126"/>
      <x:c r="TRH6" s="126"/>
      <x:c r="TRI6" s="126"/>
      <x:c r="TRJ6" s="126"/>
      <x:c r="TRK6" s="126"/>
      <x:c r="TRL6" s="126"/>
      <x:c r="TRM6" s="126"/>
      <x:c r="TRN6" s="126"/>
      <x:c r="TRO6" s="126"/>
      <x:c r="TRP6" s="126"/>
      <x:c r="TRQ6" s="126"/>
      <x:c r="TRR6" s="126"/>
      <x:c r="TRS6" s="126"/>
      <x:c r="TRT6" s="126"/>
      <x:c r="TRU6" s="126"/>
      <x:c r="TRV6" s="126"/>
      <x:c r="TRW6" s="126"/>
      <x:c r="TRX6" s="126"/>
      <x:c r="TRY6" s="126"/>
      <x:c r="TRZ6" s="126"/>
      <x:c r="TSA6" s="126"/>
      <x:c r="TSB6" s="126"/>
      <x:c r="TSC6" s="126"/>
      <x:c r="TSD6" s="126"/>
      <x:c r="TSE6" s="126"/>
      <x:c r="TSF6" s="126"/>
      <x:c r="TSG6" s="126"/>
      <x:c r="TSH6" s="126"/>
      <x:c r="TSI6" s="126"/>
      <x:c r="TSJ6" s="126"/>
      <x:c r="TSK6" s="126"/>
      <x:c r="TSL6" s="126"/>
      <x:c r="TSM6" s="126"/>
      <x:c r="TSN6" s="126"/>
      <x:c r="TSO6" s="126"/>
      <x:c r="TSP6" s="126"/>
      <x:c r="TSQ6" s="126"/>
      <x:c r="TSR6" s="126"/>
      <x:c r="TSS6" s="126"/>
      <x:c r="TST6" s="126"/>
      <x:c r="TSU6" s="126"/>
      <x:c r="TSV6" s="126"/>
      <x:c r="TSW6" s="126"/>
      <x:c r="TSX6" s="126"/>
      <x:c r="TSY6" s="126"/>
      <x:c r="TSZ6" s="126"/>
      <x:c r="TTA6" s="126"/>
      <x:c r="TTB6" s="126"/>
      <x:c r="TTC6" s="126"/>
      <x:c r="TTD6" s="126"/>
      <x:c r="TTE6" s="126"/>
      <x:c r="TTF6" s="126"/>
      <x:c r="TTG6" s="126"/>
      <x:c r="TTH6" s="126"/>
      <x:c r="TTI6" s="126"/>
      <x:c r="TTJ6" s="126"/>
      <x:c r="TTK6" s="126"/>
      <x:c r="TTL6" s="126"/>
      <x:c r="TTM6" s="126"/>
      <x:c r="TTN6" s="126"/>
      <x:c r="TTO6" s="126"/>
      <x:c r="TTP6" s="126"/>
      <x:c r="TTQ6" s="126"/>
      <x:c r="TTR6" s="126"/>
      <x:c r="TTS6" s="126"/>
      <x:c r="TTT6" s="126"/>
      <x:c r="TTU6" s="126"/>
      <x:c r="TTV6" s="126"/>
      <x:c r="TTW6" s="126"/>
      <x:c r="TTX6" s="126"/>
      <x:c r="TTY6" s="126"/>
      <x:c r="TTZ6" s="126"/>
      <x:c r="TUA6" s="126"/>
      <x:c r="TUB6" s="126"/>
      <x:c r="TUC6" s="126"/>
      <x:c r="TUD6" s="126"/>
      <x:c r="TUE6" s="126"/>
      <x:c r="TUF6" s="126"/>
      <x:c r="TUG6" s="126"/>
      <x:c r="TUH6" s="126"/>
      <x:c r="TUI6" s="126"/>
      <x:c r="TUJ6" s="126"/>
      <x:c r="TUK6" s="126"/>
      <x:c r="TUL6" s="126"/>
      <x:c r="TUM6" s="126"/>
      <x:c r="TUN6" s="126"/>
      <x:c r="TUO6" s="126"/>
      <x:c r="TUP6" s="126"/>
      <x:c r="TUQ6" s="126"/>
      <x:c r="TUR6" s="126"/>
      <x:c r="TUS6" s="126"/>
      <x:c r="TUT6" s="126"/>
      <x:c r="TUU6" s="126"/>
      <x:c r="TUV6" s="126"/>
      <x:c r="TUW6" s="126"/>
      <x:c r="TUX6" s="126"/>
      <x:c r="TUY6" s="126"/>
      <x:c r="TUZ6" s="126"/>
      <x:c r="TVA6" s="126"/>
      <x:c r="TVB6" s="126"/>
      <x:c r="TVC6" s="126"/>
      <x:c r="TVD6" s="126"/>
      <x:c r="TVE6" s="126"/>
      <x:c r="TVF6" s="126"/>
      <x:c r="TVG6" s="126"/>
      <x:c r="TVH6" s="126"/>
      <x:c r="TVI6" s="126"/>
      <x:c r="TVJ6" s="126"/>
      <x:c r="TVK6" s="126"/>
      <x:c r="TVL6" s="126"/>
      <x:c r="TVM6" s="126"/>
      <x:c r="TVN6" s="126"/>
      <x:c r="TVO6" s="126"/>
      <x:c r="TVP6" s="126"/>
      <x:c r="TVQ6" s="126"/>
      <x:c r="TVR6" s="126"/>
      <x:c r="TVS6" s="126"/>
      <x:c r="TVT6" s="126"/>
      <x:c r="TVU6" s="126"/>
      <x:c r="TVV6" s="126"/>
      <x:c r="TVW6" s="126"/>
      <x:c r="TVX6" s="126"/>
      <x:c r="TVY6" s="126"/>
      <x:c r="TVZ6" s="126"/>
      <x:c r="TWA6" s="126"/>
      <x:c r="TWB6" s="126"/>
      <x:c r="TWC6" s="126"/>
      <x:c r="TWD6" s="126"/>
      <x:c r="TWE6" s="126"/>
      <x:c r="TWF6" s="126"/>
      <x:c r="TWG6" s="126"/>
      <x:c r="TWH6" s="126"/>
      <x:c r="TWI6" s="126"/>
      <x:c r="TWJ6" s="126"/>
      <x:c r="TWK6" s="126"/>
      <x:c r="TWL6" s="126"/>
      <x:c r="TWM6" s="126"/>
      <x:c r="TWN6" s="126"/>
      <x:c r="TWO6" s="126"/>
      <x:c r="TWP6" s="126"/>
      <x:c r="TWQ6" s="126"/>
      <x:c r="TWR6" s="126"/>
      <x:c r="TWS6" s="126"/>
      <x:c r="TWT6" s="126"/>
      <x:c r="TWU6" s="126"/>
      <x:c r="TWV6" s="126"/>
      <x:c r="TWW6" s="126"/>
      <x:c r="TWX6" s="126"/>
      <x:c r="TWY6" s="126"/>
      <x:c r="TWZ6" s="126"/>
      <x:c r="TXA6" s="126"/>
      <x:c r="TXB6" s="126"/>
      <x:c r="TXC6" s="126"/>
      <x:c r="TXD6" s="126"/>
      <x:c r="TXE6" s="126"/>
      <x:c r="TXF6" s="126"/>
      <x:c r="TXG6" s="126"/>
      <x:c r="TXH6" s="126"/>
      <x:c r="TXI6" s="126"/>
      <x:c r="TXJ6" s="126"/>
      <x:c r="TXK6" s="126"/>
      <x:c r="TXL6" s="126"/>
      <x:c r="TXM6" s="126"/>
      <x:c r="TXN6" s="126"/>
      <x:c r="TXO6" s="126"/>
      <x:c r="TXP6" s="126"/>
      <x:c r="TXQ6" s="126"/>
      <x:c r="TXR6" s="126"/>
      <x:c r="TXS6" s="126"/>
      <x:c r="TXT6" s="126"/>
      <x:c r="TXU6" s="126"/>
      <x:c r="TXV6" s="126"/>
      <x:c r="TXW6" s="126"/>
      <x:c r="TXX6" s="126"/>
      <x:c r="TXY6" s="126"/>
      <x:c r="TXZ6" s="126"/>
      <x:c r="TYA6" s="126"/>
      <x:c r="TYB6" s="126"/>
      <x:c r="TYC6" s="126"/>
      <x:c r="TYD6" s="126"/>
      <x:c r="TYE6" s="126"/>
      <x:c r="TYF6" s="126"/>
      <x:c r="TYG6" s="126"/>
      <x:c r="TYH6" s="126"/>
      <x:c r="TYI6" s="126"/>
      <x:c r="TYJ6" s="126"/>
      <x:c r="TYK6" s="126"/>
      <x:c r="TYL6" s="126"/>
      <x:c r="TYM6" s="126"/>
      <x:c r="TYN6" s="126"/>
      <x:c r="TYO6" s="126"/>
      <x:c r="TYP6" s="126"/>
      <x:c r="TYQ6" s="126"/>
      <x:c r="TYR6" s="126"/>
      <x:c r="TYS6" s="126"/>
      <x:c r="TYT6" s="126"/>
      <x:c r="TYU6" s="126"/>
      <x:c r="TYV6" s="126"/>
      <x:c r="TYW6" s="126"/>
      <x:c r="TYX6" s="126"/>
      <x:c r="TYY6" s="126"/>
      <x:c r="TYZ6" s="126"/>
      <x:c r="TZA6" s="126"/>
      <x:c r="TZB6" s="126"/>
      <x:c r="TZC6" s="126"/>
      <x:c r="TZD6" s="126"/>
      <x:c r="TZE6" s="126"/>
      <x:c r="TZF6" s="126"/>
      <x:c r="TZG6" s="126"/>
      <x:c r="TZH6" s="126"/>
      <x:c r="TZI6" s="126"/>
      <x:c r="TZJ6" s="126"/>
      <x:c r="TZK6" s="126"/>
      <x:c r="TZL6" s="126"/>
      <x:c r="TZM6" s="126"/>
      <x:c r="TZN6" s="126"/>
      <x:c r="TZO6" s="126"/>
      <x:c r="TZP6" s="126"/>
      <x:c r="TZQ6" s="126"/>
      <x:c r="TZR6" s="126"/>
      <x:c r="TZS6" s="126"/>
      <x:c r="TZT6" s="126"/>
      <x:c r="TZU6" s="126"/>
      <x:c r="TZV6" s="126"/>
      <x:c r="TZW6" s="126"/>
      <x:c r="TZX6" s="126"/>
      <x:c r="TZY6" s="126"/>
      <x:c r="TZZ6" s="126"/>
      <x:c r="UAA6" s="126"/>
      <x:c r="UAB6" s="126"/>
      <x:c r="UAC6" s="126"/>
      <x:c r="UAD6" s="126"/>
      <x:c r="UAE6" s="126"/>
      <x:c r="UAF6" s="126"/>
      <x:c r="UAG6" s="126"/>
      <x:c r="UAH6" s="126"/>
      <x:c r="UAI6" s="126"/>
      <x:c r="UAJ6" s="126"/>
      <x:c r="UAK6" s="126"/>
      <x:c r="UAL6" s="126"/>
      <x:c r="UAM6" s="126"/>
      <x:c r="UAN6" s="126"/>
      <x:c r="UAO6" s="126"/>
      <x:c r="UAP6" s="126"/>
      <x:c r="UAQ6" s="126"/>
      <x:c r="UAR6" s="126"/>
      <x:c r="UAS6" s="126"/>
      <x:c r="UAT6" s="126"/>
      <x:c r="UAU6" s="126"/>
      <x:c r="UAV6" s="126"/>
      <x:c r="UAW6" s="126"/>
      <x:c r="UAX6" s="126"/>
      <x:c r="UAY6" s="126"/>
      <x:c r="UAZ6" s="126"/>
      <x:c r="UBA6" s="126"/>
      <x:c r="UBB6" s="126"/>
      <x:c r="UBC6" s="126"/>
      <x:c r="UBD6" s="126"/>
      <x:c r="UBE6" s="126"/>
      <x:c r="UBF6" s="126"/>
      <x:c r="UBG6" s="126"/>
      <x:c r="UBH6" s="126"/>
      <x:c r="UBI6" s="126"/>
      <x:c r="UBJ6" s="126"/>
      <x:c r="UBK6" s="126"/>
      <x:c r="UBL6" s="126"/>
      <x:c r="UBM6" s="126"/>
      <x:c r="UBN6" s="126"/>
      <x:c r="UBO6" s="126"/>
      <x:c r="UBP6" s="126"/>
      <x:c r="UBQ6" s="126"/>
      <x:c r="UBR6" s="126"/>
      <x:c r="UBS6" s="126"/>
      <x:c r="UBT6" s="126"/>
      <x:c r="UBU6" s="126"/>
      <x:c r="UBV6" s="126"/>
      <x:c r="UBW6" s="126"/>
      <x:c r="UBX6" s="126"/>
      <x:c r="UBY6" s="126"/>
      <x:c r="UBZ6" s="126"/>
      <x:c r="UCA6" s="126"/>
      <x:c r="UCB6" s="126"/>
      <x:c r="UCC6" s="126"/>
      <x:c r="UCD6" s="126"/>
      <x:c r="UCE6" s="126"/>
      <x:c r="UCF6" s="126"/>
      <x:c r="UCG6" s="126"/>
      <x:c r="UCH6" s="126"/>
      <x:c r="UCI6" s="126"/>
      <x:c r="UCJ6" s="126"/>
      <x:c r="UCK6" s="126"/>
      <x:c r="UCL6" s="126"/>
      <x:c r="UCM6" s="126"/>
      <x:c r="UCN6" s="126"/>
      <x:c r="UCO6" s="126"/>
      <x:c r="UCP6" s="126"/>
      <x:c r="UCQ6" s="126"/>
      <x:c r="UCR6" s="126"/>
      <x:c r="UCS6" s="126"/>
      <x:c r="UCT6" s="126"/>
      <x:c r="UCU6" s="126"/>
      <x:c r="UCV6" s="126"/>
      <x:c r="UCW6" s="126"/>
      <x:c r="UCX6" s="126"/>
      <x:c r="UCY6" s="126"/>
      <x:c r="UCZ6" s="126"/>
      <x:c r="UDA6" s="126"/>
      <x:c r="UDB6" s="126"/>
      <x:c r="UDC6" s="126"/>
      <x:c r="UDD6" s="126"/>
      <x:c r="UDE6" s="126"/>
      <x:c r="UDF6" s="126"/>
      <x:c r="UDG6" s="126"/>
      <x:c r="UDH6" s="126"/>
      <x:c r="UDI6" s="126"/>
      <x:c r="UDJ6" s="126"/>
      <x:c r="UDK6" s="126"/>
      <x:c r="UDL6" s="126"/>
      <x:c r="UDM6" s="126"/>
      <x:c r="UDN6" s="126"/>
      <x:c r="UDO6" s="126"/>
      <x:c r="UDP6" s="126"/>
      <x:c r="UDQ6" s="126"/>
      <x:c r="UDR6" s="126"/>
      <x:c r="UDS6" s="126"/>
      <x:c r="UDT6" s="126"/>
      <x:c r="UDU6" s="126"/>
      <x:c r="UDV6" s="126"/>
      <x:c r="UDW6" s="126"/>
      <x:c r="UDX6" s="126"/>
      <x:c r="UDY6" s="126"/>
      <x:c r="UDZ6" s="126"/>
      <x:c r="UEA6" s="126"/>
      <x:c r="UEB6" s="126"/>
      <x:c r="UEC6" s="126"/>
      <x:c r="UED6" s="126"/>
      <x:c r="UEE6" s="126"/>
      <x:c r="UEF6" s="126"/>
      <x:c r="UEG6" s="126"/>
      <x:c r="UEH6" s="126"/>
      <x:c r="UEI6" s="126"/>
      <x:c r="UEJ6" s="126"/>
      <x:c r="UEK6" s="126"/>
      <x:c r="UEL6" s="126"/>
      <x:c r="UEM6" s="126"/>
      <x:c r="UEN6" s="126"/>
      <x:c r="UEO6" s="126"/>
      <x:c r="UEP6" s="126"/>
      <x:c r="UEQ6" s="126"/>
      <x:c r="UER6" s="126"/>
      <x:c r="UES6" s="126"/>
      <x:c r="UET6" s="126"/>
      <x:c r="UEU6" s="126"/>
      <x:c r="UEV6" s="126"/>
      <x:c r="UEW6" s="126"/>
      <x:c r="UEX6" s="126"/>
      <x:c r="UEY6" s="126"/>
      <x:c r="UEZ6" s="126"/>
      <x:c r="UFA6" s="126"/>
      <x:c r="UFB6" s="126"/>
      <x:c r="UFC6" s="126"/>
      <x:c r="UFD6" s="126"/>
      <x:c r="UFE6" s="126"/>
      <x:c r="UFF6" s="126"/>
      <x:c r="UFG6" s="126"/>
      <x:c r="UFH6" s="126"/>
      <x:c r="UFI6" s="126"/>
      <x:c r="UFJ6" s="126"/>
      <x:c r="UFK6" s="126"/>
      <x:c r="UFL6" s="126"/>
      <x:c r="UFM6" s="126"/>
      <x:c r="UFN6" s="126"/>
      <x:c r="UFO6" s="126"/>
      <x:c r="UFP6" s="126"/>
      <x:c r="UFQ6" s="126"/>
      <x:c r="UFR6" s="126"/>
      <x:c r="UFS6" s="126"/>
      <x:c r="UFT6" s="126"/>
      <x:c r="UFU6" s="126"/>
      <x:c r="UFV6" s="126"/>
      <x:c r="UFW6" s="126"/>
      <x:c r="UFX6" s="126"/>
      <x:c r="UFY6" s="126"/>
      <x:c r="UFZ6" s="126"/>
      <x:c r="UGA6" s="126"/>
      <x:c r="UGB6" s="126"/>
      <x:c r="UGC6" s="126"/>
      <x:c r="UGD6" s="126"/>
      <x:c r="UGE6" s="126"/>
      <x:c r="UGF6" s="126"/>
      <x:c r="UGG6" s="126"/>
      <x:c r="UGH6" s="126"/>
      <x:c r="UGI6" s="126"/>
      <x:c r="UGJ6" s="126"/>
      <x:c r="UGK6" s="126"/>
      <x:c r="UGL6" s="126"/>
      <x:c r="UGM6" s="126"/>
      <x:c r="UGN6" s="126"/>
      <x:c r="UGO6" s="126"/>
      <x:c r="UGP6" s="126"/>
      <x:c r="UGQ6" s="126"/>
      <x:c r="UGR6" s="126"/>
      <x:c r="UGS6" s="126"/>
      <x:c r="UGT6" s="126"/>
      <x:c r="UGU6" s="126"/>
      <x:c r="UGV6" s="126"/>
      <x:c r="UGW6" s="126"/>
      <x:c r="UGX6" s="126"/>
      <x:c r="UGY6" s="126"/>
      <x:c r="UGZ6" s="126"/>
      <x:c r="UHA6" s="126"/>
      <x:c r="UHB6" s="126"/>
      <x:c r="UHC6" s="126"/>
      <x:c r="UHD6" s="126"/>
      <x:c r="UHE6" s="126"/>
      <x:c r="UHF6" s="126"/>
      <x:c r="UHG6" s="126"/>
      <x:c r="UHH6" s="126"/>
      <x:c r="UHI6" s="126"/>
      <x:c r="UHJ6" s="126"/>
      <x:c r="UHK6" s="126"/>
      <x:c r="UHL6" s="126"/>
      <x:c r="UHM6" s="126"/>
      <x:c r="UHN6" s="126"/>
      <x:c r="UHO6" s="126"/>
      <x:c r="UHP6" s="126"/>
      <x:c r="UHQ6" s="126"/>
      <x:c r="UHR6" s="126"/>
      <x:c r="UHS6" s="126"/>
      <x:c r="UHT6" s="126"/>
      <x:c r="UHU6" s="126"/>
      <x:c r="UHV6" s="126"/>
      <x:c r="UHW6" s="126"/>
      <x:c r="UHX6" s="126"/>
      <x:c r="UHY6" s="126"/>
      <x:c r="UHZ6" s="126"/>
      <x:c r="UIA6" s="126"/>
      <x:c r="UIB6" s="126"/>
      <x:c r="UIC6" s="126"/>
      <x:c r="UID6" s="126"/>
      <x:c r="UIE6" s="126"/>
      <x:c r="UIF6" s="126"/>
      <x:c r="UIG6" s="126"/>
      <x:c r="UIH6" s="126"/>
      <x:c r="UII6" s="126"/>
      <x:c r="UIJ6" s="126"/>
      <x:c r="UIK6" s="126"/>
      <x:c r="UIL6" s="126"/>
      <x:c r="UIM6" s="126"/>
      <x:c r="UIN6" s="126"/>
      <x:c r="UIO6" s="126"/>
      <x:c r="UIP6" s="126"/>
      <x:c r="UIQ6" s="126"/>
      <x:c r="UIR6" s="126"/>
      <x:c r="UIS6" s="126"/>
      <x:c r="UIT6" s="126"/>
      <x:c r="UIU6" s="126"/>
      <x:c r="UIV6" s="126"/>
      <x:c r="UIW6" s="126"/>
      <x:c r="UIX6" s="126"/>
      <x:c r="UIY6" s="126"/>
      <x:c r="UIZ6" s="126"/>
      <x:c r="UJA6" s="126"/>
      <x:c r="UJB6" s="126"/>
      <x:c r="UJC6" s="126"/>
      <x:c r="UJD6" s="126"/>
      <x:c r="UJE6" s="126"/>
      <x:c r="UJF6" s="126"/>
      <x:c r="UJG6" s="126"/>
      <x:c r="UJH6" s="126"/>
      <x:c r="UJI6" s="126"/>
      <x:c r="UJJ6" s="126"/>
      <x:c r="UJK6" s="126"/>
      <x:c r="UJL6" s="126"/>
      <x:c r="UJM6" s="126"/>
      <x:c r="UJN6" s="126"/>
      <x:c r="UJO6" s="126"/>
      <x:c r="UJP6" s="126"/>
      <x:c r="UJQ6" s="126"/>
      <x:c r="UJR6" s="126"/>
      <x:c r="UJS6" s="126"/>
      <x:c r="UJT6" s="126"/>
      <x:c r="UJU6" s="126"/>
      <x:c r="UJV6" s="126"/>
      <x:c r="UJW6" s="126"/>
      <x:c r="UJX6" s="126"/>
      <x:c r="UJY6" s="126"/>
      <x:c r="UJZ6" s="126"/>
      <x:c r="UKA6" s="126"/>
      <x:c r="UKB6" s="126"/>
      <x:c r="UKC6" s="126"/>
      <x:c r="UKD6" s="126"/>
      <x:c r="UKE6" s="126"/>
      <x:c r="UKF6" s="126"/>
      <x:c r="UKG6" s="126"/>
      <x:c r="UKH6" s="126"/>
      <x:c r="UKI6" s="126"/>
      <x:c r="UKJ6" s="126"/>
      <x:c r="UKK6" s="126"/>
      <x:c r="UKL6" s="126"/>
      <x:c r="UKM6" s="126"/>
      <x:c r="UKN6" s="126"/>
      <x:c r="UKO6" s="126"/>
      <x:c r="UKP6" s="126"/>
      <x:c r="UKQ6" s="126"/>
      <x:c r="UKR6" s="126"/>
      <x:c r="UKS6" s="126"/>
      <x:c r="UKT6" s="126"/>
      <x:c r="UKU6" s="126"/>
      <x:c r="UKV6" s="126"/>
      <x:c r="UKW6" s="126"/>
      <x:c r="UKX6" s="126"/>
      <x:c r="UKY6" s="126"/>
      <x:c r="UKZ6" s="126"/>
      <x:c r="ULA6" s="126"/>
      <x:c r="ULB6" s="126"/>
      <x:c r="ULC6" s="126"/>
      <x:c r="ULD6" s="126"/>
      <x:c r="ULE6" s="126"/>
      <x:c r="ULF6" s="126"/>
      <x:c r="ULG6" s="126"/>
      <x:c r="ULH6" s="126"/>
      <x:c r="ULI6" s="126"/>
      <x:c r="ULJ6" s="126"/>
      <x:c r="ULK6" s="126"/>
      <x:c r="ULL6" s="126"/>
      <x:c r="ULM6" s="126"/>
      <x:c r="ULN6" s="126"/>
      <x:c r="ULO6" s="126"/>
      <x:c r="ULP6" s="126"/>
      <x:c r="ULQ6" s="126"/>
      <x:c r="ULR6" s="126"/>
      <x:c r="ULS6" s="126"/>
      <x:c r="ULT6" s="126"/>
      <x:c r="ULU6" s="126"/>
      <x:c r="ULV6" s="126"/>
      <x:c r="ULW6" s="126"/>
      <x:c r="ULX6" s="126"/>
      <x:c r="ULY6" s="126"/>
      <x:c r="ULZ6" s="126"/>
      <x:c r="UMA6" s="126"/>
      <x:c r="UMB6" s="126"/>
      <x:c r="UMC6" s="126"/>
      <x:c r="UMD6" s="126"/>
      <x:c r="UME6" s="126"/>
      <x:c r="UMF6" s="126"/>
      <x:c r="UMG6" s="126"/>
      <x:c r="UMH6" s="126"/>
      <x:c r="UMI6" s="126"/>
      <x:c r="UMJ6" s="126"/>
      <x:c r="UMK6" s="126"/>
      <x:c r="UML6" s="126"/>
      <x:c r="UMM6" s="126"/>
      <x:c r="UMN6" s="126"/>
      <x:c r="UMO6" s="126"/>
      <x:c r="UMP6" s="126"/>
      <x:c r="UMQ6" s="126"/>
      <x:c r="UMR6" s="126"/>
      <x:c r="UMS6" s="126"/>
      <x:c r="UMT6" s="126"/>
      <x:c r="UMU6" s="126"/>
      <x:c r="UMV6" s="126"/>
      <x:c r="UMW6" s="126"/>
      <x:c r="UMX6" s="126"/>
      <x:c r="UMY6" s="126"/>
      <x:c r="UMZ6" s="126"/>
      <x:c r="UNA6" s="126"/>
      <x:c r="UNB6" s="126"/>
      <x:c r="UNC6" s="126"/>
      <x:c r="UND6" s="126"/>
      <x:c r="UNE6" s="126"/>
      <x:c r="UNF6" s="126"/>
      <x:c r="UNG6" s="126"/>
      <x:c r="UNH6" s="126"/>
      <x:c r="UNI6" s="126"/>
      <x:c r="UNJ6" s="126"/>
      <x:c r="UNK6" s="126"/>
      <x:c r="UNL6" s="126"/>
      <x:c r="UNM6" s="126"/>
      <x:c r="UNN6" s="126"/>
      <x:c r="UNO6" s="126"/>
      <x:c r="UNP6" s="126"/>
      <x:c r="UNQ6" s="126"/>
      <x:c r="UNR6" s="126"/>
      <x:c r="UNS6" s="126"/>
      <x:c r="UNT6" s="126"/>
      <x:c r="UNU6" s="126"/>
      <x:c r="UNV6" s="126"/>
      <x:c r="UNW6" s="126"/>
      <x:c r="UNX6" s="126"/>
      <x:c r="UNY6" s="126"/>
      <x:c r="UNZ6" s="126"/>
      <x:c r="UOA6" s="126"/>
      <x:c r="UOB6" s="126"/>
      <x:c r="UOC6" s="126"/>
      <x:c r="UOD6" s="126"/>
      <x:c r="UOE6" s="126"/>
      <x:c r="UOF6" s="126"/>
      <x:c r="UOG6" s="126"/>
      <x:c r="UOH6" s="126"/>
      <x:c r="UOI6" s="126"/>
      <x:c r="UOJ6" s="126"/>
      <x:c r="UOK6" s="126"/>
      <x:c r="UOL6" s="126"/>
      <x:c r="UOM6" s="126"/>
      <x:c r="UON6" s="126"/>
      <x:c r="UOO6" s="126"/>
      <x:c r="UOP6" s="126"/>
      <x:c r="UOQ6" s="126"/>
      <x:c r="UOR6" s="126"/>
      <x:c r="UOS6" s="126"/>
      <x:c r="UOT6" s="126"/>
      <x:c r="UOU6" s="126"/>
      <x:c r="UOV6" s="126"/>
      <x:c r="UOW6" s="126"/>
      <x:c r="UOX6" s="126"/>
      <x:c r="UOY6" s="126"/>
      <x:c r="UOZ6" s="126"/>
      <x:c r="UPA6" s="126"/>
      <x:c r="UPB6" s="126"/>
      <x:c r="UPC6" s="126"/>
      <x:c r="UPD6" s="126"/>
      <x:c r="UPE6" s="126"/>
      <x:c r="UPF6" s="126"/>
      <x:c r="UPG6" s="126"/>
      <x:c r="UPH6" s="126"/>
      <x:c r="UPI6" s="126"/>
      <x:c r="UPJ6" s="126"/>
      <x:c r="UPK6" s="126"/>
      <x:c r="UPL6" s="126"/>
      <x:c r="UPM6" s="126"/>
      <x:c r="UPN6" s="126"/>
      <x:c r="UPO6" s="126"/>
      <x:c r="UPP6" s="126"/>
      <x:c r="UPQ6" s="126"/>
      <x:c r="UPR6" s="126"/>
      <x:c r="UPS6" s="126"/>
      <x:c r="UPT6" s="126"/>
      <x:c r="UPU6" s="126"/>
      <x:c r="UPV6" s="126"/>
      <x:c r="UPW6" s="126"/>
      <x:c r="UPX6" s="126"/>
      <x:c r="UPY6" s="126"/>
      <x:c r="UPZ6" s="126"/>
      <x:c r="UQA6" s="126"/>
      <x:c r="UQB6" s="126"/>
      <x:c r="UQC6" s="126"/>
      <x:c r="UQD6" s="126"/>
      <x:c r="UQE6" s="126"/>
      <x:c r="UQF6" s="126"/>
      <x:c r="UQG6" s="126"/>
      <x:c r="UQH6" s="126"/>
      <x:c r="UQI6" s="126"/>
      <x:c r="UQJ6" s="126"/>
      <x:c r="UQK6" s="126"/>
      <x:c r="UQL6" s="126"/>
      <x:c r="UQM6" s="126"/>
      <x:c r="UQN6" s="126"/>
      <x:c r="UQO6" s="126"/>
      <x:c r="UQP6" s="126"/>
      <x:c r="UQQ6" s="126"/>
      <x:c r="UQR6" s="126"/>
      <x:c r="UQS6" s="126"/>
      <x:c r="UQT6" s="126"/>
      <x:c r="UQU6" s="126"/>
      <x:c r="UQV6" s="126"/>
      <x:c r="UQW6" s="126"/>
      <x:c r="UQX6" s="126"/>
      <x:c r="UQY6" s="126"/>
      <x:c r="UQZ6" s="126"/>
      <x:c r="URA6" s="126"/>
      <x:c r="URB6" s="126"/>
      <x:c r="URC6" s="126"/>
      <x:c r="URD6" s="126"/>
      <x:c r="URE6" s="126"/>
      <x:c r="URF6" s="126"/>
      <x:c r="URG6" s="126"/>
      <x:c r="URH6" s="126"/>
      <x:c r="URI6" s="126"/>
      <x:c r="URJ6" s="126"/>
      <x:c r="URK6" s="126"/>
      <x:c r="URL6" s="126"/>
      <x:c r="URM6" s="126"/>
      <x:c r="URN6" s="126"/>
      <x:c r="URO6" s="126"/>
      <x:c r="URP6" s="126"/>
      <x:c r="URQ6" s="126"/>
      <x:c r="URR6" s="126"/>
      <x:c r="URS6" s="126"/>
      <x:c r="URT6" s="126"/>
      <x:c r="URU6" s="126"/>
      <x:c r="URV6" s="126"/>
      <x:c r="URW6" s="126"/>
      <x:c r="URX6" s="126"/>
      <x:c r="URY6" s="126"/>
      <x:c r="URZ6" s="126"/>
      <x:c r="USA6" s="126"/>
      <x:c r="USB6" s="126"/>
      <x:c r="USC6" s="126"/>
      <x:c r="USD6" s="126"/>
      <x:c r="USE6" s="126"/>
      <x:c r="USF6" s="126"/>
      <x:c r="USG6" s="126"/>
      <x:c r="USH6" s="126"/>
      <x:c r="USI6" s="126"/>
      <x:c r="USJ6" s="126"/>
      <x:c r="USK6" s="126"/>
      <x:c r="USL6" s="126"/>
      <x:c r="USM6" s="126"/>
      <x:c r="USN6" s="126"/>
      <x:c r="USO6" s="126"/>
      <x:c r="USP6" s="126"/>
      <x:c r="USQ6" s="126"/>
      <x:c r="USR6" s="126"/>
      <x:c r="USS6" s="126"/>
      <x:c r="UST6" s="126"/>
      <x:c r="USU6" s="126"/>
      <x:c r="USV6" s="126"/>
      <x:c r="USW6" s="126"/>
      <x:c r="USX6" s="126"/>
      <x:c r="USY6" s="126"/>
      <x:c r="USZ6" s="126"/>
      <x:c r="UTA6" s="126"/>
      <x:c r="UTB6" s="126"/>
      <x:c r="UTC6" s="126"/>
      <x:c r="UTD6" s="126"/>
      <x:c r="UTE6" s="126"/>
      <x:c r="UTF6" s="126"/>
      <x:c r="UTG6" s="126"/>
      <x:c r="UTH6" s="126"/>
      <x:c r="UTI6" s="126"/>
      <x:c r="UTJ6" s="126"/>
      <x:c r="UTK6" s="126"/>
      <x:c r="UTL6" s="126"/>
      <x:c r="UTM6" s="126"/>
      <x:c r="UTN6" s="126"/>
      <x:c r="UTO6" s="126"/>
      <x:c r="UTP6" s="126"/>
      <x:c r="UTQ6" s="126"/>
      <x:c r="UTR6" s="126"/>
      <x:c r="UTS6" s="126"/>
      <x:c r="UTT6" s="126"/>
      <x:c r="UTU6" s="126"/>
      <x:c r="UTV6" s="126"/>
      <x:c r="UTW6" s="126"/>
      <x:c r="UTX6" s="126"/>
      <x:c r="UTY6" s="126"/>
      <x:c r="UTZ6" s="126"/>
      <x:c r="UUA6" s="126"/>
      <x:c r="UUB6" s="126"/>
      <x:c r="UUC6" s="126"/>
      <x:c r="UUD6" s="126"/>
      <x:c r="UUE6" s="126"/>
      <x:c r="UUF6" s="126"/>
      <x:c r="UUG6" s="126"/>
      <x:c r="UUH6" s="126"/>
      <x:c r="UUI6" s="126"/>
      <x:c r="UUJ6" s="126"/>
      <x:c r="UUK6" s="126"/>
      <x:c r="UUL6" s="126"/>
      <x:c r="UUM6" s="126"/>
      <x:c r="UUN6" s="126"/>
      <x:c r="UUO6" s="126"/>
      <x:c r="UUP6" s="126"/>
      <x:c r="UUQ6" s="126"/>
      <x:c r="UUR6" s="126"/>
      <x:c r="UUS6" s="126"/>
      <x:c r="UUT6" s="126"/>
      <x:c r="UUU6" s="126"/>
      <x:c r="UUV6" s="126"/>
      <x:c r="UUW6" s="126"/>
      <x:c r="UUX6" s="126"/>
      <x:c r="UUY6" s="126"/>
      <x:c r="UUZ6" s="126"/>
      <x:c r="UVA6" s="126"/>
      <x:c r="UVB6" s="126"/>
      <x:c r="UVC6" s="126"/>
      <x:c r="UVD6" s="126"/>
      <x:c r="UVE6" s="126"/>
      <x:c r="UVF6" s="126"/>
      <x:c r="UVG6" s="126"/>
      <x:c r="UVH6" s="126"/>
      <x:c r="UVI6" s="126"/>
      <x:c r="UVJ6" s="126"/>
      <x:c r="UVK6" s="126"/>
      <x:c r="UVL6" s="126"/>
      <x:c r="UVM6" s="126"/>
      <x:c r="UVN6" s="126"/>
      <x:c r="UVO6" s="126"/>
      <x:c r="UVP6" s="126"/>
      <x:c r="UVQ6" s="126"/>
      <x:c r="UVR6" s="126"/>
      <x:c r="UVS6" s="126"/>
      <x:c r="UVT6" s="126"/>
      <x:c r="UVU6" s="126"/>
      <x:c r="UVV6" s="126"/>
      <x:c r="UVW6" s="126"/>
      <x:c r="UVX6" s="126"/>
      <x:c r="UVY6" s="126"/>
      <x:c r="UVZ6" s="126"/>
      <x:c r="UWA6" s="126"/>
      <x:c r="UWB6" s="126"/>
      <x:c r="UWC6" s="126"/>
      <x:c r="UWD6" s="126"/>
      <x:c r="UWE6" s="126"/>
      <x:c r="UWF6" s="126"/>
      <x:c r="UWG6" s="126"/>
      <x:c r="UWH6" s="126"/>
      <x:c r="UWI6" s="126"/>
      <x:c r="UWJ6" s="126"/>
      <x:c r="UWK6" s="126"/>
      <x:c r="UWL6" s="126"/>
      <x:c r="UWM6" s="126"/>
      <x:c r="UWN6" s="126"/>
      <x:c r="UWO6" s="126"/>
      <x:c r="UWP6" s="126"/>
      <x:c r="UWQ6" s="126"/>
      <x:c r="UWR6" s="126"/>
      <x:c r="UWS6" s="126"/>
      <x:c r="UWT6" s="126"/>
      <x:c r="UWU6" s="126"/>
      <x:c r="UWV6" s="126"/>
      <x:c r="UWW6" s="126"/>
      <x:c r="UWX6" s="126"/>
      <x:c r="UWY6" s="126"/>
      <x:c r="UWZ6" s="126"/>
      <x:c r="UXA6" s="126"/>
      <x:c r="UXB6" s="126"/>
      <x:c r="UXC6" s="126"/>
      <x:c r="UXD6" s="126"/>
      <x:c r="UXE6" s="126"/>
      <x:c r="UXF6" s="126"/>
      <x:c r="UXG6" s="126"/>
      <x:c r="UXH6" s="126"/>
      <x:c r="UXI6" s="126"/>
      <x:c r="UXJ6" s="126"/>
      <x:c r="UXK6" s="126"/>
      <x:c r="UXL6" s="126"/>
      <x:c r="UXM6" s="126"/>
      <x:c r="UXN6" s="126"/>
      <x:c r="UXO6" s="126"/>
      <x:c r="UXP6" s="126"/>
      <x:c r="UXQ6" s="126"/>
      <x:c r="UXR6" s="126"/>
      <x:c r="UXS6" s="126"/>
      <x:c r="UXT6" s="126"/>
      <x:c r="UXU6" s="126"/>
      <x:c r="UXV6" s="126"/>
      <x:c r="UXW6" s="126"/>
      <x:c r="UXX6" s="126"/>
      <x:c r="UXY6" s="126"/>
      <x:c r="UXZ6" s="126"/>
      <x:c r="UYA6" s="126"/>
      <x:c r="UYB6" s="126"/>
      <x:c r="UYC6" s="126"/>
      <x:c r="UYD6" s="126"/>
      <x:c r="UYE6" s="126"/>
      <x:c r="UYF6" s="126"/>
      <x:c r="UYG6" s="126"/>
      <x:c r="UYH6" s="126"/>
      <x:c r="UYI6" s="126"/>
      <x:c r="UYJ6" s="126"/>
      <x:c r="UYK6" s="126"/>
      <x:c r="UYL6" s="126"/>
      <x:c r="UYM6" s="126"/>
      <x:c r="UYN6" s="126"/>
      <x:c r="UYO6" s="126"/>
      <x:c r="UYP6" s="126"/>
      <x:c r="UYQ6" s="126"/>
      <x:c r="UYR6" s="126"/>
      <x:c r="UYS6" s="126"/>
      <x:c r="UYT6" s="126"/>
      <x:c r="UYU6" s="126"/>
      <x:c r="UYV6" s="126"/>
      <x:c r="UYW6" s="126"/>
      <x:c r="UYX6" s="126"/>
      <x:c r="UYY6" s="126"/>
      <x:c r="UYZ6" s="126"/>
      <x:c r="UZA6" s="126"/>
      <x:c r="UZB6" s="126"/>
      <x:c r="UZC6" s="126"/>
      <x:c r="UZD6" s="126"/>
      <x:c r="UZE6" s="126"/>
      <x:c r="UZF6" s="126"/>
      <x:c r="UZG6" s="126"/>
      <x:c r="UZH6" s="126"/>
      <x:c r="UZI6" s="126"/>
      <x:c r="UZJ6" s="126"/>
      <x:c r="UZK6" s="126"/>
      <x:c r="UZL6" s="126"/>
      <x:c r="UZM6" s="126"/>
      <x:c r="UZN6" s="126"/>
      <x:c r="UZO6" s="126"/>
      <x:c r="UZP6" s="126"/>
      <x:c r="UZQ6" s="126"/>
      <x:c r="UZR6" s="126"/>
      <x:c r="UZS6" s="126"/>
      <x:c r="UZT6" s="126"/>
      <x:c r="UZU6" s="126"/>
      <x:c r="UZV6" s="126"/>
      <x:c r="UZW6" s="126"/>
      <x:c r="UZX6" s="126"/>
      <x:c r="UZY6" s="126"/>
      <x:c r="UZZ6" s="126"/>
      <x:c r="VAA6" s="126"/>
      <x:c r="VAB6" s="126"/>
      <x:c r="VAC6" s="126"/>
      <x:c r="VAD6" s="126"/>
      <x:c r="VAE6" s="126"/>
      <x:c r="VAF6" s="126"/>
      <x:c r="VAG6" s="126"/>
      <x:c r="VAH6" s="126"/>
      <x:c r="VAI6" s="126"/>
      <x:c r="VAJ6" s="126"/>
      <x:c r="VAK6" s="126"/>
      <x:c r="VAL6" s="126"/>
      <x:c r="VAM6" s="126"/>
      <x:c r="VAN6" s="126"/>
      <x:c r="VAO6" s="126"/>
      <x:c r="VAP6" s="126"/>
      <x:c r="VAQ6" s="126"/>
      <x:c r="VAR6" s="126"/>
      <x:c r="VAS6" s="126"/>
      <x:c r="VAT6" s="126"/>
      <x:c r="VAU6" s="126"/>
      <x:c r="VAV6" s="126"/>
      <x:c r="VAW6" s="126"/>
      <x:c r="VAX6" s="126"/>
      <x:c r="VAY6" s="126"/>
      <x:c r="VAZ6" s="126"/>
      <x:c r="VBA6" s="126"/>
      <x:c r="VBB6" s="126"/>
      <x:c r="VBC6" s="126"/>
      <x:c r="VBD6" s="126"/>
      <x:c r="VBE6" s="126"/>
      <x:c r="VBF6" s="126"/>
      <x:c r="VBG6" s="126"/>
      <x:c r="VBH6" s="126"/>
      <x:c r="VBI6" s="126"/>
      <x:c r="VBJ6" s="126"/>
      <x:c r="VBK6" s="126"/>
      <x:c r="VBL6" s="126"/>
      <x:c r="VBM6" s="126"/>
      <x:c r="VBN6" s="126"/>
      <x:c r="VBO6" s="126"/>
      <x:c r="VBP6" s="126"/>
      <x:c r="VBQ6" s="126"/>
      <x:c r="VBR6" s="126"/>
      <x:c r="VBS6" s="126"/>
      <x:c r="VBT6" s="126"/>
      <x:c r="VBU6" s="126"/>
      <x:c r="VBV6" s="126"/>
      <x:c r="VBW6" s="126"/>
      <x:c r="VBX6" s="126"/>
      <x:c r="VBY6" s="126"/>
      <x:c r="VBZ6" s="126"/>
      <x:c r="VCA6" s="126"/>
      <x:c r="VCB6" s="126"/>
      <x:c r="VCC6" s="126"/>
      <x:c r="VCD6" s="126"/>
      <x:c r="VCE6" s="126"/>
      <x:c r="VCF6" s="126"/>
      <x:c r="VCG6" s="126"/>
      <x:c r="VCH6" s="126"/>
      <x:c r="VCI6" s="126"/>
      <x:c r="VCJ6" s="126"/>
      <x:c r="VCK6" s="126"/>
      <x:c r="VCL6" s="126"/>
      <x:c r="VCM6" s="126"/>
      <x:c r="VCN6" s="126"/>
      <x:c r="VCO6" s="126"/>
      <x:c r="VCP6" s="126"/>
      <x:c r="VCQ6" s="126"/>
      <x:c r="VCR6" s="126"/>
      <x:c r="VCS6" s="126"/>
      <x:c r="VCT6" s="126"/>
      <x:c r="VCU6" s="126"/>
      <x:c r="VCV6" s="126"/>
      <x:c r="VCW6" s="126"/>
      <x:c r="VCX6" s="126"/>
      <x:c r="VCY6" s="126"/>
      <x:c r="VCZ6" s="126"/>
      <x:c r="VDA6" s="126"/>
      <x:c r="VDB6" s="126"/>
      <x:c r="VDC6" s="126"/>
      <x:c r="VDD6" s="126"/>
      <x:c r="VDE6" s="126"/>
      <x:c r="VDF6" s="126"/>
      <x:c r="VDG6" s="126"/>
      <x:c r="VDH6" s="126"/>
      <x:c r="VDI6" s="126"/>
      <x:c r="VDJ6" s="126"/>
      <x:c r="VDK6" s="126"/>
      <x:c r="VDL6" s="126"/>
      <x:c r="VDM6" s="126"/>
      <x:c r="VDN6" s="126"/>
      <x:c r="VDO6" s="126"/>
      <x:c r="VDP6" s="126"/>
      <x:c r="VDQ6" s="126"/>
      <x:c r="VDR6" s="126"/>
      <x:c r="VDS6" s="126"/>
      <x:c r="VDT6" s="126"/>
      <x:c r="VDU6" s="126"/>
      <x:c r="VDV6" s="126"/>
      <x:c r="VDW6" s="126"/>
      <x:c r="VDX6" s="126"/>
      <x:c r="VDY6" s="126"/>
      <x:c r="VDZ6" s="126"/>
      <x:c r="VEA6" s="126"/>
      <x:c r="VEB6" s="126"/>
      <x:c r="VEC6" s="126"/>
      <x:c r="VED6" s="126"/>
      <x:c r="VEE6" s="126"/>
      <x:c r="VEF6" s="126"/>
      <x:c r="VEG6" s="126"/>
      <x:c r="VEH6" s="126"/>
      <x:c r="VEI6" s="126"/>
      <x:c r="VEJ6" s="126"/>
      <x:c r="VEK6" s="126"/>
      <x:c r="VEL6" s="126"/>
      <x:c r="VEM6" s="126"/>
      <x:c r="VEN6" s="126"/>
      <x:c r="VEO6" s="126"/>
      <x:c r="VEP6" s="126"/>
      <x:c r="VEQ6" s="126"/>
      <x:c r="VER6" s="126"/>
      <x:c r="VES6" s="126"/>
      <x:c r="VET6" s="126"/>
      <x:c r="VEU6" s="126"/>
      <x:c r="VEV6" s="126"/>
      <x:c r="VEW6" s="126"/>
      <x:c r="VEX6" s="126"/>
      <x:c r="VEY6" s="126"/>
      <x:c r="VEZ6" s="126"/>
      <x:c r="VFA6" s="126"/>
      <x:c r="VFB6" s="126"/>
      <x:c r="VFC6" s="126"/>
      <x:c r="VFD6" s="126"/>
      <x:c r="VFE6" s="126"/>
      <x:c r="VFF6" s="126"/>
      <x:c r="VFG6" s="126"/>
      <x:c r="VFH6" s="126"/>
      <x:c r="VFI6" s="126"/>
      <x:c r="VFJ6" s="126"/>
      <x:c r="VFK6" s="126"/>
      <x:c r="VFL6" s="126"/>
      <x:c r="VFM6" s="126"/>
      <x:c r="VFN6" s="126"/>
      <x:c r="VFO6" s="126"/>
      <x:c r="VFP6" s="126"/>
      <x:c r="VFQ6" s="126"/>
      <x:c r="VFR6" s="126"/>
      <x:c r="VFS6" s="126"/>
      <x:c r="VFT6" s="126"/>
      <x:c r="VFU6" s="126"/>
      <x:c r="VFV6" s="126"/>
      <x:c r="VFW6" s="126"/>
      <x:c r="VFX6" s="126"/>
      <x:c r="VFY6" s="126"/>
      <x:c r="VFZ6" s="126"/>
      <x:c r="VGA6" s="126"/>
      <x:c r="VGB6" s="126"/>
      <x:c r="VGC6" s="126"/>
      <x:c r="VGD6" s="126"/>
      <x:c r="VGE6" s="126"/>
      <x:c r="VGF6" s="126"/>
      <x:c r="VGG6" s="126"/>
      <x:c r="VGH6" s="126"/>
      <x:c r="VGI6" s="126"/>
      <x:c r="VGJ6" s="126"/>
      <x:c r="VGK6" s="126"/>
      <x:c r="VGL6" s="126"/>
      <x:c r="VGM6" s="126"/>
      <x:c r="VGN6" s="126"/>
      <x:c r="VGO6" s="126"/>
      <x:c r="VGP6" s="126"/>
      <x:c r="VGQ6" s="126"/>
      <x:c r="VGR6" s="126"/>
      <x:c r="VGS6" s="126"/>
      <x:c r="VGT6" s="126"/>
      <x:c r="VGU6" s="126"/>
      <x:c r="VGV6" s="126"/>
      <x:c r="VGW6" s="126"/>
      <x:c r="VGX6" s="126"/>
      <x:c r="VGY6" s="126"/>
      <x:c r="VGZ6" s="126"/>
      <x:c r="VHA6" s="126"/>
      <x:c r="VHB6" s="126"/>
      <x:c r="VHC6" s="126"/>
      <x:c r="VHD6" s="126"/>
      <x:c r="VHE6" s="126"/>
      <x:c r="VHF6" s="126"/>
      <x:c r="VHG6" s="126"/>
      <x:c r="VHH6" s="126"/>
      <x:c r="VHI6" s="126"/>
      <x:c r="VHJ6" s="126"/>
      <x:c r="VHK6" s="126"/>
      <x:c r="VHL6" s="126"/>
      <x:c r="VHM6" s="126"/>
      <x:c r="VHN6" s="126"/>
      <x:c r="VHO6" s="126"/>
      <x:c r="VHP6" s="126"/>
      <x:c r="VHQ6" s="126"/>
      <x:c r="VHR6" s="126"/>
      <x:c r="VHS6" s="126"/>
      <x:c r="VHT6" s="126"/>
      <x:c r="VHU6" s="126"/>
      <x:c r="VHV6" s="126"/>
      <x:c r="VHW6" s="126"/>
      <x:c r="VHX6" s="126"/>
      <x:c r="VHY6" s="126"/>
      <x:c r="VHZ6" s="126"/>
      <x:c r="VIA6" s="126"/>
      <x:c r="VIB6" s="126"/>
      <x:c r="VIC6" s="126"/>
      <x:c r="VID6" s="126"/>
      <x:c r="VIE6" s="126"/>
      <x:c r="VIF6" s="126"/>
      <x:c r="VIG6" s="126"/>
      <x:c r="VIH6" s="126"/>
      <x:c r="VII6" s="126"/>
      <x:c r="VIJ6" s="126"/>
      <x:c r="VIK6" s="126"/>
      <x:c r="VIL6" s="126"/>
      <x:c r="VIM6" s="126"/>
      <x:c r="VIN6" s="126"/>
      <x:c r="VIO6" s="126"/>
      <x:c r="VIP6" s="126"/>
      <x:c r="VIQ6" s="126"/>
      <x:c r="VIR6" s="126"/>
      <x:c r="VIS6" s="126"/>
      <x:c r="VIT6" s="126"/>
      <x:c r="VIU6" s="126"/>
      <x:c r="VIV6" s="126"/>
      <x:c r="VIW6" s="126"/>
      <x:c r="VIX6" s="126"/>
      <x:c r="VIY6" s="126"/>
      <x:c r="VIZ6" s="126"/>
      <x:c r="VJA6" s="126"/>
      <x:c r="VJB6" s="126"/>
      <x:c r="VJC6" s="126"/>
      <x:c r="VJD6" s="126"/>
      <x:c r="VJE6" s="126"/>
      <x:c r="VJF6" s="126"/>
      <x:c r="VJG6" s="126"/>
      <x:c r="VJH6" s="126"/>
      <x:c r="VJI6" s="126"/>
      <x:c r="VJJ6" s="126"/>
      <x:c r="VJK6" s="126"/>
      <x:c r="VJL6" s="126"/>
      <x:c r="VJM6" s="126"/>
      <x:c r="VJN6" s="126"/>
      <x:c r="VJO6" s="126"/>
      <x:c r="VJP6" s="126"/>
      <x:c r="VJQ6" s="126"/>
      <x:c r="VJR6" s="126"/>
      <x:c r="VJS6" s="126"/>
      <x:c r="VJT6" s="126"/>
      <x:c r="VJU6" s="126"/>
      <x:c r="VJV6" s="126"/>
      <x:c r="VJW6" s="126"/>
      <x:c r="VJX6" s="126"/>
      <x:c r="VJY6" s="126"/>
      <x:c r="VJZ6" s="126"/>
      <x:c r="VKA6" s="126"/>
      <x:c r="VKB6" s="126"/>
      <x:c r="VKC6" s="126"/>
      <x:c r="VKD6" s="126"/>
      <x:c r="VKE6" s="126"/>
      <x:c r="VKF6" s="126"/>
      <x:c r="VKG6" s="126"/>
      <x:c r="VKH6" s="126"/>
      <x:c r="VKI6" s="126"/>
      <x:c r="VKJ6" s="126"/>
      <x:c r="VKK6" s="126"/>
      <x:c r="VKL6" s="126"/>
      <x:c r="VKM6" s="126"/>
      <x:c r="VKN6" s="126"/>
      <x:c r="VKO6" s="126"/>
      <x:c r="VKP6" s="126"/>
      <x:c r="VKQ6" s="126"/>
      <x:c r="VKR6" s="126"/>
      <x:c r="VKS6" s="126"/>
      <x:c r="VKT6" s="126"/>
      <x:c r="VKU6" s="126"/>
      <x:c r="VKV6" s="126"/>
      <x:c r="VKW6" s="126"/>
      <x:c r="VKX6" s="126"/>
      <x:c r="VKY6" s="126"/>
      <x:c r="VKZ6" s="126"/>
      <x:c r="VLA6" s="126"/>
      <x:c r="VLB6" s="126"/>
      <x:c r="VLC6" s="126"/>
      <x:c r="VLD6" s="126"/>
      <x:c r="VLE6" s="126"/>
      <x:c r="VLF6" s="126"/>
      <x:c r="VLG6" s="126"/>
      <x:c r="VLH6" s="126"/>
      <x:c r="VLI6" s="126"/>
      <x:c r="VLJ6" s="126"/>
      <x:c r="VLK6" s="126"/>
      <x:c r="VLL6" s="126"/>
      <x:c r="VLM6" s="126"/>
      <x:c r="VLN6" s="126"/>
      <x:c r="VLO6" s="126"/>
      <x:c r="VLP6" s="126"/>
      <x:c r="VLQ6" s="126"/>
      <x:c r="VLR6" s="126"/>
      <x:c r="VLS6" s="126"/>
      <x:c r="VLT6" s="126"/>
      <x:c r="VLU6" s="126"/>
      <x:c r="VLV6" s="126"/>
      <x:c r="VLW6" s="126"/>
      <x:c r="VLX6" s="126"/>
      <x:c r="VLY6" s="126"/>
      <x:c r="VLZ6" s="126"/>
      <x:c r="VMA6" s="126"/>
      <x:c r="VMB6" s="126"/>
      <x:c r="VMC6" s="126"/>
      <x:c r="VMD6" s="126"/>
      <x:c r="VME6" s="126"/>
      <x:c r="VMF6" s="126"/>
      <x:c r="VMG6" s="126"/>
      <x:c r="VMH6" s="126"/>
      <x:c r="VMI6" s="126"/>
      <x:c r="VMJ6" s="126"/>
      <x:c r="VMK6" s="126"/>
      <x:c r="VML6" s="126"/>
      <x:c r="VMM6" s="126"/>
      <x:c r="VMN6" s="126"/>
      <x:c r="VMO6" s="126"/>
      <x:c r="VMP6" s="126"/>
      <x:c r="VMQ6" s="126"/>
      <x:c r="VMR6" s="126"/>
      <x:c r="VMS6" s="126"/>
      <x:c r="VMT6" s="126"/>
      <x:c r="VMU6" s="126"/>
      <x:c r="VMV6" s="126"/>
      <x:c r="VMW6" s="126"/>
      <x:c r="VMX6" s="126"/>
      <x:c r="VMY6" s="126"/>
      <x:c r="VMZ6" s="126"/>
      <x:c r="VNA6" s="126"/>
      <x:c r="VNB6" s="126"/>
      <x:c r="VNC6" s="126"/>
      <x:c r="VND6" s="126"/>
      <x:c r="VNE6" s="126"/>
      <x:c r="VNF6" s="126"/>
      <x:c r="VNG6" s="126"/>
      <x:c r="VNH6" s="126"/>
      <x:c r="VNI6" s="126"/>
      <x:c r="VNJ6" s="126"/>
      <x:c r="VNK6" s="126"/>
      <x:c r="VNL6" s="126"/>
      <x:c r="VNM6" s="126"/>
      <x:c r="VNN6" s="126"/>
      <x:c r="VNO6" s="126"/>
      <x:c r="VNP6" s="126"/>
      <x:c r="VNQ6" s="126"/>
      <x:c r="VNR6" s="126"/>
      <x:c r="VNS6" s="126"/>
      <x:c r="VNT6" s="126"/>
      <x:c r="VNU6" s="126"/>
      <x:c r="VNV6" s="126"/>
      <x:c r="VNW6" s="126"/>
      <x:c r="VNX6" s="126"/>
      <x:c r="VNY6" s="126"/>
      <x:c r="VNZ6" s="126"/>
      <x:c r="VOA6" s="126"/>
      <x:c r="VOB6" s="126"/>
      <x:c r="VOC6" s="126"/>
      <x:c r="VOD6" s="126"/>
      <x:c r="VOE6" s="126"/>
      <x:c r="VOF6" s="126"/>
      <x:c r="VOG6" s="126"/>
      <x:c r="VOH6" s="126"/>
      <x:c r="VOI6" s="126"/>
      <x:c r="VOJ6" s="126"/>
      <x:c r="VOK6" s="126"/>
      <x:c r="VOL6" s="126"/>
      <x:c r="VOM6" s="126"/>
      <x:c r="VON6" s="126"/>
      <x:c r="VOO6" s="126"/>
      <x:c r="VOP6" s="126"/>
      <x:c r="VOQ6" s="126"/>
      <x:c r="VOR6" s="126"/>
      <x:c r="VOS6" s="126"/>
      <x:c r="VOT6" s="126"/>
      <x:c r="VOU6" s="126"/>
      <x:c r="VOV6" s="126"/>
      <x:c r="VOW6" s="126"/>
      <x:c r="VOX6" s="126"/>
      <x:c r="VOY6" s="126"/>
      <x:c r="VOZ6" s="126"/>
      <x:c r="VPA6" s="126"/>
      <x:c r="VPB6" s="126"/>
      <x:c r="VPC6" s="126"/>
      <x:c r="VPD6" s="126"/>
      <x:c r="VPE6" s="126"/>
      <x:c r="VPF6" s="126"/>
      <x:c r="VPG6" s="126"/>
      <x:c r="VPH6" s="126"/>
      <x:c r="VPI6" s="126"/>
      <x:c r="VPJ6" s="126"/>
      <x:c r="VPK6" s="126"/>
      <x:c r="VPL6" s="126"/>
      <x:c r="VPM6" s="126"/>
      <x:c r="VPN6" s="126"/>
      <x:c r="VPO6" s="126"/>
      <x:c r="VPP6" s="126"/>
      <x:c r="VPQ6" s="126"/>
      <x:c r="VPR6" s="126"/>
      <x:c r="VPS6" s="126"/>
      <x:c r="VPT6" s="126"/>
      <x:c r="VPU6" s="126"/>
      <x:c r="VPV6" s="126"/>
      <x:c r="VPW6" s="126"/>
      <x:c r="VPX6" s="126"/>
      <x:c r="VPY6" s="126"/>
      <x:c r="VPZ6" s="126"/>
      <x:c r="VQA6" s="126"/>
      <x:c r="VQB6" s="126"/>
      <x:c r="VQC6" s="126"/>
      <x:c r="VQD6" s="126"/>
      <x:c r="VQE6" s="126"/>
      <x:c r="VQF6" s="126"/>
      <x:c r="VQG6" s="126"/>
      <x:c r="VQH6" s="126"/>
      <x:c r="VQI6" s="126"/>
      <x:c r="VQJ6" s="126"/>
      <x:c r="VQK6" s="126"/>
      <x:c r="VQL6" s="126"/>
      <x:c r="VQM6" s="126"/>
      <x:c r="VQN6" s="126"/>
      <x:c r="VQO6" s="126"/>
      <x:c r="VQP6" s="126"/>
      <x:c r="VQQ6" s="126"/>
      <x:c r="VQR6" s="126"/>
      <x:c r="VQS6" s="126"/>
      <x:c r="VQT6" s="126"/>
      <x:c r="VQU6" s="126"/>
      <x:c r="VQV6" s="126"/>
      <x:c r="VQW6" s="126"/>
      <x:c r="VQX6" s="126"/>
      <x:c r="VQY6" s="126"/>
      <x:c r="VQZ6" s="126"/>
      <x:c r="VRA6" s="126"/>
      <x:c r="VRB6" s="126"/>
      <x:c r="VRC6" s="126"/>
      <x:c r="VRD6" s="126"/>
      <x:c r="VRE6" s="126"/>
      <x:c r="VRF6" s="126"/>
      <x:c r="VRG6" s="126"/>
      <x:c r="VRH6" s="126"/>
      <x:c r="VRI6" s="126"/>
      <x:c r="VRJ6" s="126"/>
      <x:c r="VRK6" s="126"/>
      <x:c r="VRL6" s="126"/>
      <x:c r="VRM6" s="126"/>
      <x:c r="VRN6" s="126"/>
      <x:c r="VRO6" s="126"/>
      <x:c r="VRP6" s="126"/>
      <x:c r="VRQ6" s="126"/>
      <x:c r="VRR6" s="126"/>
      <x:c r="VRS6" s="126"/>
      <x:c r="VRT6" s="126"/>
      <x:c r="VRU6" s="126"/>
      <x:c r="VRV6" s="126"/>
      <x:c r="VRW6" s="126"/>
      <x:c r="VRX6" s="126"/>
      <x:c r="VRY6" s="126"/>
      <x:c r="VRZ6" s="126"/>
      <x:c r="VSA6" s="126"/>
      <x:c r="VSB6" s="126"/>
      <x:c r="VSC6" s="126"/>
      <x:c r="VSD6" s="126"/>
      <x:c r="VSE6" s="126"/>
      <x:c r="VSF6" s="126"/>
      <x:c r="VSG6" s="126"/>
      <x:c r="VSH6" s="126"/>
      <x:c r="VSI6" s="126"/>
      <x:c r="VSJ6" s="126"/>
      <x:c r="VSK6" s="126"/>
      <x:c r="VSL6" s="126"/>
      <x:c r="VSM6" s="126"/>
      <x:c r="VSN6" s="126"/>
      <x:c r="VSO6" s="126"/>
      <x:c r="VSP6" s="126"/>
      <x:c r="VSQ6" s="126"/>
      <x:c r="VSR6" s="126"/>
      <x:c r="VSS6" s="126"/>
      <x:c r="VST6" s="126"/>
      <x:c r="VSU6" s="126"/>
      <x:c r="VSV6" s="126"/>
      <x:c r="VSW6" s="126"/>
      <x:c r="VSX6" s="126"/>
      <x:c r="VSY6" s="126"/>
      <x:c r="VSZ6" s="126"/>
      <x:c r="VTA6" s="126"/>
      <x:c r="VTB6" s="126"/>
      <x:c r="VTC6" s="126"/>
      <x:c r="VTD6" s="126"/>
      <x:c r="VTE6" s="126"/>
      <x:c r="VTF6" s="126"/>
      <x:c r="VTG6" s="126"/>
      <x:c r="VTH6" s="126"/>
      <x:c r="VTI6" s="126"/>
      <x:c r="VTJ6" s="126"/>
      <x:c r="VTK6" s="126"/>
      <x:c r="VTL6" s="126"/>
      <x:c r="VTM6" s="126"/>
      <x:c r="VTN6" s="126"/>
      <x:c r="VTO6" s="126"/>
      <x:c r="VTP6" s="126"/>
      <x:c r="VTQ6" s="126"/>
      <x:c r="VTR6" s="126"/>
      <x:c r="VTS6" s="126"/>
      <x:c r="VTT6" s="126"/>
      <x:c r="VTU6" s="126"/>
      <x:c r="VTV6" s="126"/>
      <x:c r="VTW6" s="126"/>
      <x:c r="VTX6" s="126"/>
      <x:c r="VTY6" s="126"/>
      <x:c r="VTZ6" s="126"/>
      <x:c r="VUA6" s="126"/>
      <x:c r="VUB6" s="126"/>
      <x:c r="VUC6" s="126"/>
      <x:c r="VUD6" s="126"/>
      <x:c r="VUE6" s="126"/>
      <x:c r="VUF6" s="126"/>
      <x:c r="VUG6" s="126"/>
      <x:c r="VUH6" s="126"/>
      <x:c r="VUI6" s="126"/>
      <x:c r="VUJ6" s="126"/>
      <x:c r="VUK6" s="126"/>
      <x:c r="VUL6" s="126"/>
      <x:c r="VUM6" s="126"/>
      <x:c r="VUN6" s="126"/>
      <x:c r="VUO6" s="126"/>
      <x:c r="VUP6" s="126"/>
      <x:c r="VUQ6" s="126"/>
      <x:c r="VUR6" s="126"/>
      <x:c r="VUS6" s="126"/>
      <x:c r="VUT6" s="126"/>
      <x:c r="VUU6" s="126"/>
      <x:c r="VUV6" s="126"/>
      <x:c r="VUW6" s="126"/>
      <x:c r="VUX6" s="126"/>
      <x:c r="VUY6" s="126"/>
      <x:c r="VUZ6" s="126"/>
      <x:c r="VVA6" s="126"/>
      <x:c r="VVB6" s="126"/>
      <x:c r="VVC6" s="126"/>
      <x:c r="VVD6" s="126"/>
      <x:c r="VVE6" s="126"/>
      <x:c r="VVF6" s="126"/>
      <x:c r="VVG6" s="126"/>
      <x:c r="VVH6" s="126"/>
      <x:c r="VVI6" s="126"/>
      <x:c r="VVJ6" s="126"/>
      <x:c r="VVK6" s="126"/>
      <x:c r="VVL6" s="126"/>
      <x:c r="VVM6" s="126"/>
      <x:c r="VVN6" s="126"/>
      <x:c r="VVO6" s="126"/>
      <x:c r="VVP6" s="126"/>
      <x:c r="VVQ6" s="126"/>
      <x:c r="VVR6" s="126"/>
      <x:c r="VVS6" s="126"/>
      <x:c r="VVT6" s="126"/>
      <x:c r="VVU6" s="126"/>
      <x:c r="VVV6" s="126"/>
      <x:c r="VVW6" s="126"/>
      <x:c r="VVX6" s="126"/>
      <x:c r="VVY6" s="126"/>
      <x:c r="VVZ6" s="126"/>
      <x:c r="VWA6" s="126"/>
      <x:c r="VWB6" s="126"/>
      <x:c r="VWC6" s="126"/>
      <x:c r="VWD6" s="126"/>
      <x:c r="VWE6" s="126"/>
      <x:c r="VWF6" s="126"/>
      <x:c r="VWG6" s="126"/>
      <x:c r="VWH6" s="126"/>
      <x:c r="VWI6" s="126"/>
      <x:c r="VWJ6" s="126"/>
      <x:c r="VWK6" s="126"/>
      <x:c r="VWL6" s="126"/>
      <x:c r="VWM6" s="126"/>
      <x:c r="VWN6" s="126"/>
      <x:c r="VWO6" s="126"/>
      <x:c r="VWP6" s="126"/>
      <x:c r="VWQ6" s="126"/>
      <x:c r="VWR6" s="126"/>
      <x:c r="VWS6" s="126"/>
      <x:c r="VWT6" s="126"/>
      <x:c r="VWU6" s="126"/>
      <x:c r="VWV6" s="126"/>
      <x:c r="VWW6" s="126"/>
      <x:c r="VWX6" s="126"/>
      <x:c r="VWY6" s="126"/>
      <x:c r="VWZ6" s="126"/>
      <x:c r="VXA6" s="126"/>
      <x:c r="VXB6" s="126"/>
      <x:c r="VXC6" s="126"/>
      <x:c r="VXD6" s="126"/>
      <x:c r="VXE6" s="126"/>
      <x:c r="VXF6" s="126"/>
      <x:c r="VXG6" s="126"/>
      <x:c r="VXH6" s="126"/>
      <x:c r="VXI6" s="126"/>
      <x:c r="VXJ6" s="126"/>
      <x:c r="VXK6" s="126"/>
      <x:c r="VXL6" s="126"/>
      <x:c r="VXM6" s="126"/>
      <x:c r="VXN6" s="126"/>
      <x:c r="VXO6" s="126"/>
      <x:c r="VXP6" s="126"/>
      <x:c r="VXQ6" s="126"/>
      <x:c r="VXR6" s="126"/>
      <x:c r="VXS6" s="126"/>
      <x:c r="VXT6" s="126"/>
      <x:c r="VXU6" s="126"/>
      <x:c r="VXV6" s="126"/>
      <x:c r="VXW6" s="126"/>
      <x:c r="VXX6" s="126"/>
      <x:c r="VXY6" s="126"/>
      <x:c r="VXZ6" s="126"/>
      <x:c r="VYA6" s="126"/>
      <x:c r="VYB6" s="126"/>
      <x:c r="VYC6" s="126"/>
      <x:c r="VYD6" s="126"/>
      <x:c r="VYE6" s="126"/>
      <x:c r="VYF6" s="126"/>
      <x:c r="VYG6" s="126"/>
      <x:c r="VYH6" s="126"/>
      <x:c r="VYI6" s="126"/>
      <x:c r="VYJ6" s="126"/>
      <x:c r="VYK6" s="126"/>
      <x:c r="VYL6" s="126"/>
      <x:c r="VYM6" s="126"/>
      <x:c r="VYN6" s="126"/>
      <x:c r="VYO6" s="126"/>
      <x:c r="VYP6" s="126"/>
      <x:c r="VYQ6" s="126"/>
      <x:c r="VYR6" s="126"/>
      <x:c r="VYS6" s="126"/>
      <x:c r="VYT6" s="126"/>
      <x:c r="VYU6" s="126"/>
      <x:c r="VYV6" s="126"/>
      <x:c r="VYW6" s="126"/>
      <x:c r="VYX6" s="126"/>
      <x:c r="VYY6" s="126"/>
      <x:c r="VYZ6" s="126"/>
      <x:c r="VZA6" s="126"/>
      <x:c r="VZB6" s="126"/>
      <x:c r="VZC6" s="126"/>
      <x:c r="VZD6" s="126"/>
      <x:c r="VZE6" s="126"/>
      <x:c r="VZF6" s="126"/>
      <x:c r="VZG6" s="126"/>
      <x:c r="VZH6" s="126"/>
      <x:c r="VZI6" s="126"/>
      <x:c r="VZJ6" s="126"/>
      <x:c r="VZK6" s="126"/>
      <x:c r="VZL6" s="126"/>
      <x:c r="VZM6" s="126"/>
      <x:c r="VZN6" s="126"/>
      <x:c r="VZO6" s="126"/>
      <x:c r="VZP6" s="126"/>
      <x:c r="VZQ6" s="126"/>
      <x:c r="VZR6" s="126"/>
      <x:c r="VZS6" s="126"/>
      <x:c r="VZT6" s="126"/>
      <x:c r="VZU6" s="126"/>
      <x:c r="VZV6" s="126"/>
      <x:c r="VZW6" s="126"/>
      <x:c r="VZX6" s="126"/>
      <x:c r="VZY6" s="126"/>
      <x:c r="VZZ6" s="126"/>
      <x:c r="WAA6" s="126"/>
      <x:c r="WAB6" s="126"/>
      <x:c r="WAC6" s="126"/>
      <x:c r="WAD6" s="126"/>
      <x:c r="WAE6" s="126"/>
      <x:c r="WAF6" s="126"/>
      <x:c r="WAG6" s="126"/>
      <x:c r="WAH6" s="126"/>
      <x:c r="WAI6" s="126"/>
      <x:c r="WAJ6" s="126"/>
      <x:c r="WAK6" s="126"/>
      <x:c r="WAL6" s="126"/>
      <x:c r="WAM6" s="126"/>
      <x:c r="WAN6" s="126"/>
      <x:c r="WAO6" s="126"/>
      <x:c r="WAP6" s="126"/>
      <x:c r="WAQ6" s="126"/>
      <x:c r="WAR6" s="126"/>
      <x:c r="WAS6" s="126"/>
      <x:c r="WAT6" s="126"/>
      <x:c r="WAU6" s="126"/>
      <x:c r="WAV6" s="126"/>
      <x:c r="WAW6" s="126"/>
      <x:c r="WAX6" s="126"/>
      <x:c r="WAY6" s="126"/>
      <x:c r="WAZ6" s="126"/>
      <x:c r="WBA6" s="126"/>
      <x:c r="WBB6" s="126"/>
      <x:c r="WBC6" s="126"/>
      <x:c r="WBD6" s="126"/>
      <x:c r="WBE6" s="126"/>
      <x:c r="WBF6" s="126"/>
      <x:c r="WBG6" s="126"/>
      <x:c r="WBH6" s="126"/>
      <x:c r="WBI6" s="126"/>
      <x:c r="WBJ6" s="126"/>
      <x:c r="WBK6" s="126"/>
      <x:c r="WBL6" s="126"/>
      <x:c r="WBM6" s="126"/>
      <x:c r="WBN6" s="126"/>
      <x:c r="WBO6" s="126"/>
      <x:c r="WBP6" s="126"/>
      <x:c r="WBQ6" s="126"/>
      <x:c r="WBR6" s="126"/>
      <x:c r="WBS6" s="126"/>
      <x:c r="WBT6" s="126"/>
      <x:c r="WBU6" s="126"/>
      <x:c r="WBV6" s="126"/>
      <x:c r="WBW6" s="126"/>
      <x:c r="WBX6" s="126"/>
      <x:c r="WBY6" s="126"/>
      <x:c r="WBZ6" s="126"/>
      <x:c r="WCA6" s="126"/>
      <x:c r="WCB6" s="126"/>
      <x:c r="WCC6" s="126"/>
      <x:c r="WCD6" s="126"/>
      <x:c r="WCE6" s="126"/>
      <x:c r="WCF6" s="126"/>
      <x:c r="WCG6" s="126"/>
      <x:c r="WCH6" s="126"/>
      <x:c r="WCI6" s="126"/>
      <x:c r="WCJ6" s="126"/>
      <x:c r="WCK6" s="126"/>
      <x:c r="WCL6" s="126"/>
      <x:c r="WCM6" s="126"/>
      <x:c r="WCN6" s="126"/>
      <x:c r="WCO6" s="126"/>
      <x:c r="WCP6" s="126"/>
      <x:c r="WCQ6" s="126"/>
      <x:c r="WCR6" s="126"/>
      <x:c r="WCS6" s="126"/>
      <x:c r="WCT6" s="126"/>
      <x:c r="WCU6" s="126"/>
      <x:c r="WCV6" s="126"/>
      <x:c r="WCW6" s="126"/>
      <x:c r="WCX6" s="126"/>
      <x:c r="WCY6" s="126"/>
      <x:c r="WCZ6" s="126"/>
      <x:c r="WDA6" s="126"/>
      <x:c r="WDB6" s="126"/>
      <x:c r="WDC6" s="126"/>
      <x:c r="WDD6" s="126"/>
      <x:c r="WDE6" s="126"/>
      <x:c r="WDF6" s="126"/>
      <x:c r="WDG6" s="126"/>
      <x:c r="WDH6" s="126"/>
      <x:c r="WDI6" s="126"/>
      <x:c r="WDJ6" s="126"/>
      <x:c r="WDK6" s="126"/>
      <x:c r="WDL6" s="126"/>
      <x:c r="WDM6" s="126"/>
      <x:c r="WDN6" s="126"/>
      <x:c r="WDO6" s="126"/>
      <x:c r="WDP6" s="126"/>
      <x:c r="WDQ6" s="126"/>
      <x:c r="WDR6" s="126"/>
      <x:c r="WDS6" s="126"/>
      <x:c r="WDT6" s="126"/>
      <x:c r="WDU6" s="126"/>
      <x:c r="WDV6" s="126"/>
      <x:c r="WDW6" s="126"/>
      <x:c r="WDX6" s="126"/>
      <x:c r="WDY6" s="126"/>
      <x:c r="WDZ6" s="126"/>
      <x:c r="WEA6" s="126"/>
      <x:c r="WEB6" s="126"/>
      <x:c r="WEC6" s="126"/>
      <x:c r="WED6" s="126"/>
      <x:c r="WEE6" s="126"/>
      <x:c r="WEF6" s="126"/>
      <x:c r="WEG6" s="126"/>
      <x:c r="WEH6" s="126"/>
      <x:c r="WEI6" s="126"/>
      <x:c r="WEJ6" s="126"/>
      <x:c r="WEK6" s="126"/>
      <x:c r="WEL6" s="126"/>
      <x:c r="WEM6" s="126"/>
      <x:c r="WEN6" s="126"/>
      <x:c r="WEO6" s="126"/>
      <x:c r="WEP6" s="126"/>
      <x:c r="WEQ6" s="126"/>
      <x:c r="WER6" s="126"/>
      <x:c r="WES6" s="126"/>
      <x:c r="WET6" s="126"/>
      <x:c r="WEU6" s="126"/>
      <x:c r="WEV6" s="126"/>
      <x:c r="WEW6" s="126"/>
      <x:c r="WEX6" s="126"/>
      <x:c r="WEY6" s="126"/>
      <x:c r="WEZ6" s="126"/>
      <x:c r="WFA6" s="126"/>
      <x:c r="WFB6" s="126"/>
      <x:c r="WFC6" s="126"/>
      <x:c r="WFD6" s="126"/>
      <x:c r="WFE6" s="126"/>
      <x:c r="WFF6" s="126"/>
      <x:c r="WFG6" s="126"/>
      <x:c r="WFH6" s="126"/>
      <x:c r="WFI6" s="126"/>
      <x:c r="WFJ6" s="126"/>
      <x:c r="WFK6" s="126"/>
      <x:c r="WFL6" s="126"/>
      <x:c r="WFM6" s="126"/>
      <x:c r="WFN6" s="126"/>
      <x:c r="WFO6" s="126"/>
      <x:c r="WFP6" s="126"/>
      <x:c r="WFQ6" s="126"/>
      <x:c r="WFR6" s="126"/>
      <x:c r="WFS6" s="126"/>
      <x:c r="WFT6" s="126"/>
      <x:c r="WFU6" s="126"/>
      <x:c r="WFV6" s="126"/>
      <x:c r="WFW6" s="126"/>
      <x:c r="WFX6" s="126"/>
      <x:c r="WFY6" s="126"/>
      <x:c r="WFZ6" s="126"/>
      <x:c r="WGA6" s="126"/>
      <x:c r="WGB6" s="126"/>
      <x:c r="WGC6" s="126"/>
      <x:c r="WGD6" s="126"/>
      <x:c r="WGE6" s="126"/>
      <x:c r="WGF6" s="126"/>
      <x:c r="WGG6" s="126"/>
      <x:c r="WGH6" s="126"/>
      <x:c r="WGI6" s="126"/>
      <x:c r="WGJ6" s="126"/>
      <x:c r="WGK6" s="126"/>
      <x:c r="WGL6" s="126"/>
      <x:c r="WGM6" s="126"/>
      <x:c r="WGN6" s="126"/>
      <x:c r="WGO6" s="126"/>
      <x:c r="WGP6" s="126"/>
      <x:c r="WGQ6" s="126"/>
      <x:c r="WGR6" s="126"/>
      <x:c r="WGS6" s="126"/>
      <x:c r="WGT6" s="126"/>
      <x:c r="WGU6" s="126"/>
      <x:c r="WGV6" s="126"/>
      <x:c r="WGW6" s="126"/>
      <x:c r="WGX6" s="126"/>
      <x:c r="WGY6" s="126"/>
      <x:c r="WGZ6" s="126"/>
      <x:c r="WHA6" s="126"/>
      <x:c r="WHB6" s="126"/>
      <x:c r="WHC6" s="126"/>
      <x:c r="WHD6" s="126"/>
      <x:c r="WHE6" s="126"/>
      <x:c r="WHF6" s="126"/>
      <x:c r="WHG6" s="126"/>
      <x:c r="WHH6" s="126"/>
      <x:c r="WHI6" s="126"/>
      <x:c r="WHJ6" s="126"/>
      <x:c r="WHK6" s="126"/>
      <x:c r="WHL6" s="126"/>
      <x:c r="WHM6" s="126"/>
      <x:c r="WHN6" s="126"/>
      <x:c r="WHO6" s="126"/>
      <x:c r="WHP6" s="126"/>
      <x:c r="WHQ6" s="126"/>
      <x:c r="WHR6" s="126"/>
      <x:c r="WHS6" s="126"/>
      <x:c r="WHT6" s="126"/>
      <x:c r="WHU6" s="126"/>
      <x:c r="WHV6" s="126"/>
      <x:c r="WHW6" s="126"/>
      <x:c r="WHX6" s="126"/>
      <x:c r="WHY6" s="126"/>
      <x:c r="WHZ6" s="126"/>
      <x:c r="WIA6" s="126"/>
      <x:c r="WIB6" s="126"/>
      <x:c r="WIC6" s="126"/>
      <x:c r="WID6" s="126"/>
      <x:c r="WIE6" s="126"/>
      <x:c r="WIF6" s="126"/>
      <x:c r="WIG6" s="126"/>
      <x:c r="WIH6" s="126"/>
      <x:c r="WII6" s="126"/>
      <x:c r="WIJ6" s="126"/>
      <x:c r="WIK6" s="126"/>
      <x:c r="WIL6" s="126"/>
      <x:c r="WIM6" s="126"/>
      <x:c r="WIN6" s="126"/>
      <x:c r="WIO6" s="126"/>
      <x:c r="WIP6" s="126"/>
      <x:c r="WIQ6" s="126"/>
      <x:c r="WIR6" s="126"/>
      <x:c r="WIS6" s="126"/>
      <x:c r="WIT6" s="126"/>
      <x:c r="WIU6" s="126"/>
      <x:c r="WIV6" s="126"/>
      <x:c r="WIW6" s="126"/>
      <x:c r="WIX6" s="126"/>
      <x:c r="WIY6" s="126"/>
      <x:c r="WIZ6" s="126"/>
      <x:c r="WJA6" s="126"/>
      <x:c r="WJB6" s="126"/>
      <x:c r="WJC6" s="126"/>
      <x:c r="WJD6" s="126"/>
      <x:c r="WJE6" s="126"/>
      <x:c r="WJF6" s="126"/>
      <x:c r="WJG6" s="126"/>
      <x:c r="WJH6" s="126"/>
      <x:c r="WJI6" s="126"/>
      <x:c r="WJJ6" s="126"/>
      <x:c r="WJK6" s="126"/>
      <x:c r="WJL6" s="126"/>
      <x:c r="WJM6" s="126"/>
      <x:c r="WJN6" s="126"/>
      <x:c r="WJO6" s="126"/>
      <x:c r="WJP6" s="126"/>
      <x:c r="WJQ6" s="126"/>
      <x:c r="WJR6" s="126"/>
      <x:c r="WJS6" s="126"/>
      <x:c r="WJT6" s="126"/>
      <x:c r="WJU6" s="126"/>
      <x:c r="WJV6" s="126"/>
      <x:c r="WJW6" s="126"/>
      <x:c r="WJX6" s="126"/>
      <x:c r="WJY6" s="126"/>
      <x:c r="WJZ6" s="126"/>
      <x:c r="WKA6" s="126"/>
      <x:c r="WKB6" s="126"/>
      <x:c r="WKC6" s="126"/>
      <x:c r="WKD6" s="126"/>
      <x:c r="WKE6" s="126"/>
      <x:c r="WKF6" s="126"/>
      <x:c r="WKG6" s="126"/>
      <x:c r="WKH6" s="126"/>
      <x:c r="WKI6" s="126"/>
      <x:c r="WKJ6" s="126"/>
      <x:c r="WKK6" s="126"/>
      <x:c r="WKL6" s="126"/>
      <x:c r="WKM6" s="126"/>
      <x:c r="WKN6" s="126"/>
      <x:c r="WKO6" s="126"/>
      <x:c r="WKP6" s="126"/>
      <x:c r="WKQ6" s="126"/>
      <x:c r="WKR6" s="126"/>
      <x:c r="WKS6" s="126"/>
      <x:c r="WKT6" s="126"/>
      <x:c r="WKU6" s="126"/>
      <x:c r="WKV6" s="126"/>
      <x:c r="WKW6" s="126"/>
      <x:c r="WKX6" s="126"/>
      <x:c r="WKY6" s="126"/>
      <x:c r="WKZ6" s="126"/>
      <x:c r="WLA6" s="126"/>
      <x:c r="WLB6" s="126"/>
      <x:c r="WLC6" s="126"/>
      <x:c r="WLD6" s="126"/>
      <x:c r="WLE6" s="126"/>
      <x:c r="WLF6" s="126"/>
      <x:c r="WLG6" s="126"/>
      <x:c r="WLH6" s="126"/>
      <x:c r="WLI6" s="126"/>
      <x:c r="WLJ6" s="126"/>
      <x:c r="WLK6" s="126"/>
      <x:c r="WLL6" s="126"/>
      <x:c r="WLM6" s="126"/>
      <x:c r="WLN6" s="126"/>
      <x:c r="WLO6" s="126"/>
      <x:c r="WLP6" s="126"/>
      <x:c r="WLQ6" s="126"/>
      <x:c r="WLR6" s="126"/>
      <x:c r="WLS6" s="126"/>
      <x:c r="WLT6" s="126"/>
      <x:c r="WLU6" s="126"/>
      <x:c r="WLV6" s="126"/>
      <x:c r="WLW6" s="126"/>
      <x:c r="WLX6" s="126"/>
      <x:c r="WLY6" s="126"/>
      <x:c r="WLZ6" s="126"/>
      <x:c r="WMA6" s="126"/>
      <x:c r="WMB6" s="126"/>
      <x:c r="WMC6" s="126"/>
      <x:c r="WMD6" s="126"/>
      <x:c r="WME6" s="126"/>
      <x:c r="WMF6" s="126"/>
      <x:c r="WMG6" s="126"/>
      <x:c r="WMH6" s="126"/>
      <x:c r="WMI6" s="126"/>
      <x:c r="WMJ6" s="126"/>
      <x:c r="WMK6" s="126"/>
      <x:c r="WML6" s="126"/>
      <x:c r="WMM6" s="126"/>
      <x:c r="WMN6" s="126"/>
      <x:c r="WMO6" s="126"/>
      <x:c r="WMP6" s="126"/>
      <x:c r="WMQ6" s="126"/>
      <x:c r="WMR6" s="126"/>
      <x:c r="WMS6" s="126"/>
      <x:c r="WMT6" s="126"/>
      <x:c r="WMU6" s="126"/>
      <x:c r="WMV6" s="126"/>
      <x:c r="WMW6" s="126"/>
      <x:c r="WMX6" s="126"/>
      <x:c r="WMY6" s="126"/>
      <x:c r="WMZ6" s="126"/>
      <x:c r="WNA6" s="126"/>
      <x:c r="WNB6" s="126"/>
      <x:c r="WNC6" s="126"/>
      <x:c r="WND6" s="126"/>
      <x:c r="WNE6" s="126"/>
      <x:c r="WNF6" s="126"/>
      <x:c r="WNG6" s="126"/>
      <x:c r="WNH6" s="126"/>
      <x:c r="WNI6" s="126"/>
      <x:c r="WNJ6" s="126"/>
      <x:c r="WNK6" s="126"/>
      <x:c r="WNL6" s="126"/>
      <x:c r="WNM6" s="126"/>
      <x:c r="WNN6" s="126"/>
      <x:c r="WNO6" s="126"/>
      <x:c r="WNP6" s="126"/>
      <x:c r="WNQ6" s="126"/>
      <x:c r="WNR6" s="126"/>
      <x:c r="WNS6" s="126"/>
      <x:c r="WNT6" s="126"/>
      <x:c r="WNU6" s="126"/>
      <x:c r="WNV6" s="126"/>
      <x:c r="WNW6" s="126"/>
      <x:c r="WNX6" s="126"/>
      <x:c r="WNY6" s="126"/>
      <x:c r="WNZ6" s="126"/>
      <x:c r="WOA6" s="126"/>
      <x:c r="WOB6" s="126"/>
      <x:c r="WOC6" s="126"/>
      <x:c r="WOD6" s="126"/>
      <x:c r="WOE6" s="126"/>
      <x:c r="WOF6" s="126"/>
      <x:c r="WOG6" s="126"/>
      <x:c r="WOH6" s="126"/>
      <x:c r="WOI6" s="126"/>
      <x:c r="WOJ6" s="126"/>
      <x:c r="WOK6" s="126"/>
      <x:c r="WOL6" s="126"/>
      <x:c r="WOM6" s="126"/>
      <x:c r="WON6" s="126"/>
      <x:c r="WOO6" s="126"/>
      <x:c r="WOP6" s="126"/>
      <x:c r="WOQ6" s="126"/>
      <x:c r="WOR6" s="126"/>
      <x:c r="WOS6" s="126"/>
      <x:c r="WOT6" s="126"/>
      <x:c r="WOU6" s="126"/>
      <x:c r="WOV6" s="126"/>
      <x:c r="WOW6" s="126"/>
      <x:c r="WOX6" s="126"/>
      <x:c r="WOY6" s="126"/>
      <x:c r="WOZ6" s="126"/>
      <x:c r="WPA6" s="126"/>
      <x:c r="WPB6" s="126"/>
      <x:c r="WPC6" s="126"/>
      <x:c r="WPD6" s="126"/>
      <x:c r="WPE6" s="126"/>
      <x:c r="WPF6" s="126"/>
      <x:c r="WPG6" s="126"/>
      <x:c r="WPH6" s="126"/>
      <x:c r="WPI6" s="126"/>
      <x:c r="WPJ6" s="126"/>
      <x:c r="WPK6" s="126"/>
      <x:c r="WPL6" s="126"/>
      <x:c r="WPM6" s="126"/>
      <x:c r="WPN6" s="126"/>
      <x:c r="WPO6" s="126"/>
      <x:c r="WPP6" s="126"/>
      <x:c r="WPQ6" s="126"/>
      <x:c r="WPR6" s="126"/>
      <x:c r="WPS6" s="126"/>
      <x:c r="WPT6" s="126"/>
      <x:c r="WPU6" s="126"/>
      <x:c r="WPV6" s="126"/>
      <x:c r="WPW6" s="126"/>
      <x:c r="WPX6" s="126"/>
      <x:c r="WPY6" s="126"/>
      <x:c r="WPZ6" s="126"/>
      <x:c r="WQA6" s="126"/>
      <x:c r="WQB6" s="126"/>
      <x:c r="WQC6" s="126"/>
      <x:c r="WQD6" s="126"/>
      <x:c r="WQE6" s="126"/>
      <x:c r="WQF6" s="126"/>
      <x:c r="WQG6" s="126"/>
      <x:c r="WQH6" s="126"/>
      <x:c r="WQI6" s="126"/>
      <x:c r="WQJ6" s="126"/>
      <x:c r="WQK6" s="126"/>
      <x:c r="WQL6" s="126"/>
      <x:c r="WQM6" s="126"/>
      <x:c r="WQN6" s="126"/>
      <x:c r="WQO6" s="126"/>
      <x:c r="WQP6" s="126"/>
      <x:c r="WQQ6" s="126"/>
      <x:c r="WQR6" s="126"/>
      <x:c r="WQS6" s="126"/>
      <x:c r="WQT6" s="126"/>
      <x:c r="WQU6" s="126"/>
      <x:c r="WQV6" s="126"/>
      <x:c r="WQW6" s="126"/>
      <x:c r="WQX6" s="126"/>
      <x:c r="WQY6" s="126"/>
      <x:c r="WQZ6" s="126"/>
      <x:c r="WRA6" s="126"/>
      <x:c r="WRB6" s="126"/>
      <x:c r="WRC6" s="126"/>
      <x:c r="WRD6" s="126"/>
      <x:c r="WRE6" s="126"/>
      <x:c r="WRF6" s="126"/>
      <x:c r="WRG6" s="126"/>
      <x:c r="WRH6" s="126"/>
      <x:c r="WRI6" s="126"/>
      <x:c r="WRJ6" s="126"/>
      <x:c r="WRK6" s="126"/>
      <x:c r="WRL6" s="126"/>
      <x:c r="WRM6" s="126"/>
      <x:c r="WRN6" s="126"/>
      <x:c r="WRO6" s="126"/>
      <x:c r="WRP6" s="126"/>
      <x:c r="WRQ6" s="126"/>
      <x:c r="WRR6" s="126"/>
      <x:c r="WRS6" s="126"/>
      <x:c r="WRT6" s="126"/>
      <x:c r="WRU6" s="126"/>
      <x:c r="WRV6" s="126"/>
      <x:c r="WRW6" s="126"/>
      <x:c r="WRX6" s="126"/>
      <x:c r="WRY6" s="126"/>
      <x:c r="WRZ6" s="126"/>
      <x:c r="WSA6" s="126"/>
      <x:c r="WSB6" s="126"/>
      <x:c r="WSC6" s="126"/>
      <x:c r="WSD6" s="126"/>
      <x:c r="WSE6" s="126"/>
      <x:c r="WSF6" s="126"/>
      <x:c r="WSG6" s="126"/>
      <x:c r="WSH6" s="126"/>
      <x:c r="WSI6" s="126"/>
      <x:c r="WSJ6" s="126"/>
      <x:c r="WSK6" s="126"/>
      <x:c r="WSL6" s="126"/>
      <x:c r="WSM6" s="126"/>
      <x:c r="WSN6" s="126"/>
      <x:c r="WSO6" s="126"/>
      <x:c r="WSP6" s="126"/>
      <x:c r="WSQ6" s="126"/>
      <x:c r="WSR6" s="126"/>
      <x:c r="WSS6" s="126"/>
      <x:c r="WST6" s="126"/>
      <x:c r="WSU6" s="126"/>
      <x:c r="WSV6" s="126"/>
      <x:c r="WSW6" s="126"/>
      <x:c r="WSX6" s="126"/>
      <x:c r="WSY6" s="126"/>
      <x:c r="WSZ6" s="126"/>
      <x:c r="WTA6" s="126"/>
      <x:c r="WTB6" s="126"/>
      <x:c r="WTC6" s="126"/>
      <x:c r="WTD6" s="126"/>
      <x:c r="WTE6" s="126"/>
      <x:c r="WTF6" s="126"/>
      <x:c r="WTG6" s="126"/>
      <x:c r="WTH6" s="126"/>
      <x:c r="WTI6" s="126"/>
      <x:c r="WTJ6" s="126"/>
      <x:c r="WTK6" s="126"/>
      <x:c r="WTL6" s="126"/>
      <x:c r="WTM6" s="126"/>
      <x:c r="WTN6" s="126"/>
      <x:c r="WTO6" s="126"/>
      <x:c r="WTP6" s="126"/>
      <x:c r="WTQ6" s="126"/>
      <x:c r="WTR6" s="126"/>
      <x:c r="WTS6" s="126"/>
      <x:c r="WTT6" s="126"/>
      <x:c r="WTU6" s="126"/>
      <x:c r="WTV6" s="126"/>
      <x:c r="WTW6" s="126"/>
      <x:c r="WTX6" s="126"/>
      <x:c r="WTY6" s="126"/>
      <x:c r="WTZ6" s="126"/>
      <x:c r="WUA6" s="126"/>
      <x:c r="WUB6" s="126"/>
      <x:c r="WUC6" s="126"/>
      <x:c r="WUD6" s="126"/>
      <x:c r="WUE6" s="126"/>
      <x:c r="WUF6" s="126"/>
      <x:c r="WUG6" s="126"/>
      <x:c r="WUH6" s="126"/>
      <x:c r="WUI6" s="126"/>
      <x:c r="WUJ6" s="126"/>
      <x:c r="WUK6" s="126"/>
      <x:c r="WUL6" s="126"/>
      <x:c r="WUM6" s="126"/>
      <x:c r="WUN6" s="126"/>
      <x:c r="WUO6" s="126"/>
      <x:c r="WUP6" s="126"/>
      <x:c r="WUQ6" s="126"/>
      <x:c r="WUR6" s="126"/>
      <x:c r="WUS6" s="126"/>
      <x:c r="WUT6" s="126"/>
      <x:c r="WUU6" s="126"/>
      <x:c r="WUV6" s="126"/>
      <x:c r="WUW6" s="126"/>
      <x:c r="WUX6" s="126"/>
      <x:c r="WUY6" s="126"/>
      <x:c r="WUZ6" s="126"/>
      <x:c r="WVA6" s="126"/>
      <x:c r="WVB6" s="126"/>
      <x:c r="WVC6" s="126"/>
      <x:c r="WVD6" s="126"/>
      <x:c r="WVE6" s="126"/>
      <x:c r="WVF6" s="126"/>
      <x:c r="WVG6" s="126"/>
      <x:c r="WVH6" s="126"/>
      <x:c r="WVI6" s="126"/>
      <x:c r="WVJ6" s="126"/>
      <x:c r="WVK6" s="126"/>
      <x:c r="WVL6" s="126"/>
      <x:c r="WVM6" s="126"/>
      <x:c r="WVN6" s="126"/>
      <x:c r="WVO6" s="126"/>
      <x:c r="WVP6" s="126"/>
      <x:c r="WVQ6" s="126"/>
      <x:c r="WVR6" s="126"/>
      <x:c r="WVS6" s="126"/>
      <x:c r="WVT6" s="126"/>
      <x:c r="WVU6" s="126"/>
      <x:c r="WVV6" s="126"/>
      <x:c r="WVW6" s="126"/>
      <x:c r="WVX6" s="126"/>
      <x:c r="WVY6" s="126"/>
      <x:c r="WVZ6" s="126"/>
      <x:c r="WWA6" s="126"/>
      <x:c r="WWB6" s="126"/>
      <x:c r="WWC6" s="126"/>
      <x:c r="WWD6" s="126"/>
      <x:c r="WWE6" s="126"/>
      <x:c r="WWF6" s="126"/>
      <x:c r="WWG6" s="126"/>
      <x:c r="WWH6" s="126"/>
      <x:c r="WWI6" s="126"/>
      <x:c r="WWJ6" s="126"/>
      <x:c r="WWK6" s="126"/>
      <x:c r="WWL6" s="126"/>
      <x:c r="WWM6" s="126"/>
      <x:c r="WWN6" s="126"/>
      <x:c r="WWO6" s="126"/>
      <x:c r="WWP6" s="126"/>
      <x:c r="WWQ6" s="126"/>
      <x:c r="WWR6" s="126"/>
      <x:c r="WWS6" s="126"/>
      <x:c r="WWT6" s="126"/>
      <x:c r="WWU6" s="126"/>
      <x:c r="WWV6" s="126"/>
      <x:c r="WWW6" s="126"/>
      <x:c r="WWX6" s="126"/>
      <x:c r="WWY6" s="126"/>
      <x:c r="WWZ6" s="126"/>
      <x:c r="WXA6" s="126"/>
      <x:c r="WXB6" s="126"/>
      <x:c r="WXC6" s="126"/>
      <x:c r="WXD6" s="126"/>
      <x:c r="WXE6" s="126"/>
      <x:c r="WXF6" s="126"/>
      <x:c r="WXG6" s="126"/>
      <x:c r="WXH6" s="126"/>
      <x:c r="WXI6" s="126"/>
      <x:c r="WXJ6" s="126"/>
      <x:c r="WXK6" s="126"/>
      <x:c r="WXL6" s="126"/>
      <x:c r="WXM6" s="126"/>
      <x:c r="WXN6" s="126"/>
      <x:c r="WXO6" s="126"/>
      <x:c r="WXP6" s="126"/>
      <x:c r="WXQ6" s="126"/>
      <x:c r="WXR6" s="126"/>
      <x:c r="WXS6" s="126"/>
      <x:c r="WXT6" s="126"/>
      <x:c r="WXU6" s="126"/>
      <x:c r="WXV6" s="126"/>
      <x:c r="WXW6" s="126"/>
      <x:c r="WXX6" s="126"/>
      <x:c r="WXY6" s="126"/>
      <x:c r="WXZ6" s="126"/>
      <x:c r="WYA6" s="126"/>
      <x:c r="WYB6" s="126"/>
      <x:c r="WYC6" s="126"/>
      <x:c r="WYD6" s="126"/>
      <x:c r="WYE6" s="126"/>
      <x:c r="WYF6" s="126"/>
      <x:c r="WYG6" s="126"/>
      <x:c r="WYH6" s="126"/>
      <x:c r="WYI6" s="126"/>
      <x:c r="WYJ6" s="126"/>
      <x:c r="WYK6" s="126"/>
      <x:c r="WYL6" s="126"/>
      <x:c r="WYM6" s="126"/>
      <x:c r="WYN6" s="126"/>
      <x:c r="WYO6" s="126"/>
      <x:c r="WYP6" s="126"/>
      <x:c r="WYQ6" s="126"/>
      <x:c r="WYR6" s="126"/>
      <x:c r="WYS6" s="126"/>
      <x:c r="WYT6" s="126"/>
      <x:c r="WYU6" s="126"/>
      <x:c r="WYV6" s="126"/>
      <x:c r="WYW6" s="126"/>
      <x:c r="WYX6" s="126"/>
      <x:c r="WYY6" s="126"/>
      <x:c r="WYZ6" s="126"/>
      <x:c r="WZA6" s="126"/>
      <x:c r="WZB6" s="126"/>
      <x:c r="WZC6" s="126"/>
      <x:c r="WZD6" s="126"/>
      <x:c r="WZE6" s="126"/>
      <x:c r="WZF6" s="126"/>
      <x:c r="WZG6" s="126"/>
      <x:c r="WZH6" s="126"/>
      <x:c r="WZI6" s="126"/>
      <x:c r="WZJ6" s="126"/>
      <x:c r="WZK6" s="126"/>
      <x:c r="WZL6" s="126"/>
      <x:c r="WZM6" s="126"/>
      <x:c r="WZN6" s="126"/>
      <x:c r="WZO6" s="126"/>
      <x:c r="WZP6" s="126"/>
      <x:c r="WZQ6" s="126"/>
      <x:c r="WZR6" s="126"/>
      <x:c r="WZS6" s="126"/>
      <x:c r="WZT6" s="126"/>
      <x:c r="WZU6" s="126"/>
      <x:c r="WZV6" s="126"/>
      <x:c r="WZW6" s="126"/>
      <x:c r="WZX6" s="126"/>
      <x:c r="WZY6" s="126"/>
      <x:c r="WZZ6" s="126"/>
      <x:c r="XAA6" s="126"/>
      <x:c r="XAB6" s="126"/>
      <x:c r="XAC6" s="126"/>
      <x:c r="XAD6" s="126"/>
      <x:c r="XAE6" s="126"/>
      <x:c r="XAF6" s="126"/>
      <x:c r="XAG6" s="126"/>
      <x:c r="XAH6" s="126"/>
      <x:c r="XAI6" s="126"/>
      <x:c r="XAJ6" s="126"/>
      <x:c r="XAK6" s="126"/>
      <x:c r="XAL6" s="126"/>
      <x:c r="XAM6" s="126"/>
      <x:c r="XAN6" s="126"/>
      <x:c r="XAO6" s="126"/>
      <x:c r="XAP6" s="126"/>
      <x:c r="XAQ6" s="126"/>
      <x:c r="XAR6" s="126"/>
      <x:c r="XAS6" s="126"/>
      <x:c r="XAT6" s="126"/>
      <x:c r="XAU6" s="126"/>
      <x:c r="XAV6" s="126"/>
      <x:c r="XAW6" s="126"/>
      <x:c r="XAX6" s="126"/>
      <x:c r="XAY6" s="126"/>
      <x:c r="XAZ6" s="126"/>
      <x:c r="XBA6" s="126"/>
      <x:c r="XBB6" s="126"/>
      <x:c r="XBC6" s="126"/>
      <x:c r="XBD6" s="126"/>
      <x:c r="XBE6" s="126"/>
      <x:c r="XBF6" s="126"/>
      <x:c r="XBG6" s="126"/>
      <x:c r="XBH6" s="126"/>
      <x:c r="XBI6" s="126"/>
      <x:c r="XBJ6" s="126"/>
      <x:c r="XBK6" s="126"/>
      <x:c r="XBL6" s="126"/>
      <x:c r="XBM6" s="126"/>
      <x:c r="XBN6" s="126"/>
      <x:c r="XBO6" s="126"/>
      <x:c r="XBP6" s="126"/>
      <x:c r="XBQ6" s="126"/>
      <x:c r="XBR6" s="126"/>
      <x:c r="XBS6" s="126"/>
      <x:c r="XBT6" s="126"/>
      <x:c r="XBU6" s="126"/>
      <x:c r="XBV6" s="126"/>
      <x:c r="XBW6" s="126"/>
      <x:c r="XBX6" s="126"/>
      <x:c r="XBY6" s="126"/>
      <x:c r="XBZ6" s="126"/>
      <x:c r="XCA6" s="126"/>
      <x:c r="XCB6" s="126"/>
      <x:c r="XCC6" s="126"/>
      <x:c r="XCD6" s="126"/>
      <x:c r="XCE6" s="126"/>
      <x:c r="XCF6" s="126"/>
      <x:c r="XCG6" s="126"/>
      <x:c r="XCH6" s="126"/>
      <x:c r="XCI6" s="126"/>
      <x:c r="XCJ6" s="126"/>
      <x:c r="XCK6" s="126"/>
      <x:c r="XCL6" s="126"/>
      <x:c r="XCM6" s="126"/>
      <x:c r="XCN6" s="126"/>
      <x:c r="XCO6" s="126"/>
      <x:c r="XCP6" s="126"/>
      <x:c r="XCQ6" s="126"/>
      <x:c r="XCR6" s="126"/>
      <x:c r="XCS6" s="126"/>
      <x:c r="XCT6" s="126"/>
      <x:c r="XCU6" s="126"/>
      <x:c r="XCV6" s="126"/>
      <x:c r="XCW6" s="126"/>
      <x:c r="XCX6" s="126"/>
      <x:c r="XCY6" s="126"/>
      <x:c r="XCZ6" s="126"/>
      <x:c r="XDA6" s="126"/>
      <x:c r="XDB6" s="126"/>
      <x:c r="XDC6" s="126"/>
      <x:c r="XDD6" s="126"/>
      <x:c r="XDE6" s="126"/>
      <x:c r="XDF6" s="126"/>
      <x:c r="XDG6" s="126"/>
      <x:c r="XDH6" s="126"/>
      <x:c r="XDI6" s="126"/>
      <x:c r="XDJ6" s="126"/>
      <x:c r="XDK6" s="126"/>
      <x:c r="XDL6" s="126"/>
      <x:c r="XDM6" s="126"/>
      <x:c r="XDN6" s="126"/>
      <x:c r="XDO6" s="126"/>
      <x:c r="XDP6" s="126"/>
      <x:c r="XDQ6" s="126"/>
      <x:c r="XDR6" s="126"/>
      <x:c r="XDS6" s="126"/>
      <x:c r="XDT6" s="126"/>
      <x:c r="XDU6" s="126"/>
      <x:c r="XDV6" s="126"/>
      <x:c r="XDW6" s="126"/>
      <x:c r="XDX6" s="126"/>
      <x:c r="XDY6" s="126"/>
      <x:c r="XDZ6" s="126"/>
      <x:c r="XEA6" s="126"/>
      <x:c r="XEB6" s="126"/>
      <x:c r="XEC6" s="126"/>
      <x:c r="XED6" s="126"/>
      <x:c r="XEE6" s="126"/>
      <x:c r="XEF6" s="126"/>
      <x:c r="XEG6" s="126"/>
      <x:c r="XEH6" s="126"/>
      <x:c r="XEI6" s="126"/>
      <x:c r="XEJ6" s="126"/>
      <x:c r="XEK6" s="126"/>
      <x:c r="XEL6" s="126"/>
      <x:c r="XEM6" s="126"/>
      <x:c r="XEN6" s="126"/>
      <x:c r="XEO6" s="126"/>
      <x:c r="XEP6" s="126"/>
      <x:c r="XEQ6" s="126"/>
      <x:c r="XER6" s="126"/>
      <x:c r="XES6" s="126"/>
      <x:c r="XET6" s="126"/>
      <x:c r="XEU6" s="126"/>
      <x:c r="XEV6" s="126"/>
      <x:c r="XEW6" s="126"/>
      <x:c r="XEX6" s="126"/>
      <x:c r="XEY6" s="126"/>
      <x:c r="XEZ6" s="126"/>
      <x:c r="XFA6" s="126"/>
      <x:c r="XFB6" s="126"/>
      <x:c r="XFC6" s="126"/>
      <x:c r="XFD6" s="126"/>
    </x:row>
    <x:row r="7" ht="24" customHeight="1">
      <x:c r="A7" s="126">
        <x:v>1</x:v>
      </x:c>
      <x:c r="J7" s="126" t="str">
        <x:f>IF(C7="","",G7+I7)</x:f>
      </x:c>
      <x:c r="N7" s="126" t="str">
        <x:f>IF(C7="","",K7+M7)</x:f>
      </x:c>
      <x:c r="W7" s="126"/>
    </x:row>
    <x:row r="8" ht="24" customHeight="1">
      <x:c r="A8" s="126">
        <x:v>2</x:v>
      </x:c>
      <x:c r="W8" s="126"/>
    </x:row>
    <x:row r="9" ht="24" customHeight="1">
      <x:c r="A9" s="126">
        <x:v>3</x:v>
      </x:c>
      <x:c r="W9" s="126"/>
    </x:row>
    <x:row r="10" ht="24" customHeight="1">
      <x:c r="A10" s="126">
        <x:v>4</x:v>
      </x:c>
      <x:c r="W10" s="126"/>
    </x:row>
    <x:row r="11" ht="24" customHeight="1">
      <x:c r="A11" s="126">
        <x:v>5</x:v>
      </x:c>
      <x:c r="W11" s="126"/>
    </x:row>
    <x:row r="12" ht="24" customHeight="1">
      <x:c r="A12" s="126">
        <x:v>6</x:v>
      </x:c>
      <x:c r="W12" s="126"/>
    </x:row>
    <x:row r="13" ht="24" customHeight="1">
      <x:c r="A13" s="126">
        <x:v>7</x:v>
      </x:c>
      <x:c r="W13" s="126"/>
    </x:row>
    <x:row r="14" ht="24" customHeight="1">
      <x:c r="A14" s="126">
        <x:v>8</x:v>
      </x:c>
      <x:c r="W14" s="126"/>
    </x:row>
    <x:row r="15" ht="24" customHeight="1">
      <x:c r="A15" s="126">
        <x:v>9</x:v>
      </x:c>
      <x:c r="W15" s="126"/>
    </x:row>
    <x:row r="16" ht="24" customHeight="1">
      <x:c r="A16" s="126">
        <x:v>10</x:v>
      </x:c>
      <x:c r="W16" s="126"/>
    </x:row>
    <x:row r="17" ht="24" customHeight="1">
      <x:c r="A17" s="126">
        <x:v>11</x:v>
      </x:c>
      <x:c r="W17" s="126"/>
    </x:row>
    <x:row r="18" ht="24" customHeight="1">
      <x:c r="A18" s="126">
        <x:v>12</x:v>
      </x:c>
      <x:c r="W18" s="126"/>
    </x:row>
    <x:row r="19" ht="24" customHeight="1">
      <x:c r="A19" s="126">
        <x:v>13</x:v>
      </x:c>
      <x:c r="W19" s="126"/>
    </x:row>
    <x:row r="20" ht="24" customHeight="1">
      <x:c r="A20" s="126">
        <x:v>14</x:v>
      </x:c>
      <x:c r="W20" s="126"/>
    </x:row>
    <x:row r="21" ht="24" customHeight="1">
      <x:c r="A21" s="126">
        <x:v>15</x:v>
      </x:c>
      <x:c r="W21" s="126"/>
    </x:row>
    <x:row r="22" ht="24" customHeight="1">
      <x:c r="A22" s="126">
        <x:v>16</x:v>
      </x:c>
      <x:c r="W22" s="126"/>
    </x:row>
    <x:row r="23" ht="24" customHeight="1">
      <x:c r="A23" s="126">
        <x:v>17</x:v>
      </x:c>
      <x:c r="W23" s="126"/>
    </x:row>
    <x:row r="24" ht="24" customHeight="1">
      <x:c r="A24" s="126">
        <x:v>18</x:v>
      </x:c>
      <x:c r="W24" s="126"/>
    </x:row>
    <x:row r="25" ht="24" customHeight="1">
      <x:c r="A25" s="126">
        <x:v>19</x:v>
      </x:c>
      <x:c r="W25" s="126"/>
    </x:row>
    <x:row r="26" ht="24" customHeight="1">
      <x:c r="A26" s="126">
        <x:v>20</x:v>
      </x:c>
      <x:c r="W26" s="126"/>
    </x:row>
    <x:row r="27" ht="24" customHeight="1">
      <x:c r="A27" s="126">
        <x:v>21</x:v>
      </x:c>
      <x:c r="W27" s="126"/>
    </x:row>
    <x:row r="28" ht="24" customHeight="1">
      <x:c r="A28" s="126">
        <x:v>22</x:v>
      </x:c>
      <x:c r="W28" s="126"/>
    </x:row>
    <x:row r="29" ht="24" customHeight="1">
      <x:c r="A29" s="126">
        <x:v>23</x:v>
      </x:c>
      <x:c r="W29" s="126"/>
    </x:row>
    <x:row r="30" ht="24" customHeight="1">
      <x:c r="A30" s="126">
        <x:v>24</x:v>
      </x:c>
      <x:c r="W30" s="126"/>
    </x:row>
    <x:row r="31" ht="24" customHeight="1">
      <x:c r="A31" s="126">
        <x:v>25</x:v>
      </x:c>
      <x:c r="W31" s="126"/>
    </x:row>
    <x:row r="32" ht="24" customHeight="1">
      <x:c r="A32" s="126">
        <x:v>26</x:v>
      </x:c>
      <x:c r="W32" s="126"/>
    </x:row>
    <x:row r="33" ht="24" customHeight="1">
      <x:c r="A33" s="126">
        <x:v>27</x:v>
      </x:c>
      <x:c r="W33" s="126"/>
    </x:row>
    <x:row r="34" ht="24" customHeight="1">
      <x:c r="A34" s="126">
        <x:v>28</x:v>
      </x:c>
      <x:c r="W34" s="126"/>
    </x:row>
    <x:row r="35" ht="24" customHeight="1">
      <x:c r="A35" s="126">
        <x:v>29</x:v>
      </x:c>
      <x:c r="W35" s="126"/>
    </x:row>
    <x:row r="36" ht="24" customHeight="1">
      <x:c r="A36" s="126">
        <x:v>30</x:v>
      </x:c>
      <x:c r="W36" s="126"/>
    </x:row>
    <x:row r="37" ht="24" customHeight="1">
      <x:c r="A37" s="126">
        <x:v>31</x:v>
      </x:c>
      <x:c r="W37" s="126"/>
    </x:row>
    <x:row r="38" ht="24" customHeight="1">
      <x:c r="A38" s="126">
        <x:v>32</x:v>
      </x:c>
      <x:c r="W38" s="126"/>
    </x:row>
    <x:row r="39" ht="24" customHeight="1">
      <x:c r="A39" s="126">
        <x:v>33</x:v>
      </x:c>
      <x:c r="W39" s="126"/>
    </x:row>
    <x:row r="40" ht="24" customHeight="1">
      <x:c r="A40" s="126">
        <x:v>34</x:v>
      </x:c>
      <x:c r="W40" s="126"/>
    </x:row>
    <x:row r="41" ht="24" customHeight="1">
      <x:c r="A41" s="126">
        <x:v>35</x:v>
      </x:c>
      <x:c r="W41" s="126"/>
    </x:row>
    <x:row r="42" ht="24" customHeight="1">
      <x:c r="A42" s="126">
        <x:v>36</x:v>
      </x:c>
      <x:c r="W42" s="126"/>
    </x:row>
    <x:row r="43" ht="24" customHeight="1">
      <x:c r="A43" s="126">
        <x:v>37</x:v>
      </x:c>
      <x:c r="W43" s="126"/>
    </x:row>
    <x:row r="44" ht="24" customHeight="1">
      <x:c r="A44" s="126">
        <x:v>38</x:v>
      </x:c>
      <x:c r="W44" s="126"/>
    </x:row>
    <x:row r="45" ht="24" customHeight="1">
      <x:c r="A45" s="126">
        <x:v>39</x:v>
      </x:c>
      <x:c r="W45" s="126"/>
    </x:row>
    <x:row r="46" ht="24" customHeight="1">
      <x:c r="A46" s="126">
        <x:v>40</x:v>
      </x:c>
      <x:c r="W46" s="126"/>
    </x:row>
    <x:row r="47" ht="24" customHeight="1">
      <x:c r="A47" s="126">
        <x:v>41</x:v>
      </x:c>
      <x:c r="W47" s="126"/>
    </x:row>
    <x:row r="48" ht="24" customHeight="1">
      <x:c r="A48" s="126">
        <x:v>42</x:v>
      </x:c>
      <x:c r="W48" s="126"/>
    </x:row>
    <x:row r="49" ht="24" customHeight="1">
      <x:c r="A49" s="126">
        <x:v>43</x:v>
      </x:c>
      <x:c r="W49" s="126"/>
    </x:row>
    <x:row r="50" ht="24" customHeight="1">
      <x:c r="A50" s="126">
        <x:v>44</x:v>
      </x:c>
      <x:c r="W50" s="126"/>
    </x:row>
    <x:row r="51" ht="24" customHeight="1">
      <x:c r="A51" s="126">
        <x:v>45</x:v>
      </x:c>
      <x:c r="W51" s="126"/>
    </x:row>
    <x:row r="52" ht="24" customHeight="1">
      <x:c r="A52" s="126">
        <x:v>46</x:v>
      </x:c>
      <x:c r="W52" s="126"/>
    </x:row>
    <x:row r="53" ht="24" customHeight="1">
      <x:c r="A53" s="126">
        <x:v>47</x:v>
      </x:c>
      <x:c r="W53" s="126"/>
    </x:row>
    <x:row r="54" ht="24" customHeight="1">
      <x:c r="A54" s="126">
        <x:v>48</x:v>
      </x:c>
      <x:c r="W54" s="126"/>
    </x:row>
    <x:row r="55" ht="24" customHeight="1">
      <x:c r="A55" s="126">
        <x:v>49</x:v>
      </x:c>
      <x:c r="W55" s="126"/>
    </x:row>
    <x:row r="56" ht="24" customHeight="1">
      <x:c r="A56" s="126">
        <x:v>50</x:v>
      </x:c>
      <x:c r="W56" s="126"/>
    </x:row>
    <x:row r="57" ht="24" customHeight="1">
      <x:c r="A57" s="126">
        <x:v>51</x:v>
      </x:c>
      <x:c r="W57" s="126"/>
    </x:row>
    <x:row r="58" ht="24" customHeight="1">
      <x:c r="A58" s="126">
        <x:v>52</x:v>
      </x:c>
      <x:c r="W58" s="126"/>
    </x:row>
    <x:row r="59" ht="24" customHeight="1">
      <x:c r="A59" s="126">
        <x:v>53</x:v>
      </x:c>
      <x:c r="W59" s="126"/>
    </x:row>
    <x:row r="60" ht="24" customHeight="1">
      <x:c r="A60" s="126">
        <x:v>54</x:v>
      </x:c>
      <x:c r="W60" s="126"/>
    </x:row>
    <x:row r="61" ht="24" customHeight="1">
      <x:c r="A61" s="126">
        <x:v>55</x:v>
      </x:c>
      <x:c r="W61" s="126"/>
    </x:row>
    <x:row r="62" ht="24" customHeight="1">
      <x:c r="A62" s="126">
        <x:v>56</x:v>
      </x:c>
      <x:c r="W62" s="126"/>
    </x:row>
    <x:row r="63" ht="24" customHeight="1">
      <x:c r="A63" s="126">
        <x:v>57</x:v>
      </x:c>
      <x:c r="W63" s="126"/>
    </x:row>
    <x:row r="64" ht="24" customHeight="1">
      <x:c r="A64" s="126">
        <x:v>58</x:v>
      </x:c>
      <x:c r="W64" s="126"/>
    </x:row>
    <x:row r="65" ht="24" customHeight="1">
      <x:c r="A65" s="126">
        <x:v>59</x:v>
      </x:c>
      <x:c r="W65" s="126"/>
    </x:row>
    <x:row r="66" ht="24" customHeight="1">
      <x:c r="A66" s="126">
        <x:v>60</x:v>
      </x:c>
      <x:c r="W66" s="126"/>
    </x:row>
    <x:row r="67" ht="24" customHeight="1">
      <x:c r="A67" s="126">
        <x:v>61</x:v>
      </x:c>
      <x:c r="W67" s="126"/>
    </x:row>
    <x:row r="68" ht="24" customHeight="1">
      <x:c r="A68" s="126">
        <x:v>62</x:v>
      </x:c>
      <x:c r="W68" s="126"/>
    </x:row>
    <x:row r="69" ht="24" customHeight="1">
      <x:c r="A69" s="126">
        <x:v>63</x:v>
      </x:c>
      <x:c r="W69" s="126"/>
    </x:row>
    <x:row r="70" ht="24" customHeight="1">
      <x:c r="A70" s="126">
        <x:v>64</x:v>
      </x:c>
      <x:c r="W70" s="126"/>
    </x:row>
    <x:row r="71" ht="24" customHeight="1">
      <x:c r="A71" s="126">
        <x:v>65</x:v>
      </x:c>
      <x:c r="J71" s="126" t="str">
        <x:f>IF(C71="","",G71+I71)</x:f>
      </x:c>
      <x:c r="N71" s="126" t="str">
        <x:f>IF(C71="","",K71+M71)</x:f>
      </x:c>
      <x:c r="W71" s="126"/>
    </x:row>
    <x:row r="72" ht="24" customHeight="1">
      <x:c r="A72" s="126">
        <x:v>66</x:v>
      </x:c>
      <x:c r="W72" s="126"/>
    </x:row>
    <x:row r="73" ht="24" customHeight="1">
      <x:c r="A73" s="126">
        <x:v>67</x:v>
      </x:c>
      <x:c r="W73" s="126"/>
    </x:row>
    <x:row r="74" ht="24" customHeight="1">
      <x:c r="A74" s="126">
        <x:v>68</x:v>
      </x:c>
      <x:c r="W74" s="126"/>
    </x:row>
    <x:row r="75" ht="24" customHeight="1">
      <x:c r="A75" s="126">
        <x:v>69</x:v>
      </x:c>
      <x:c r="W75" s="126"/>
    </x:row>
    <x:row r="76" ht="24" customHeight="1">
      <x:c r="A76" s="126">
        <x:v>70</x:v>
      </x:c>
      <x:c r="W76" s="126"/>
    </x:row>
    <x:row r="77" ht="24" customHeight="1">
      <x:c r="A77" s="126">
        <x:v>71</x:v>
      </x:c>
      <x:c r="W77" s="126"/>
    </x:row>
    <x:row r="78" ht="24" customHeight="1">
      <x:c r="A78" s="126">
        <x:v>72</x:v>
      </x:c>
      <x:c r="W78" s="126"/>
    </x:row>
    <x:row r="79" ht="24" customHeight="1">
      <x:c r="A79" s="126">
        <x:v>73</x:v>
      </x:c>
      <x:c r="W79" s="126"/>
    </x:row>
    <x:row r="80" ht="62.04999923706055" customHeight="1">
      <x:c r="A80" s="126">
        <x:v>74</x:v>
      </x:c>
      <x:c r="B80" s="126" t="s">
        <x:v>3677</x:v>
      </x:c>
      <x:c r="C80" s="126" t="s">
        <x:v>2965</x:v>
      </x:c>
      <x:c r="E80" s="126" t="s">
        <x:v>3678</x:v>
      </x:c>
      <x:c r="F80" s="126">
        <x:v>30</x:v>
      </x:c>
      <x:c r="G80" s="126">
        <x:v>4</x:v>
      </x:c>
      <x:c r="H80" s="126" t="s">
        <x:v>3679</x:v>
      </x:c>
      <x:c r="I80" s="126">
        <x:v>1</x:v>
      </x:c>
      <x:c r="J80" s="126">
        <x:v>5</x:v>
      </x:c>
      <x:c r="K80" s="126">
        <x:v>0</x:v>
      </x:c>
      <x:c r="L80" s="126" t="s">
        <x:v>3680</x:v>
      </x:c>
      <x:c r="M80" s="126">
        <x:v>0</x:v>
      </x:c>
      <x:c r="N80" s="126">
        <x:v>0</x:v>
      </x:c>
      <x:c r="O80" s="126" t="s">
        <x:v>2969</x:v>
      </x:c>
      <x:c r="P80" s="126">
        <x:v>70</x:v>
      </x:c>
      <x:c r="Q80" s="126" t="s">
        <x:v>2977</x:v>
      </x:c>
      <x:c r="R80" s="126">
        <x:v>30</x:v>
      </x:c>
      <x:c r="T80" s="126">
        <x:v>0</x:v>
      </x:c>
      <x:c r="V80" s="126">
        <x:v>0</x:v>
      </x:c>
      <x:c r="W80" s="126" t="s">
        <x:v>2390</x:v>
      </x:c>
      <x:c r="X80" s="126" t="s">
        <x:v>3681</x:v>
      </x:c>
    </x:row>
    <x:row r="81" ht="24" customHeight="1">
      <x:c r="A81" s="126">
        <x:v>75</x:v>
      </x:c>
      <x:c r="W81" s="126"/>
    </x:row>
    <x:row r="82" ht="24" customHeight="1">
      <x:c r="A82" s="126">
        <x:v>76</x:v>
      </x:c>
      <x:c r="W82" s="126"/>
    </x:row>
    <x:row r="83" ht="24" customHeight="1">
      <x:c r="A83" s="126">
        <x:v>77</x:v>
      </x:c>
      <x:c r="W83" s="126"/>
    </x:row>
    <x:row r="84" ht="62.04999923706055" customHeight="1">
      <x:c r="A84" s="126">
        <x:v>78</x:v>
      </x:c>
      <x:c r="B84" s="126" t="s">
        <x:v>3677</x:v>
      </x:c>
      <x:c r="C84" s="126" t="s">
        <x:v>2981</x:v>
      </x:c>
      <x:c r="E84" s="126" t="s">
        <x:v>3678</x:v>
      </x:c>
      <x:c r="F84" s="126">
        <x:v>60</x:v>
      </x:c>
      <x:c r="G84" s="126">
        <x:v>7</x:v>
      </x:c>
      <x:c r="H84" s="126" t="s">
        <x:v>3682</x:v>
      </x:c>
      <x:c r="I84" s="126">
        <x:v>1</x:v>
      </x:c>
      <x:c r="J84" s="126">
        <x:v>8</x:v>
      </x:c>
      <x:c r="K84" s="126">
        <x:v>2</x:v>
      </x:c>
      <x:c r="L84" s="126" t="s">
        <x:v>3683</x:v>
      </x:c>
      <x:c r="M84" s="126">
        <x:v>1</x:v>
      </x:c>
      <x:c r="N84" s="126">
        <x:v>3</x:v>
      </x:c>
      <x:c r="O84" s="126" t="s">
        <x:v>2984</x:v>
      </x:c>
      <x:c r="P84" s="126">
        <x:v>45</x:v>
      </x:c>
      <x:c r="Q84" s="126" t="s">
        <x:v>2989</x:v>
      </x:c>
      <x:c r="R84" s="126">
        <x:v>35</x:v>
      </x:c>
      <x:c r="S84" s="126" t="s">
        <x:v>2993</x:v>
      </x:c>
      <x:c r="T84" s="126">
        <x:v>20</x:v>
      </x:c>
      <x:c r="V84" s="126">
        <x:v>0</x:v>
      </x:c>
      <x:c r="W84" s="126" t="s">
        <x:v>2133</x:v>
      </x:c>
      <x:c r="X84" s="126" t="s">
        <x:v>3684</x:v>
      </x:c>
    </x:row>
    <x:row r="85" ht="24" customHeight="1">
      <x:c r="A85" s="126">
        <x:v>79</x:v>
      </x:c>
      <x:c r="W85" s="126"/>
    </x:row>
    <x:row r="86" ht="24" customHeight="1">
      <x:c r="A86" s="126">
        <x:v>80</x:v>
      </x:c>
      <x:c r="W86" s="126"/>
    </x:row>
    <x:row r="87" ht="24" customHeight="1">
      <x:c r="A87" s="126">
        <x:v>81</x:v>
      </x:c>
      <x:c r="W87" s="126"/>
    </x:row>
    <x:row r="88" ht="24" customHeight="1">
      <x:c r="A88" s="126">
        <x:v>82</x:v>
      </x:c>
      <x:c r="W88" s="126"/>
    </x:row>
    <x:row r="89" ht="62.04999923706055" customHeight="1">
      <x:c r="A89" s="126">
        <x:v>83</x:v>
      </x:c>
      <x:c r="B89" s="126" t="s">
        <x:v>3685</x:v>
      </x:c>
      <x:c r="C89" s="126" t="s">
        <x:v>2997</x:v>
      </x:c>
      <x:c r="E89" s="126" t="s">
        <x:v>3678</x:v>
      </x:c>
      <x:c r="F89" s="126">
        <x:v>45</x:v>
      </x:c>
      <x:c r="G89" s="126">
        <x:v>5</x:v>
      </x:c>
      <x:c r="H89" s="126" t="s">
        <x:v>3686</x:v>
      </x:c>
      <x:c r="I89" s="126">
        <x:v>1</x:v>
      </x:c>
      <x:c r="J89" s="126">
        <x:v>6</x:v>
      </x:c>
      <x:c r="K89" s="126">
        <x:v>1</x:v>
      </x:c>
      <x:c r="L89" s="126" t="s">
        <x:v>3687</x:v>
      </x:c>
      <x:c r="M89" s="126">
        <x:v>1</x:v>
      </x:c>
      <x:c r="N89" s="126">
        <x:v>2</x:v>
      </x:c>
      <x:c r="O89" s="126" t="s">
        <x:v>2999</x:v>
      </x:c>
      <x:c r="P89" s="126">
        <x:v>60</x:v>
      </x:c>
      <x:c r="Q89" s="126" t="s">
        <x:v>3004</x:v>
      </x:c>
      <x:c r="R89" s="126">
        <x:v>40</x:v>
      </x:c>
      <x:c r="T89" s="126">
        <x:v>0</x:v>
      </x:c>
      <x:c r="V89" s="126">
        <x:v>0</x:v>
      </x:c>
      <x:c r="W89" s="126" t="s">
        <x:v>2390</x:v>
      </x:c>
      <x:c r="X89" s="126" t="s">
        <x:v>3688</x:v>
      </x:c>
    </x:row>
    <x:row r="90" ht="62.04999923706055" customHeight="1">
      <x:c r="A90" s="126">
        <x:v>84</x:v>
      </x:c>
      <x:c r="B90" s="126" t="s">
        <x:v>3689</x:v>
      </x:c>
      <x:c r="C90" s="126" t="s">
        <x:v>3008</x:v>
      </x:c>
      <x:c r="E90" s="126" t="s">
        <x:v>3678</x:v>
      </x:c>
      <x:c r="F90" s="126">
        <x:v>35</x:v>
      </x:c>
      <x:c r="G90" s="126">
        <x:v>4</x:v>
      </x:c>
      <x:c r="H90" s="126" t="s">
        <x:v>3690</x:v>
      </x:c>
      <x:c r="I90" s="126">
        <x:v>1</x:v>
      </x:c>
      <x:c r="J90" s="126">
        <x:v>5</x:v>
      </x:c>
      <x:c r="K90" s="126">
        <x:v>0</x:v>
      </x:c>
      <x:c r="L90" s="126" t="s">
        <x:v>3691</x:v>
      </x:c>
      <x:c r="M90" s="126">
        <x:v>0</x:v>
      </x:c>
      <x:c r="N90" s="126">
        <x:v>0</x:v>
      </x:c>
      <x:c r="O90" s="126" t="s">
        <x:v>3010</x:v>
      </x:c>
      <x:c r="P90" s="126">
        <x:v>45</x:v>
      </x:c>
      <x:c r="Q90" s="126" t="s">
        <x:v>3014</x:v>
      </x:c>
      <x:c r="R90" s="126">
        <x:v>35</x:v>
      </x:c>
      <x:c r="S90" s="126" t="s">
        <x:v>3018</x:v>
      </x:c>
      <x:c r="T90" s="126">
        <x:v>20</x:v>
      </x:c>
      <x:c r="V90" s="126">
        <x:v>0</x:v>
      </x:c>
      <x:c r="W90" s="126" t="s">
        <x:v>2139</x:v>
      </x:c>
      <x:c r="X90" s="126" t="s">
        <x:v>3692</x:v>
      </x:c>
    </x:row>
    <x:row r="91" ht="62.04999923706055" customHeight="1">
      <x:c r="A91" s="126">
        <x:v>85</x:v>
      </x:c>
      <x:c r="B91" s="126" t="s">
        <x:v>3689</x:v>
      </x:c>
      <x:c r="C91" s="126" t="s">
        <x:v>3024</x:v>
      </x:c>
      <x:c r="E91" s="126" t="s">
        <x:v>3678</x:v>
      </x:c>
      <x:c r="F91" s="126">
        <x:v>55</x:v>
      </x:c>
      <x:c r="G91" s="126">
        <x:v>6</x:v>
      </x:c>
      <x:c r="H91" s="126" t="s">
        <x:v>3693</x:v>
      </x:c>
      <x:c r="I91" s="126">
        <x:v>1</x:v>
      </x:c>
      <x:c r="J91" s="126">
        <x:v>7</x:v>
      </x:c>
      <x:c r="K91" s="126">
        <x:v>2</x:v>
      </x:c>
      <x:c r="L91" s="126" t="s">
        <x:v>3694</x:v>
      </x:c>
      <x:c r="M91" s="126">
        <x:v>0</x:v>
      </x:c>
      <x:c r="N91" s="126">
        <x:v>2</x:v>
      </x:c>
      <x:c r="O91" s="126" t="s">
        <x:v>3026</x:v>
      </x:c>
      <x:c r="P91" s="126">
        <x:v>55</x:v>
      </x:c>
      <x:c r="Q91" s="126" t="s">
        <x:v>3029</x:v>
      </x:c>
      <x:c r="R91" s="126">
        <x:v>30</x:v>
      </x:c>
      <x:c r="S91" s="126" t="s">
        <x:v>3035</x:v>
      </x:c>
      <x:c r="T91" s="126">
        <x:v>15</x:v>
      </x:c>
      <x:c r="V91" s="126">
        <x:v>0</x:v>
      </x:c>
      <x:c r="W91" s="126" t="s">
        <x:v>2139</x:v>
      </x:c>
      <x:c r="X91" s="126" t="s">
        <x:v>3695</x:v>
      </x:c>
    </x:row>
    <x:row r="92" ht="24" customHeight="1">
      <x:c r="A92" s="126">
        <x:v>86</x:v>
      </x:c>
      <x:c r="W92" s="126"/>
    </x:row>
    <x:row r="93" ht="24" customHeight="1">
      <x:c r="A93" s="126">
        <x:v>87</x:v>
      </x:c>
      <x:c r="W93" s="126"/>
    </x:row>
    <x:row r="94" ht="24" customHeight="1">
      <x:c r="A94" s="126">
        <x:v>88</x:v>
      </x:c>
      <x:c r="W94" s="126"/>
    </x:row>
    <x:row r="95" ht="24" customHeight="1">
      <x:c r="A95" s="126">
        <x:v>89</x:v>
      </x:c>
      <x:c r="W95" s="126"/>
    </x:row>
    <x:row r="96" ht="24" customHeight="1">
      <x:c r="A96" s="126">
        <x:v>90</x:v>
      </x:c>
      <x:c r="W96" s="126"/>
    </x:row>
    <x:row r="97" ht="24" customHeight="1">
      <x:c r="A97" s="126">
        <x:v>91</x:v>
      </x:c>
      <x:c r="W97" s="126"/>
    </x:row>
    <x:row r="98" ht="24" customHeight="1">
      <x:c r="A98" s="126">
        <x:v>92</x:v>
      </x:c>
      <x:c r="W98" s="126"/>
    </x:row>
    <x:row r="99" ht="24" customHeight="1">
      <x:c r="A99" s="126">
        <x:v>93</x:v>
      </x:c>
      <x:c r="W99" s="126"/>
    </x:row>
    <x:row r="100" ht="24" customHeight="1">
      <x:c r="A100" s="126">
        <x:v>94</x:v>
      </x:c>
      <x:c r="W100" s="126"/>
    </x:row>
    <x:row r="101" ht="24" customHeight="1">
      <x:c r="A101" s="126">
        <x:v>95</x:v>
      </x:c>
      <x:c r="W101" s="126"/>
    </x:row>
    <x:row r="102" ht="24" customHeight="1">
      <x:c r="A102" s="126">
        <x:v>96</x:v>
      </x:c>
      <x:c r="W102" s="126"/>
    </x:row>
    <x:row r="103" ht="62.04999923706055" customHeight="1">
      <x:c r="A103" s="126">
        <x:v>97</x:v>
      </x:c>
      <x:c r="B103" s="126" t="s">
        <x:v>3685</x:v>
      </x:c>
      <x:c r="C103" s="126" t="s">
        <x:v>3038</x:v>
      </x:c>
      <x:c r="E103" s="126" t="s">
        <x:v>2563</x:v>
      </x:c>
      <x:c r="F103" s="126">
        <x:v>80</x:v>
      </x:c>
      <x:c r="G103" s="126">
        <x:v>10</x:v>
      </x:c>
      <x:c r="H103" s="126" t="s">
        <x:v>3696</x:v>
      </x:c>
      <x:c r="I103" s="126">
        <x:v>2</x:v>
      </x:c>
      <x:c r="J103" s="126">
        <x:v>12</x:v>
      </x:c>
      <x:c r="K103" s="126">
        <x:v>4</x:v>
      </x:c>
      <x:c r="L103" s="126" t="s">
        <x:v>3697</x:v>
      </x:c>
      <x:c r="M103" s="126">
        <x:v>1</x:v>
      </x:c>
      <x:c r="N103" s="126">
        <x:v>5</x:v>
      </x:c>
      <x:c r="O103" s="126" t="s">
        <x:v>3041</x:v>
      </x:c>
      <x:c r="P103" s="126">
        <x:v>45</x:v>
      </x:c>
      <x:c r="Q103" s="126" t="s">
        <x:v>3045</x:v>
      </x:c>
      <x:c r="R103" s="126">
        <x:v>35</x:v>
      </x:c>
      <x:c r="S103" s="126" t="s">
        <x:v>3050</x:v>
      </x:c>
      <x:c r="T103" s="126">
        <x:v>20</x:v>
      </x:c>
      <x:c r="V103" s="126">
        <x:v>0</x:v>
      </x:c>
      <x:c r="W103" s="126" t="s">
        <x:v>2139</x:v>
      </x:c>
      <x:c r="X103" s="126" t="s">
        <x:v>3698</x:v>
      </x:c>
    </x:row>
    <x:row r="104" ht="62.04999923706055" customHeight="1">
      <x:c r="A104" s="126">
        <x:v>98</x:v>
      </x:c>
      <x:c r="B104" s="126" t="s">
        <x:v>3685</x:v>
      </x:c>
      <x:c r="C104" s="126" t="s">
        <x:v>3054</x:v>
      </x:c>
      <x:c r="E104" s="126" t="s">
        <x:v>2563</x:v>
      </x:c>
      <x:c r="F104" s="126">
        <x:v>110</x:v>
      </x:c>
      <x:c r="G104" s="126">
        <x:v>12</x:v>
      </x:c>
      <x:c r="H104" s="126" t="s">
        <x:v>3699</x:v>
      </x:c>
      <x:c r="I104" s="126">
        <x:v>2</x:v>
      </x:c>
      <x:c r="J104" s="126">
        <x:v>14</x:v>
      </x:c>
      <x:c r="K104" s="126">
        <x:v>6</x:v>
      </x:c>
      <x:c r="L104" s="126" t="s">
        <x:v>3700</x:v>
      </x:c>
      <x:c r="M104" s="126">
        <x:v>2</x:v>
      </x:c>
      <x:c r="N104" s="126">
        <x:v>8</x:v>
      </x:c>
      <x:c r="O104" s="126" t="s">
        <x:v>3057</x:v>
      </x:c>
      <x:c r="P104" s="126">
        <x:v>50</x:v>
      </x:c>
      <x:c r="Q104" s="126" t="s">
        <x:v>3060</x:v>
      </x:c>
      <x:c r="R104" s="126">
        <x:v>30</x:v>
      </x:c>
      <x:c r="S104" s="126" t="s">
        <x:v>3066</x:v>
      </x:c>
      <x:c r="T104" s="126">
        <x:v>20</x:v>
      </x:c>
      <x:c r="V104" s="126">
        <x:v>0</x:v>
      </x:c>
      <x:c r="W104" s="126" t="s">
        <x:v>2133</x:v>
      </x:c>
      <x:c r="X104" s="126" t="s">
        <x:v>3701</x:v>
      </x:c>
    </x:row>
    <x:row r="105" ht="24" customHeight="1">
      <x:c r="A105" s="126">
        <x:v>99</x:v>
      </x:c>
      <x:c r="W105" s="126"/>
    </x:row>
    <x:row r="106" ht="62.04999923706055" customHeight="1">
      <x:c r="A106" s="126">
        <x:v>100</x:v>
      </x:c>
      <x:c r="B106" s="126" t="s">
        <x:v>3685</x:v>
      </x:c>
      <x:c r="C106" s="126" t="s">
        <x:v>3072</x:v>
      </x:c>
      <x:c r="E106" s="126" t="s">
        <x:v>3702</x:v>
      </x:c>
      <x:c r="F106" s="126">
        <x:v>190</x:v>
      </x:c>
      <x:c r="G106" s="126">
        <x:v>20</x:v>
      </x:c>
      <x:c r="H106" s="126" t="s">
        <x:v>3703</x:v>
      </x:c>
      <x:c r="I106" s="126">
        <x:v>4</x:v>
      </x:c>
      <x:c r="J106" s="126">
        <x:v>24</x:v>
      </x:c>
      <x:c r="K106" s="126">
        <x:v>9</x:v>
      </x:c>
      <x:c r="L106" s="126" t="s">
        <x:v>3704</x:v>
      </x:c>
      <x:c r="M106" s="126">
        <x:v>3</x:v>
      </x:c>
      <x:c r="N106" s="126">
        <x:v>12</x:v>
      </x:c>
      <x:c r="O106" s="126" t="s">
        <x:v>3074</x:v>
      </x:c>
      <x:c r="P106" s="126">
        <x:v>40</x:v>
      </x:c>
      <x:c r="Q106" s="126" t="s">
        <x:v>3078</x:v>
      </x:c>
      <x:c r="R106" s="126">
        <x:v>30</x:v>
      </x:c>
      <x:c r="S106" s="126" t="s">
        <x:v>3081</x:v>
      </x:c>
      <x:c r="T106" s="126">
        <x:v>20</x:v>
      </x:c>
      <x:c r="U106" s="126" t="s">
        <x:v>3084</x:v>
      </x:c>
      <x:c r="V106" s="126">
        <x:v>10</x:v>
      </x:c>
      <x:c r="W106" s="126" t="s">
        <x:v>2390</x:v>
      </x:c>
      <x:c r="X106" s="126" t="s">
        <x:v>3705</x:v>
      </x:c>
    </x:row>
    <x:row r="107" ht="24" customHeight="1">
      <x:c r="A107" s="126">
        <x:v>101</x:v>
      </x:c>
      <x:c r="W107" s="126"/>
    </x:row>
    <x:row r="108" ht="24" customHeight="1">
      <x:c r="A108" s="126">
        <x:v>102</x:v>
      </x:c>
      <x:c r="W108" s="126"/>
    </x:row>
    <x:row r="109" ht="62.04999923706055" customHeight="1">
      <x:c r="A109" s="126">
        <x:v>103</x:v>
      </x:c>
      <x:c r="B109" s="126" t="s">
        <x:v>3685</x:v>
      </x:c>
      <x:c r="C109" s="126" t="s">
        <x:v>3088</x:v>
      </x:c>
      <x:c r="E109" s="126" t="s">
        <x:v>3706</x:v>
      </x:c>
      <x:c r="F109" s="126">
        <x:v>270</x:v>
      </x:c>
      <x:c r="G109" s="126">
        <x:v>22</x:v>
      </x:c>
      <x:c r="H109" s="126" t="s">
        <x:v>3707</x:v>
      </x:c>
      <x:c r="I109" s="126">
        <x:v>5</x:v>
      </x:c>
      <x:c r="J109" s="126">
        <x:v>27</x:v>
      </x:c>
      <x:c r="K109" s="126">
        <x:v>11</x:v>
      </x:c>
      <x:c r="L109" s="126" t="s">
        <x:v>3708</x:v>
      </x:c>
      <x:c r="M109" s="126">
        <x:v>4</x:v>
      </x:c>
      <x:c r="N109" s="126">
        <x:v>15</x:v>
      </x:c>
      <x:c r="O109" s="126" t="s">
        <x:v>3090</x:v>
      </x:c>
      <x:c r="P109" s="126">
        <x:v>30</x:v>
      </x:c>
      <x:c r="Q109" s="126" t="s">
        <x:v>3094</x:v>
      </x:c>
      <x:c r="R109" s="126">
        <x:v>30</x:v>
      </x:c>
      <x:c r="S109" s="126" t="s">
        <x:v>3098</x:v>
      </x:c>
      <x:c r="T109" s="126">
        <x:v>25</x:v>
      </x:c>
      <x:c r="U109" s="126" t="s">
        <x:v>3102</x:v>
      </x:c>
      <x:c r="V109" s="126">
        <x:v>15</x:v>
      </x:c>
      <x:c r="W109" s="126" t="s">
        <x:v>2139</x:v>
      </x:c>
      <x:c r="X109" s="126" t="s">
        <x:v>3709</x:v>
      </x:c>
    </x:row>
    <x:row r="110" ht="24" customHeight="1">
      <x:c r="A110" s="126">
        <x:v>104</x:v>
      </x:c>
      <x:c r="W110" s="126"/>
    </x:row>
    <x:row r="111" ht="24" customHeight="1">
      <x:c r="A111" s="126">
        <x:v>105</x:v>
      </x:c>
      <x:c r="W111" s="126"/>
    </x:row>
    <x:row r="112" ht="24" customHeight="1">
      <x:c r="A112" s="126">
        <x:v>106</x:v>
      </x:c>
      <x:c r="W112" s="126"/>
    </x:row>
    <x:row r="113" ht="24" customHeight="1">
      <x:c r="A113" s="126">
        <x:v>107</x:v>
      </x:c>
      <x:c r="W113" s="126"/>
    </x:row>
    <x:row r="114" ht="24" customHeight="1">
      <x:c r="A114" s="126">
        <x:v>108</x:v>
      </x:c>
      <x:c r="W114" s="126"/>
    </x:row>
    <x:row r="115" ht="24" customHeight="1">
      <x:c r="A115" s="126">
        <x:v>109</x:v>
      </x:c>
      <x:c r="W115" s="126"/>
    </x:row>
    <x:row r="116" ht="24" customHeight="1">
      <x:c r="A116" s="126">
        <x:v>110</x:v>
      </x:c>
      <x:c r="W116" s="126"/>
    </x:row>
    <x:row r="117" ht="24" customHeight="1">
      <x:c r="A117" s="126">
        <x:v>111</x:v>
      </x:c>
      <x:c r="W117" s="126"/>
    </x:row>
    <x:row r="118" ht="24" customHeight="1">
      <x:c r="A118" s="126">
        <x:v>112</x:v>
      </x:c>
      <x:c r="W118" s="126"/>
    </x:row>
    <x:row r="119" ht="24" customHeight="1">
      <x:c r="A119" s="126">
        <x:v>113</x:v>
      </x:c>
      <x:c r="W119" s="126"/>
    </x:row>
    <x:row r="120" ht="24" customHeight="1">
      <x:c r="A120" s="126">
        <x:v>114</x:v>
      </x:c>
      <x:c r="W120" s="126"/>
    </x:row>
    <x:row r="121" ht="24" customHeight="1">
      <x:c r="A121" s="126">
        <x:v>115</x:v>
      </x:c>
      <x:c r="W121" s="126"/>
    </x:row>
    <x:row r="122" ht="24" customHeight="1">
      <x:c r="A122" s="126">
        <x:v>116</x:v>
      </x:c>
      <x:c r="W122" s="126"/>
    </x:row>
    <x:row r="123" ht="24" customHeight="1">
      <x:c r="A123" s="126">
        <x:v>117</x:v>
      </x:c>
      <x:c r="W123" s="126"/>
    </x:row>
    <x:row r="124" ht="24" customHeight="1">
      <x:c r="A124" s="126">
        <x:v>118</x:v>
      </x:c>
      <x:c r="W124" s="126"/>
    </x:row>
    <x:row r="125" ht="24" customHeight="1">
      <x:c r="A125" s="126">
        <x:v>119</x:v>
      </x:c>
      <x:c r="W125" s="126"/>
    </x:row>
    <x:row r="126" ht="24" customHeight="1">
      <x:c r="A126" s="126">
        <x:v>120</x:v>
      </x:c>
      <x:c r="W126" s="126"/>
    </x:row>
    <x:row r="127" ht="24" customHeight="1">
      <x:c r="A127" s="126">
        <x:v>121</x:v>
      </x:c>
      <x:c r="W127" s="126"/>
    </x:row>
    <x:row r="128" ht="24" customHeight="1">
      <x:c r="A128" s="126">
        <x:v>122</x:v>
      </x:c>
      <x:c r="W128" s="126"/>
    </x:row>
    <x:row r="129" ht="24" customHeight="1">
      <x:c r="A129" s="126">
        <x:v>123</x:v>
      </x:c>
      <x:c r="W129" s="126"/>
    </x:row>
    <x:row r="130" ht="24" customHeight="1">
      <x:c r="A130" s="126">
        <x:v>124</x:v>
      </x:c>
      <x:c r="W130" s="126"/>
    </x:row>
    <x:row r="131" ht="62.04999923706055" customHeight="1">
      <x:c r="A131" s="126">
        <x:v>125</x:v>
      </x:c>
      <x:c r="B131" s="126" t="s">
        <x:v>3685</x:v>
      </x:c>
      <x:c r="C131" s="126" t="s">
        <x:v>3107</x:v>
      </x:c>
      <x:c r="E131" s="126" t="s">
        <x:v>2563</x:v>
      </x:c>
      <x:c r="F131" s="126">
        <x:v>130</x:v>
      </x:c>
      <x:c r="G131" s="126">
        <x:v>18</x:v>
      </x:c>
      <x:c r="H131" s="126" t="s">
        <x:v>3710</x:v>
      </x:c>
      <x:c r="I131" s="126">
        <x:v>3</x:v>
      </x:c>
      <x:c r="J131" s="126">
        <x:v>21</x:v>
      </x:c>
      <x:c r="K131" s="126">
        <x:v>8</x:v>
      </x:c>
      <x:c r="L131" s="126" t="s">
        <x:v>3711</x:v>
      </x:c>
      <x:c r="M131" s="126">
        <x:v>2</x:v>
      </x:c>
      <x:c r="N131" s="126">
        <x:v>10</x:v>
      </x:c>
      <x:c r="O131" s="126" t="s">
        <x:v>3109</x:v>
      </x:c>
      <x:c r="P131" s="126">
        <x:v>40</x:v>
      </x:c>
      <x:c r="Q131" s="126" t="s">
        <x:v>3113</x:v>
      </x:c>
      <x:c r="R131" s="126">
        <x:v>35</x:v>
      </x:c>
      <x:c r="S131" s="126" t="s">
        <x:v>3116</x:v>
      </x:c>
      <x:c r="T131" s="126">
        <x:v>25</x:v>
      </x:c>
      <x:c r="V131" s="126">
        <x:v>0</x:v>
      </x:c>
      <x:c r="W131" s="126" t="s">
        <x:v>2139</x:v>
      </x:c>
      <x:c r="X131" s="126" t="s">
        <x:v>3712</x:v>
      </x:c>
    </x:row>
    <x:row r="132" ht="62.04999923706055" customHeight="1">
      <x:c r="A132" s="126">
        <x:v>126</x:v>
      </x:c>
      <x:c r="B132" s="126" t="s">
        <x:v>3685</x:v>
      </x:c>
      <x:c r="C132" s="126" t="s">
        <x:v>3119</x:v>
      </x:c>
      <x:c r="E132" s="126" t="s">
        <x:v>2563</x:v>
      </x:c>
      <x:c r="F132" s="126">
        <x:v>115</x:v>
      </x:c>
      <x:c r="G132" s="126">
        <x:v>20</x:v>
      </x:c>
      <x:c r="H132" s="126" t="s">
        <x:v>3713</x:v>
      </x:c>
      <x:c r="I132" s="126">
        <x:v>4</x:v>
      </x:c>
      <x:c r="J132" s="126">
        <x:v>24</x:v>
      </x:c>
      <x:c r="K132" s="126">
        <x:v>7</x:v>
      </x:c>
      <x:c r="L132" s="126" t="s">
        <x:v>3714</x:v>
      </x:c>
      <x:c r="M132" s="126">
        <x:v>1</x:v>
      </x:c>
      <x:c r="N132" s="126">
        <x:v>8</x:v>
      </x:c>
      <x:c r="O132" s="126" t="s">
        <x:v>3120</x:v>
      </x:c>
      <x:c r="P132" s="126">
        <x:v>35</x:v>
      </x:c>
      <x:c r="Q132" s="126" t="s">
        <x:v>3124</x:v>
      </x:c>
      <x:c r="R132" s="126">
        <x:v>40</x:v>
      </x:c>
      <x:c r="S132" s="126" t="s">
        <x:v>3129</x:v>
      </x:c>
      <x:c r="T132" s="126">
        <x:v>25</x:v>
      </x:c>
      <x:c r="V132" s="126">
        <x:v>0</x:v>
      </x:c>
      <x:c r="W132" s="126" t="s">
        <x:v>2139</x:v>
      </x:c>
      <x:c r="X132" s="126" t="s">
        <x:v>3715</x:v>
      </x:c>
    </x:row>
    <x:row r="133" ht="24" customHeight="1">
      <x:c r="A133" s="126">
        <x:v>127</x:v>
      </x:c>
      <x:c r="W133" s="126"/>
    </x:row>
    <x:row r="134" ht="24" customHeight="1">
      <x:c r="A134" s="126">
        <x:v>128</x:v>
      </x:c>
      <x:c r="W134" s="126"/>
    </x:row>
    <x:row r="135" ht="24" customHeight="1">
      <x:c r="A135" s="126">
        <x:v>129</x:v>
      </x:c>
      <x:c r="J135" s="126" t="str">
        <x:f>IF(C135="","",G135+I135)</x:f>
      </x:c>
      <x:c r="N135" s="126" t="str">
        <x:f>IF(C135="","",K135+M135)</x:f>
      </x:c>
      <x:c r="W135" s="126"/>
    </x:row>
    <x:row r="136" ht="62.04999923706055" customHeight="1">
      <x:c r="A136" s="126">
        <x:v>130</x:v>
      </x:c>
      <x:c r="B136" s="126" t="s">
        <x:v>3685</x:v>
      </x:c>
      <x:c r="C136" s="126" t="s">
        <x:v>3134</x:v>
      </x:c>
      <x:c r="E136" s="126" t="s">
        <x:v>2563</x:v>
      </x:c>
      <x:c r="F136" s="126">
        <x:v>165</x:v>
      </x:c>
      <x:c r="G136" s="126">
        <x:v>21</x:v>
      </x:c>
      <x:c r="H136" s="126" t="s">
        <x:v>3716</x:v>
      </x:c>
      <x:c r="I136" s="126">
        <x:v>4</x:v>
      </x:c>
      <x:c r="J136" s="126">
        <x:v>25</x:v>
      </x:c>
      <x:c r="K136" s="126">
        <x:v>10</x:v>
      </x:c>
      <x:c r="L136" s="126" t="s">
        <x:v>3717</x:v>
      </x:c>
      <x:c r="M136" s="126">
        <x:v>3</x:v>
      </x:c>
      <x:c r="N136" s="126">
        <x:v>13</x:v>
      </x:c>
      <x:c r="O136" s="126" t="s">
        <x:v>3135</x:v>
      </x:c>
      <x:c r="P136" s="126">
        <x:v>50</x:v>
      </x:c>
      <x:c r="Q136" s="126" t="s">
        <x:v>3138</x:v>
      </x:c>
      <x:c r="R136" s="126">
        <x:v>30</x:v>
      </x:c>
      <x:c r="S136" s="126" t="s">
        <x:v>3141</x:v>
      </x:c>
      <x:c r="T136" s="126">
        <x:v>20</x:v>
      </x:c>
      <x:c r="V136" s="126">
        <x:v>0</x:v>
      </x:c>
      <x:c r="W136" s="126" t="s">
        <x:v>2193</x:v>
      </x:c>
      <x:c r="X136" s="126" t="s">
        <x:v>3718</x:v>
      </x:c>
    </x:row>
    <x:row r="137" ht="24" customHeight="1">
      <x:c r="A137" s="126">
        <x:v>131</x:v>
      </x:c>
      <x:c r="W137" s="126"/>
    </x:row>
    <x:row r="138" ht="24" customHeight="1">
      <x:c r="A138" s="126">
        <x:v>132</x:v>
      </x:c>
      <x:c r="W138" s="126"/>
    </x:row>
    <x:row r="139" ht="24" customHeight="1">
      <x:c r="A139" s="126">
        <x:v>133</x:v>
      </x:c>
      <x:c r="W139" s="126"/>
    </x:row>
    <x:row r="140" ht="24" customHeight="1">
      <x:c r="A140" s="126">
        <x:v>134</x:v>
      </x:c>
      <x:c r="W140" s="126"/>
    </x:row>
    <x:row r="141" ht="24" customHeight="1">
      <x:c r="A141" s="126">
        <x:v>135</x:v>
      </x:c>
      <x:c r="W141" s="126"/>
    </x:row>
    <x:row r="142" ht="24" customHeight="1">
      <x:c r="A142" s="126">
        <x:v>136</x:v>
      </x:c>
      <x:c r="W142" s="126"/>
    </x:row>
    <x:row r="143" ht="24" customHeight="1">
      <x:c r="A143" s="126">
        <x:v>137</x:v>
      </x:c>
      <x:c r="W143" s="126"/>
    </x:row>
    <x:row r="144" ht="24" customHeight="1">
      <x:c r="A144" s="126">
        <x:v>138</x:v>
      </x:c>
      <x:c r="W144" s="126"/>
    </x:row>
    <x:row r="145" ht="24" customHeight="1">
      <x:c r="A145" s="126">
        <x:v>139</x:v>
      </x:c>
      <x:c r="W145" s="126"/>
    </x:row>
    <x:row r="146" ht="24" customHeight="1">
      <x:c r="A146" s="126">
        <x:v>140</x:v>
      </x:c>
      <x:c r="W146" s="126"/>
    </x:row>
    <x:row r="147" ht="62.04999923706055" customHeight="1">
      <x:c r="A147" s="126">
        <x:v>141</x:v>
      </x:c>
      <x:c r="B147" s="126" t="s">
        <x:v>3685</x:v>
      </x:c>
      <x:c r="C147" s="126" t="s">
        <x:v>3145</x:v>
      </x:c>
      <x:c r="E147" s="126" t="s">
        <x:v>3702</x:v>
      </x:c>
      <x:c r="F147" s="126">
        <x:v>320</x:v>
      </x:c>
      <x:c r="G147" s="126">
        <x:v>30</x:v>
      </x:c>
      <x:c r="H147" s="126" t="s">
        <x:v>3719</x:v>
      </x:c>
      <x:c r="I147" s="126">
        <x:v>6</x:v>
      </x:c>
      <x:c r="J147" s="126">
        <x:v>36</x:v>
      </x:c>
      <x:c r="K147" s="126">
        <x:v>17</x:v>
      </x:c>
      <x:c r="L147" s="126" t="s">
        <x:v>3720</x:v>
      </x:c>
      <x:c r="M147" s="126">
        <x:v>5</x:v>
      </x:c>
      <x:c r="N147" s="126">
        <x:v>22</x:v>
      </x:c>
      <x:c r="O147" s="126" t="s">
        <x:v>3147</x:v>
      </x:c>
      <x:c r="P147" s="126">
        <x:v>35</x:v>
      </x:c>
      <x:c r="Q147" s="126" t="s">
        <x:v>3150</x:v>
      </x:c>
      <x:c r="R147" s="126">
        <x:v>30</x:v>
      </x:c>
      <x:c r="S147" s="126" t="s">
        <x:v>3153</x:v>
      </x:c>
      <x:c r="T147" s="126">
        <x:v>20</x:v>
      </x:c>
      <x:c r="U147" s="126" t="s">
        <x:v>3156</x:v>
      </x:c>
      <x:c r="V147" s="126">
        <x:v>15</x:v>
      </x:c>
      <x:c r="W147" s="126" t="s">
        <x:v>2390</x:v>
      </x:c>
      <x:c r="X147" s="126" t="s">
        <x:v>3721</x:v>
      </x:c>
    </x:row>
    <x:row r="148" ht="62.04999923706055" customHeight="1">
      <x:c r="A148" s="126">
        <x:v>142</x:v>
      </x:c>
      <x:c r="B148" s="126" t="s">
        <x:v>3685</x:v>
      </x:c>
      <x:c r="C148" s="126" t="s">
        <x:v>3160</x:v>
      </x:c>
      <x:c r="E148" s="126" t="s">
        <x:v>3706</x:v>
      </x:c>
      <x:c r="F148" s="126">
        <x:v>430</x:v>
      </x:c>
      <x:c r="G148" s="126">
        <x:v>34</x:v>
      </x:c>
      <x:c r="H148" s="126" t="s">
        <x:v>3722</x:v>
      </x:c>
      <x:c r="I148" s="126">
        <x:v>7</x:v>
      </x:c>
      <x:c r="J148" s="126">
        <x:v>41</x:v>
      </x:c>
      <x:c r="K148" s="126">
        <x:v>20</x:v>
      </x:c>
      <x:c r="L148" s="126" t="s">
        <x:v>3723</x:v>
      </x:c>
      <x:c r="M148" s="126">
        <x:v>6</x:v>
      </x:c>
      <x:c r="N148" s="126">
        <x:v>26</x:v>
      </x:c>
      <x:c r="O148" s="126" t="s">
        <x:v>3162</x:v>
      </x:c>
      <x:c r="P148" s="126">
        <x:v>30</x:v>
      </x:c>
      <x:c r="Q148" s="126" t="s">
        <x:v>3165</x:v>
      </x:c>
      <x:c r="R148" s="126">
        <x:v>25</x:v>
      </x:c>
      <x:c r="S148" s="126" t="s">
        <x:v>3170</x:v>
      </x:c>
      <x:c r="T148" s="126">
        <x:v>30</x:v>
      </x:c>
      <x:c r="U148" s="126" t="s">
        <x:v>3174</x:v>
      </x:c>
      <x:c r="V148" s="126">
        <x:v>15</x:v>
      </x:c>
      <x:c r="W148" s="126" t="s">
        <x:v>2390</x:v>
      </x:c>
      <x:c r="X148" s="126" t="s">
        <x:v>3724</x:v>
      </x:c>
    </x:row>
    <x:row r="149" ht="24" customHeight="1">
      <x:c r="A149" s="126">
        <x:v>143</x:v>
      </x:c>
      <x:c r="W149" s="126"/>
    </x:row>
    <x:row r="150" ht="24" customHeight="1">
      <x:c r="A150" s="126">
        <x:v>144</x:v>
      </x:c>
      <x:c r="W150" s="126"/>
    </x:row>
    <x:row r="151" ht="24" customHeight="1">
      <x:c r="A151" s="126">
        <x:v>145</x:v>
      </x:c>
      <x:c r="W151" s="126"/>
    </x:row>
    <x:row r="152" ht="62.04999923706055" customHeight="1">
      <x:c r="A152" s="126">
        <x:v>146</x:v>
      </x:c>
      <x:c r="B152" s="126" t="s">
        <x:v>3685</x:v>
      </x:c>
      <x:c r="C152" s="126" t="s">
        <x:v>3176</x:v>
      </x:c>
      <x:c r="E152" s="126" t="s">
        <x:v>3725</x:v>
      </x:c>
      <x:c r="F152" s="126">
        <x:v>1800</x:v>
      </x:c>
      <x:c r="G152" s="126">
        <x:v>45</x:v>
      </x:c>
      <x:c r="H152" s="126" t="s">
        <x:v>3726</x:v>
      </x:c>
      <x:c r="I152" s="126">
        <x:v>10</x:v>
      </x:c>
      <x:c r="J152" s="126">
        <x:v>55</x:v>
      </x:c>
      <x:c r="K152" s="126">
        <x:v>30</x:v>
      </x:c>
      <x:c r="L152" s="126" t="s">
        <x:v>3727</x:v>
      </x:c>
      <x:c r="M152" s="126">
        <x:v>10</x:v>
      </x:c>
      <x:c r="N152" s="126">
        <x:v>40</x:v>
      </x:c>
      <x:c r="O152" s="126" t="s">
        <x:v>3178</x:v>
      </x:c>
      <x:c r="P152" s="126">
        <x:v>30</x:v>
      </x:c>
      <x:c r="Q152" s="126" t="s">
        <x:v>3184</x:v>
      </x:c>
      <x:c r="R152" s="126">
        <x:v>25</x:v>
      </x:c>
      <x:c r="S152" s="126" t="s">
        <x:v>3188</x:v>
      </x:c>
      <x:c r="T152" s="126">
        <x:v>20</x:v>
      </x:c>
      <x:c r="U152" s="126" t="s">
        <x:v>3192</x:v>
      </x:c>
      <x:c r="V152" s="126">
        <x:v>25</x:v>
      </x:c>
      <x:c r="W152" s="126" t="s">
        <x:v>2390</x:v>
      </x:c>
      <x:c r="X152" s="126" t="s">
        <x:v>3728</x:v>
      </x:c>
    </x:row>
    <x:row r="153" ht="24" customHeight="1">
      <x:c r="A153" s="126">
        <x:v>147</x:v>
      </x:c>
      <x:c r="W153" s="126"/>
    </x:row>
    <x:row r="154" ht="24" customHeight="1">
      <x:c r="A154" s="126">
        <x:v>148</x:v>
      </x:c>
      <x:c r="W154" s="126"/>
    </x:row>
    <x:row r="155" ht="24" customHeight="1">
      <x:c r="A155" s="126">
        <x:v>149</x:v>
      </x:c>
      <x:c r="W155" s="126"/>
    </x:row>
    <x:row r="156" ht="24" customHeight="1">
      <x:c r="A156" s="126">
        <x:v>150</x:v>
      </x:c>
      <x:c r="W156" s="126"/>
    </x:row>
    <x:row r="157" ht="24" customHeight="1">
      <x:c r="A157" s="126">
        <x:v>151</x:v>
      </x:c>
      <x:c r="W157" s="126"/>
    </x:row>
    <x:row r="158" ht="24" customHeight="1">
      <x:c r="A158" s="126">
        <x:v>152</x:v>
      </x:c>
      <x:c r="W158" s="126"/>
    </x:row>
    <x:row r="159" ht="24" customHeight="1">
      <x:c r="A159" s="126">
        <x:v>153</x:v>
      </x:c>
      <x:c r="W159" s="126"/>
    </x:row>
    <x:row r="160" ht="24" customHeight="1">
      <x:c r="A160" s="126">
        <x:v>154</x:v>
      </x:c>
      <x:c r="W160" s="126"/>
    </x:row>
    <x:row r="161" ht="24" customHeight="1">
      <x:c r="A161" s="126">
        <x:v>155</x:v>
      </x:c>
      <x:c r="W161" s="126"/>
    </x:row>
    <x:row r="162" ht="24" customHeight="1">
      <x:c r="A162" s="126">
        <x:v>156</x:v>
      </x:c>
      <x:c r="W162" s="126"/>
    </x:row>
    <x:row r="163" ht="24" customHeight="1">
      <x:c r="A163" s="126">
        <x:v>157</x:v>
      </x:c>
      <x:c r="W163" s="126"/>
    </x:row>
    <x:row r="164" ht="24" customHeight="1">
      <x:c r="A164" s="126">
        <x:v>158</x:v>
      </x:c>
      <x:c r="W164" s="126"/>
    </x:row>
    <x:row r="165" ht="24" customHeight="1">
      <x:c r="A165" s="126">
        <x:v>159</x:v>
      </x:c>
      <x:c r="W165" s="126"/>
    </x:row>
    <x:row r="166" ht="62.04999923706055" customHeight="1">
      <x:c r="A166" s="126">
        <x:v>160</x:v>
      </x:c>
      <x:c r="B166" s="126" t="s">
        <x:v>3685</x:v>
      </x:c>
      <x:c r="C166" s="126" t="s">
        <x:v>3197</x:v>
      </x:c>
      <x:c r="E166" s="126" t="s">
        <x:v>2563</x:v>
      </x:c>
      <x:c r="F166" s="126">
        <x:v>210</x:v>
      </x:c>
      <x:c r="G166" s="126">
        <x:v>27</x:v>
      </x:c>
      <x:c r="H166" s="126" t="s">
        <x:v>3729</x:v>
      </x:c>
      <x:c r="I166" s="126">
        <x:v>5</x:v>
      </x:c>
      <x:c r="J166" s="126">
        <x:v>32</x:v>
      </x:c>
      <x:c r="K166" s="126">
        <x:v>13</x:v>
      </x:c>
      <x:c r="L166" s="126" t="s">
        <x:v>3730</x:v>
      </x:c>
      <x:c r="M166" s="126">
        <x:v>3</x:v>
      </x:c>
      <x:c r="N166" s="126">
        <x:v>16</x:v>
      </x:c>
      <x:c r="O166" s="126" t="s">
        <x:v>3199</x:v>
      </x:c>
      <x:c r="P166" s="126">
        <x:v>40</x:v>
      </x:c>
      <x:c r="Q166" s="126" t="s">
        <x:v>3203</x:v>
      </x:c>
      <x:c r="R166" s="126">
        <x:v>30</x:v>
      </x:c>
      <x:c r="S166" s="126" t="s">
        <x:v>3207</x:v>
      </x:c>
      <x:c r="T166" s="126">
        <x:v>30</x:v>
      </x:c>
      <x:c r="V166" s="126">
        <x:v>0</x:v>
      </x:c>
      <x:c r="W166" s="126" t="s">
        <x:v>2193</x:v>
      </x:c>
      <x:c r="X166" s="126" t="s">
        <x:v>3731</x:v>
      </x:c>
    </x:row>
    <x:row r="167" ht="62.04999923706055" customHeight="1">
      <x:c r="A167" s="126">
        <x:v>161</x:v>
      </x:c>
      <x:c r="B167" s="126" t="s">
        <x:v>3685</x:v>
      </x:c>
      <x:c r="C167" s="126" t="s">
        <x:v>3211</x:v>
      </x:c>
      <x:c r="E167" s="126" t="s">
        <x:v>2563</x:v>
      </x:c>
      <x:c r="F167" s="126">
        <x:v>250</x:v>
      </x:c>
      <x:c r="G167" s="126">
        <x:v>30</x:v>
      </x:c>
      <x:c r="H167" s="126" t="s">
        <x:v>3732</x:v>
      </x:c>
      <x:c r="I167" s="126">
        <x:v>6</x:v>
      </x:c>
      <x:c r="J167" s="126">
        <x:v>36</x:v>
      </x:c>
      <x:c r="K167" s="126">
        <x:v>15</x:v>
      </x:c>
      <x:c r="L167" s="126" t="s">
        <x:v>3733</x:v>
      </x:c>
      <x:c r="M167" s="126">
        <x:v>4</x:v>
      </x:c>
      <x:c r="N167" s="126">
        <x:v>19</x:v>
      </x:c>
      <x:c r="O167" s="126" t="s">
        <x:v>3214</x:v>
      </x:c>
      <x:c r="P167" s="126">
        <x:v>40</x:v>
      </x:c>
      <x:c r="Q167" s="126" t="s">
        <x:v>3217</x:v>
      </x:c>
      <x:c r="R167" s="126">
        <x:v>35</x:v>
      </x:c>
      <x:c r="S167" s="126" t="s">
        <x:v>3220</x:v>
      </x:c>
      <x:c r="T167" s="126">
        <x:v>25</x:v>
      </x:c>
      <x:c r="V167" s="126">
        <x:v>0</x:v>
      </x:c>
      <x:c r="W167" s="126" t="s">
        <x:v>2193</x:v>
      </x:c>
      <x:c r="X167" s="126" t="s">
        <x:v>3734</x:v>
      </x:c>
    </x:row>
    <x:row r="168" ht="24" customHeight="1">
      <x:c r="A168" s="126">
        <x:v>162</x:v>
      </x:c>
      <x:c r="W168" s="126"/>
    </x:row>
    <x:row r="169" ht="62.04999923706055" customHeight="1">
      <x:c r="A169" s="126">
        <x:v>163</x:v>
      </x:c>
      <x:c r="B169" s="126" t="s">
        <x:v>3685</x:v>
      </x:c>
      <x:c r="C169" s="126" t="s">
        <x:v>3224</x:v>
      </x:c>
      <x:c r="E169" s="126" t="s">
        <x:v>3725</x:v>
      </x:c>
      <x:c r="F169" s="126">
        <x:v>2800</x:v>
      </x:c>
      <x:c r="G169" s="126">
        <x:v>56</x:v>
      </x:c>
      <x:c r="H169" s="126" t="s">
        <x:v>3735</x:v>
      </x:c>
      <x:c r="I169" s="126">
        <x:v>12</x:v>
      </x:c>
      <x:c r="J169" s="126">
        <x:v>68</x:v>
      </x:c>
      <x:c r="K169" s="126">
        <x:v>35</x:v>
      </x:c>
      <x:c r="L169" s="126" t="s">
        <x:v>3736</x:v>
      </x:c>
      <x:c r="M169" s="126">
        <x:v>11</x:v>
      </x:c>
      <x:c r="N169" s="126">
        <x:v>46</x:v>
      </x:c>
      <x:c r="O169" s="126" t="s">
        <x:v>3226</x:v>
      </x:c>
      <x:c r="P169" s="126">
        <x:v>25</x:v>
      </x:c>
      <x:c r="Q169" s="126" t="s">
        <x:v>3230</x:v>
      </x:c>
      <x:c r="R169" s="126">
        <x:v>25</x:v>
      </x:c>
      <x:c r="S169" s="126" t="s">
        <x:v>3235</x:v>
      </x:c>
      <x:c r="T169" s="126">
        <x:v>20</x:v>
      </x:c>
      <x:c r="U169" s="126" t="s">
        <x:v>3239</x:v>
      </x:c>
      <x:c r="V169" s="126">
        <x:v>30</x:v>
      </x:c>
      <x:c r="W169" s="126" t="s">
        <x:v>2193</x:v>
      </x:c>
      <x:c r="X169" s="126" t="s">
        <x:v>3737</x:v>
      </x:c>
    </x:row>
    <x:row r="170" ht="62.04999923706055" customHeight="1">
      <x:c r="A170" s="126">
        <x:v>164</x:v>
      </x:c>
      <x:c r="B170" s="126" t="s">
        <x:v>3685</x:v>
      </x:c>
      <x:c r="C170" s="126" t="s">
        <x:v>3243</x:v>
      </x:c>
      <x:c r="E170" s="126" t="s">
        <x:v>3702</x:v>
      </x:c>
      <x:c r="F170" s="126">
        <x:v>480</x:v>
      </x:c>
      <x:c r="G170" s="126">
        <x:v>42</x:v>
      </x:c>
      <x:c r="H170" s="126" t="s">
        <x:v>3738</x:v>
      </x:c>
      <x:c r="I170" s="126">
        <x:v>8</x:v>
      </x:c>
      <x:c r="J170" s="126">
        <x:v>50</x:v>
      </x:c>
      <x:c r="K170" s="126">
        <x:v>23</x:v>
      </x:c>
      <x:c r="L170" s="126" t="s">
        <x:v>3739</x:v>
      </x:c>
      <x:c r="M170" s="126">
        <x:v>6</x:v>
      </x:c>
      <x:c r="N170" s="126">
        <x:v>29</x:v>
      </x:c>
      <x:c r="O170" s="126" t="s">
        <x:v>3245</x:v>
      </x:c>
      <x:c r="P170" s="126">
        <x:v>30</x:v>
      </x:c>
      <x:c r="Q170" s="126" t="s">
        <x:v>3249</x:v>
      </x:c>
      <x:c r="R170" s="126">
        <x:v>25</x:v>
      </x:c>
      <x:c r="S170" s="126" t="s">
        <x:v>3253</x:v>
      </x:c>
      <x:c r="T170" s="126">
        <x:v>25</x:v>
      </x:c>
      <x:c r="U170" s="126" t="s">
        <x:v>3257</x:v>
      </x:c>
      <x:c r="V170" s="126">
        <x:v>20</x:v>
      </x:c>
      <x:c r="W170" s="126" t="s">
        <x:v>2193</x:v>
      </x:c>
      <x:c r="X170" s="126" t="s">
        <x:v>3740</x:v>
      </x:c>
    </x:row>
    <x:row r="171" ht="62.04999923706055" customHeight="1">
      <x:c r="A171" s="126">
        <x:v>165</x:v>
      </x:c>
      <x:c r="B171" s="126" t="s">
        <x:v>3685</x:v>
      </x:c>
      <x:c r="C171" s="126" t="s">
        <x:v>3261</x:v>
      </x:c>
      <x:c r="E171" s="126" t="s">
        <x:v>3706</x:v>
      </x:c>
      <x:c r="F171" s="126">
        <x:v>720</x:v>
      </x:c>
      <x:c r="G171" s="126">
        <x:v>48</x:v>
      </x:c>
      <x:c r="H171" s="126" t="s">
        <x:v>3741</x:v>
      </x:c>
      <x:c r="I171" s="126">
        <x:v>10</x:v>
      </x:c>
      <x:c r="J171" s="126">
        <x:v>58</x:v>
      </x:c>
      <x:c r="K171" s="126">
        <x:v>27</x:v>
      </x:c>
      <x:c r="L171" s="126" t="s">
        <x:v>3742</x:v>
      </x:c>
      <x:c r="M171" s="126">
        <x:v>8</x:v>
      </x:c>
      <x:c r="N171" s="126">
        <x:v>35</x:v>
      </x:c>
      <x:c r="O171" s="126" t="s">
        <x:v>3263</x:v>
      </x:c>
      <x:c r="P171" s="126">
        <x:v>25</x:v>
      </x:c>
      <x:c r="Q171" s="126" t="s">
        <x:v>3268</x:v>
      </x:c>
      <x:c r="R171" s="126">
        <x:v>25</x:v>
      </x:c>
      <x:c r="S171" s="126" t="s">
        <x:v>3271</x:v>
      </x:c>
      <x:c r="T171" s="126">
        <x:v>30</x:v>
      </x:c>
      <x:c r="U171" s="126" t="s">
        <x:v>3275</x:v>
      </x:c>
      <x:c r="V171" s="126">
        <x:v>20</x:v>
      </x:c>
      <x:c r="W171" s="126" t="s">
        <x:v>2193</x:v>
      </x:c>
      <x:c r="X171" s="126" t="s">
        <x:v>3743</x:v>
      </x:c>
    </x:row>
    <x:row r="172" ht="24" customHeight="1">
      <x:c r="A172" s="126">
        <x:v>166</x:v>
      </x:c>
      <x:c r="W172" s="126"/>
    </x:row>
    <x:row r="173" ht="24" customHeight="1">
      <x:c r="A173" s="126">
        <x:v>167</x:v>
      </x:c>
      <x:c r="W173" s="126"/>
    </x:row>
    <x:row r="174" ht="24" customHeight="1">
      <x:c r="A174" s="126">
        <x:v>168</x:v>
      </x:c>
      <x:c r="W174" s="126"/>
    </x:row>
    <x:row r="175" ht="24" customHeight="1">
      <x:c r="A175" s="126">
        <x:v>169</x:v>
      </x:c>
      <x:c r="W175" s="126"/>
    </x:row>
    <x:row r="176" ht="24" customHeight="1">
      <x:c r="A176" s="126">
        <x:v>170</x:v>
      </x:c>
      <x:c r="W176" s="126"/>
    </x:row>
    <x:row r="177" ht="24" customHeight="1">
      <x:c r="A177" s="126">
        <x:v>171</x:v>
      </x:c>
      <x:c r="W177" s="126"/>
    </x:row>
    <x:row r="178" ht="24" customHeight="1">
      <x:c r="A178" s="126">
        <x:v>172</x:v>
      </x:c>
      <x:c r="W178" s="126"/>
    </x:row>
    <x:row r="179" ht="24" customHeight="1">
      <x:c r="A179" s="126">
        <x:v>173</x:v>
      </x:c>
      <x:c r="W179" s="126"/>
    </x:row>
    <x:row r="180" ht="24" customHeight="1">
      <x:c r="A180" s="126">
        <x:v>174</x:v>
      </x:c>
      <x:c r="W180" s="126"/>
    </x:row>
    <x:row r="181" ht="62.04999923706055" customHeight="1">
      <x:c r="A181" s="126">
        <x:v>175</x:v>
      </x:c>
      <x:c r="B181" s="126" t="s">
        <x:v>3685</x:v>
      </x:c>
      <x:c r="C181" s="126" t="s">
        <x:v>3279</x:v>
      </x:c>
      <x:c r="E181" s="126" t="s">
        <x:v>2563</x:v>
      </x:c>
      <x:c r="F181" s="126">
        <x:v>220</x:v>
      </x:c>
      <x:c r="G181" s="126">
        <x:v>24</x:v>
      </x:c>
      <x:c r="H181" s="126" t="s">
        <x:v>3744</x:v>
      </x:c>
      <x:c r="I181" s="126">
        <x:v>5</x:v>
      </x:c>
      <x:c r="J181" s="126">
        <x:v>29</x:v>
      </x:c>
      <x:c r="K181" s="126">
        <x:v>14</x:v>
      </x:c>
      <x:c r="L181" s="126" t="s">
        <x:v>3745</x:v>
      </x:c>
      <x:c r="M181" s="126">
        <x:v>4</x:v>
      </x:c>
      <x:c r="N181" s="126">
        <x:v>18</x:v>
      </x:c>
      <x:c r="O181" s="126" t="s">
        <x:v>3282</x:v>
      </x:c>
      <x:c r="P181" s="126">
        <x:v>45</x:v>
      </x:c>
      <x:c r="Q181" s="126" t="s">
        <x:v>3285</x:v>
      </x:c>
      <x:c r="R181" s="126">
        <x:v>30</x:v>
      </x:c>
      <x:c r="S181" s="126" t="s">
        <x:v>3291</x:v>
      </x:c>
      <x:c r="T181" s="126">
        <x:v>25</x:v>
      </x:c>
      <x:c r="V181" s="126">
        <x:v>0</x:v>
      </x:c>
      <x:c r="W181" s="126" t="s">
        <x:v>2139</x:v>
      </x:c>
      <x:c r="X181" s="126" t="s">
        <x:v>3746</x:v>
      </x:c>
    </x:row>
    <x:row r="182" ht="24" customHeight="1">
      <x:c r="A182" s="126">
        <x:v>176</x:v>
      </x:c>
      <x:c r="W182" s="126"/>
    </x:row>
    <x:row r="183" ht="62.04999923706055" customHeight="1">
      <x:c r="A183" s="126">
        <x:v>177</x:v>
      </x:c>
      <x:c r="B183" s="126" t="s">
        <x:v>3685</x:v>
      </x:c>
      <x:c r="C183" s="126" t="s">
        <x:v>3295</x:v>
      </x:c>
      <x:c r="E183" s="126" t="s">
        <x:v>2563</x:v>
      </x:c>
      <x:c r="F183" s="126">
        <x:v>235</x:v>
      </x:c>
      <x:c r="G183" s="126">
        <x:v>28</x:v>
      </x:c>
      <x:c r="H183" s="126" t="s">
        <x:v>3747</x:v>
      </x:c>
      <x:c r="I183" s="126">
        <x:v>5</x:v>
      </x:c>
      <x:c r="J183" s="126">
        <x:v>33</x:v>
      </x:c>
      <x:c r="K183" s="126">
        <x:v>14</x:v>
      </x:c>
      <x:c r="L183" s="126" t="s">
        <x:v>3748</x:v>
      </x:c>
      <x:c r="M183" s="126">
        <x:v>3</x:v>
      </x:c>
      <x:c r="N183" s="126">
        <x:v>17</x:v>
      </x:c>
      <x:c r="O183" s="126" t="s">
        <x:v>3297</x:v>
      </x:c>
      <x:c r="P183" s="126">
        <x:v>35</x:v>
      </x:c>
      <x:c r="Q183" s="126" t="s">
        <x:v>3300</x:v>
      </x:c>
      <x:c r="R183" s="126">
        <x:v>25</x:v>
      </x:c>
      <x:c r="S183" s="126" t="s">
        <x:v>3303</x:v>
      </x:c>
      <x:c r="T183" s="126">
        <x:v>25</x:v>
      </x:c>
      <x:c r="U183" s="126" t="s">
        <x:v>3306</x:v>
      </x:c>
      <x:c r="V183" s="126">
        <x:v>15</x:v>
      </x:c>
      <x:c r="W183" s="126" t="s">
        <x:v>2139</x:v>
      </x:c>
      <x:c r="X183" s="126" t="s">
        <x:v>3749</x:v>
      </x:c>
    </x:row>
    <x:row r="184" ht="62.04999923706055" customHeight="1">
      <x:c r="A184" s="126">
        <x:v>178</x:v>
      </x:c>
      <x:c r="B184" s="126" t="s">
        <x:v>3685</x:v>
      </x:c>
      <x:c r="C184" s="126" t="s">
        <x:v>3309</x:v>
      </x:c>
      <x:c r="E184" s="126" t="s">
        <x:v>3702</x:v>
      </x:c>
      <x:c r="F184" s="126">
        <x:v>510</x:v>
      </x:c>
      <x:c r="G184" s="126">
        <x:v>44</x:v>
      </x:c>
      <x:c r="H184" s="126" t="s">
        <x:v>3750</x:v>
      </x:c>
      <x:c r="I184" s="126">
        <x:v>9</x:v>
      </x:c>
      <x:c r="J184" s="126">
        <x:v>53</x:v>
      </x:c>
      <x:c r="K184" s="126">
        <x:v>24</x:v>
      </x:c>
      <x:c r="L184" s="126" t="s">
        <x:v>3751</x:v>
      </x:c>
      <x:c r="M184" s="126">
        <x:v>6</x:v>
      </x:c>
      <x:c r="N184" s="126">
        <x:v>30</x:v>
      </x:c>
      <x:c r="O184" s="126" t="s">
        <x:v>3312</x:v>
      </x:c>
      <x:c r="P184" s="126">
        <x:v>25</x:v>
      </x:c>
      <x:c r="Q184" s="126" t="s">
        <x:v>3316</x:v>
      </x:c>
      <x:c r="R184" s="126">
        <x:v>35</x:v>
      </x:c>
      <x:c r="S184" s="126" t="s">
        <x:v>3319</x:v>
      </x:c>
      <x:c r="T184" s="126">
        <x:v>20</x:v>
      </x:c>
      <x:c r="U184" s="126" t="s">
        <x:v>3322</x:v>
      </x:c>
      <x:c r="V184" s="126">
        <x:v>20</x:v>
      </x:c>
      <x:c r="W184" s="126" t="s">
        <x:v>2139</x:v>
      </x:c>
      <x:c r="X184" s="126" t="s">
        <x:v>3752</x:v>
      </x:c>
    </x:row>
    <x:row r="185" ht="62.04999923706055" customHeight="1">
      <x:c r="A185" s="126">
        <x:v>179</x:v>
      </x:c>
      <x:c r="B185" s="126" t="s">
        <x:v>3685</x:v>
      </x:c>
      <x:c r="C185" s="126" t="s">
        <x:v>3325</x:v>
      </x:c>
      <x:c r="E185" s="126" t="s">
        <x:v>3702</x:v>
      </x:c>
      <x:c r="F185" s="126">
        <x:v>540</x:v>
      </x:c>
      <x:c r="G185" s="126">
        <x:v>39</x:v>
      </x:c>
      <x:c r="H185" s="126" t="s">
        <x:v>3753</x:v>
      </x:c>
      <x:c r="I185" s="126">
        <x:v>8</x:v>
      </x:c>
      <x:c r="J185" s="126">
        <x:v>47</x:v>
      </x:c>
      <x:c r="K185" s="126">
        <x:v>26</x:v>
      </x:c>
      <x:c r="L185" s="126" t="s">
        <x:v>3754</x:v>
      </x:c>
      <x:c r="M185" s="126">
        <x:v>8</x:v>
      </x:c>
      <x:c r="N185" s="126">
        <x:v>34</x:v>
      </x:c>
      <x:c r="O185" s="126" t="s">
        <x:v>3326</x:v>
      </x:c>
      <x:c r="P185" s="126">
        <x:v>25</x:v>
      </x:c>
      <x:c r="Q185" s="126" t="s">
        <x:v>3329</x:v>
      </x:c>
      <x:c r="R185" s="126">
        <x:v>30</x:v>
      </x:c>
      <x:c r="S185" s="126" t="s">
        <x:v>3333</x:v>
      </x:c>
      <x:c r="T185" s="126">
        <x:v>25</x:v>
      </x:c>
      <x:c r="U185" s="126" t="s">
        <x:v>3336</x:v>
      </x:c>
      <x:c r="V185" s="126">
        <x:v>20</x:v>
      </x:c>
      <x:c r="W185" s="126" t="s">
        <x:v>2139</x:v>
      </x:c>
      <x:c r="X185" s="126" t="s">
        <x:v>3755</x:v>
      </x:c>
    </x:row>
    <x:row r="186" ht="62.04999923706055" customHeight="1">
      <x:c r="A186" s="126">
        <x:v>180</x:v>
      </x:c>
      <x:c r="B186" s="126" t="s">
        <x:v>3685</x:v>
      </x:c>
      <x:c r="C186" s="126" t="s">
        <x:v>3340</x:v>
      </x:c>
      <x:c r="E186" s="126" t="s">
        <x:v>3706</x:v>
      </x:c>
      <x:c r="F186" s="126">
        <x:v>760</x:v>
      </x:c>
      <x:c r="G186" s="126">
        <x:v>50</x:v>
      </x:c>
      <x:c r="H186" s="126" t="s">
        <x:v>3756</x:v>
      </x:c>
      <x:c r="I186" s="126">
        <x:v>11</x:v>
      </x:c>
      <x:c r="J186" s="126">
        <x:v>61</x:v>
      </x:c>
      <x:c r="K186" s="126">
        <x:v>29</x:v>
      </x:c>
      <x:c r="L186" s="126" t="s">
        <x:v>3757</x:v>
      </x:c>
      <x:c r="M186" s="126">
        <x:v>9</x:v>
      </x:c>
      <x:c r="N186" s="126">
        <x:v>38</x:v>
      </x:c>
      <x:c r="O186" s="126" t="s">
        <x:v>3342</x:v>
      </x:c>
      <x:c r="P186" s="126">
        <x:v>25</x:v>
      </x:c>
      <x:c r="Q186" s="126" t="s">
        <x:v>3346</x:v>
      </x:c>
      <x:c r="R186" s="126">
        <x:v>30</x:v>
      </x:c>
      <x:c r="S186" s="126" t="s">
        <x:v>3349</x:v>
      </x:c>
      <x:c r="T186" s="126">
        <x:v>20</x:v>
      </x:c>
      <x:c r="U186" s="126" t="s">
        <x:v>3352</x:v>
      </x:c>
      <x:c r="V186" s="126">
        <x:v>25</x:v>
      </x:c>
      <x:c r="W186" s="126" t="s">
        <x:v>2139</x:v>
      </x:c>
      <x:c r="X186" s="126" t="s">
        <x:v>3758</x:v>
      </x:c>
    </x:row>
    <x:row r="187" ht="62.04999923706055" customHeight="1">
      <x:c r="A187" s="126">
        <x:v>181</x:v>
      </x:c>
      <x:c r="B187" s="126" t="s">
        <x:v>3685</x:v>
      </x:c>
      <x:c r="C187" s="126" t="s">
        <x:v>3355</x:v>
      </x:c>
      <x:c r="E187" s="126" t="s">
        <x:v>3759</x:v>
      </x:c>
      <x:c r="F187" s="126">
        <x:v>4300</x:v>
      </x:c>
      <x:c r="G187" s="126">
        <x:v>66</x:v>
      </x:c>
      <x:c r="H187" s="126" t="s">
        <x:v>3760</x:v>
      </x:c>
      <x:c r="I187" s="126">
        <x:v>15</x:v>
      </x:c>
      <x:c r="J187" s="126">
        <x:v>81</x:v>
      </x:c>
      <x:c r="K187" s="126">
        <x:v>41</x:v>
      </x:c>
      <x:c r="L187" s="126" t="s">
        <x:v>3761</x:v>
      </x:c>
      <x:c r="M187" s="126">
        <x:v>14</x:v>
      </x:c>
      <x:c r="N187" s="126">
        <x:v>55</x:v>
      </x:c>
      <x:c r="O187" s="126" t="s">
        <x:v>3356</x:v>
      </x:c>
      <x:c r="P187" s="126">
        <x:v>20</x:v>
      </x:c>
      <x:c r="Q187" s="126" t="s">
        <x:v>3333</x:v>
      </x:c>
      <x:c r="R187" s="126">
        <x:v>30</x:v>
      </x:c>
      <x:c r="S187" s="126" t="s">
        <x:v>3363</x:v>
      </x:c>
      <x:c r="T187" s="126">
        <x:v>25</x:v>
      </x:c>
      <x:c r="U187" s="126" t="s">
        <x:v>3368</x:v>
      </x:c>
      <x:c r="V187" s="126">
        <x:v>25</x:v>
      </x:c>
      <x:c r="W187" s="126" t="s">
        <x:v>2139</x:v>
      </x:c>
      <x:c r="X187" s="126" t="s">
        <x:v>3762</x:v>
      </x:c>
    </x:row>
    <x:row r="188" ht="24" customHeight="1">
      <x:c r="A188" s="126">
        <x:v>182</x:v>
      </x:c>
      <x:c r="W188" s="126"/>
    </x:row>
    <x:row r="189" ht="24" customHeight="1">
      <x:c r="A189" s="126">
        <x:v>183</x:v>
      </x:c>
      <x:c r="W189" s="126"/>
    </x:row>
    <x:row r="190" ht="24" customHeight="1">
      <x:c r="A190" s="126">
        <x:v>184</x:v>
      </x:c>
      <x:c r="W190" s="126"/>
    </x:row>
    <x:row r="191" ht="24" customHeight="1">
      <x:c r="A191" s="126">
        <x:v>185</x:v>
      </x:c>
      <x:c r="W191" s="126"/>
    </x:row>
    <x:row r="192" ht="24" customHeight="1">
      <x:c r="A192" s="126">
        <x:v>186</x:v>
      </x:c>
      <x:c r="W192" s="126"/>
    </x:row>
    <x:row r="193" ht="24" customHeight="1">
      <x:c r="A193" s="126">
        <x:v>187</x:v>
      </x:c>
      <x:c r="W193" s="126"/>
    </x:row>
    <x:row r="194" ht="24" customHeight="1">
      <x:c r="A194" s="126">
        <x:v>188</x:v>
      </x:c>
      <x:c r="W194" s="126"/>
    </x:row>
    <x:row r="195" ht="24" customHeight="1">
      <x:c r="A195" s="126">
        <x:v>189</x:v>
      </x:c>
      <x:c r="W195" s="126"/>
    </x:row>
    <x:row r="196" ht="24" customHeight="1">
      <x:c r="A196" s="126">
        <x:v>190</x:v>
      </x:c>
      <x:c r="W196" s="126"/>
    </x:row>
    <x:row r="197" ht="24" customHeight="1">
      <x:c r="A197" s="126">
        <x:v>191</x:v>
      </x:c>
      <x:c r="W197" s="126"/>
    </x:row>
    <x:row r="198" ht="24" customHeight="1">
      <x:c r="A198" s="126">
        <x:v>192</x:v>
      </x:c>
      <x:c r="W198" s="126"/>
    </x:row>
    <x:row r="199" ht="24" customHeight="1">
      <x:c r="A199" s="126">
        <x:v>193</x:v>
      </x:c>
      <x:c r="J199" s="126" t="str">
        <x:f>IF(C199="","",G199+I199)</x:f>
      </x:c>
      <x:c r="N199" s="126" t="str">
        <x:f>IF(C199="","",K199+M199)</x:f>
      </x:c>
      <x:c r="W199" s="126"/>
    </x:row>
    <x:row r="200" ht="24" customHeight="1">
      <x:c r="A200" s="126">
        <x:v>194</x:v>
      </x:c>
      <x:c r="W200" s="126"/>
    </x:row>
    <x:row r="201" ht="24" customHeight="1">
      <x:c r="A201" s="126">
        <x:v>195</x:v>
      </x:c>
      <x:c r="W201" s="126"/>
    </x:row>
    <x:row r="202" ht="24" customHeight="1">
      <x:c r="A202" s="126">
        <x:v>196</x:v>
      </x:c>
      <x:c r="W202" s="126"/>
    </x:row>
    <x:row r="203" ht="24" customHeight="1">
      <x:c r="A203" s="126">
        <x:v>197</x:v>
      </x:c>
      <x:c r="W203" s="126"/>
    </x:row>
    <x:row r="204" ht="24" customHeight="1">
      <x:c r="A204" s="126">
        <x:v>198</x:v>
      </x:c>
      <x:c r="W204" s="126"/>
    </x:row>
    <x:row r="205" ht="24" customHeight="1">
      <x:c r="A205" s="126">
        <x:v>199</x:v>
      </x:c>
      <x:c r="W205" s="126"/>
    </x:row>
    <x:row r="206" ht="24" customHeight="1">
      <x:c r="A206" s="126">
        <x:v>200</x:v>
      </x:c>
      <x:c r="W206" s="126"/>
    </x:row>
    <x:row r="207" ht="24" customHeight="1">
      <x:c r="A207" s="126">
        <x:v>201</x:v>
      </x:c>
      <x:c r="W207" s="126"/>
    </x:row>
    <x:row r="208" ht="24" customHeight="1">
      <x:c r="A208" s="126">
        <x:v>202</x:v>
      </x:c>
      <x:c r="W208" s="126"/>
    </x:row>
    <x:row r="209" ht="24" customHeight="1">
      <x:c r="A209" s="126">
        <x:v>203</x:v>
      </x:c>
      <x:c r="W209" s="126"/>
    </x:row>
    <x:row r="210" ht="24" customHeight="1">
      <x:c r="A210" s="126">
        <x:v>204</x:v>
      </x:c>
      <x:c r="W210" s="126"/>
    </x:row>
    <x:row r="211" ht="24" customHeight="1">
      <x:c r="A211" s="126">
        <x:v>205</x:v>
      </x:c>
      <x:c r="W211" s="126"/>
    </x:row>
    <x:row r="212" ht="24" customHeight="1">
      <x:c r="A212" s="126">
        <x:v>206</x:v>
      </x:c>
      <x:c r="W212" s="126"/>
    </x:row>
    <x:row r="213" ht="24" customHeight="1">
      <x:c r="A213" s="126">
        <x:v>207</x:v>
      </x:c>
      <x:c r="W213" s="126"/>
    </x:row>
    <x:row r="214" ht="24" customHeight="1">
      <x:c r="A214" s="126">
        <x:v>208</x:v>
      </x:c>
      <x:c r="W214" s="126"/>
    </x:row>
    <x:row r="215" ht="24" customHeight="1">
      <x:c r="A215" s="126">
        <x:v>209</x:v>
      </x:c>
      <x:c r="W215" s="126"/>
    </x:row>
    <x:row r="216" ht="24" customHeight="1">
      <x:c r="A216" s="126">
        <x:v>210</x:v>
      </x:c>
      <x:c r="W216" s="126"/>
    </x:row>
    <x:row r="217" ht="24" customHeight="1">
      <x:c r="A217" s="126">
        <x:v>211</x:v>
      </x:c>
      <x:c r="W217" s="126"/>
    </x:row>
    <x:row r="218" ht="24" customHeight="1">
      <x:c r="A218" s="126">
        <x:v>212</x:v>
      </x:c>
      <x:c r="W218" s="126"/>
    </x:row>
    <x:row r="219" ht="24" customHeight="1">
      <x:c r="A219" s="126">
        <x:v>213</x:v>
      </x:c>
      <x:c r="W219" s="126"/>
    </x:row>
    <x:row r="220" ht="62.04999923706055" customHeight="1">
      <x:c r="A220" s="126">
        <x:v>214</x:v>
      </x:c>
      <x:c r="B220" s="126" t="s">
        <x:v>3677</x:v>
      </x:c>
      <x:c r="C220" s="126" t="s">
        <x:v>3371</x:v>
      </x:c>
      <x:c r="E220" s="126" t="s">
        <x:v>2563</x:v>
      </x:c>
      <x:c r="F220" s="126">
        <x:v>330</x:v>
      </x:c>
      <x:c r="G220" s="126">
        <x:v>38</x:v>
      </x:c>
      <x:c r="H220" s="126" t="s">
        <x:v>3763</x:v>
      </x:c>
      <x:c r="I220" s="126">
        <x:v>7</x:v>
      </x:c>
      <x:c r="J220" s="126">
        <x:v>45</x:v>
      </x:c>
      <x:c r="K220" s="126">
        <x:v>19</x:v>
      </x:c>
      <x:c r="L220" s="126" t="s">
        <x:v>3764</x:v>
      </x:c>
      <x:c r="M220" s="126">
        <x:v>5</x:v>
      </x:c>
      <x:c r="N220" s="126">
        <x:v>24</x:v>
      </x:c>
      <x:c r="O220" s="126" t="s">
        <x:v>3374</x:v>
      </x:c>
      <x:c r="P220" s="126">
        <x:v>30</x:v>
      </x:c>
      <x:c r="Q220" s="126" t="s">
        <x:v>3377</x:v>
      </x:c>
      <x:c r="R220" s="126">
        <x:v>30</x:v>
      </x:c>
      <x:c r="S220" s="126" t="s">
        <x:v>3381</x:v>
      </x:c>
      <x:c r="T220" s="126">
        <x:v>25</x:v>
      </x:c>
      <x:c r="U220" s="126" t="s">
        <x:v>3384</x:v>
      </x:c>
      <x:c r="V220" s="126">
        <x:v>15</x:v>
      </x:c>
      <x:c r="W220" s="126" t="s">
        <x:v>2390</x:v>
      </x:c>
      <x:c r="X220" s="126" t="s">
        <x:v>3765</x:v>
      </x:c>
    </x:row>
    <x:row r="221" ht="62.04999923706055" customHeight="1">
      <x:c r="A221" s="126">
        <x:v>215</x:v>
      </x:c>
      <x:c r="B221" s="126" t="s">
        <x:v>3685</x:v>
      </x:c>
      <x:c r="C221" s="126" t="s">
        <x:v>3387</x:v>
      </x:c>
      <x:c r="E221" s="126" t="s">
        <x:v>3702</x:v>
      </x:c>
      <x:c r="F221" s="126">
        <x:v>650</x:v>
      </x:c>
      <x:c r="G221" s="126">
        <x:v>54</x:v>
      </x:c>
      <x:c r="H221" s="126" t="s">
        <x:v>3766</x:v>
      </x:c>
      <x:c r="I221" s="126">
        <x:v>11</x:v>
      </x:c>
      <x:c r="J221" s="126">
        <x:v>65</x:v>
      </x:c>
      <x:c r="K221" s="126">
        <x:v>29</x:v>
      </x:c>
      <x:c r="L221" s="126" t="s">
        <x:v>3767</x:v>
      </x:c>
      <x:c r="M221" s="126">
        <x:v>7</x:v>
      </x:c>
      <x:c r="N221" s="126">
        <x:v>36</x:v>
      </x:c>
      <x:c r="O221" s="126" t="s">
        <x:v>3388</x:v>
      </x:c>
      <x:c r="P221" s="126">
        <x:v>30</x:v>
      </x:c>
      <x:c r="Q221" s="126" t="s">
        <x:v>3392</x:v>
      </x:c>
      <x:c r="R221" s="126">
        <x:v>35</x:v>
      </x:c>
      <x:c r="S221" s="126" t="s">
        <x:v>3395</x:v>
      </x:c>
      <x:c r="T221" s="126">
        <x:v>20</x:v>
      </x:c>
      <x:c r="U221" s="126" t="s">
        <x:v>3399</x:v>
      </x:c>
      <x:c r="V221" s="126">
        <x:v>15</x:v>
      </x:c>
      <x:c r="W221" s="126" t="s">
        <x:v>2139</x:v>
      </x:c>
      <x:c r="X221" s="126" t="s">
        <x:v>3768</x:v>
      </x:c>
    </x:row>
    <x:row r="222" ht="24" customHeight="1">
      <x:c r="A222" s="126">
        <x:v>216</x:v>
      </x:c>
      <x:c r="W222" s="126"/>
    </x:row>
    <x:row r="223" ht="24" customHeight="1">
      <x:c r="A223" s="126">
        <x:v>217</x:v>
      </x:c>
      <x:c r="W223" s="126"/>
    </x:row>
    <x:row r="224" ht="24" customHeight="1">
      <x:c r="A224" s="126">
        <x:v>218</x:v>
      </x:c>
      <x:c r="W224" s="126"/>
    </x:row>
    <x:row r="225" ht="24" customHeight="1">
      <x:c r="A225" s="126">
        <x:v>219</x:v>
      </x:c>
      <x:c r="W225" s="126"/>
    </x:row>
    <x:row r="226" ht="24" customHeight="1">
      <x:c r="A226" s="126">
        <x:v>220</x:v>
      </x:c>
      <x:c r="W226" s="126"/>
    </x:row>
    <x:row r="227" ht="24" customHeight="1">
      <x:c r="A227" s="126">
        <x:v>221</x:v>
      </x:c>
      <x:c r="W227" s="126"/>
    </x:row>
    <x:row r="228" ht="62.04999923706055" customHeight="1">
      <x:c r="A228" s="126">
        <x:v>222</x:v>
      </x:c>
      <x:c r="B228" s="126" t="s">
        <x:v>3685</x:v>
      </x:c>
      <x:c r="C228" s="126" t="s">
        <x:v>3402</x:v>
      </x:c>
      <x:c r="E228" s="126" t="s">
        <x:v>3702</x:v>
      </x:c>
      <x:c r="F228" s="126">
        <x:v>690</x:v>
      </x:c>
      <x:c r="G228" s="126">
        <x:v>52</x:v>
      </x:c>
      <x:c r="H228" s="126" t="s">
        <x:v>3769</x:v>
      </x:c>
      <x:c r="I228" s="126">
        <x:v>10</x:v>
      </x:c>
      <x:c r="J228" s="126">
        <x:v>62</x:v>
      </x:c>
      <x:c r="K228" s="126">
        <x:v>28</x:v>
      </x:c>
      <x:c r="L228" s="126" t="s">
        <x:v>3770</x:v>
      </x:c>
      <x:c r="M228" s="126">
        <x:v>9</x:v>
      </x:c>
      <x:c r="N228" s="126">
        <x:v>37</x:v>
      </x:c>
      <x:c r="O228" s="126" t="s">
        <x:v>3405</x:v>
      </x:c>
      <x:c r="P228" s="126">
        <x:v>30</x:v>
      </x:c>
      <x:c r="Q228" s="126" t="s">
        <x:v>3408</x:v>
      </x:c>
      <x:c r="R228" s="126">
        <x:v>25</x:v>
      </x:c>
      <x:c r="S228" s="126" t="s">
        <x:v>3411</x:v>
      </x:c>
      <x:c r="T228" s="126">
        <x:v>30</x:v>
      </x:c>
      <x:c r="U228" s="126" t="s">
        <x:v>3415</x:v>
      </x:c>
      <x:c r="V228" s="126">
        <x:v>15</x:v>
      </x:c>
      <x:c r="W228" s="126" t="s">
        <x:v>2390</x:v>
      </x:c>
      <x:c r="X228" s="126" t="s">
        <x:v>3771</x:v>
      </x:c>
    </x:row>
    <x:row r="229" ht="24" customHeight="1">
      <x:c r="A229" s="126">
        <x:v>223</x:v>
      </x:c>
      <x:c r="W229" s="126"/>
    </x:row>
    <x:row r="230" ht="24" customHeight="1">
      <x:c r="A230" s="126">
        <x:v>224</x:v>
      </x:c>
      <x:c r="W230" s="126"/>
    </x:row>
    <x:row r="231" ht="24" customHeight="1">
      <x:c r="A231" s="126">
        <x:v>225</x:v>
      </x:c>
      <x:c r="W231" s="126"/>
    </x:row>
    <x:row r="232" ht="24" customHeight="1">
      <x:c r="A232" s="126">
        <x:v>226</x:v>
      </x:c>
      <x:c r="W232" s="126"/>
    </x:row>
    <x:row r="233" ht="24" customHeight="1">
      <x:c r="A233" s="126">
        <x:v>227</x:v>
      </x:c>
      <x:c r="W233" s="126"/>
    </x:row>
    <x:row r="234" ht="24" customHeight="1">
      <x:c r="A234" s="126">
        <x:v>228</x:v>
      </x:c>
      <x:c r="W234" s="126"/>
    </x:row>
    <x:row r="235" ht="24" customHeight="1">
      <x:c r="A235" s="126">
        <x:v>229</x:v>
      </x:c>
      <x:c r="W235" s="126"/>
    </x:row>
    <x:row r="236" ht="62.04999923706055" customHeight="1">
      <x:c r="A236" s="126">
        <x:v>230</x:v>
      </x:c>
      <x:c r="B236" s="126" t="s">
        <x:v>3677</x:v>
      </x:c>
      <x:c r="C236" s="126" t="s">
        <x:v>3418</x:v>
      </x:c>
      <x:c r="E236" s="126" t="s">
        <x:v>3702</x:v>
      </x:c>
      <x:c r="F236" s="126">
        <x:v>760</x:v>
      </x:c>
      <x:c r="G236" s="126">
        <x:v>55</x:v>
      </x:c>
      <x:c r="H236" s="126" t="s">
        <x:v>3772</x:v>
      </x:c>
      <x:c r="I236" s="126">
        <x:v>11</x:v>
      </x:c>
      <x:c r="J236" s="126">
        <x:v>66</x:v>
      </x:c>
      <x:c r="K236" s="126">
        <x:v>33</x:v>
      </x:c>
      <x:c r="L236" s="126" t="s">
        <x:v>3773</x:v>
      </x:c>
      <x:c r="M236" s="126">
        <x:v>10</x:v>
      </x:c>
      <x:c r="N236" s="126">
        <x:v>43</x:v>
      </x:c>
      <x:c r="O236" s="126" t="s">
        <x:v>3421</x:v>
      </x:c>
      <x:c r="P236" s="126">
        <x:v>20</x:v>
      </x:c>
      <x:c r="Q236" s="126" t="s">
        <x:v>3425</x:v>
      </x:c>
      <x:c r="R236" s="126">
        <x:v>30</x:v>
      </x:c>
      <x:c r="S236" s="126" t="s">
        <x:v>3428</x:v>
      </x:c>
      <x:c r="T236" s="126">
        <x:v>30</x:v>
      </x:c>
      <x:c r="U236" s="126" t="s">
        <x:v>3431</x:v>
      </x:c>
      <x:c r="V236" s="126">
        <x:v>20</x:v>
      </x:c>
      <x:c r="W236" s="126" t="s">
        <x:v>2390</x:v>
      </x:c>
      <x:c r="X236" s="126" t="s">
        <x:v>3774</x:v>
      </x:c>
    </x:row>
    <x:row r="237" ht="24" customHeight="1">
      <x:c r="A237" s="126">
        <x:v>231</x:v>
      </x:c>
      <x:c r="W237" s="126"/>
    </x:row>
    <x:row r="238" ht="24" customHeight="1">
      <x:c r="A238" s="126">
        <x:v>232</x:v>
      </x:c>
      <x:c r="W238" s="126"/>
    </x:row>
    <x:row r="239" ht="24" customHeight="1">
      <x:c r="A239" s="126">
        <x:v>233</x:v>
      </x:c>
      <x:c r="W239" s="126"/>
    </x:row>
    <x:row r="240" ht="24" customHeight="1">
      <x:c r="A240" s="126">
        <x:v>234</x:v>
      </x:c>
      <x:c r="W240" s="126"/>
    </x:row>
    <x:row r="241" ht="24" customHeight="1">
      <x:c r="A241" s="126">
        <x:v>235</x:v>
      </x:c>
      <x:c r="W241" s="126"/>
    </x:row>
    <x:row r="242" ht="62.04999923706055" customHeight="1">
      <x:c r="A242" s="126">
        <x:v>236</x:v>
      </x:c>
      <x:c r="B242" s="126" t="s">
        <x:v>3685</x:v>
      </x:c>
      <x:c r="C242" s="126" t="s">
        <x:v>3435</x:v>
      </x:c>
      <x:c r="E242" s="126" t="s">
        <x:v>3706</x:v>
      </x:c>
      <x:c r="F242" s="126">
        <x:v>980</x:v>
      </x:c>
      <x:c r="G242" s="126">
        <x:v>62</x:v>
      </x:c>
      <x:c r="H242" s="126" t="s">
        <x:v>3775</x:v>
      </x:c>
      <x:c r="I242" s="126">
        <x:v>13</x:v>
      </x:c>
      <x:c r="J242" s="126">
        <x:v>75</x:v>
      </x:c>
      <x:c r="K242" s="126">
        <x:v>34</x:v>
      </x:c>
      <x:c r="L242" s="126" t="s">
        <x:v>3776</x:v>
      </x:c>
      <x:c r="M242" s="126">
        <x:v>10</x:v>
      </x:c>
      <x:c r="N242" s="126">
        <x:v>44</x:v>
      </x:c>
      <x:c r="O242" s="126" t="s">
        <x:v>3437</x:v>
      </x:c>
      <x:c r="P242" s="126">
        <x:v>25</x:v>
      </x:c>
      <x:c r="Q242" s="126" t="s">
        <x:v>3440</x:v>
      </x:c>
      <x:c r="R242" s="126">
        <x:v>25</x:v>
      </x:c>
      <x:c r="S242" s="126" t="s">
        <x:v>3443</x:v>
      </x:c>
      <x:c r="T242" s="126">
        <x:v>30</x:v>
      </x:c>
      <x:c r="U242" s="126" t="s">
        <x:v>3449</x:v>
      </x:c>
      <x:c r="V242" s="126">
        <x:v>20</x:v>
      </x:c>
      <x:c r="W242" s="126" t="s">
        <x:v>2139</x:v>
      </x:c>
      <x:c r="X242" s="126" t="s">
        <x:v>3777</x:v>
      </x:c>
    </x:row>
    <x:row r="243" ht="24" customHeight="1">
      <x:c r="A243" s="126">
        <x:v>237</x:v>
      </x:c>
      <x:c r="W243" s="126"/>
    </x:row>
    <x:row r="244" ht="24" customHeight="1">
      <x:c r="A244" s="126">
        <x:v>238</x:v>
      </x:c>
      <x:c r="W244" s="126"/>
    </x:row>
    <x:row r="245" ht="62.04999923706055" customHeight="1">
      <x:c r="A245" s="126">
        <x:v>239</x:v>
      </x:c>
      <x:c r="B245" s="126" t="s">
        <x:v>3685</x:v>
      </x:c>
      <x:c r="C245" s="126" t="s">
        <x:v>3452</x:v>
      </x:c>
      <x:c r="E245" s="126" t="s">
        <x:v>3706</x:v>
      </x:c>
      <x:c r="F245" s="126">
        <x:v>1120</x:v>
      </x:c>
      <x:c r="G245" s="126">
        <x:v>66</x:v>
      </x:c>
      <x:c r="H245" s="126" t="s">
        <x:v>3778</x:v>
      </x:c>
      <x:c r="I245" s="126">
        <x:v>14</x:v>
      </x:c>
      <x:c r="J245" s="126">
        <x:v>80</x:v>
      </x:c>
      <x:c r="K245" s="126">
        <x:v>36</x:v>
      </x:c>
      <x:c r="L245" s="126" t="s">
        <x:v>3779</x:v>
      </x:c>
      <x:c r="M245" s="126">
        <x:v>11</x:v>
      </x:c>
      <x:c r="N245" s="126">
        <x:v>47</x:v>
      </x:c>
      <x:c r="O245" s="126" t="s">
        <x:v>3455</x:v>
      </x:c>
      <x:c r="P245" s="126">
        <x:v>30</x:v>
      </x:c>
      <x:c r="Q245" s="126" t="s">
        <x:v>3459</x:v>
      </x:c>
      <x:c r="R245" s="126">
        <x:v>25</x:v>
      </x:c>
      <x:c r="S245" s="126" t="s">
        <x:v>3462</x:v>
      </x:c>
      <x:c r="T245" s="126">
        <x:v>25</x:v>
      </x:c>
      <x:c r="U245" s="126" t="s">
        <x:v>3466</x:v>
      </x:c>
      <x:c r="V245" s="126">
        <x:v>20</x:v>
      </x:c>
      <x:c r="W245" s="126" t="s">
        <x:v>2193</x:v>
      </x:c>
      <x:c r="X245" s="126" t="s">
        <x:v>3780</x:v>
      </x:c>
    </x:row>
    <x:row r="246" ht="62.04999923706055" customHeight="1">
      <x:c r="A246" s="126">
        <x:v>240</x:v>
      </x:c>
      <x:c r="B246" s="126" t="s">
        <x:v>3677</x:v>
      </x:c>
      <x:c r="C246" s="126" t="s">
        <x:v>3469</x:v>
      </x:c>
      <x:c r="E246" s="126" t="s">
        <x:v>3725</x:v>
      </x:c>
      <x:c r="F246" s="126">
        <x:v>3600</x:v>
      </x:c>
      <x:c r="G246" s="126">
        <x:v>74</x:v>
      </x:c>
      <x:c r="H246" s="126" t="s">
        <x:v>3781</x:v>
      </x:c>
      <x:c r="I246" s="126">
        <x:v>16</x:v>
      </x:c>
      <x:c r="J246" s="126">
        <x:v>90</x:v>
      </x:c>
      <x:c r="K246" s="126">
        <x:v>45</x:v>
      </x:c>
      <x:c r="L246" s="126" t="s">
        <x:v>3782</x:v>
      </x:c>
      <x:c r="M246" s="126">
        <x:v>13</x:v>
      </x:c>
      <x:c r="N246" s="126">
        <x:v>58</x:v>
      </x:c>
      <x:c r="O246" s="126" t="s">
        <x:v>3472</x:v>
      </x:c>
      <x:c r="P246" s="126">
        <x:v>25</x:v>
      </x:c>
      <x:c r="Q246" s="126" t="s">
        <x:v>3475</x:v>
      </x:c>
      <x:c r="R246" s="126">
        <x:v>25</x:v>
      </x:c>
      <x:c r="S246" s="126" t="s">
        <x:v>3478</x:v>
      </x:c>
      <x:c r="T246" s="126">
        <x:v>25</x:v>
      </x:c>
      <x:c r="U246" s="126" t="s">
        <x:v>3483</x:v>
      </x:c>
      <x:c r="V246" s="126">
        <x:v>25</x:v>
      </x:c>
      <x:c r="W246" s="126" t="s">
        <x:v>2193</x:v>
      </x:c>
      <x:c r="X246" s="126" t="s">
        <x:v>3783</x:v>
      </x:c>
    </x:row>
    <x:row r="247" ht="24" customHeight="1">
      <x:c r="A247" s="126">
        <x:v>241</x:v>
      </x:c>
      <x:c r="W247" s="126"/>
    </x:row>
    <x:row r="248" ht="24" customHeight="1">
      <x:c r="A248" s="126">
        <x:v>242</x:v>
      </x:c>
      <x:c r="W248" s="126"/>
    </x:row>
    <x:row r="249" ht="24" customHeight="1">
      <x:c r="A249" s="126">
        <x:v>243</x:v>
      </x:c>
      <x:c r="W249" s="126"/>
    </x:row>
    <x:row r="250" ht="24" customHeight="1">
      <x:c r="A250" s="126">
        <x:v>244</x:v>
      </x:c>
      <x:c r="W250" s="126"/>
    </x:row>
    <x:row r="251" ht="62.04999923706055" customHeight="1">
      <x:c r="A251" s="126">
        <x:v>245</x:v>
      </x:c>
      <x:c r="B251" s="126" t="s">
        <x:v>3685</x:v>
      </x:c>
      <x:c r="C251" s="126" t="s">
        <x:v>3486</x:v>
      </x:c>
      <x:c r="E251" s="126" t="s">
        <x:v>3759</x:v>
      </x:c>
      <x:c r="F251" s="126">
        <x:v>6200</x:v>
      </x:c>
      <x:c r="G251" s="126">
        <x:v>84</x:v>
      </x:c>
      <x:c r="H251" s="126" t="s">
        <x:v>3784</x:v>
      </x:c>
      <x:c r="I251" s="126">
        <x:v>18</x:v>
      </x:c>
      <x:c r="J251" s="126">
        <x:v>102</x:v>
      </x:c>
      <x:c r="K251" s="126">
        <x:v>54</x:v>
      </x:c>
      <x:c r="L251" s="126" t="s">
        <x:v>3785</x:v>
      </x:c>
      <x:c r="M251" s="126">
        <x:v>16</x:v>
      </x:c>
      <x:c r="N251" s="126">
        <x:v>70</x:v>
      </x:c>
      <x:c r="O251" s="126" t="s">
        <x:v>3489</x:v>
      </x:c>
      <x:c r="P251" s="126">
        <x:v>25</x:v>
      </x:c>
      <x:c r="Q251" s="126" t="s">
        <x:v>3493</x:v>
      </x:c>
      <x:c r="R251" s="126">
        <x:v>20</x:v>
      </x:c>
      <x:c r="S251" s="126" t="s">
        <x:v>3497</x:v>
      </x:c>
      <x:c r="T251" s="126">
        <x:v>25</x:v>
      </x:c>
      <x:c r="U251" s="126" t="s">
        <x:v>3499</x:v>
      </x:c>
      <x:c r="V251" s="126">
        <x:v>30</x:v>
      </x:c>
      <x:c r="W251" s="126" t="s">
        <x:v>2193</x:v>
      </x:c>
      <x:c r="X251" s="126" t="s">
        <x:v>3786</x:v>
      </x:c>
    </x:row>
    <x:row r="252" ht="24" customHeight="1">
      <x:c r="A252" s="126">
        <x:v>246</x:v>
      </x:c>
      <x:c r="W252" s="126"/>
    </x:row>
    <x:row r="253" ht="24" customHeight="1">
      <x:c r="A253" s="126">
        <x:v>247</x:v>
      </x:c>
      <x:c r="W253" s="126"/>
    </x:row>
    <x:row r="254" ht="24" customHeight="1">
      <x:c r="A254" s="126">
        <x:v>248</x:v>
      </x:c>
      <x:c r="W254" s="126"/>
    </x:row>
    <x:row r="255" ht="24" customHeight="1">
      <x:c r="A255" s="126">
        <x:v>249</x:v>
      </x:c>
      <x:c r="W255" s="126"/>
    </x:row>
    <x:row r="256" ht="24" customHeight="1">
      <x:c r="A256" s="126">
        <x:v>250</x:v>
      </x:c>
      <x:c r="W256" s="126"/>
    </x:row>
    <x:row r="257" ht="24" customHeight="1">
      <x:c r="A257" s="126">
        <x:v>251</x:v>
      </x:c>
      <x:c r="W257" s="126"/>
    </x:row>
    <x:row r="258" ht="24" customHeight="1">
      <x:c r="A258" s="126">
        <x:v>252</x:v>
      </x:c>
      <x:c r="W258" s="126"/>
    </x:row>
    <x:row r="259" ht="24" customHeight="1">
      <x:c r="A259" s="126">
        <x:v>253</x:v>
      </x:c>
      <x:c r="W259" s="126"/>
    </x:row>
    <x:row r="260" ht="24" customHeight="1">
      <x:c r="A260" s="126">
        <x:v>254</x:v>
      </x:c>
      <x:c r="W260" s="126"/>
    </x:row>
    <x:row r="261" ht="24" customHeight="1">
      <x:c r="A261" s="126">
        <x:v>255</x:v>
      </x:c>
      <x:c r="W261" s="126"/>
    </x:row>
    <x:row r="262" ht="24" customHeight="1">
      <x:c r="A262" s="126">
        <x:v>256</x:v>
      </x:c>
      <x:c r="W262" s="126"/>
    </x:row>
    <x:row r="263" ht="24" customHeight="1">
      <x:c r="A263" s="126">
        <x:v>257</x:v>
      </x:c>
      <x:c r="J263" s="126" t="str">
        <x:f>IF(C263="","",G263+I263)</x:f>
      </x:c>
      <x:c r="N263" s="126" t="str">
        <x:f>IF(C263="","",K263+M263)</x:f>
      </x:c>
      <x:c r="W263" s="126"/>
    </x:row>
    <x:row r="264" ht="24" customHeight="1">
      <x:c r="A264" s="126">
        <x:v>258</x:v>
      </x:c>
      <x:c r="W264" s="126"/>
    </x:row>
    <x:row r="265" ht="24" customHeight="1">
      <x:c r="A265" s="126">
        <x:v>259</x:v>
      </x:c>
      <x:c r="W265" s="126"/>
    </x:row>
    <x:row r="266" ht="24" customHeight="1">
      <x:c r="A266" s="126">
        <x:v>260</x:v>
      </x:c>
      <x:c r="W266" s="126"/>
    </x:row>
    <x:row r="267" ht="24" customHeight="1">
      <x:c r="A267" s="126">
        <x:v>261</x:v>
      </x:c>
      <x:c r="W267" s="126"/>
    </x:row>
    <x:row r="268" ht="24" customHeight="1">
      <x:c r="A268" s="126">
        <x:v>262</x:v>
      </x:c>
      <x:c r="W268" s="126"/>
    </x:row>
    <x:row r="269" ht="24" customHeight="1">
      <x:c r="A269" s="126">
        <x:v>263</x:v>
      </x:c>
      <x:c r="W269" s="126"/>
    </x:row>
    <x:row r="270" ht="24" customHeight="1">
      <x:c r="A270" s="126">
        <x:v>264</x:v>
      </x:c>
      <x:c r="W270" s="126"/>
    </x:row>
    <x:row r="271" ht="62.04999923706055" customHeight="1">
      <x:c r="A271" s="126">
        <x:v>265</x:v>
      </x:c>
      <x:c r="B271" s="126" t="s">
        <x:v>3685</x:v>
      </x:c>
      <x:c r="C271" s="126" t="s">
        <x:v>3503</x:v>
      </x:c>
      <x:c r="E271" s="126" t="s">
        <x:v>3702</x:v>
      </x:c>
      <x:c r="F271" s="126">
        <x:v>1280</x:v>
      </x:c>
      <x:c r="G271" s="126">
        <x:v>79</x:v>
      </x:c>
      <x:c r="H271" s="126" t="s">
        <x:v>3787</x:v>
      </x:c>
      <x:c r="I271" s="126">
        <x:v>15</x:v>
      </x:c>
      <x:c r="J271" s="126" t="n">
        <x:f>IF(C271="","",G271+I271)</x:f>
        <x:v>94</x:v>
      </x:c>
      <x:c r="K271" s="126">
        <x:v>44</x:v>
      </x:c>
      <x:c r="L271" s="126" t="s">
        <x:v>3788</x:v>
      </x:c>
      <x:c r="M271" s="126">
        <x:v>11</x:v>
      </x:c>
      <x:c r="N271" s="126" t="n">
        <x:f>IF(C271="","",K271+M271)</x:f>
        <x:v>55</x:v>
      </x:c>
      <x:c r="O271" s="126" t="s">
        <x:v>3506</x:v>
      </x:c>
      <x:c r="P271" s="126">
        <x:v>30</x:v>
      </x:c>
      <x:c r="Q271" s="126" t="s">
        <x:v>3503</x:v>
      </x:c>
      <x:c r="R271" s="126">
        <x:v>25</x:v>
      </x:c>
      <x:c r="S271" s="126" t="s">
        <x:v>3511</x:v>
      </x:c>
      <x:c r="T271" s="126">
        <x:v>25</x:v>
      </x:c>
      <x:c r="U271" s="126" t="s">
        <x:v>3515</x:v>
      </x:c>
      <x:c r="V271" s="126">
        <x:v>20</x:v>
      </x:c>
      <x:c r="W271" s="126" t="s">
        <x:v>2390</x:v>
      </x:c>
      <x:c r="X271" s="126" t="s">
        <x:v>3789</x:v>
      </x:c>
    </x:row>
    <x:row r="272" ht="24" customHeight="1">
      <x:c r="A272" s="126">
        <x:v>266</x:v>
      </x:c>
      <x:c r="W272" s="126"/>
    </x:row>
    <x:row r="273" ht="24" customHeight="1">
      <x:c r="A273" s="126">
        <x:v>267</x:v>
      </x:c>
      <x:c r="W273" s="126"/>
    </x:row>
    <x:row r="274" ht="24" customHeight="1">
      <x:c r="A274" s="126">
        <x:v>268</x:v>
      </x:c>
      <x:c r="W274" s="126"/>
    </x:row>
    <x:row r="275" ht="24" customHeight="1">
      <x:c r="A275" s="126">
        <x:v>269</x:v>
      </x:c>
      <x:c r="W275" s="126"/>
    </x:row>
    <x:row r="276" ht="24" customHeight="1">
      <x:c r="A276" s="126">
        <x:v>270</x:v>
      </x:c>
      <x:c r="W276" s="126"/>
    </x:row>
    <x:row r="277" ht="24" customHeight="1">
      <x:c r="A277" s="126">
        <x:v>271</x:v>
      </x:c>
      <x:c r="W277" s="126"/>
    </x:row>
    <x:row r="278" ht="24" customHeight="1">
      <x:c r="A278" s="126">
        <x:v>272</x:v>
      </x:c>
      <x:c r="W278" s="126"/>
    </x:row>
    <x:row r="279" ht="24" customHeight="1">
      <x:c r="A279" s="126">
        <x:v>273</x:v>
      </x:c>
      <x:c r="W279" s="126"/>
    </x:row>
    <x:row r="280" ht="62.04999923706055" customHeight="1">
      <x:c r="A280" s="126">
        <x:v>274</x:v>
      </x:c>
      <x:c r="B280" s="126" t="s">
        <x:v>3685</x:v>
      </x:c>
      <x:c r="C280" s="126" t="s">
        <x:v>3518</x:v>
      </x:c>
      <x:c r="E280" s="126" t="s">
        <x:v>3702</x:v>
      </x:c>
      <x:c r="F280" s="126">
        <x:v>920</x:v>
      </x:c>
      <x:c r="G280" s="126">
        <x:v>68</x:v>
      </x:c>
      <x:c r="H280" s="126" t="s">
        <x:v>3790</x:v>
      </x:c>
      <x:c r="I280" s="126">
        <x:v>14</x:v>
      </x:c>
      <x:c r="J280" s="126">
        <x:v>82</x:v>
      </x:c>
      <x:c r="K280" s="126">
        <x:v>38</x:v>
      </x:c>
      <x:c r="L280" s="126" t="s">
        <x:v>3791</x:v>
      </x:c>
      <x:c r="M280" s="126">
        <x:v>10</x:v>
      </x:c>
      <x:c r="N280" s="126">
        <x:v>48</x:v>
      </x:c>
      <x:c r="O280" s="126" t="s">
        <x:v>3521</x:v>
      </x:c>
      <x:c r="P280" s="126">
        <x:v>30</x:v>
      </x:c>
      <x:c r="Q280" s="126" t="s">
        <x:v>3524</x:v>
      </x:c>
      <x:c r="R280" s="126">
        <x:v>30</x:v>
      </x:c>
      <x:c r="S280" s="126" t="s">
        <x:v>3528</x:v>
      </x:c>
      <x:c r="T280" s="126">
        <x:v>25</x:v>
      </x:c>
      <x:c r="U280" s="126" t="s">
        <x:v>3532</x:v>
      </x:c>
      <x:c r="V280" s="126">
        <x:v>15</x:v>
      </x:c>
      <x:c r="W280" s="126" t="s">
        <x:v>2139</x:v>
      </x:c>
      <x:c r="X280" s="126" t="s">
        <x:v>3792</x:v>
      </x:c>
    </x:row>
    <x:row r="281" ht="62.04999923706055" customHeight="1">
      <x:c r="A281" s="126">
        <x:v>275</x:v>
      </x:c>
      <x:c r="B281" s="126" t="s">
        <x:v>3685</x:v>
      </x:c>
      <x:c r="C281" s="126" t="s">
        <x:v>3534</x:v>
      </x:c>
      <x:c r="E281" s="126" t="s">
        <x:v>3702</x:v>
      </x:c>
      <x:c r="F281" s="126">
        <x:v>980</x:v>
      </x:c>
      <x:c r="G281" s="126">
        <x:v>72</x:v>
      </x:c>
      <x:c r="H281" s="126" t="s">
        <x:v>3793</x:v>
      </x:c>
      <x:c r="I281" s="126">
        <x:v>15</x:v>
      </x:c>
      <x:c r="J281" s="126">
        <x:v>87</x:v>
      </x:c>
      <x:c r="K281" s="126">
        <x:v>40</x:v>
      </x:c>
      <x:c r="L281" s="126" t="s">
        <x:v>2868</x:v>
      </x:c>
      <x:c r="M281" s="126">
        <x:v>12</x:v>
      </x:c>
      <x:c r="N281" s="126">
        <x:v>52</x:v>
      </x:c>
      <x:c r="O281" s="126" t="s">
        <x:v>3537</x:v>
      </x:c>
      <x:c r="P281" s="126">
        <x:v>30</x:v>
      </x:c>
      <x:c r="Q281" s="126" t="s">
        <x:v>3541</x:v>
      </x:c>
      <x:c r="R281" s="126">
        <x:v>25</x:v>
      </x:c>
      <x:c r="S281" s="126" t="s">
        <x:v>3544</x:v>
      </x:c>
      <x:c r="T281" s="126">
        <x:v>25</x:v>
      </x:c>
      <x:c r="U281" s="126" t="s">
        <x:v>3548</x:v>
      </x:c>
      <x:c r="V281" s="126">
        <x:v>20</x:v>
      </x:c>
      <x:c r="W281" s="126" t="s">
        <x:v>2139</x:v>
      </x:c>
      <x:c r="X281" s="126" t="s">
        <x:v>3794</x:v>
      </x:c>
    </x:row>
    <x:row r="282" ht="62.04999923706055" customHeight="1">
      <x:c r="A282" s="126">
        <x:v>276</x:v>
      </x:c>
      <x:c r="B282" s="126" t="s">
        <x:v>3685</x:v>
      </x:c>
      <x:c r="C282" s="126" t="s">
        <x:v>3552</x:v>
      </x:c>
      <x:c r="E282" s="126" t="s">
        <x:v>3702</x:v>
      </x:c>
      <x:c r="F282" s="126">
        <x:v>1080</x:v>
      </x:c>
      <x:c r="G282" s="126">
        <x:v>74</x:v>
      </x:c>
      <x:c r="H282" s="126" t="s">
        <x:v>3795</x:v>
      </x:c>
      <x:c r="I282" s="126">
        <x:v>16</x:v>
      </x:c>
      <x:c r="J282" s="126">
        <x:v>90</x:v>
      </x:c>
      <x:c r="K282" s="126">
        <x:v>42</x:v>
      </x:c>
      <x:c r="L282" s="126" t="s">
        <x:v>3796</x:v>
      </x:c>
      <x:c r="M282" s="126">
        <x:v>12</x:v>
      </x:c>
      <x:c r="N282" s="126">
        <x:v>54</x:v>
      </x:c>
      <x:c r="O282" s="126" t="s">
        <x:v>3554</x:v>
      </x:c>
      <x:c r="P282" s="126">
        <x:v>30</x:v>
      </x:c>
      <x:c r="Q282" s="126" t="s">
        <x:v>3558</x:v>
      </x:c>
      <x:c r="R282" s="126">
        <x:v>30</x:v>
      </x:c>
      <x:c r="S282" s="126" t="s">
        <x:v>3562</x:v>
      </x:c>
      <x:c r="T282" s="126">
        <x:v>20</x:v>
      </x:c>
      <x:c r="U282" s="126" t="s">
        <x:v>3565</x:v>
      </x:c>
      <x:c r="V282" s="126">
        <x:v>20</x:v>
      </x:c>
      <x:c r="W282" s="126" t="s">
        <x:v>2139</x:v>
      </x:c>
      <x:c r="X282" s="126" t="s">
        <x:v>3797</x:v>
      </x:c>
    </x:row>
    <x:row r="283" ht="62.04999923706055" customHeight="1">
      <x:c r="A283" s="126">
        <x:v>277</x:v>
      </x:c>
      <x:c r="B283" s="126" t="s">
        <x:v>3685</x:v>
      </x:c>
      <x:c r="C283" s="126" t="s">
        <x:v>3568</x:v>
      </x:c>
      <x:c r="E283" s="126" t="s">
        <x:v>3702</x:v>
      </x:c>
      <x:c r="F283" s="126">
        <x:v>1160</x:v>
      </x:c>
      <x:c r="G283" s="126">
        <x:v>78</x:v>
      </x:c>
      <x:c r="H283" s="126" t="s">
        <x:v>3798</x:v>
      </x:c>
      <x:c r="I283" s="126">
        <x:v>17</x:v>
      </x:c>
      <x:c r="J283" s="126">
        <x:v>95</x:v>
      </x:c>
      <x:c r="K283" s="126">
        <x:v>43</x:v>
      </x:c>
      <x:c r="L283" s="126" t="s">
        <x:v>3799</x:v>
      </x:c>
      <x:c r="M283" s="126">
        <x:v>11</x:v>
      </x:c>
      <x:c r="N283" s="126">
        <x:v>54</x:v>
      </x:c>
      <x:c r="O283" s="126" t="s">
        <x:v>3570</x:v>
      </x:c>
      <x:c r="P283" s="126">
        <x:v>35</x:v>
      </x:c>
      <x:c r="Q283" s="126" t="s">
        <x:v>3573</x:v>
      </x:c>
      <x:c r="R283" s="126">
        <x:v>25</x:v>
      </x:c>
      <x:c r="S283" s="126" t="s">
        <x:v>3577</x:v>
      </x:c>
      <x:c r="T283" s="126">
        <x:v>25</x:v>
      </x:c>
      <x:c r="U283" s="126" t="s">
        <x:v>3581</x:v>
      </x:c>
      <x:c r="V283" s="126">
        <x:v>15</x:v>
      </x:c>
      <x:c r="W283" s="126" t="s">
        <x:v>2139</x:v>
      </x:c>
      <x:c r="X283" s="126" t="s">
        <x:v>3800</x:v>
      </x:c>
    </x:row>
    <x:row r="284" ht="24" customHeight="1">
      <x:c r="A284" s="126">
        <x:v>278</x:v>
      </x:c>
      <x:c r="W284" s="126"/>
    </x:row>
    <x:row r="285" ht="62.04999923706055" customHeight="1">
      <x:c r="A285" s="126">
        <x:v>279</x:v>
      </x:c>
      <x:c r="B285" s="126" t="s">
        <x:v>3685</x:v>
      </x:c>
      <x:c r="C285" s="126" t="s">
        <x:v>3585</x:v>
      </x:c>
      <x:c r="E285" s="126" t="s">
        <x:v>3706</x:v>
      </x:c>
      <x:c r="F285" s="126">
        <x:v>1520</x:v>
      </x:c>
      <x:c r="G285" s="126">
        <x:v>83</x:v>
      </x:c>
      <x:c r="H285" s="126" t="s">
        <x:v>3801</x:v>
      </x:c>
      <x:c r="I285" s="126">
        <x:v>19</x:v>
      </x:c>
      <x:c r="J285" s="126">
        <x:v>102</x:v>
      </x:c>
      <x:c r="K285" s="126">
        <x:v>47</x:v>
      </x:c>
      <x:c r="L285" s="126" t="s">
        <x:v>3802</x:v>
      </x:c>
      <x:c r="M285" s="126">
        <x:v>14</x:v>
      </x:c>
      <x:c r="N285" s="126">
        <x:v>61</x:v>
      </x:c>
      <x:c r="O285" s="126" t="s">
        <x:v>3588</x:v>
      </x:c>
      <x:c r="P285" s="126">
        <x:v>25</x:v>
      </x:c>
      <x:c r="Q285" s="126" t="s">
        <x:v>3592</x:v>
      </x:c>
      <x:c r="R285" s="126">
        <x:v>30</x:v>
      </x:c>
      <x:c r="S285" s="126" t="s">
        <x:v>3595</x:v>
      </x:c>
      <x:c r="T285" s="126">
        <x:v>25</x:v>
      </x:c>
      <x:c r="U285" s="126" t="s">
        <x:v>3598</x:v>
      </x:c>
      <x:c r="V285" s="126">
        <x:v>20</x:v>
      </x:c>
      <x:c r="W285" s="126" t="s">
        <x:v>2139</x:v>
      </x:c>
      <x:c r="X285" s="126" t="s">
        <x:v>3803</x:v>
      </x:c>
    </x:row>
    <x:row r="286" ht="62.04999923706055" customHeight="1">
      <x:c r="A286" s="126">
        <x:v>280</x:v>
      </x:c>
      <x:c r="B286" s="126" t="s">
        <x:v>3685</x:v>
      </x:c>
      <x:c r="C286" s="126" t="s">
        <x:v>3601</x:v>
      </x:c>
      <x:c r="E286" s="126" t="s">
        <x:v>3706</x:v>
      </x:c>
      <x:c r="F286" s="126">
        <x:v>1800</x:v>
      </x:c>
      <x:c r="G286" s="126">
        <x:v>88</x:v>
      </x:c>
      <x:c r="H286" s="126" t="s">
        <x:v>3804</x:v>
      </x:c>
      <x:c r="I286" s="126">
        <x:v>20</x:v>
      </x:c>
      <x:c r="J286" s="126">
        <x:v>108</x:v>
      </x:c>
      <x:c r="K286" s="126">
        <x:v>50</x:v>
      </x:c>
      <x:c r="L286" s="126" t="s">
        <x:v>3805</x:v>
      </x:c>
      <x:c r="M286" s="126">
        <x:v>15</x:v>
      </x:c>
      <x:c r="N286" s="126">
        <x:v>65</x:v>
      </x:c>
      <x:c r="O286" s="126" t="s">
        <x:v>3604</x:v>
      </x:c>
      <x:c r="P286" s="126">
        <x:v>25</x:v>
      </x:c>
      <x:c r="Q286" s="126" t="s">
        <x:v>3607</x:v>
      </x:c>
      <x:c r="R286" s="126">
        <x:v>30</x:v>
      </x:c>
      <x:c r="S286" s="126" t="s">
        <x:v>3611</x:v>
      </x:c>
      <x:c r="T286" s="126">
        <x:v>25</x:v>
      </x:c>
      <x:c r="U286" s="126" t="s">
        <x:v>3614</x:v>
      </x:c>
      <x:c r="V286" s="126">
        <x:v>20</x:v>
      </x:c>
      <x:c r="W286" s="126" t="s">
        <x:v>2139</x:v>
      </x:c>
      <x:c r="X286" s="126" t="s">
        <x:v>3806</x:v>
      </x:c>
    </x:row>
    <x:row r="287" ht="24" customHeight="1">
      <x:c r="A287" s="126">
        <x:v>281</x:v>
      </x:c>
      <x:c r="W287" s="126"/>
    </x:row>
    <x:row r="288" ht="24" customHeight="1">
      <x:c r="A288" s="126">
        <x:v>282</x:v>
      </x:c>
      <x:c r="W288" s="126"/>
    </x:row>
    <x:row r="289" ht="62.04999923706055" customHeight="1">
      <x:c r="A289" s="126">
        <x:v>283</x:v>
      </x:c>
      <x:c r="B289" s="126" t="s">
        <x:v>3685</x:v>
      </x:c>
      <x:c r="C289" s="126" t="s">
        <x:v>3617</x:v>
      </x:c>
      <x:c r="E289" s="126" t="s">
        <x:v>3725</x:v>
      </x:c>
      <x:c r="F289" s="126">
        <x:v>5400</x:v>
      </x:c>
      <x:c r="G289" s="126">
        <x:v>98</x:v>
      </x:c>
      <x:c r="H289" s="126" t="s">
        <x:v>3807</x:v>
      </x:c>
      <x:c r="I289" s="126">
        <x:v>23</x:v>
      </x:c>
      <x:c r="J289" s="126">
        <x:v>121</x:v>
      </x:c>
      <x:c r="K289" s="126">
        <x:v>59</x:v>
      </x:c>
      <x:c r="L289" s="126" t="s">
        <x:v>3808</x:v>
      </x:c>
      <x:c r="M289" s="126">
        <x:v>18</x:v>
      </x:c>
      <x:c r="N289" s="126">
        <x:v>77</x:v>
      </x:c>
      <x:c r="O289" s="126" t="s">
        <x:v>3619</x:v>
      </x:c>
      <x:c r="P289" s="126">
        <x:v>25</x:v>
      </x:c>
      <x:c r="Q289" s="126" t="s">
        <x:v>3622</x:v>
      </x:c>
      <x:c r="R289" s="126">
        <x:v>25</x:v>
      </x:c>
      <x:c r="S289" s="126" t="s">
        <x:v>3626</x:v>
      </x:c>
      <x:c r="T289" s="126">
        <x:v>25</x:v>
      </x:c>
      <x:c r="U289" s="126" t="s">
        <x:v>3629</x:v>
      </x:c>
      <x:c r="V289" s="126">
        <x:v>25</x:v>
      </x:c>
      <x:c r="W289" s="126" t="s">
        <x:v>2139</x:v>
      </x:c>
      <x:c r="X289" s="126" t="s">
        <x:v>3809</x:v>
      </x:c>
    </x:row>
    <x:row r="290" ht="62.04999923706055" customHeight="1">
      <x:c r="A290" s="126">
        <x:v>284</x:v>
      </x:c>
      <x:c r="B290" s="126" t="s">
        <x:v>3677</x:v>
      </x:c>
      <x:c r="C290" s="126" t="s">
        <x:v>3633</x:v>
      </x:c>
      <x:c r="E290" s="126" t="s">
        <x:v>3759</x:v>
      </x:c>
      <x:c r="F290" s="126">
        <x:v>8600</x:v>
      </x:c>
      <x:c r="G290" s="126">
        <x:v>112</x:v>
      </x:c>
      <x:c r="H290" s="126" t="s">
        <x:v>3810</x:v>
      </x:c>
      <x:c r="I290" s="126">
        <x:v>28</x:v>
      </x:c>
      <x:c r="J290" s="126">
        <x:v>140</x:v>
      </x:c>
      <x:c r="K290" s="126">
        <x:v>69</x:v>
      </x:c>
      <x:c r="L290" s="126" t="s">
        <x:v>3811</x:v>
      </x:c>
      <x:c r="M290" s="126">
        <x:v>21</x:v>
      </x:c>
      <x:c r="N290" s="126">
        <x:v>90</x:v>
      </x:c>
      <x:c r="O290" s="126" t="s">
        <x:v>3635</x:v>
      </x:c>
      <x:c r="P290" s="126">
        <x:v>25</x:v>
      </x:c>
      <x:c r="Q290" s="126" t="s">
        <x:v>3639</x:v>
      </x:c>
      <x:c r="R290" s="126">
        <x:v>25</x:v>
      </x:c>
      <x:c r="S290" s="126" t="s">
        <x:v>3643</x:v>
      </x:c>
      <x:c r="T290" s="126">
        <x:v>25</x:v>
      </x:c>
      <x:c r="U290" s="126" t="s">
        <x:v>3647</x:v>
      </x:c>
      <x:c r="V290" s="126">
        <x:v>25</x:v>
      </x:c>
      <x:c r="W290" s="126" t="s">
        <x:v>2139</x:v>
      </x:c>
      <x:c r="X290" s="126" t="s">
        <x:v>3812</x:v>
      </x:c>
    </x:row>
    <x:row r="291" ht="24" customHeight="1">
      <x:c r="A291" s="126">
        <x:v>285</x:v>
      </x:c>
    </x:row>
    <x:row r="292" ht="24" customHeight="1">
      <x:c r="A292" s="126">
        <x:v>286</x:v>
      </x:c>
    </x:row>
    <x:row r="293" ht="24" customHeight="1">
      <x:c r="A293" s="126">
        <x:v>287</x:v>
      </x:c>
    </x:row>
    <x:row r="294" ht="24" customHeight="1">
      <x:c r="A294" s="126">
        <x:v>288</x:v>
      </x:c>
    </x:row>
    <x:row r="295" ht="24" customHeight="1">
      <x:c r="A295" s="126">
        <x:v>289</x:v>
      </x:c>
    </x:row>
    <x:row r="296" ht="24" customHeight="1">
      <x:c r="A296" s="126">
        <x:v>290</x:v>
      </x:c>
    </x:row>
    <x:row r="297" ht="24" customHeight="1">
      <x:c r="A297" s="126">
        <x:v>291</x:v>
      </x:c>
    </x:row>
    <x:row r="298" ht="24" customHeight="1">
      <x:c r="A298" s="126">
        <x:v>292</x:v>
      </x:c>
    </x:row>
    <x:row r="299" ht="24" customHeight="1">
      <x:c r="A299" s="126">
        <x:v>293</x:v>
      </x:c>
    </x:row>
    <x:row r="300" ht="24" customHeight="1">
      <x:c r="A300" s="126">
        <x:v>294</x:v>
      </x:c>
    </x:row>
    <x:row r="301" ht="24" customHeight="1">
      <x:c r="A301" s="126">
        <x:v>295</x:v>
      </x:c>
    </x:row>
    <x:row r="302" ht="24" customHeight="1">
      <x:c r="A302" s="126">
        <x:v>296</x:v>
      </x:c>
    </x:row>
    <x:row r="303" ht="24" customHeight="1">
      <x:c r="A303" s="126">
        <x:v>297</x:v>
      </x:c>
    </x:row>
    <x:row r="304" ht="24" customHeight="1">
      <x:c r="A304" s="126">
        <x:v>298</x:v>
      </x:c>
    </x:row>
    <x:row r="305" ht="24" customHeight="1">
      <x:c r="A305" s="126">
        <x:v>299</x:v>
      </x:c>
    </x:row>
    <x:row r="306" ht="24" customHeight="1">
      <x:c r="A306" s="126">
        <x:v>300</x:v>
      </x:c>
    </x:row>
    <x:row r="307" ht="24" customHeight="1">
      <x:c r="A307" s="126">
        <x:v>301</x:v>
      </x:c>
    </x:row>
    <x:row r="308" ht="24" customHeight="1">
      <x:c r="A308" s="126">
        <x:v>302</x:v>
      </x:c>
    </x:row>
    <x:row r="309" ht="24" customHeight="1">
      <x:c r="A309" s="126">
        <x:v>303</x:v>
      </x:c>
      <x:c r="X309" s="126"/>
    </x:row>
    <x:row r="310" ht="24" customHeight="1">
      <x:c r="A310" s="126">
        <x:v>304</x:v>
      </x:c>
      <x:c r="X310" s="126"/>
    </x:row>
    <x:row r="311" ht="24" customHeight="1">
      <x:c r="A311" s="126">
        <x:v>305</x:v>
      </x:c>
      <x:c r="X311" s="126"/>
    </x:row>
    <x:row r="312" ht="24" customHeight="1">
      <x:c r="A312" s="126">
        <x:v>306</x:v>
      </x:c>
      <x:c r="X312" s="126"/>
    </x:row>
  </x:sheetData>
  <x:mergeCells>
    <x:mergeCell ref="E1:L1"/>
    <x:mergeCell ref="E2:L5"/>
    <x:mergeCell ref="A6:B6"/>
  </x:mergeCells>
  <x:conditionalFormatting sqref="A7:A312 C7:V290 C291:W312">
    <x:cfRule type="expression" dxfId="23" priority="20">
      <x:formula>$E7="챕터 보스"</x:formula>
    </x:cfRule>
    <x:cfRule type="expression" dxfId="22" priority="19">
      <x:formula>$E7="구역 보스"</x:formula>
    </x:cfRule>
    <x:cfRule type="expression" dxfId="21" priority="18">
      <x:formula>$E7="무리 선도체"</x:formula>
    </x:cfRule>
    <x:cfRule type="expression" dxfId="20" priority="17">
      <x:formula>$E7="강화 변이체"</x:formula>
    </x:cfRule>
    <x:cfRule type="expression" dxfId="19" priority="16">
      <x:formula>$E7="일반 변이체"</x:formula>
    </x:cfRule>
    <x:cfRule type="expression" dxfId="18" priority="15">
      <x:formula>$E7="초기 변이체"</x:formula>
    </x:cfRule>
  </x:conditionalFormatting>
  <x:conditionalFormatting sqref="F7:F312">
    <x:cfRule type="expression" priority="23">
      <x:formula>AND($C7&lt;&gt;"",F7&lt;0)</x:formula>
    </x:cfRule>
  </x:conditionalFormatting>
  <x:conditionalFormatting sqref="G7:G312">
    <x:cfRule type="expression" priority="24">
      <x:formula>AND($C7&lt;&gt;"",G7&lt;0)</x:formula>
    </x:cfRule>
  </x:conditionalFormatting>
  <x:conditionalFormatting sqref="I7:I312">
    <x:cfRule type="expression" priority="25">
      <x:formula>AND($C7&lt;&gt;"",I7&lt;0)</x:formula>
    </x:cfRule>
  </x:conditionalFormatting>
  <x:conditionalFormatting sqref="K7:K312">
    <x:cfRule type="expression" priority="26">
      <x:formula>AND($C7&lt;&gt;"",K7&lt;0)</x:formula>
    </x:cfRule>
  </x:conditionalFormatting>
  <x:conditionalFormatting sqref="M7:M312">
    <x:cfRule type="expression" priority="27">
      <x:formula>AND($C7&lt;&gt;"",M7&lt;0)</x:formula>
    </x:cfRule>
  </x:conditionalFormatting>
  <x:conditionalFormatting sqref="J7:J312">
    <x:cfRule type="expression" priority="28">
      <x:formula>AND($C7&lt;&gt;"",J7&lt;0)</x:formula>
    </x:cfRule>
  </x:conditionalFormatting>
  <x:conditionalFormatting sqref="N7:N312">
    <x:cfRule type="expression" priority="29">
      <x:formula>AND($C7&lt;&gt;"",N7&lt;0)</x:formula>
    </x:cfRule>
  </x:conditionalFormatting>
  <x:conditionalFormatting sqref="B7:B312">
    <x:cfRule type="expression" dxfId="16" priority="13">
      <x:formula>$E7="챕터 보스"</x:formula>
    </x:cfRule>
    <x:cfRule type="expression" dxfId="17" priority="12">
      <x:formula>$E7="구역 보스"</x:formula>
    </x:cfRule>
    <x:cfRule type="expression" priority="11">
      <x:formula>$E7="무리 선도체"</x:formula>
    </x:cfRule>
    <x:cfRule type="expression" priority="10">
      <x:formula>$E7="강화 변이체"</x:formula>
    </x:cfRule>
    <x:cfRule type="expression" priority="9">
      <x:formula>$E7="일반 변이체"</x:formula>
    </x:cfRule>
    <x:cfRule type="expression" dxfId="24" priority="8">
      <x:formula>$E7="초기 변이체"</x:formula>
    </x:cfRule>
  </x:conditionalFormatting>
  <x:conditionalFormatting sqref="X7:X290">
    <x:cfRule type="expression" dxfId="14" priority="6">
      <x:formula>$E7="챕터 보스"</x:formula>
    </x:cfRule>
    <x:cfRule type="expression" dxfId="15" priority="5">
      <x:formula>$E7="구역 보스"</x:formula>
    </x:cfRule>
    <x:cfRule type="expression" priority="4">
      <x:formula>$E7="무리 선도체"</x:formula>
    </x:cfRule>
    <x:cfRule type="expression" priority="3">
      <x:formula>$E7="강화 변이체"</x:formula>
    </x:cfRule>
    <x:cfRule type="expression" priority="2">
      <x:formula>$E7="일반 변이체"</x:formula>
    </x:cfRule>
    <x:cfRule type="expression" priority="1">
      <x:formula>$E7="초기 변이체"</x:formula>
    </x:cfRule>
  </x:conditionalFormatting>
  <x:dataValidations count="4">
    <x:dataValidation type="list" sqref="E7:E312">
      <x:formula1>"초기 변이체,일반 변이체,강화 변이체,무리 선도체,구역 보스,챕터 보스"</x:formula1>
    </x:dataValidation>
    <x:dataValidation type="list" sqref="B7:B312">
      <x:formula1>"선공,비선공,조건부 선공"</x:formula1>
    </x:dataValidation>
    <x:dataValidation sqref="P7:P312 V7:V312 T7:T312 R7:R312">
      <x:formula1>0</x:formula1>
      <x:formula2>100</x:formula2>
    </x:dataValidation>
    <x:dataValidation type="list" sqref="W7:W290">
      <x:formula1>"안정,공명,차단,침식"</x:formula1>
    </x:dataValidation>
  </x:dataValidations>
  <x:pageMargins left="0.7" right="0.7" top="0.75" bottom="0.75" header="0.3" footer="0.3"/>
  <x:drawing xmlns:r="http://schemas.openxmlformats.org/officeDocument/2006/relationships" r:id="Rcb6b03012caf4b18"/>
</x:worksheet>
</file>

<file path=xl/worksheets/sheet7.xml><?xml version="1.0" encoding="utf-8"?>
<x:worksheet xmlns:x="http://schemas.openxmlformats.org/spreadsheetml/2006/main">
  <x:sheetFormatPr defaultColWidth="8.93359375" defaultRowHeight="13.199999809265137"/>
  <x:cols>
    <x:col min="1" max="1" width="17.375" style="57" customWidth="1"/>
    <x:col min="2" max="3" width="10.125" style="57" customWidth="1"/>
    <x:col min="4" max="5" width="9" style="57" customWidth="0"/>
    <x:col min="6" max="6" width="10.5" style="57" customWidth="1"/>
    <x:col min="7" max="8" width="9" style="57" customWidth="0"/>
    <x:col min="9" max="10" width="10.125" style="57" customWidth="1"/>
    <x:col min="11" max="11" width="16.75" style="57" customWidth="1"/>
    <x:col min="12" max="12" width="16.25" style="57" customWidth="1"/>
    <x:col min="13" max="16384" width="9" style="57" customWidth="0"/>
  </x:cols>
  <x:sheetData>
    <x:row r="2" ht="18" customHeight="1">
      <x:c r="B2" s="137" t="s">
        <x:v>3107</x:v>
      </x:c>
      <x:c r="C2" s="137"/>
      <x:c r="I2" s="137">
        <x:v>3</x:v>
      </x:c>
      <x:c r="J2" s="137"/>
      <x:c r="K2" s="58" t="s">
        <x:v>2134</x:v>
      </x:c>
      <x:c r="L2" s="58" t="s">
        <x:v>2122</x:v>
      </x:c>
    </x:row>
    <x:row r="3" ht="67.5" customHeight="1">
      <x:c r="B3" s="137"/>
      <x:c r="C3" s="137"/>
      <x:c r="E3" s="59" t="e">
        <x:f>VLOOKUP($B$2,몬스터!C7:X312,21,0)</x:f>
        <x:v>#NAME?</x:v>
      </x:c>
      <x:c r="F3" s="60" t="s">
        <x:v>3813</x:v>
      </x:c>
      <x:c r="G3" s="61" t="e">
        <x:f>VLOOKUP($I$2,'PC DATA(대차대조표)'!C2:K307,4,0)</x:f>
        <x:v>#N/A</x:v>
      </x:c>
      <x:c r="I3" s="137"/>
      <x:c r="J3" s="137"/>
    </x:row>
    <x:row r="4" ht="17.25" customHeight="1">
      <x:c r="B4" s="137"/>
      <x:c r="C4" s="137"/>
      <x:c r="E4" s="62"/>
      <x:c r="F4" s="62"/>
      <x:c r="G4" s="62"/>
      <x:c r="I4" s="137"/>
      <x:c r="J4" s="137"/>
      <x:c r="K4" s="58" t="s">
        <x:v>2147</x:v>
      </x:c>
      <x:c r="L4" s="58" t="s">
        <x:v>2162</x:v>
      </x:c>
    </x:row>
    <x:row r="5" ht="68.25" customHeight="1">
      <x:c r="B5" s="137"/>
      <x:c r="C5" s="137"/>
      <x:c r="E5" s="62"/>
      <x:c r="F5" s="62"/>
      <x:c r="G5" s="62"/>
      <x:c r="I5" s="137"/>
      <x:c r="J5" s="137"/>
    </x:row>
    <x:row r="6" ht="20.25" customHeight="1">
      <x:c r="B6" s="63" t="s">
        <x:v>2109</x:v>
      </x:c>
      <x:c r="C6" s="57" t="e">
        <x:f>VLOOKUP($B$2,몬스터!C7:X312,3,0)</x:f>
        <x:v>#NAME?</x:v>
      </x:c>
      <x:c r="I6" s="64" t="s">
        <x:v>3814</x:v>
      </x:c>
      <x:c r="J6" s="57" t="str">
        <x:f>VLOOKUP($I$2,'PC DATA(대차대조표)'!A2:K307,3,0)</x:f>
      </x:c>
    </x:row>
    <x:row r="7" ht="20.25" customHeight="1">
      <x:c r="B7" s="63" t="s">
        <x:v>2373</x:v>
      </x:c>
      <x:c r="C7" s="57" t="e">
        <x:f>VLOOKUP($B$2,몬스터!C8:X313,21,0)</x:f>
        <x:v>#NAME?</x:v>
      </x:c>
      <x:c r="I7" s="64" t="s">
        <x:v>1976</x:v>
      </x:c>
    </x:row>
    <x:row r="8" ht="20.25" customHeight="1"/>
    <x:row r="9" ht="20.25" customHeight="1">
      <x:c r="A9" s="137" t="s">
        <x:v>3815</x:v>
      </x:c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37"/>
    </x:row>
    <x:row r="10" ht="20.25" customHeight="1"/>
    <x:row r="11" ht="20.25" customHeight="1">
      <x:c r="B11" s="57" t="s">
        <x:v>3661</x:v>
      </x:c>
      <x:c r="C11" s="57" t="e">
        <x:f>VLOOKUP($B$2,몬스터!C7:X312,4,0)</x:f>
        <x:v>#NAME?</x:v>
      </x:c>
      <x:c r="I11" s="57" t="s">
        <x:v>3816</x:v>
      </x:c>
      <x:c r="J11" s="57" t="e">
        <x:f>VLOOKUP($I$2,'PC DATA(대차대조표)'!C2:K307,4,0)</x:f>
        <x:v>#N/A</x:v>
      </x:c>
    </x:row>
    <x:row r="12" ht="20.25" customHeight="1">
      <x:c r="B12" s="57" t="s">
        <x:v>1977</x:v>
      </x:c>
      <x:c r="C12" s="57" t="e">
        <x:f>VLOOKUP($B$2,몬스터!C8:X313,5,0)</x:f>
        <x:v>#NAME?</x:v>
      </x:c>
      <x:c r="I12" s="57" t="s">
        <x:v>3817</x:v>
      </x:c>
      <x:c r="J12" s="57" t="e">
        <x:f>VLOOKUP($I$2,'PC DATA(대차대조표)'!C3:K308,5,0)</x:f>
        <x:v>#N/A</x:v>
      </x:c>
    </x:row>
    <x:row r="13" ht="20.25" customHeight="1">
      <x:c r="B13" s="57" t="s">
        <x:v>3818</x:v>
      </x:c>
      <x:c r="C13" s="57" t="e">
        <x:f>VLOOKUP($B$2,몬스터!C9:X314,7,0)</x:f>
        <x:v>#NAME?</x:v>
      </x:c>
      <x:c r="E13" s="57" t="s">
        <x:v>2968</x:v>
      </x:c>
      <x:c r="F13" s="57" t="s">
        <x:v>3819</x:v>
      </x:c>
      <x:c r="G13" s="57" t="s">
        <x:v>3820</x:v>
      </x:c>
      <x:c r="I13" s="57" t="s">
        <x:v>3821</x:v>
      </x:c>
      <x:c r="J13" s="57" t="e">
        <x:f>VLOOKUP($I$2,'PC DATA(대차대조표)'!C4:K309,6,0)</x:f>
        <x:v>#N/A</x:v>
      </x:c>
    </x:row>
    <x:row r="14" ht="20.25" customHeight="1">
      <x:c r="B14" s="57" t="s">
        <x:v>3664</x:v>
      </x:c>
      <x:c r="C14" s="57" t="e">
        <x:f>VLOOKUP($B$2,몬스터!C10:X315,8,0)</x:f>
        <x:v>#NAME?</x:v>
      </x:c>
      <x:c r="E14" s="57" t="e">
        <x:f>C14</x:f>
        <x:v>#NAME?</x:v>
      </x:c>
      <x:c r="F14" s="57" t="s">
        <x:v>3664</x:v>
      </x:c>
      <x:c r="G14" s="57" t="e">
        <x:f>J11</x:f>
        <x:v>#N/A</x:v>
      </x:c>
      <x:c r="I14" s="57" t="s">
        <x:v>3822</x:v>
      </x:c>
      <x:c r="J14" s="57" t="e">
        <x:f>VLOOKUP($I$2,'PC DATA(대차대조표)'!C5:K310,7,0)</x:f>
        <x:v>#N/A</x:v>
      </x:c>
    </x:row>
    <x:row r="15" ht="20.25" customHeight="1">
      <x:c r="B15" s="57" t="s">
        <x:v>1979</x:v>
      </x:c>
      <x:c r="C15" s="57" t="e">
        <x:f>VLOOKUP($B$2,몬스터!C11:X316,9,0)</x:f>
        <x:v>#NAME?</x:v>
      </x:c>
      <x:c r="E15" s="57" t="e">
        <x:f>C17</x:f>
        <x:v>#NAME?</x:v>
      </x:c>
      <x:c r="F15" s="57" t="s">
        <x:v>3667</x:v>
      </x:c>
      <x:c r="G15" s="57" t="e">
        <x:f>J13</x:f>
        <x:v>#N/A</x:v>
      </x:c>
    </x:row>
    <x:row r="16" ht="20.25" customHeight="1">
      <x:c r="B16" s="57" t="s">
        <x:v>3823</x:v>
      </x:c>
      <x:c r="C16" s="57" t="e">
        <x:f>VLOOKUP($B$2,몬스터!C12:X317,11,0)</x:f>
        <x:v>#NAME?</x:v>
      </x:c>
    </x:row>
    <x:row r="17" ht="20.25" customHeight="1">
      <x:c r="B17" s="57" t="s">
        <x:v>3667</x:v>
      </x:c>
      <x:c r="C17" s="57" t="e">
        <x:f>VLOOKUP($B$2,몬스터!C13:X318,12,0)</x:f>
        <x:v>#NAME?</x:v>
      </x:c>
    </x:row>
    <x:row r="19" ht="20.25" customHeight="1">
      <x:c r="A19" s="137" t="s">
        <x:v>3824</x:v>
      </x:c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</x:row>
    <x:row r="20" ht="20.25" customHeight="1">
      <x:c r="A20" s="137" t="s">
        <x:v>3676</x:v>
      </x:c>
      <x:c r="B20" s="137"/>
      <x:c r="C20" s="137"/>
      <x:c r="E20" s="65"/>
      <x:c r="F20" s="65"/>
      <x:c r="G20" s="65"/>
      <x:c r="I20" s="137" t="s">
        <x:v>3825</x:v>
      </x:c>
      <x:c r="J20" s="137"/>
      <x:c r="K20" s="137"/>
    </x:row>
    <x:row r="21" ht="20.25" customHeight="1">
      <x:c r="E21" s="137" t="s">
        <x:v>3826</x:v>
      </x:c>
      <x:c r="F21" s="137"/>
      <x:c r="G21" s="137"/>
    </x:row>
    <x:row r="22" ht="20.25" customHeight="1">
      <x:c r="A22" s="57" t="s">
        <x:v>3827</x:v>
      </x:c>
      <x:c r="E22" s="57" t="e">
        <x:f>VLOOKUP($B$2,몬스터!C7:X312,21,0)</x:f>
        <x:v>#NAME?</x:v>
      </x:c>
      <x:c r="F22" s="57" t="s">
        <x:v>3813</x:v>
      </x:c>
      <x:c r="G22" s="57" t="s">
        <x:v>3828</x:v>
      </x:c>
      <x:c r="I22" s="137" t="s">
        <x:v>3829</x:v>
      </x:c>
      <x:c r="J22" s="137"/>
    </x:row>
    <x:row r="23" ht="20.25" customHeight="1">
      <x:c r="A23" s="57" t="s">
        <x:v>3830</x:v>
      </x:c>
      <x:c r="I23" s="137" t="s">
        <x:v>3830</x:v>
      </x:c>
      <x:c r="J23" s="137"/>
    </x:row>
    <x:row r="24" ht="20.25" customHeight="1">
      <x:c r="A24" s="57" t="s">
        <x:v>3831</x:v>
      </x:c>
      <x:c r="B24" s="57" t="e">
        <x:f>J13</x:f>
        <x:v>#N/A</x:v>
      </x:c>
      <x:c r="I24" s="137" t="s">
        <x:v>3831</x:v>
      </x:c>
      <x:c r="J24" s="137"/>
      <x:c r="K24" s="57" t="e">
        <x:f>C17</x:f>
        <x:v>#NAME?</x:v>
      </x:c>
    </x:row>
    <x:row r="25" ht="20.25" customHeight="1">
      <x:c r="A25" s="57" t="s">
        <x:v>3832</x:v>
      </x:c>
      <x:c r="B25" s="57" t="e">
        <x:f>J11-C17</x:f>
        <x:v>#N/A</x:v>
      </x:c>
      <x:c r="I25" s="137" t="s">
        <x:v>3832</x:v>
      </x:c>
      <x:c r="J25" s="137"/>
      <x:c r="K25" s="57" t="e">
        <x:f>C14-J13</x:f>
        <x:v>#NAME?</x:v>
      </x:c>
    </x:row>
    <x:row r="26" ht="20.25" customHeight="1">
      <x:c r="A26" s="137" t="e">
        <x:f>IF(B25&gt;0,"열세",IF(B25&lt;0,"우세","동등"))</x:f>
        <x:v>#N/A</x:v>
      </x:c>
      <x:c r="B26" s="137"/>
      <x:c r="C26" s="137"/>
      <x:c r="I26" s="137" t="e">
        <x:f>IF(K25&gt;0,"열세",IF(K25&lt;0,"우세","동등"))</x:f>
        <x:v>#NAME?</x:v>
      </x:c>
      <x:c r="J26" s="137"/>
      <x:c r="K26" s="137"/>
    </x:row>
    <x:row r="27" ht="20.25" customHeight="1"/>
    <x:row r="28" ht="20.25" customHeight="1">
      <x:c r="A28" s="137" t="s">
        <x:v>3833</x:v>
      </x:c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</x:row>
    <x:row r="29" ht="20.25" customHeight="1">
      <x:c r="A29" s="137" t="s">
        <x:v>3834</x:v>
      </x:c>
      <x:c r="B29" s="137"/>
      <x:c r="C29" s="137"/>
      <x:c r="I29" s="137" t="s">
        <x:v>3835</x:v>
      </x:c>
      <x:c r="J29" s="137"/>
      <x:c r="K29" s="137"/>
    </x:row>
    <x:row r="30" ht="20.25" customHeight="1">
      <x:c r="A30" s="57" t="s">
        <x:v>3668</x:v>
      </x:c>
      <x:c r="B30" s="57" t="e">
        <x:f>VLOOKUP($B$2,몬스터!C7:X312,13,0)</x:f>
        <x:v>#NAME?</x:v>
      </x:c>
      <x:c r="C30" s="57" t="s">
        <x:v>3836</x:v>
      </x:c>
      <x:c r="D30" s="57" t="e">
        <x:f>VLOOKUP($B$2,몬스터!C7:X312,14,0)</x:f>
        <x:v>#NAME?</x:v>
      </x:c>
      <x:c r="G30" s="57" t="str">
        <x:f>VLOOKUP($I$2,'PC DATA(대차대조표)'!A2:K307,2,0)</x:f>
        <x:v>차한해</x:v>
      </x:c>
      <x:c r="I30" s="137" t="s">
        <x:v>3837</x:v>
      </x:c>
      <x:c r="J30" s="137"/>
      <x:c r="K30" s="57" t="str">
        <x:f>VLOOKUP($I$2,'PC DATA(대차대조표)'!A2:K307,11,0)</x:f>
      </x:c>
    </x:row>
    <x:row r="31" ht="20.25" customHeight="1">
      <x:c r="A31" s="57" t="s">
        <x:v>3670</x:v>
      </x:c>
      <x:c r="B31" s="57" t="e">
        <x:f>VLOOKUP($B$2,몬스터!C8:X313,15,0)</x:f>
        <x:v>#NAME?</x:v>
      </x:c>
      <x:c r="C31" s="57" t="s">
        <x:v>3838</x:v>
      </x:c>
      <x:c r="D31" s="57" t="e">
        <x:f>VLOOKUP($B$2,몬스터!C7:X312,16,0)</x:f>
        <x:v>#NAME?</x:v>
      </x:c>
      <x:c r="I31" s="137" t="s">
        <x:v>3817</x:v>
      </x:c>
      <x:c r="J31" s="137"/>
    </x:row>
    <x:row r="32" ht="20.25" customHeight="1">
      <x:c r="A32" s="57" t="s">
        <x:v>3672</x:v>
      </x:c>
      <x:c r="B32" s="57" t="e">
        <x:f>VLOOKUP($B$2,몬스터!C9:X314,17,0)</x:f>
        <x:v>#NAME?</x:v>
      </x:c>
      <x:c r="C32" s="57" t="s">
        <x:v>3839</x:v>
      </x:c>
      <x:c r="D32" s="57" t="e">
        <x:f>VLOOKUP($B$2,몬스터!C7:X312,18,0)</x:f>
        <x:v>#NAME?</x:v>
      </x:c>
      <x:c r="I32" s="137" t="s">
        <x:v>3822</x:v>
      </x:c>
      <x:c r="J32" s="137"/>
    </x:row>
    <x:row r="33" ht="20.25" customHeight="1">
      <x:c r="I33" s="137" t="s">
        <x:v>2808</x:v>
      </x:c>
      <x:c r="J33" s="137"/>
      <x:c r="K33" s="57" t="e">
        <x:f>VLOOKUP($I$2,'PC DATA(대차대조표)'!C2:K307,4,0)</x:f>
        <x:v>#N/A</x:v>
      </x:c>
    </x:row>
    <x:row r="34" ht="20.25" customHeight="1"/>
    <x:row r="35" ht="20.25" customHeight="1">
      <x:c r="A35" s="137" t="s">
        <x:v>3840</x:v>
      </x:c>
      <x:c r="B35" s="137"/>
      <x:c r="C35" s="137"/>
      <x:c r="I35" s="137" t="s">
        <x:v>3840</x:v>
      </x:c>
      <x:c r="J35" s="137"/>
      <x:c r="K35" s="137"/>
    </x:row>
    <x:row r="36" ht="20.25" customHeight="1">
      <x:c r="A36" s="57" t="s">
        <x:v>2109</x:v>
      </x:c>
      <x:c r="I36" s="57" t="s">
        <x:v>2109</x:v>
      </x:c>
      <x:c r="J36" s="137"/>
      <x:c r="K36" s="137"/>
    </x:row>
    <x:row r="37" ht="20.25" customHeight="1">
      <x:c r="A37" s="57" t="s">
        <x:v>3841</x:v>
      </x:c>
      <x:c r="I37" s="57" t="s">
        <x:v>3841</x:v>
      </x:c>
      <x:c r="J37" s="137"/>
      <x:c r="K37" s="137"/>
    </x:row>
    <x:row r="38" ht="20.25" customHeight="1">
      <x:c r="A38" s="57" t="s">
        <x:v>3842</x:v>
      </x:c>
      <x:c r="I38" s="57" t="s">
        <x:v>3842</x:v>
      </x:c>
    </x:row>
    <x:row r="39" ht="20.25" customHeight="1">
      <x:c r="A39" s="57" t="s">
        <x:v>2452</x:v>
      </x:c>
      <x:c r="I39" s="57" t="s">
        <x:v>2452</x:v>
      </x:c>
    </x:row>
    <x:row r="40" ht="20.25" customHeight="1">
      <x:c r="A40" s="57" t="s">
        <x:v>2458</x:v>
      </x:c>
      <x:c r="I40" s="57" t="s">
        <x:v>2458</x:v>
      </x:c>
    </x:row>
    <x:row r="41" ht="20.25" customHeight="1">
      <x:c r="A41" s="57" t="s">
        <x:v>3843</x:v>
      </x:c>
      <x:c r="I41" s="57" t="s">
        <x:v>3843</x:v>
      </x:c>
    </x:row>
    <x:row r="42" ht="20.25" customHeight="1">
      <x:c r="A42" s="57" t="s">
        <x:v>3844</x:v>
      </x:c>
      <x:c r="I42" s="57" t="s">
        <x:v>3844</x:v>
      </x:c>
    </x:row>
    <x:row r="43" ht="20.25" customHeight="1">
      <x:c r="A43" s="57" t="s">
        <x:v>3845</x:v>
      </x:c>
      <x:c r="I43" s="57" t="s">
        <x:v>3845</x:v>
      </x:c>
    </x:row>
    <x:row r="48">
      <x:c r="A48" s="137" t="s">
        <x:v>3846</x:v>
      </x:c>
      <x:c r="B48" s="137"/>
      <x:c r="C48" s="137"/>
      <x:c r="I48" s="137" t="s">
        <x:v>3846</x:v>
      </x:c>
      <x:c r="J48" s="137"/>
      <x:c r="K48" s="137"/>
    </x:row>
    <x:row r="50">
      <x:c r="B50" s="137" t="s">
        <x:v>3847</x:v>
      </x:c>
      <x:c r="C50" s="137"/>
      <x:c r="D50" s="137"/>
      <x:c r="E50" s="137"/>
    </x:row>
    <x:row r="64" ht="20.25" customHeight="1">
      <x:c r="A64" s="137" t="s">
        <x:v>3848</x:v>
      </x:c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</x:row>
    <x:row r="65" ht="20.25" customHeight="1">
      <x:c r="A65" s="66" t="s">
        <x:v>3849</x:v>
      </x:c>
      <x:c r="B65" s="57" t="s">
        <x:v>3850</x:v>
      </x:c>
      <x:c r="C65" s="137" t="s">
        <x:v>3851</x:v>
      </x:c>
      <x:c r="D65" s="137"/>
      <x:c r="E65" s="137"/>
      <x:c r="F65" s="137"/>
      <x:c r="G65" s="65"/>
      <x:c r="H65" s="65"/>
      <x:c r="I65" s="65"/>
    </x:row>
    <x:row r="66" ht="20.25" customHeight="1">
      <x:c r="A66" s="137" t="s">
        <x:v>3852</x:v>
      </x:c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</x:row>
    <x:row r="67" ht="27.75" customHeight="1">
      <x:c r="A67" s="66" t="s">
        <x:v>3853</x:v>
      </x:c>
      <x:c r="B67" s="57" t="s">
        <x:v>3850</x:v>
      </x:c>
      <x:c r="C67" s="137" t="s">
        <x:v>3854</x:v>
      </x:c>
      <x:c r="D67" s="137"/>
      <x:c r="E67" s="137"/>
      <x:c r="F67" s="137"/>
      <x:c r="G67" s="137"/>
      <x:c r="H67" s="137"/>
      <x:c r="I67" s="137"/>
      <x:c r="J67" s="137"/>
      <x:c r="K67" s="137"/>
      <x:c r="L67" s="137"/>
    </x:row>
    <x:row r="68" ht="30.75" customHeight="1">
      <x:c r="A68" s="137" t="s">
        <x:v>3855</x:v>
      </x:c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</x:row>
    <x:row r="69" ht="20.25" customHeight="1">
      <x:c r="A69" s="66" t="s">
        <x:v>3856</x:v>
      </x:c>
      <x:c r="B69" s="57" t="s">
        <x:v>3850</x:v>
      </x:c>
      <x:c r="C69" s="137" t="s">
        <x:v>3857</x:v>
      </x:c>
      <x:c r="D69" s="137"/>
      <x:c r="E69" s="137"/>
    </x:row>
    <x:row r="70" ht="20.25" customHeight="1">
      <x:c r="A70" s="57" t="s">
        <x:v>3858</x:v>
      </x:c>
      <x:c r="B70" s="57" t="s">
        <x:v>3850</x:v>
      </x:c>
      <x:c r="C70" s="137" t="s">
        <x:v>3859</x:v>
      </x:c>
      <x:c r="D70" s="137"/>
      <x:c r="E70" s="137"/>
      <x:c r="F70" s="137"/>
      <x:c r="G70" s="137"/>
      <x:c r="H70" s="137"/>
      <x:c r="I70" s="137"/>
      <x:c r="J70" s="137"/>
      <x:c r="K70" s="137"/>
      <x:c r="L70" s="137"/>
    </x:row>
    <x:row r="71" ht="20.25" customHeight="1"/>
    <x:row r="72" ht="20.25" customHeight="1">
      <x:c r="A72" s="137" t="s">
        <x:v>3860</x:v>
      </x:c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</x:row>
    <x:row r="73" ht="20.25" customHeight="1">
      <x:c r="A73" s="137" t="s">
        <x:v>3861</x:v>
      </x:c>
      <x:c r="B73" s="137"/>
      <x:c r="C73" s="137"/>
      <x:c r="D73" s="137"/>
      <x:c r="E73" s="57" t="s">
        <x:v>3850</x:v>
      </x:c>
      <x:c r="F73" s="137" t="s">
        <x:v>3862</x:v>
      </x:c>
      <x:c r="G73" s="137"/>
      <x:c r="H73" s="137"/>
      <x:c r="I73" s="137"/>
    </x:row>
    <x:row r="74" ht="20.25" customHeight="1">
      <x:c r="A74" s="137" t="s">
        <x:v>3863</x:v>
      </x:c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</x:row>
    <x:row r="75" ht="33.75" customHeight="1">
      <x:c r="A75" s="137" t="s">
        <x:v>3864</x:v>
      </x:c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</x:row>
    <x:row r="76" ht="20.25" customHeight="1">
      <x:c r="A76" s="137" t="s">
        <x:v>3865</x:v>
      </x:c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</x:row>
    <x:row r="77" ht="20.25" customHeight="1">
      <x:c r="A77" s="137" t="s">
        <x:v>3866</x:v>
      </x:c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</x:row>
    <x:row r="78">
      <x:c r="A78" s="137" t="s">
        <x:v>3867</x:v>
      </x:c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</x:row>
    <x:row r="79" ht="39.54999923706055">
      <x:c r="A79" s="57" t="s">
        <x:v>3868</x:v>
      </x:c>
    </x:row>
  </x:sheetData>
  <x:mergeCells>
    <x:mergeCell ref="B2:C2"/>
    <x:mergeCell ref="I2:J2"/>
    <x:mergeCell ref="B3:C5"/>
    <x:mergeCell ref="I3:J5"/>
    <x:mergeCell ref="A9:L9"/>
    <x:mergeCell ref="A19:L19"/>
    <x:mergeCell ref="A20:C20"/>
    <x:mergeCell ref="I20:K20"/>
    <x:mergeCell ref="E21:G21"/>
    <x:mergeCell ref="I22:J22"/>
    <x:mergeCell ref="I23:J23"/>
    <x:mergeCell ref="I24:J24"/>
    <x:mergeCell ref="I25:J25"/>
    <x:mergeCell ref="A26:C26"/>
    <x:mergeCell ref="I26:K26"/>
    <x:mergeCell ref="A28:L28"/>
    <x:mergeCell ref="A29:C29"/>
    <x:mergeCell ref="I29:K29"/>
    <x:mergeCell ref="I30:J30"/>
    <x:mergeCell ref="I31:J31"/>
    <x:mergeCell ref="I32:J32"/>
    <x:mergeCell ref="I33:J33"/>
    <x:mergeCell ref="A35:C35"/>
    <x:mergeCell ref="I35:K35"/>
    <x:mergeCell ref="J36:K36"/>
    <x:mergeCell ref="J37:K37"/>
    <x:mergeCell ref="A48:C48"/>
    <x:mergeCell ref="I48:K48"/>
    <x:mergeCell ref="B50:E50"/>
    <x:mergeCell ref="A64:L64"/>
    <x:mergeCell ref="C65:F65"/>
    <x:mergeCell ref="A66:L66"/>
    <x:mergeCell ref="C67:L67"/>
    <x:mergeCell ref="A68:L68"/>
    <x:mergeCell ref="C69:E69"/>
    <x:mergeCell ref="C70:L70"/>
    <x:mergeCell ref="A72:L72"/>
    <x:mergeCell ref="A73:D73"/>
    <x:mergeCell ref="F73:I73"/>
    <x:mergeCell ref="A74:L74"/>
    <x:mergeCell ref="A75:L75"/>
    <x:mergeCell ref="A76:L76"/>
    <x:mergeCell ref="A77:L77"/>
    <x:mergeCell ref="A78:L78"/>
  </x:mergeCells>
  <x:conditionalFormatting sqref="E11:E12 G11:G12">
    <x:cfRule type="dataBar" priority="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{2E39C654-315C-4BA5-A7E5-8F547F0B2B7F}</x14:id>
        </x:ext>
      </x:extLst>
    </x:cfRule>
  </x:conditionalFormatting>
  <x:conditionalFormatting sqref="E14:E15 G14:G15">
    <x:cfRule type="dataBar" priority="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{CF399493-27A6-4692-8A5D-CA808FB19C72}</x14:id>
        </x:ext>
      </x:extLst>
    </x:cfRule>
  </x:conditionalFormatting>
  <x:conditionalFormatting sqref="A26:C26 I26:K26">
    <x:cfRule type="containsText" dxfId="12" priority="2" operator="containsText" text="열세">
      <x:formula>NOT(ISERROR(SEARCH("열세",A26)))</x:formula>
    </x:cfRule>
    <x:cfRule type="containsText" dxfId="13" priority="1" operator="containsText" text="우세">
      <x:formula>NOT(ISERROR(SEARCH("우세",A26)))</x:formula>
    </x:cfRule>
  </x:conditionalFormatting>
  <x:dataValidations count="4">
    <x:dataValidation type="list" allowBlank="1" showInputMessage="1" showErrorMessage="1" sqref="B2:B2">
      <x:formula1>몬스터_이름</x:formula1>
    </x:dataValidation>
    <x:dataValidation type="list" allowBlank="1" showInputMessage="1" showErrorMessage="1" sqref="I2:J2">
      <x:formula1>콘텐츠진행순서</x:formula1>
    </x:dataValidation>
    <x:dataValidation type="list" allowBlank="1" showInputMessage="1" showErrorMessage="1" sqref="F30:G30">
      <x:formula1>스킬_콘텐츠_번호</x:formula1>
    </x:dataValidation>
    <x:dataValidation type="list" allowBlank="1" showInputMessage="1" showErrorMessage="1" sqref="K2:L2 K4:L4">
      <x:formula1>아이템_이름</x:formula1>
    </x:dataValidation>
  </x:dataValidations>
  <x:pageMargins left="0.7" right="0.7" top="0.75" bottom="0.75" header="0.3" footer="0.3"/>
  <x:drawing xmlns:r="http://schemas.openxmlformats.org/officeDocument/2006/relationships" r:id="Rb08ee89b3e684bb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E39C654-315C-4BA5-A7E5-8F547F0B2B7F}">
            <x14:dataBar minLength="0" maxLength="100">
              <x14:cfvo type="autoMin"/>
              <x14:cfvo type="autoMax"/>
              <x14:fillColor rgb="ff638ec6"/>
              <x14:borderColor rgb="ff000000"/>
            </x14:dataBar>
          </x14:cfRule>
          <xm:sqref>E11:E12 G11:G12</xm:sqref>
        </x14:conditionalFormatting>
        <x14:conditionalFormatting>
          <x14:cfRule type="dataBar" priority="4" id="{CF399493-27A6-4692-8A5D-CA808FB19C72}">
            <x14:dataBar minLength="0" maxLength="100">
              <x14:cfvo type="autoMin"/>
              <x14:cfvo type="autoMax"/>
              <x14:fillColor rgb="ff638ec6"/>
              <x14:borderColor rgb="ff000000"/>
            </x14:dataBar>
          </x14:cfRule>
          <xm:sqref>E14:E15 G14:G15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3.199999809265137"/>
  <x:cols>
    <x:col min="1" max="61" width="4.5" style="83" customWidth="1"/>
    <x:col min="62" max="16384" width="9" style="83" customWidth="0"/>
  </x:cols>
  <x:sheetData>
    <x:row r="1" ht="21.950000762939453" customHeight="1">
      <x:c r="A1" s="138"/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  <x:c r="AK1" s="138"/>
      <x:c r="AL1" s="138"/>
      <x:c r="AM1" s="138"/>
      <x:c r="AN1" s="138"/>
      <x:c r="AO1" s="138"/>
      <x:c r="AP1" s="138"/>
      <x:c r="AQ1" s="138"/>
      <x:c r="AR1" s="138"/>
      <x:c r="AS1" s="138"/>
      <x:c r="AT1" s="138"/>
      <x:c r="AU1" s="138"/>
      <x:c r="AV1" s="138"/>
      <x:c r="AW1" s="138"/>
      <x:c r="AX1" s="138"/>
      <x:c r="AY1" s="138"/>
      <x:c r="AZ1" s="138"/>
      <x:c r="BA1" s="138"/>
      <x:c r="BB1" s="138"/>
      <x:c r="BC1" s="138"/>
      <x:c r="BD1" s="138"/>
      <x:c r="BE1" s="138"/>
      <x:c r="BF1" s="138"/>
      <x:c r="BG1" s="138"/>
      <x:c r="BH1" s="138"/>
    </x:row>
    <x:row r="2" ht="30" customHeight="1">
      <x:c r="A2" s="138"/>
      <x:c r="B2" s="138" t="s">
        <x:v>3869</x:v>
      </x:c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  <x:c r="AK2" s="138"/>
      <x:c r="AL2" s="138"/>
      <x:c r="AM2" s="138"/>
      <x:c r="AN2" s="138"/>
      <x:c r="AO2" s="138"/>
      <x:c r="AP2" s="138"/>
      <x:c r="AQ2" s="138"/>
      <x:c r="AR2" s="138"/>
      <x:c r="AS2" s="138"/>
      <x:c r="AT2" s="138"/>
      <x:c r="AU2" s="138"/>
      <x:c r="AV2" s="138"/>
      <x:c r="AW2" s="138"/>
      <x:c r="AX2" s="138"/>
      <x:c r="AY2" s="138"/>
      <x:c r="AZ2" s="138"/>
      <x:c r="BA2" s="138"/>
      <x:c r="BB2" s="138"/>
      <x:c r="BC2" s="138"/>
      <x:c r="BD2" s="138"/>
      <x:c r="BE2" s="138"/>
      <x:c r="BF2" s="138"/>
      <x:c r="BG2" s="138"/>
      <x:c r="BH2" s="138"/>
    </x:row>
    <x:row r="3" ht="32.04999923706055" customHeight="1">
      <x:c r="A3" s="138"/>
      <x:c r="B3" s="138" t="s">
        <x:v>3870</x:v>
      </x:c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  <x:c r="AR3" s="138"/>
      <x:c r="AS3" s="138"/>
      <x:c r="AT3" s="138"/>
      <x:c r="AU3" s="138"/>
      <x:c r="AV3" s="138"/>
      <x:c r="AW3" s="138"/>
      <x:c r="AX3" s="138"/>
      <x:c r="AY3" s="138"/>
      <x:c r="AZ3" s="138"/>
      <x:c r="BA3" s="138"/>
      <x:c r="BB3" s="138"/>
      <x:c r="BC3" s="138"/>
      <x:c r="BD3" s="138"/>
      <x:c r="BE3" s="138"/>
      <x:c r="BF3" s="138"/>
      <x:c r="BG3" s="138"/>
      <x:c r="BH3" s="138"/>
    </x:row>
    <x:row r="4" ht="21.950000762939453" customHeight="1">
      <x:c r="A4" s="138"/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  <x:c r="AK4" s="138"/>
      <x:c r="AL4" s="138"/>
      <x:c r="AM4" s="138"/>
      <x:c r="AN4" s="138"/>
      <x:c r="AO4" s="138"/>
      <x:c r="AP4" s="138"/>
      <x:c r="AQ4" s="138"/>
      <x:c r="AR4" s="138"/>
      <x:c r="AS4" s="138"/>
      <x:c r="AT4" s="138"/>
      <x:c r="AU4" s="138"/>
      <x:c r="AV4" s="138"/>
      <x:c r="AW4" s="138"/>
      <x:c r="AX4" s="138"/>
      <x:c r="AY4" s="138"/>
      <x:c r="AZ4" s="138"/>
      <x:c r="BA4" s="138"/>
      <x:c r="BB4" s="138"/>
      <x:c r="BC4" s="138"/>
      <x:c r="BD4" s="138"/>
      <x:c r="BE4" s="138"/>
      <x:c r="BF4" s="138"/>
      <x:c r="BG4" s="138"/>
      <x:c r="BH4" s="138"/>
    </x:row>
    <x:row r="5" ht="24" customHeight="1">
      <x:c r="A5" s="138"/>
      <x:c r="B5" s="138" t="s">
        <x:v>3871</x:v>
      </x:c>
      <x:c r="C5" s="138"/>
      <x:c r="D5" s="138"/>
      <x:c r="E5" s="138"/>
      <x:c r="F5" s="138"/>
      <x:c r="G5" s="138"/>
      <x:c r="H5" s="138"/>
      <x:c r="I5" s="138"/>
      <x:c r="J5" s="138" t="s">
        <x:v>3872</x:v>
      </x:c>
      <x:c r="K5" s="138"/>
      <x:c r="L5" s="138"/>
      <x:c r="M5" s="138"/>
      <x:c r="N5" s="138"/>
      <x:c r="O5" s="138"/>
      <x:c r="P5" s="138"/>
      <x:c r="Q5" s="138"/>
      <x:c r="R5" s="138" t="s">
        <x:v>3873</x:v>
      </x:c>
      <x:c r="S5" s="138"/>
      <x:c r="T5" s="138"/>
      <x:c r="U5" s="138"/>
      <x:c r="V5" s="138"/>
      <x:c r="W5" s="138"/>
      <x:c r="X5" s="138"/>
      <x:c r="Y5" s="138"/>
      <x:c r="Z5" s="138" t="s">
        <x:v>3874</x:v>
      </x:c>
      <x:c r="AA5" s="138"/>
      <x:c r="AB5" s="138"/>
      <x:c r="AC5" s="138"/>
      <x:c r="AD5" s="138"/>
      <x:c r="AE5" s="138"/>
      <x:c r="AF5" s="138"/>
      <x:c r="AG5" s="138"/>
      <x:c r="AH5" s="138" t="s">
        <x:v>3875</x:v>
      </x:c>
      <x:c r="AI5" s="138"/>
      <x:c r="AJ5" s="138"/>
      <x:c r="AK5" s="138"/>
      <x:c r="AL5" s="138"/>
      <x:c r="AM5" s="138"/>
      <x:c r="AN5" s="138"/>
      <x:c r="AO5" s="138"/>
      <x:c r="AP5" s="138"/>
      <x:c r="AQ5" s="138"/>
      <x:c r="AR5" s="138"/>
      <x:c r="AS5" s="138"/>
      <x:c r="AT5" s="138"/>
      <x:c r="AU5" s="138"/>
      <x:c r="AV5" s="138"/>
      <x:c r="AW5" s="138"/>
      <x:c r="AX5" s="138"/>
      <x:c r="AY5" s="138"/>
      <x:c r="AZ5" s="138"/>
      <x:c r="BA5" s="138"/>
      <x:c r="BB5" s="138"/>
      <x:c r="BC5" s="138"/>
      <x:c r="BD5" s="138"/>
      <x:c r="BE5" s="138"/>
      <x:c r="BF5" s="138"/>
      <x:c r="BG5" s="138"/>
      <x:c r="BH5" s="138"/>
    </x:row>
    <x:row r="6" ht="21.950000762939453" customHeight="1">
      <x:c r="A6" s="138"/>
      <x:c r="B6" s="138"/>
      <x:c r="C6" s="138"/>
      <x:c r="D6" s="138"/>
      <x:c r="E6" s="138"/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  <x:c r="AK6" s="138"/>
      <x:c r="AL6" s="138"/>
      <x:c r="AM6" s="138"/>
      <x:c r="AN6" s="138"/>
      <x:c r="AO6" s="138"/>
      <x:c r="AP6" s="138"/>
      <x:c r="AQ6" s="138"/>
      <x:c r="AR6" s="138"/>
      <x:c r="AS6" s="138"/>
      <x:c r="AT6" s="138"/>
      <x:c r="AU6" s="138"/>
      <x:c r="AV6" s="138"/>
      <x:c r="AW6" s="138"/>
      <x:c r="AX6" s="138"/>
      <x:c r="AY6" s="138"/>
      <x:c r="AZ6" s="138"/>
      <x:c r="BA6" s="138"/>
      <x:c r="BB6" s="138"/>
      <x:c r="BC6" s="138"/>
      <x:c r="BD6" s="138"/>
      <x:c r="BE6" s="138"/>
      <x:c r="BF6" s="138"/>
      <x:c r="BG6" s="138"/>
      <x:c r="BH6" s="138"/>
    </x:row>
    <x:row r="7" ht="21.950000762939453" customHeight="1">
      <x:c r="A7" s="138"/>
      <x:c r="B7" s="138"/>
      <x:c r="C7" s="138"/>
      <x:c r="D7" s="138"/>
      <x:c r="E7" s="138"/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  <x:c r="AK7" s="138"/>
      <x:c r="AL7" s="138"/>
      <x:c r="AM7" s="138"/>
      <x:c r="AN7" s="138"/>
      <x:c r="AO7" s="138"/>
      <x:c r="AP7" s="138"/>
      <x:c r="AQ7" s="138"/>
      <x:c r="AR7" s="138"/>
      <x:c r="AS7" s="138"/>
      <x:c r="AT7" s="138"/>
      <x:c r="AU7" s="138"/>
      <x:c r="AV7" s="138"/>
      <x:c r="AW7" s="138"/>
      <x:c r="AX7" s="138"/>
      <x:c r="AY7" s="138"/>
      <x:c r="AZ7" s="138"/>
      <x:c r="BA7" s="138"/>
      <x:c r="BB7" s="138"/>
      <x:c r="BC7" s="138"/>
      <x:c r="BD7" s="138"/>
      <x:c r="BE7" s="138"/>
      <x:c r="BF7" s="138"/>
      <x:c r="BG7" s="138"/>
      <x:c r="BH7" s="138"/>
    </x:row>
    <x:row r="8" ht="21.950000762939453" customHeight="1">
      <x:c r="A8" s="138"/>
      <x:c r="B8" s="138"/>
      <x:c r="C8" s="138"/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  <x:c r="AK8" s="138"/>
      <x:c r="AL8" s="138"/>
      <x:c r="AM8" s="138"/>
      <x:c r="AN8" s="138"/>
      <x:c r="AO8" s="138"/>
      <x:c r="AP8" s="138"/>
      <x:c r="AQ8" s="138"/>
      <x:c r="AR8" s="138"/>
      <x:c r="AS8" s="138"/>
      <x:c r="AT8" s="138"/>
      <x:c r="AU8" s="138"/>
      <x:c r="AV8" s="138"/>
      <x:c r="AW8" s="138"/>
      <x:c r="AX8" s="138"/>
      <x:c r="AY8" s="138"/>
      <x:c r="AZ8" s="138"/>
      <x:c r="BA8" s="138"/>
      <x:c r="BB8" s="138"/>
      <x:c r="BC8" s="138"/>
      <x:c r="BD8" s="138"/>
      <x:c r="BE8" s="138"/>
      <x:c r="BF8" s="138"/>
      <x:c r="BG8" s="138"/>
      <x:c r="BH8" s="138"/>
    </x:row>
    <x:row r="9" ht="21.950000762939453" customHeight="1">
      <x:c r="A9" s="138"/>
      <x:c r="B9" s="138"/>
      <x:c r="C9" s="138"/>
      <x:c r="D9" s="138"/>
      <x:c r="E9" s="138"/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  <x:c r="AK9" s="138"/>
      <x:c r="AL9" s="138"/>
      <x:c r="AM9" s="138"/>
      <x:c r="AN9" s="138"/>
      <x:c r="AO9" s="138"/>
      <x:c r="AP9" s="138"/>
      <x:c r="AQ9" s="138"/>
      <x:c r="AR9" s="138"/>
      <x:c r="AS9" s="138"/>
      <x:c r="AT9" s="138"/>
      <x:c r="AU9" s="138"/>
      <x:c r="AV9" s="138"/>
      <x:c r="AW9" s="138"/>
      <x:c r="AX9" s="138"/>
      <x:c r="AY9" s="138"/>
      <x:c r="AZ9" s="138"/>
      <x:c r="BA9" s="138"/>
      <x:c r="BB9" s="138"/>
      <x:c r="BC9" s="138"/>
      <x:c r="BD9" s="138"/>
      <x:c r="BE9" s="138"/>
      <x:c r="BF9" s="138"/>
      <x:c r="BG9" s="138"/>
      <x:c r="BH9" s="138"/>
    </x:row>
    <x:row r="10" ht="21.950000762939453" customHeight="1">
      <x:c r="A10" s="138"/>
      <x:c r="B10" s="138"/>
      <x:c r="C10" s="138"/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  <x:c r="AK10" s="138"/>
      <x:c r="AL10" s="138"/>
      <x:c r="AM10" s="138"/>
      <x:c r="AN10" s="138"/>
      <x:c r="AO10" s="138"/>
      <x:c r="AP10" s="138"/>
      <x:c r="AQ10" s="138"/>
      <x:c r="AR10" s="138"/>
      <x:c r="AS10" s="138"/>
      <x:c r="AT10" s="138"/>
      <x:c r="AU10" s="138"/>
      <x:c r="AV10" s="138"/>
      <x:c r="AW10" s="138"/>
      <x:c r="AX10" s="138"/>
      <x:c r="AY10" s="138"/>
      <x:c r="AZ10" s="138"/>
      <x:c r="BA10" s="138"/>
      <x:c r="BB10" s="138"/>
      <x:c r="BC10" s="138"/>
      <x:c r="BD10" s="138"/>
      <x:c r="BE10" s="138"/>
      <x:c r="BF10" s="138"/>
      <x:c r="BG10" s="138"/>
      <x:c r="BH10" s="138"/>
    </x:row>
    <x:row r="11" ht="21.950000762939453" customHeight="1">
      <x:c r="A11" s="138"/>
      <x:c r="B11" s="138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  <x:c r="AK11" s="138"/>
      <x:c r="AL11" s="138"/>
      <x:c r="AM11" s="138"/>
      <x:c r="AN11" s="138"/>
      <x:c r="AO11" s="138"/>
      <x:c r="AP11" s="138"/>
      <x:c r="AQ11" s="138"/>
      <x:c r="AR11" s="138"/>
      <x:c r="AS11" s="138"/>
      <x:c r="AT11" s="138"/>
      <x:c r="AU11" s="138"/>
      <x:c r="AV11" s="138"/>
      <x:c r="AW11" s="138"/>
      <x:c r="AX11" s="138"/>
      <x:c r="AY11" s="138"/>
      <x:c r="AZ11" s="138"/>
      <x:c r="BA11" s="138"/>
      <x:c r="BB11" s="138"/>
      <x:c r="BC11" s="138"/>
      <x:c r="BD11" s="138"/>
      <x:c r="BE11" s="138"/>
      <x:c r="BF11" s="138"/>
      <x:c r="BG11" s="138"/>
      <x:c r="BH11" s="138"/>
    </x:row>
    <x:row r="12" ht="21.950000762939453" customHeight="1">
      <x:c r="A12" s="138"/>
      <x:c r="B12" s="138"/>
      <x:c r="C12" s="138"/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  <x:c r="AK12" s="138"/>
      <x:c r="AL12" s="138"/>
      <x:c r="AM12" s="138"/>
      <x:c r="AN12" s="138"/>
      <x:c r="AO12" s="138"/>
      <x:c r="AP12" s="138"/>
      <x:c r="AQ12" s="138"/>
      <x:c r="AR12" s="138"/>
      <x:c r="AS12" s="138"/>
      <x:c r="AT12" s="138"/>
      <x:c r="AU12" s="138"/>
      <x:c r="AV12" s="138"/>
      <x:c r="AW12" s="138"/>
      <x:c r="AX12" s="138"/>
      <x:c r="AY12" s="138"/>
      <x:c r="AZ12" s="138"/>
      <x:c r="BA12" s="138"/>
      <x:c r="BB12" s="138"/>
      <x:c r="BC12" s="138"/>
      <x:c r="BD12" s="138"/>
      <x:c r="BE12" s="138"/>
      <x:c r="BF12" s="138"/>
      <x:c r="BG12" s="138"/>
      <x:c r="BH12" s="138"/>
    </x:row>
    <x:row r="13" ht="21.950000762939453" customHeight="1">
      <x:c r="A13" s="138"/>
      <x:c r="B13" s="138"/>
      <x:c r="C13" s="138"/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  <x:c r="AK13" s="138"/>
      <x:c r="AL13" s="138"/>
      <x:c r="AM13" s="138"/>
      <x:c r="AN13" s="138"/>
      <x:c r="AO13" s="138"/>
      <x:c r="AP13" s="138"/>
      <x:c r="AQ13" s="138"/>
      <x:c r="AR13" s="138"/>
      <x:c r="AS13" s="138"/>
      <x:c r="AT13" s="138"/>
      <x:c r="AU13" s="138"/>
      <x:c r="AV13" s="138"/>
      <x:c r="AW13" s="138"/>
      <x:c r="AX13" s="138"/>
      <x:c r="AY13" s="138"/>
      <x:c r="AZ13" s="138"/>
      <x:c r="BA13" s="138"/>
      <x:c r="BB13" s="138"/>
      <x:c r="BC13" s="138"/>
      <x:c r="BD13" s="138"/>
      <x:c r="BE13" s="138"/>
      <x:c r="BF13" s="138"/>
      <x:c r="BG13" s="138"/>
      <x:c r="BH13" s="138"/>
    </x:row>
    <x:row r="14" ht="21.950000762939453" customHeight="1">
      <x:c r="A14" s="138"/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  <x:c r="AK14" s="138"/>
      <x:c r="AL14" s="138"/>
      <x:c r="AM14" s="138"/>
      <x:c r="AN14" s="138"/>
      <x:c r="AO14" s="138"/>
      <x:c r="AP14" s="138"/>
      <x:c r="AQ14" s="138"/>
      <x:c r="AR14" s="138"/>
      <x:c r="AS14" s="138"/>
      <x:c r="AT14" s="138"/>
      <x:c r="AU14" s="138"/>
      <x:c r="AV14" s="138"/>
      <x:c r="AW14" s="138"/>
      <x:c r="AX14" s="138"/>
      <x:c r="AY14" s="138"/>
      <x:c r="AZ14" s="138"/>
      <x:c r="BA14" s="138"/>
      <x:c r="BB14" s="138"/>
      <x:c r="BC14" s="138"/>
      <x:c r="BD14" s="138"/>
      <x:c r="BE14" s="138"/>
      <x:c r="BF14" s="138"/>
      <x:c r="BG14" s="138"/>
      <x:c r="BH14" s="138"/>
    </x:row>
    <x:row r="15" ht="21.950000762939453" customHeight="1">
      <x:c r="A15" s="138"/>
      <x:c r="B15" s="138"/>
      <x:c r="C15" s="138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  <x:c r="AK15" s="138"/>
      <x:c r="AL15" s="138"/>
      <x:c r="AM15" s="138"/>
      <x:c r="AN15" s="138"/>
      <x:c r="AO15" s="138"/>
      <x:c r="AP15" s="138"/>
      <x:c r="AQ15" s="138"/>
      <x:c r="AR15" s="138"/>
      <x:c r="AS15" s="138"/>
      <x:c r="AT15" s="138"/>
      <x:c r="AU15" s="138"/>
      <x:c r="AV15" s="138"/>
      <x:c r="AW15" s="138"/>
      <x:c r="AX15" s="138"/>
      <x:c r="AY15" s="138"/>
      <x:c r="AZ15" s="138"/>
      <x:c r="BA15" s="138"/>
      <x:c r="BB15" s="138"/>
      <x:c r="BC15" s="138"/>
      <x:c r="BD15" s="138"/>
      <x:c r="BE15" s="138"/>
      <x:c r="BF15" s="138"/>
      <x:c r="BG15" s="138"/>
      <x:c r="BH15" s="138"/>
    </x:row>
    <x:row r="16" ht="21.950000762939453" customHeight="1">
      <x:c r="A16" s="138"/>
      <x:c r="B16" s="138"/>
      <x:c r="C16" s="138"/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  <x:c r="AK16" s="138"/>
      <x:c r="AL16" s="138"/>
      <x:c r="AM16" s="138"/>
      <x:c r="AN16" s="138"/>
      <x:c r="AO16" s="138"/>
      <x:c r="AP16" s="138"/>
      <x:c r="AQ16" s="138"/>
      <x:c r="AR16" s="138"/>
      <x:c r="AS16" s="138"/>
      <x:c r="AT16" s="138"/>
      <x:c r="AU16" s="138"/>
      <x:c r="AV16" s="138"/>
      <x:c r="AW16" s="138"/>
      <x:c r="AX16" s="138"/>
      <x:c r="AY16" s="138"/>
      <x:c r="AZ16" s="138"/>
      <x:c r="BA16" s="138"/>
      <x:c r="BB16" s="138"/>
      <x:c r="BC16" s="138"/>
      <x:c r="BD16" s="138"/>
      <x:c r="BE16" s="138"/>
      <x:c r="BF16" s="138"/>
      <x:c r="BG16" s="138"/>
      <x:c r="BH16" s="138"/>
    </x:row>
    <x:row r="17" ht="21.950000762939453" customHeight="1">
      <x:c r="A17" s="138"/>
      <x:c r="B17" s="138"/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  <x:c r="AK17" s="138"/>
      <x:c r="AL17" s="138"/>
      <x:c r="AM17" s="138"/>
      <x:c r="AN17" s="138"/>
      <x:c r="AO17" s="138"/>
      <x:c r="AP17" s="138"/>
      <x:c r="AQ17" s="138"/>
      <x:c r="AR17" s="138"/>
      <x:c r="AS17" s="138"/>
      <x:c r="AT17" s="138"/>
      <x:c r="AU17" s="138"/>
      <x:c r="AV17" s="138"/>
      <x:c r="AW17" s="138"/>
      <x:c r="AX17" s="138"/>
      <x:c r="AY17" s="138"/>
      <x:c r="AZ17" s="138"/>
      <x:c r="BA17" s="138"/>
      <x:c r="BB17" s="138"/>
      <x:c r="BC17" s="138"/>
      <x:c r="BD17" s="138"/>
      <x:c r="BE17" s="138"/>
      <x:c r="BF17" s="138"/>
      <x:c r="BG17" s="138"/>
      <x:c r="BH17" s="138"/>
    </x:row>
    <x:row r="18" ht="21.950000762939453" customHeight="1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  <x:c r="AK18" s="138"/>
      <x:c r="AL18" s="138"/>
      <x:c r="AM18" s="138"/>
      <x:c r="AN18" s="138"/>
      <x:c r="AO18" s="138"/>
      <x:c r="AP18" s="138"/>
      <x:c r="AQ18" s="138"/>
      <x:c r="AR18" s="138"/>
      <x:c r="AS18" s="138"/>
      <x:c r="AT18" s="138"/>
      <x:c r="AU18" s="138"/>
      <x:c r="AV18" s="138"/>
      <x:c r="AW18" s="138"/>
      <x:c r="AX18" s="138"/>
      <x:c r="AY18" s="138"/>
      <x:c r="AZ18" s="138"/>
      <x:c r="BA18" s="138"/>
      <x:c r="BB18" s="138"/>
      <x:c r="BC18" s="138"/>
      <x:c r="BD18" s="138"/>
      <x:c r="BE18" s="138"/>
      <x:c r="BF18" s="138"/>
      <x:c r="BG18" s="138"/>
      <x:c r="BH18" s="138"/>
    </x:row>
    <x:row r="19" ht="21.950000762939453" customHeight="1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  <x:c r="AK19" s="138"/>
      <x:c r="AL19" s="138"/>
      <x:c r="AM19" s="138"/>
      <x:c r="AN19" s="138"/>
      <x:c r="AO19" s="138"/>
      <x:c r="AP19" s="138"/>
      <x:c r="AQ19" s="138"/>
      <x:c r="AR19" s="138"/>
      <x:c r="AS19" s="138"/>
      <x:c r="AT19" s="138"/>
      <x:c r="AU19" s="138"/>
      <x:c r="AV19" s="138"/>
      <x:c r="AW19" s="138"/>
      <x:c r="AX19" s="138"/>
      <x:c r="AY19" s="138"/>
      <x:c r="AZ19" s="138"/>
      <x:c r="BA19" s="138"/>
      <x:c r="BB19" s="138"/>
      <x:c r="BC19" s="138"/>
      <x:c r="BD19" s="138"/>
      <x:c r="BE19" s="138"/>
      <x:c r="BF19" s="138"/>
      <x:c r="BG19" s="138"/>
      <x:c r="BH19" s="138"/>
    </x:row>
    <x:row r="20" ht="21.950000762939453" customHeight="1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  <x:c r="AK20" s="138"/>
      <x:c r="AL20" s="138"/>
      <x:c r="AM20" s="138"/>
      <x:c r="AN20" s="138"/>
      <x:c r="AO20" s="138"/>
      <x:c r="AP20" s="138"/>
      <x:c r="AQ20" s="138"/>
      <x:c r="AR20" s="138"/>
      <x:c r="AS20" s="138"/>
      <x:c r="AT20" s="138"/>
      <x:c r="AU20" s="138"/>
      <x:c r="AV20" s="138"/>
      <x:c r="AW20" s="138"/>
      <x:c r="AX20" s="138"/>
      <x:c r="AY20" s="138"/>
      <x:c r="AZ20" s="138"/>
      <x:c r="BA20" s="138"/>
      <x:c r="BB20" s="138"/>
      <x:c r="BC20" s="138"/>
      <x:c r="BD20" s="138"/>
      <x:c r="BE20" s="138"/>
      <x:c r="BF20" s="138"/>
      <x:c r="BG20" s="138"/>
      <x:c r="BH20" s="138"/>
    </x:row>
    <x:row r="21" ht="21.950000762939453" customHeight="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  <x:c r="AK21" s="138"/>
      <x:c r="AL21" s="138"/>
      <x:c r="AM21" s="138"/>
      <x:c r="AN21" s="138"/>
      <x:c r="AO21" s="138"/>
      <x:c r="AP21" s="138"/>
      <x:c r="AQ21" s="138"/>
      <x:c r="AR21" s="138"/>
      <x:c r="AS21" s="138"/>
      <x:c r="AT21" s="138"/>
      <x:c r="AU21" s="138"/>
      <x:c r="AV21" s="138"/>
      <x:c r="AW21" s="138"/>
      <x:c r="AX21" s="138"/>
      <x:c r="AY21" s="138"/>
      <x:c r="AZ21" s="138"/>
      <x:c r="BA21" s="138"/>
      <x:c r="BB21" s="138"/>
      <x:c r="BC21" s="138"/>
      <x:c r="BD21" s="138"/>
      <x:c r="BE21" s="138"/>
      <x:c r="BF21" s="138"/>
      <x:c r="BG21" s="138"/>
      <x:c r="BH21" s="138"/>
    </x:row>
    <x:row r="22" ht="21.950000762939453" customHeight="1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  <x:c r="AK22" s="138"/>
      <x:c r="AL22" s="138"/>
      <x:c r="AM22" s="138"/>
      <x:c r="AN22" s="138"/>
      <x:c r="AO22" s="138"/>
      <x:c r="AP22" s="138"/>
      <x:c r="AQ22" s="138"/>
      <x:c r="AR22" s="138"/>
      <x:c r="AS22" s="138"/>
      <x:c r="AT22" s="138"/>
      <x:c r="AU22" s="138"/>
      <x:c r="AV22" s="138"/>
      <x:c r="AW22" s="138"/>
      <x:c r="AX22" s="138"/>
      <x:c r="AY22" s="138"/>
      <x:c r="AZ22" s="138"/>
      <x:c r="BA22" s="138"/>
      <x:c r="BB22" s="138"/>
      <x:c r="BC22" s="138"/>
      <x:c r="BD22" s="138"/>
      <x:c r="BE22" s="138"/>
      <x:c r="BF22" s="138"/>
      <x:c r="BG22" s="138"/>
      <x:c r="BH22" s="138"/>
    </x:row>
    <x:row r="23" ht="21.950000762939453" customHeight="1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  <x:c r="AK23" s="138"/>
      <x:c r="AL23" s="138"/>
      <x:c r="AM23" s="138"/>
      <x:c r="AN23" s="138"/>
      <x:c r="AO23" s="138"/>
      <x:c r="AP23" s="138"/>
      <x:c r="AQ23" s="138"/>
      <x:c r="AR23" s="138"/>
      <x:c r="AS23" s="138"/>
      <x:c r="AT23" s="138"/>
      <x:c r="AU23" s="138"/>
      <x:c r="AV23" s="138"/>
      <x:c r="AW23" s="138"/>
      <x:c r="AX23" s="138"/>
      <x:c r="AY23" s="138"/>
      <x:c r="AZ23" s="138"/>
      <x:c r="BA23" s="138"/>
      <x:c r="BB23" s="138"/>
      <x:c r="BC23" s="138"/>
      <x:c r="BD23" s="138"/>
      <x:c r="BE23" s="138"/>
      <x:c r="BF23" s="138"/>
      <x:c r="BG23" s="138"/>
      <x:c r="BH23" s="138"/>
    </x:row>
    <x:row r="24" ht="21.950000762939453" customHeight="1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  <x:c r="AK24" s="138"/>
      <x:c r="AL24" s="138"/>
      <x:c r="AM24" s="138"/>
      <x:c r="AN24" s="138"/>
      <x:c r="AO24" s="138"/>
      <x:c r="AP24" s="138"/>
      <x:c r="AQ24" s="138"/>
      <x:c r="AR24" s="138"/>
      <x:c r="AS24" s="138"/>
      <x:c r="AT24" s="138"/>
      <x:c r="AU24" s="138"/>
      <x:c r="AV24" s="138"/>
      <x:c r="AW24" s="138"/>
      <x:c r="AX24" s="138"/>
      <x:c r="AY24" s="138"/>
      <x:c r="AZ24" s="138"/>
      <x:c r="BA24" s="138"/>
      <x:c r="BB24" s="138"/>
      <x:c r="BC24" s="138"/>
      <x:c r="BD24" s="138"/>
      <x:c r="BE24" s="138"/>
      <x:c r="BF24" s="138"/>
      <x:c r="BG24" s="138"/>
      <x:c r="BH24" s="138"/>
    </x:row>
    <x:row r="25" ht="21.950000762939453" customHeight="1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  <x:c r="AK25" s="138"/>
      <x:c r="AL25" s="138"/>
      <x:c r="AM25" s="138"/>
      <x:c r="AN25" s="138"/>
      <x:c r="AO25" s="138"/>
      <x:c r="AP25" s="138"/>
      <x:c r="AQ25" s="138"/>
      <x:c r="AR25" s="138"/>
      <x:c r="AS25" s="138"/>
      <x:c r="AT25" s="138"/>
      <x:c r="AU25" s="138"/>
      <x:c r="AV25" s="138"/>
      <x:c r="AW25" s="138"/>
      <x:c r="AX25" s="138"/>
      <x:c r="AY25" s="138"/>
      <x:c r="AZ25" s="138"/>
      <x:c r="BA25" s="138"/>
      <x:c r="BB25" s="138"/>
      <x:c r="BC25" s="138"/>
      <x:c r="BD25" s="138"/>
      <x:c r="BE25" s="138"/>
      <x:c r="BF25" s="138"/>
      <x:c r="BG25" s="138"/>
      <x:c r="BH25" s="138"/>
    </x:row>
    <x:row r="26" ht="21.950000762939453" customHeight="1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  <x:c r="AK26" s="138"/>
      <x:c r="AL26" s="138"/>
      <x:c r="AM26" s="138"/>
      <x:c r="AN26" s="138"/>
      <x:c r="AO26" s="138"/>
      <x:c r="AP26" s="138"/>
      <x:c r="AQ26" s="138"/>
      <x:c r="AR26" s="138"/>
      <x:c r="AS26" s="138"/>
      <x:c r="AT26" s="138"/>
      <x:c r="AU26" s="138"/>
      <x:c r="AV26" s="138"/>
      <x:c r="AW26" s="138"/>
      <x:c r="AX26" s="138"/>
      <x:c r="AY26" s="138"/>
      <x:c r="AZ26" s="138"/>
      <x:c r="BA26" s="138"/>
      <x:c r="BB26" s="138"/>
      <x:c r="BC26" s="138"/>
      <x:c r="BD26" s="138"/>
      <x:c r="BE26" s="138"/>
      <x:c r="BF26" s="138"/>
      <x:c r="BG26" s="138"/>
      <x:c r="BH26" s="138"/>
    </x:row>
    <x:row r="27" ht="21.950000762939453" customHeight="1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  <x:c r="AK27" s="138"/>
      <x:c r="AL27" s="138"/>
      <x:c r="AM27" s="138"/>
      <x:c r="AN27" s="138"/>
      <x:c r="AO27" s="138"/>
      <x:c r="AP27" s="138"/>
      <x:c r="AQ27" s="138"/>
      <x:c r="AR27" s="138"/>
      <x:c r="AS27" s="138"/>
      <x:c r="AT27" s="138"/>
      <x:c r="AU27" s="138"/>
      <x:c r="AV27" s="138"/>
      <x:c r="AW27" s="138"/>
      <x:c r="AX27" s="138"/>
      <x:c r="AY27" s="138"/>
      <x:c r="AZ27" s="138"/>
      <x:c r="BA27" s="138"/>
      <x:c r="BB27" s="138"/>
      <x:c r="BC27" s="138"/>
      <x:c r="BD27" s="138"/>
      <x:c r="BE27" s="138"/>
      <x:c r="BF27" s="138"/>
      <x:c r="BG27" s="138"/>
      <x:c r="BH27" s="138"/>
    </x:row>
    <x:row r="28" ht="21.950000762939453" customHeight="1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  <x:c r="AK28" s="138"/>
      <x:c r="AL28" s="138"/>
      <x:c r="AM28" s="138"/>
      <x:c r="AN28" s="138"/>
      <x:c r="AO28" s="138"/>
      <x:c r="AP28" s="138"/>
      <x:c r="AQ28" s="138"/>
      <x:c r="AR28" s="138"/>
      <x:c r="AS28" s="138"/>
      <x:c r="AT28" s="138"/>
      <x:c r="AU28" s="138"/>
      <x:c r="AV28" s="138"/>
      <x:c r="AW28" s="138"/>
      <x:c r="AX28" s="138"/>
      <x:c r="AY28" s="138"/>
      <x:c r="AZ28" s="138"/>
      <x:c r="BA28" s="138"/>
      <x:c r="BB28" s="138"/>
      <x:c r="BC28" s="138"/>
      <x:c r="BD28" s="138"/>
      <x:c r="BE28" s="138"/>
      <x:c r="BF28" s="138"/>
      <x:c r="BG28" s="138"/>
      <x:c r="BH28" s="138"/>
    </x:row>
    <x:row r="29" ht="21.950000762939453" customHeight="1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  <x:c r="AK29" s="138"/>
      <x:c r="AL29" s="138"/>
      <x:c r="AM29" s="138"/>
      <x:c r="AN29" s="138"/>
      <x:c r="AO29" s="138"/>
      <x:c r="AP29" s="138"/>
      <x:c r="AQ29" s="138"/>
      <x:c r="AR29" s="138"/>
      <x:c r="AS29" s="138"/>
      <x:c r="AT29" s="138"/>
      <x:c r="AU29" s="138"/>
      <x:c r="AV29" s="138"/>
      <x:c r="AW29" s="138"/>
      <x:c r="AX29" s="138"/>
      <x:c r="AY29" s="138"/>
      <x:c r="AZ29" s="138"/>
      <x:c r="BA29" s="138"/>
      <x:c r="BB29" s="138"/>
      <x:c r="BC29" s="138"/>
      <x:c r="BD29" s="138"/>
      <x:c r="BE29" s="138"/>
      <x:c r="BF29" s="138"/>
      <x:c r="BG29" s="138"/>
      <x:c r="BH29" s="138"/>
    </x:row>
    <x:row r="30" ht="21.950000762939453" customHeight="1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  <x:c r="AK30" s="138"/>
      <x:c r="AL30" s="138"/>
      <x:c r="AM30" s="138"/>
      <x:c r="AN30" s="138"/>
      <x:c r="AO30" s="138"/>
      <x:c r="AP30" s="138"/>
      <x:c r="AQ30" s="138"/>
      <x:c r="AR30" s="138"/>
      <x:c r="AS30" s="138"/>
      <x:c r="AT30" s="138"/>
      <x:c r="AU30" s="138"/>
      <x:c r="AV30" s="138"/>
      <x:c r="AW30" s="138"/>
      <x:c r="AX30" s="138"/>
      <x:c r="AY30" s="138"/>
      <x:c r="AZ30" s="138"/>
      <x:c r="BA30" s="138"/>
      <x:c r="BB30" s="138"/>
      <x:c r="BC30" s="138"/>
      <x:c r="BD30" s="138"/>
      <x:c r="BE30" s="138"/>
      <x:c r="BF30" s="138"/>
      <x:c r="BG30" s="138"/>
      <x:c r="BH30" s="138"/>
    </x:row>
    <x:row r="31" ht="21.950000762939453" customHeight="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  <x:c r="AK31" s="138"/>
      <x:c r="AL31" s="138"/>
      <x:c r="AM31" s="138"/>
      <x:c r="AN31" s="138"/>
      <x:c r="AO31" s="138"/>
      <x:c r="AP31" s="138"/>
      <x:c r="AQ31" s="138"/>
      <x:c r="AR31" s="138"/>
      <x:c r="AS31" s="138"/>
      <x:c r="AT31" s="138"/>
      <x:c r="AU31" s="138"/>
      <x:c r="AV31" s="138"/>
      <x:c r="AW31" s="138"/>
      <x:c r="AX31" s="138"/>
      <x:c r="AY31" s="138"/>
      <x:c r="AZ31" s="138"/>
      <x:c r="BA31" s="138"/>
      <x:c r="BB31" s="138"/>
      <x:c r="BC31" s="138"/>
      <x:c r="BD31" s="138"/>
      <x:c r="BE31" s="138"/>
      <x:c r="BF31" s="138"/>
      <x:c r="BG31" s="138"/>
      <x:c r="BH31" s="138"/>
    </x:row>
    <x:row r="32" ht="21.950000762939453" customHeight="1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  <x:c r="AK32" s="138"/>
      <x:c r="AL32" s="138"/>
      <x:c r="AM32" s="138"/>
      <x:c r="AN32" s="138"/>
      <x:c r="AO32" s="138"/>
      <x:c r="AP32" s="138"/>
      <x:c r="AQ32" s="138"/>
      <x:c r="AR32" s="138"/>
      <x:c r="AS32" s="138"/>
      <x:c r="AT32" s="138"/>
      <x:c r="AU32" s="138"/>
      <x:c r="AV32" s="138"/>
      <x:c r="AW32" s="138"/>
      <x:c r="AX32" s="138"/>
      <x:c r="AY32" s="138"/>
      <x:c r="AZ32" s="138"/>
      <x:c r="BA32" s="138"/>
      <x:c r="BB32" s="138"/>
      <x:c r="BC32" s="138"/>
      <x:c r="BD32" s="138"/>
      <x:c r="BE32" s="138"/>
      <x:c r="BF32" s="138"/>
      <x:c r="BG32" s="138"/>
      <x:c r="BH32" s="138"/>
    </x:row>
    <x:row r="33" ht="21.950000762939453" customHeight="1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  <x:c r="AK33" s="138"/>
      <x:c r="AL33" s="138"/>
      <x:c r="AM33" s="138"/>
      <x:c r="AN33" s="138"/>
      <x:c r="AO33" s="138"/>
      <x:c r="AP33" s="138"/>
      <x:c r="AQ33" s="138"/>
      <x:c r="AR33" s="138"/>
      <x:c r="AS33" s="138"/>
      <x:c r="AT33" s="138"/>
      <x:c r="AU33" s="138"/>
      <x:c r="AV33" s="138"/>
      <x:c r="AW33" s="138"/>
      <x:c r="AX33" s="138"/>
      <x:c r="AY33" s="138"/>
      <x:c r="AZ33" s="138"/>
      <x:c r="BA33" s="138"/>
      <x:c r="BB33" s="138"/>
      <x:c r="BC33" s="138"/>
      <x:c r="BD33" s="138"/>
      <x:c r="BE33" s="138"/>
      <x:c r="BF33" s="138"/>
      <x:c r="BG33" s="138"/>
      <x:c r="BH33" s="138"/>
    </x:row>
    <x:row r="34" ht="21.950000762939453" customHeight="1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  <x:c r="AK34" s="138"/>
      <x:c r="AL34" s="138"/>
      <x:c r="AM34" s="138"/>
      <x:c r="AN34" s="138"/>
      <x:c r="AO34" s="138"/>
      <x:c r="AP34" s="138"/>
      <x:c r="AQ34" s="138"/>
      <x:c r="AR34" s="138"/>
      <x:c r="AS34" s="138"/>
      <x:c r="AT34" s="138"/>
      <x:c r="AU34" s="138"/>
      <x:c r="AV34" s="138"/>
      <x:c r="AW34" s="138"/>
      <x:c r="AX34" s="138"/>
      <x:c r="AY34" s="138"/>
      <x:c r="AZ34" s="138"/>
      <x:c r="BA34" s="138"/>
      <x:c r="BB34" s="138"/>
      <x:c r="BC34" s="138"/>
      <x:c r="BD34" s="138"/>
      <x:c r="BE34" s="138"/>
      <x:c r="BF34" s="138"/>
      <x:c r="BG34" s="138"/>
      <x:c r="BH34" s="138"/>
    </x:row>
    <x:row r="35" ht="21.950000762939453" customHeight="1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  <x:c r="AK35" s="138"/>
      <x:c r="AL35" s="138"/>
      <x:c r="AM35" s="138"/>
      <x:c r="AN35" s="138"/>
      <x:c r="AO35" s="138"/>
      <x:c r="AP35" s="138"/>
      <x:c r="AQ35" s="138"/>
      <x:c r="AR35" s="138"/>
      <x:c r="AS35" s="138"/>
      <x:c r="AT35" s="138"/>
      <x:c r="AU35" s="138"/>
      <x:c r="AV35" s="138"/>
      <x:c r="AW35" s="138"/>
      <x:c r="AX35" s="138"/>
      <x:c r="AY35" s="138"/>
      <x:c r="AZ35" s="138"/>
      <x:c r="BA35" s="138"/>
      <x:c r="BB35" s="138"/>
      <x:c r="BC35" s="138"/>
      <x:c r="BD35" s="138"/>
      <x:c r="BE35" s="138"/>
      <x:c r="BF35" s="138"/>
      <x:c r="BG35" s="138"/>
      <x:c r="BH35" s="138"/>
    </x:row>
    <x:row r="36" ht="21.950000762939453" customHeight="1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  <x:c r="AK36" s="138"/>
      <x:c r="AL36" s="138"/>
      <x:c r="AM36" s="138"/>
      <x:c r="AN36" s="138"/>
      <x:c r="AO36" s="138"/>
      <x:c r="AP36" s="138"/>
      <x:c r="AQ36" s="138"/>
      <x:c r="AR36" s="138"/>
      <x:c r="AS36" s="138"/>
      <x:c r="AT36" s="138"/>
      <x:c r="AU36" s="138"/>
      <x:c r="AV36" s="138"/>
      <x:c r="AW36" s="138"/>
      <x:c r="AX36" s="138"/>
      <x:c r="AY36" s="138"/>
      <x:c r="AZ36" s="138"/>
      <x:c r="BA36" s="138"/>
      <x:c r="BB36" s="138"/>
      <x:c r="BC36" s="138"/>
      <x:c r="BD36" s="138"/>
      <x:c r="BE36" s="138"/>
      <x:c r="BF36" s="138"/>
      <x:c r="BG36" s="138"/>
      <x:c r="BH36" s="138"/>
    </x:row>
    <x:row r="37" ht="21.950000762939453" customHeight="1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  <x:c r="AK37" s="138"/>
      <x:c r="AL37" s="138"/>
      <x:c r="AM37" s="138"/>
      <x:c r="AN37" s="138"/>
      <x:c r="AO37" s="138"/>
      <x:c r="AP37" s="138"/>
      <x:c r="AQ37" s="138"/>
      <x:c r="AR37" s="138"/>
      <x:c r="AS37" s="138"/>
      <x:c r="AT37" s="138"/>
      <x:c r="AU37" s="138"/>
      <x:c r="AV37" s="138"/>
      <x:c r="AW37" s="138"/>
      <x:c r="AX37" s="138"/>
      <x:c r="AY37" s="138"/>
      <x:c r="AZ37" s="138"/>
      <x:c r="BA37" s="138"/>
      <x:c r="BB37" s="138"/>
      <x:c r="BC37" s="138"/>
      <x:c r="BD37" s="138"/>
      <x:c r="BE37" s="138"/>
      <x:c r="BF37" s="138"/>
      <x:c r="BG37" s="138"/>
      <x:c r="BH37" s="138"/>
    </x:row>
    <x:row r="38" ht="21.950000762939453" customHeight="1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  <x:c r="AK38" s="138"/>
      <x:c r="AL38" s="138"/>
      <x:c r="AM38" s="138"/>
      <x:c r="AN38" s="138"/>
      <x:c r="AO38" s="138"/>
      <x:c r="AP38" s="138"/>
      <x:c r="AQ38" s="138"/>
      <x:c r="AR38" s="138"/>
      <x:c r="AS38" s="138"/>
      <x:c r="AT38" s="138"/>
      <x:c r="AU38" s="138"/>
      <x:c r="AV38" s="138"/>
      <x:c r="AW38" s="138"/>
      <x:c r="AX38" s="138"/>
      <x:c r="AY38" s="138"/>
      <x:c r="AZ38" s="138"/>
      <x:c r="BA38" s="138"/>
      <x:c r="BB38" s="138"/>
      <x:c r="BC38" s="138"/>
      <x:c r="BD38" s="138"/>
      <x:c r="BE38" s="138"/>
      <x:c r="BF38" s="138"/>
      <x:c r="BG38" s="138"/>
      <x:c r="BH38" s="138"/>
    </x:row>
    <x:row r="39" ht="21.950000762939453" customHeight="1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  <x:c r="AK39" s="138"/>
      <x:c r="AL39" s="138"/>
      <x:c r="AM39" s="138"/>
      <x:c r="AN39" s="138"/>
      <x:c r="AO39" s="138"/>
      <x:c r="AP39" s="138"/>
      <x:c r="AQ39" s="138"/>
      <x:c r="AR39" s="138"/>
      <x:c r="AS39" s="138"/>
      <x:c r="AT39" s="138"/>
      <x:c r="AU39" s="138"/>
      <x:c r="AV39" s="138"/>
      <x:c r="AW39" s="138"/>
      <x:c r="AX39" s="138"/>
      <x:c r="AY39" s="138"/>
      <x:c r="AZ39" s="138"/>
      <x:c r="BA39" s="138"/>
      <x:c r="BB39" s="138"/>
      <x:c r="BC39" s="138"/>
      <x:c r="BD39" s="138"/>
      <x:c r="BE39" s="138"/>
      <x:c r="BF39" s="138"/>
      <x:c r="BG39" s="138"/>
      <x:c r="BH39" s="138"/>
    </x:row>
    <x:row r="40" ht="21.950000762939453" customHeight="1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  <x:c r="AK40" s="138"/>
      <x:c r="AL40" s="138"/>
      <x:c r="AM40" s="138"/>
      <x:c r="AN40" s="138"/>
      <x:c r="AO40" s="138"/>
      <x:c r="AP40" s="138"/>
      <x:c r="AQ40" s="138"/>
      <x:c r="AR40" s="138"/>
      <x:c r="AS40" s="138"/>
      <x:c r="AT40" s="138"/>
      <x:c r="AU40" s="138"/>
      <x:c r="AV40" s="138"/>
      <x:c r="AW40" s="138"/>
      <x:c r="AX40" s="138"/>
      <x:c r="AY40" s="138"/>
      <x:c r="AZ40" s="138"/>
      <x:c r="BA40" s="138"/>
      <x:c r="BB40" s="138"/>
      <x:c r="BC40" s="138"/>
      <x:c r="BD40" s="138"/>
      <x:c r="BE40" s="138"/>
      <x:c r="BF40" s="138"/>
      <x:c r="BG40" s="138"/>
      <x:c r="BH40" s="138"/>
    </x:row>
    <x:row r="41" ht="21.950000762939453" customHeight="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  <x:c r="AK41" s="138"/>
      <x:c r="AL41" s="138"/>
      <x:c r="AM41" s="138"/>
      <x:c r="AN41" s="138"/>
      <x:c r="AO41" s="138"/>
      <x:c r="AP41" s="138"/>
      <x:c r="AQ41" s="138"/>
      <x:c r="AR41" s="138"/>
      <x:c r="AS41" s="138"/>
      <x:c r="AT41" s="138"/>
      <x:c r="AU41" s="138"/>
      <x:c r="AV41" s="138"/>
      <x:c r="AW41" s="138"/>
      <x:c r="AX41" s="138"/>
      <x:c r="AY41" s="138"/>
      <x:c r="AZ41" s="138"/>
      <x:c r="BA41" s="138"/>
      <x:c r="BB41" s="138"/>
      <x:c r="BC41" s="138"/>
      <x:c r="BD41" s="138"/>
      <x:c r="BE41" s="138"/>
      <x:c r="BF41" s="138"/>
      <x:c r="BG41" s="138"/>
      <x:c r="BH41" s="138"/>
    </x:row>
    <x:row r="42" ht="21.950000762939453" customHeight="1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  <x:c r="AK42" s="138"/>
      <x:c r="AL42" s="138"/>
      <x:c r="AM42" s="138"/>
      <x:c r="AN42" s="138"/>
      <x:c r="AO42" s="138"/>
      <x:c r="AP42" s="138"/>
      <x:c r="AQ42" s="138"/>
      <x:c r="AR42" s="138"/>
      <x:c r="AS42" s="138"/>
      <x:c r="AT42" s="138"/>
      <x:c r="AU42" s="138"/>
      <x:c r="AV42" s="138"/>
      <x:c r="AW42" s="138"/>
      <x:c r="AX42" s="138"/>
      <x:c r="AY42" s="138"/>
      <x:c r="AZ42" s="138"/>
      <x:c r="BA42" s="138"/>
      <x:c r="BB42" s="138"/>
      <x:c r="BC42" s="138"/>
      <x:c r="BD42" s="138"/>
      <x:c r="BE42" s="138"/>
      <x:c r="BF42" s="138"/>
      <x:c r="BG42" s="138"/>
      <x:c r="BH42" s="138"/>
    </x:row>
    <x:row r="43" ht="21.950000762939453" customHeight="1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  <x:c r="AK43" s="138"/>
      <x:c r="AL43" s="138"/>
      <x:c r="AM43" s="138"/>
      <x:c r="AN43" s="138"/>
      <x:c r="AO43" s="138"/>
      <x:c r="AP43" s="138"/>
      <x:c r="AQ43" s="138"/>
      <x:c r="AR43" s="138"/>
      <x:c r="AS43" s="138"/>
      <x:c r="AT43" s="138"/>
      <x:c r="AU43" s="138"/>
      <x:c r="AV43" s="138"/>
      <x:c r="AW43" s="138"/>
      <x:c r="AX43" s="138"/>
      <x:c r="AY43" s="138"/>
      <x:c r="AZ43" s="138"/>
      <x:c r="BA43" s="138"/>
      <x:c r="BB43" s="138"/>
      <x:c r="BC43" s="138"/>
      <x:c r="BD43" s="138"/>
      <x:c r="BE43" s="138"/>
      <x:c r="BF43" s="138"/>
      <x:c r="BG43" s="138"/>
      <x:c r="BH43" s="138"/>
    </x:row>
    <x:row r="44" ht="21.950000762939453" customHeight="1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  <x:c r="AK44" s="138"/>
      <x:c r="AL44" s="138"/>
      <x:c r="AM44" s="138"/>
      <x:c r="AN44" s="138"/>
      <x:c r="AO44" s="138"/>
      <x:c r="AP44" s="138"/>
      <x:c r="AQ44" s="138"/>
      <x:c r="AR44" s="138"/>
      <x:c r="AS44" s="138"/>
      <x:c r="AT44" s="138"/>
      <x:c r="AU44" s="138"/>
      <x:c r="AV44" s="138"/>
      <x:c r="AW44" s="138"/>
      <x:c r="AX44" s="138"/>
      <x:c r="AY44" s="138"/>
      <x:c r="AZ44" s="138"/>
      <x:c r="BA44" s="138"/>
      <x:c r="BB44" s="138"/>
      <x:c r="BC44" s="138"/>
      <x:c r="BD44" s="138"/>
      <x:c r="BE44" s="138"/>
      <x:c r="BF44" s="138"/>
      <x:c r="BG44" s="138"/>
      <x:c r="BH44" s="138"/>
    </x:row>
    <x:row r="45" ht="21.950000762939453" customHeight="1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  <x:c r="AK45" s="138"/>
      <x:c r="AL45" s="138"/>
      <x:c r="AM45" s="138"/>
      <x:c r="AN45" s="138"/>
      <x:c r="AO45" s="138"/>
      <x:c r="AP45" s="138"/>
      <x:c r="AQ45" s="138"/>
      <x:c r="AR45" s="138"/>
      <x:c r="AS45" s="138"/>
      <x:c r="AT45" s="138"/>
      <x:c r="AU45" s="138"/>
      <x:c r="AV45" s="138"/>
      <x:c r="AW45" s="138"/>
      <x:c r="AX45" s="138"/>
      <x:c r="AY45" s="138"/>
      <x:c r="AZ45" s="138"/>
      <x:c r="BA45" s="138"/>
      <x:c r="BB45" s="138"/>
      <x:c r="BC45" s="138"/>
      <x:c r="BD45" s="138"/>
      <x:c r="BE45" s="138"/>
      <x:c r="BF45" s="138"/>
      <x:c r="BG45" s="138"/>
      <x:c r="BH45" s="138"/>
    </x:row>
    <x:row r="46" ht="21.950000762939453" customHeight="1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  <x:c r="AK46" s="138"/>
      <x:c r="AL46" s="138"/>
      <x:c r="AM46" s="138"/>
      <x:c r="AN46" s="138"/>
      <x:c r="AO46" s="138"/>
      <x:c r="AP46" s="138"/>
      <x:c r="AQ46" s="138"/>
      <x:c r="AR46" s="138"/>
      <x:c r="AS46" s="138"/>
      <x:c r="AT46" s="138"/>
      <x:c r="AU46" s="138"/>
      <x:c r="AV46" s="138"/>
      <x:c r="AW46" s="138"/>
      <x:c r="AX46" s="138"/>
      <x:c r="AY46" s="138"/>
      <x:c r="AZ46" s="138"/>
      <x:c r="BA46" s="138"/>
      <x:c r="BB46" s="138"/>
      <x:c r="BC46" s="138"/>
      <x:c r="BD46" s="138"/>
      <x:c r="BE46" s="138"/>
      <x:c r="BF46" s="138"/>
      <x:c r="BG46" s="138"/>
      <x:c r="BH46" s="138"/>
    </x:row>
    <x:row r="47" ht="21.950000762939453" customHeight="1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  <x:c r="AK47" s="138"/>
      <x:c r="AL47" s="138"/>
      <x:c r="AM47" s="138"/>
      <x:c r="AN47" s="138"/>
      <x:c r="AO47" s="138"/>
      <x:c r="AP47" s="138"/>
      <x:c r="AQ47" s="138"/>
      <x:c r="AR47" s="138"/>
      <x:c r="AS47" s="138"/>
      <x:c r="AT47" s="138"/>
      <x:c r="AU47" s="138"/>
      <x:c r="AV47" s="138"/>
      <x:c r="AW47" s="138"/>
      <x:c r="AX47" s="138"/>
      <x:c r="AY47" s="138"/>
      <x:c r="AZ47" s="138"/>
      <x:c r="BA47" s="138"/>
      <x:c r="BB47" s="138"/>
      <x:c r="BC47" s="138"/>
      <x:c r="BD47" s="138"/>
      <x:c r="BE47" s="138"/>
      <x:c r="BF47" s="138"/>
      <x:c r="BG47" s="138"/>
      <x:c r="BH47" s="138"/>
    </x:row>
    <x:row r="48" ht="21.950000762939453" customHeight="1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  <x:c r="AK48" s="138"/>
      <x:c r="AL48" s="138"/>
      <x:c r="AM48" s="138"/>
      <x:c r="AN48" s="138"/>
      <x:c r="AO48" s="138"/>
      <x:c r="AP48" s="138"/>
      <x:c r="AQ48" s="138"/>
      <x:c r="AR48" s="138"/>
      <x:c r="AS48" s="138"/>
      <x:c r="AT48" s="138"/>
      <x:c r="AU48" s="138"/>
      <x:c r="AV48" s="138"/>
      <x:c r="AW48" s="138"/>
      <x:c r="AX48" s="138"/>
      <x:c r="AY48" s="138"/>
      <x:c r="AZ48" s="138"/>
      <x:c r="BA48" s="138"/>
      <x:c r="BB48" s="138"/>
      <x:c r="BC48" s="138"/>
      <x:c r="BD48" s="138"/>
      <x:c r="BE48" s="138"/>
      <x:c r="BF48" s="138"/>
      <x:c r="BG48" s="138"/>
      <x:c r="BH48" s="138"/>
    </x:row>
    <x:row r="49" ht="21.950000762939453" customHeight="1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  <x:c r="AK49" s="138"/>
      <x:c r="AL49" s="138"/>
      <x:c r="AM49" s="138"/>
      <x:c r="AN49" s="138"/>
      <x:c r="AO49" s="138"/>
      <x:c r="AP49" s="138"/>
      <x:c r="AQ49" s="138"/>
      <x:c r="AR49" s="138"/>
      <x:c r="AS49" s="138"/>
      <x:c r="AT49" s="138"/>
      <x:c r="AU49" s="138"/>
      <x:c r="AV49" s="138"/>
      <x:c r="AW49" s="138"/>
      <x:c r="AX49" s="138"/>
      <x:c r="AY49" s="138"/>
      <x:c r="AZ49" s="138"/>
      <x:c r="BA49" s="138"/>
      <x:c r="BB49" s="138"/>
      <x:c r="BC49" s="138"/>
      <x:c r="BD49" s="138"/>
      <x:c r="BE49" s="138"/>
      <x:c r="BF49" s="138"/>
      <x:c r="BG49" s="138"/>
      <x:c r="BH49" s="138"/>
    </x:row>
    <x:row r="50" ht="21.950000762939453" customHeight="1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  <x:c r="AK50" s="138"/>
      <x:c r="AL50" s="138"/>
      <x:c r="AM50" s="138"/>
      <x:c r="AN50" s="138"/>
      <x:c r="AO50" s="138"/>
      <x:c r="AP50" s="138"/>
      <x:c r="AQ50" s="138"/>
      <x:c r="AR50" s="138"/>
      <x:c r="AS50" s="138"/>
      <x:c r="AT50" s="138"/>
      <x:c r="AU50" s="138"/>
      <x:c r="AV50" s="138"/>
      <x:c r="AW50" s="138"/>
      <x:c r="AX50" s="138"/>
      <x:c r="AY50" s="138"/>
      <x:c r="AZ50" s="138"/>
      <x:c r="BA50" s="138"/>
      <x:c r="BB50" s="138"/>
      <x:c r="BC50" s="138"/>
      <x:c r="BD50" s="138"/>
      <x:c r="BE50" s="138"/>
      <x:c r="BF50" s="138"/>
      <x:c r="BG50" s="138"/>
      <x:c r="BH50" s="138"/>
    </x:row>
    <x:row r="51" ht="21.950000762939453" customHeight="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  <x:c r="AK51" s="138"/>
      <x:c r="AL51" s="138"/>
      <x:c r="AM51" s="138"/>
      <x:c r="AN51" s="138"/>
      <x:c r="AO51" s="138"/>
      <x:c r="AP51" s="138"/>
      <x:c r="AQ51" s="138"/>
      <x:c r="AR51" s="138"/>
      <x:c r="AS51" s="138"/>
      <x:c r="AT51" s="138"/>
      <x:c r="AU51" s="138"/>
      <x:c r="AV51" s="138"/>
      <x:c r="AW51" s="138"/>
      <x:c r="AX51" s="138"/>
      <x:c r="AY51" s="138"/>
      <x:c r="AZ51" s="138"/>
      <x:c r="BA51" s="138"/>
      <x:c r="BB51" s="138"/>
      <x:c r="BC51" s="138"/>
      <x:c r="BD51" s="138"/>
      <x:c r="BE51" s="138"/>
      <x:c r="BF51" s="138"/>
      <x:c r="BG51" s="138"/>
      <x:c r="BH51" s="138"/>
    </x:row>
    <x:row r="52" ht="21.950000762939453" customHeight="1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  <x:c r="AK52" s="138"/>
      <x:c r="AL52" s="138"/>
      <x:c r="AM52" s="138"/>
      <x:c r="AN52" s="138"/>
      <x:c r="AO52" s="138"/>
      <x:c r="AP52" s="138"/>
      <x:c r="AQ52" s="138"/>
      <x:c r="AR52" s="138"/>
      <x:c r="AS52" s="138"/>
      <x:c r="AT52" s="138"/>
      <x:c r="AU52" s="138"/>
      <x:c r="AV52" s="138"/>
      <x:c r="AW52" s="138"/>
      <x:c r="AX52" s="138"/>
      <x:c r="AY52" s="138"/>
      <x:c r="AZ52" s="138"/>
      <x:c r="BA52" s="138"/>
      <x:c r="BB52" s="138"/>
      <x:c r="BC52" s="138"/>
      <x:c r="BD52" s="138"/>
      <x:c r="BE52" s="138"/>
      <x:c r="BF52" s="138"/>
      <x:c r="BG52" s="138"/>
      <x:c r="BH52" s="138"/>
    </x:row>
    <x:row r="53" ht="21.950000762939453" customHeight="1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  <x:c r="AK53" s="138"/>
      <x:c r="AL53" s="138"/>
      <x:c r="AM53" s="138"/>
      <x:c r="AN53" s="138"/>
      <x:c r="AO53" s="138"/>
      <x:c r="AP53" s="138"/>
      <x:c r="AQ53" s="138"/>
      <x:c r="AR53" s="138"/>
      <x:c r="AS53" s="138"/>
      <x:c r="AT53" s="138"/>
      <x:c r="AU53" s="138"/>
      <x:c r="AV53" s="138"/>
      <x:c r="AW53" s="138"/>
      <x:c r="AX53" s="138"/>
      <x:c r="AY53" s="138"/>
      <x:c r="AZ53" s="138"/>
      <x:c r="BA53" s="138"/>
      <x:c r="BB53" s="138"/>
      <x:c r="BC53" s="138"/>
      <x:c r="BD53" s="138"/>
      <x:c r="BE53" s="138"/>
      <x:c r="BF53" s="138"/>
      <x:c r="BG53" s="138"/>
      <x:c r="BH53" s="138"/>
    </x:row>
    <x:row r="54" ht="21.950000762939453" customHeight="1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  <x:c r="AK54" s="138"/>
      <x:c r="AL54" s="138"/>
      <x:c r="AM54" s="138"/>
      <x:c r="AN54" s="138"/>
      <x:c r="AO54" s="138"/>
      <x:c r="AP54" s="138"/>
      <x:c r="AQ54" s="138"/>
      <x:c r="AR54" s="138"/>
      <x:c r="AS54" s="138"/>
      <x:c r="AT54" s="138"/>
      <x:c r="AU54" s="138"/>
      <x:c r="AV54" s="138"/>
      <x:c r="AW54" s="138"/>
      <x:c r="AX54" s="138"/>
      <x:c r="AY54" s="138"/>
      <x:c r="AZ54" s="138"/>
      <x:c r="BA54" s="138"/>
      <x:c r="BB54" s="138"/>
      <x:c r="BC54" s="138"/>
      <x:c r="BD54" s="138"/>
      <x:c r="BE54" s="138"/>
      <x:c r="BF54" s="138"/>
      <x:c r="BG54" s="138"/>
      <x:c r="BH54" s="138"/>
    </x:row>
    <x:row r="55" ht="21.950000762939453" customHeight="1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  <x:c r="AK55" s="138"/>
      <x:c r="AL55" s="138"/>
      <x:c r="AM55" s="138"/>
      <x:c r="AN55" s="138"/>
      <x:c r="AO55" s="138"/>
      <x:c r="AP55" s="138"/>
      <x:c r="AQ55" s="138"/>
      <x:c r="AR55" s="138"/>
      <x:c r="AS55" s="138"/>
      <x:c r="AT55" s="138"/>
      <x:c r="AU55" s="138"/>
      <x:c r="AV55" s="138"/>
      <x:c r="AW55" s="138"/>
      <x:c r="AX55" s="138"/>
      <x:c r="AY55" s="138"/>
      <x:c r="AZ55" s="138"/>
      <x:c r="BA55" s="138"/>
      <x:c r="BB55" s="138"/>
      <x:c r="BC55" s="138"/>
      <x:c r="BD55" s="138"/>
      <x:c r="BE55" s="138"/>
      <x:c r="BF55" s="138"/>
      <x:c r="BG55" s="138"/>
      <x:c r="BH55" s="138"/>
    </x:row>
    <x:row r="56" ht="21.950000762939453" customHeight="1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  <x:c r="AK56" s="138"/>
      <x:c r="AL56" s="138"/>
      <x:c r="AM56" s="138"/>
      <x:c r="AN56" s="138"/>
      <x:c r="AO56" s="138"/>
      <x:c r="AP56" s="138"/>
      <x:c r="AQ56" s="138"/>
      <x:c r="AR56" s="138"/>
      <x:c r="AS56" s="138"/>
      <x:c r="AT56" s="138"/>
      <x:c r="AU56" s="138"/>
      <x:c r="AV56" s="138"/>
      <x:c r="AW56" s="138"/>
      <x:c r="AX56" s="138"/>
      <x:c r="AY56" s="138"/>
      <x:c r="AZ56" s="138"/>
      <x:c r="BA56" s="138"/>
      <x:c r="BB56" s="138"/>
      <x:c r="BC56" s="138"/>
      <x:c r="BD56" s="138"/>
      <x:c r="BE56" s="138"/>
      <x:c r="BF56" s="138"/>
      <x:c r="BG56" s="138"/>
      <x:c r="BH56" s="138"/>
    </x:row>
    <x:row r="57" ht="21.950000762939453" customHeight="1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  <x:c r="AK57" s="138"/>
      <x:c r="AL57" s="138"/>
      <x:c r="AM57" s="138"/>
      <x:c r="AN57" s="138"/>
      <x:c r="AO57" s="138"/>
      <x:c r="AP57" s="138"/>
      <x:c r="AQ57" s="138"/>
      <x:c r="AR57" s="138"/>
      <x:c r="AS57" s="138"/>
      <x:c r="AT57" s="138"/>
      <x:c r="AU57" s="138"/>
      <x:c r="AV57" s="138"/>
      <x:c r="AW57" s="138"/>
      <x:c r="AX57" s="138"/>
      <x:c r="AY57" s="138"/>
      <x:c r="AZ57" s="138"/>
      <x:c r="BA57" s="138"/>
      <x:c r="BB57" s="138"/>
      <x:c r="BC57" s="138"/>
      <x:c r="BD57" s="138"/>
      <x:c r="BE57" s="138"/>
      <x:c r="BF57" s="138"/>
      <x:c r="BG57" s="138"/>
      <x:c r="BH57" s="138"/>
    </x:row>
    <x:row r="58" ht="21.950000762939453" customHeight="1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  <x:c r="AK58" s="138"/>
      <x:c r="AL58" s="138"/>
      <x:c r="AM58" s="138"/>
      <x:c r="AN58" s="138"/>
      <x:c r="AO58" s="138"/>
      <x:c r="AP58" s="138"/>
      <x:c r="AQ58" s="138"/>
      <x:c r="AR58" s="138"/>
      <x:c r="AS58" s="138"/>
      <x:c r="AT58" s="138"/>
      <x:c r="AU58" s="138"/>
      <x:c r="AV58" s="138"/>
      <x:c r="AW58" s="138"/>
      <x:c r="AX58" s="138"/>
      <x:c r="AY58" s="138"/>
      <x:c r="AZ58" s="138"/>
      <x:c r="BA58" s="138"/>
      <x:c r="BB58" s="138"/>
      <x:c r="BC58" s="138"/>
      <x:c r="BD58" s="138"/>
      <x:c r="BE58" s="138"/>
      <x:c r="BF58" s="138"/>
      <x:c r="BG58" s="138"/>
      <x:c r="BH58" s="138"/>
    </x:row>
    <x:row r="59" ht="21.950000762939453" customHeight="1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  <x:c r="AK59" s="138"/>
      <x:c r="AL59" s="138"/>
      <x:c r="AM59" s="138"/>
      <x:c r="AN59" s="138"/>
      <x:c r="AO59" s="138"/>
      <x:c r="AP59" s="138"/>
      <x:c r="AQ59" s="138"/>
      <x:c r="AR59" s="138"/>
      <x:c r="AS59" s="138"/>
      <x:c r="AT59" s="138"/>
      <x:c r="AU59" s="138"/>
      <x:c r="AV59" s="138"/>
      <x:c r="AW59" s="138"/>
      <x:c r="AX59" s="138"/>
      <x:c r="AY59" s="138"/>
      <x:c r="AZ59" s="138"/>
      <x:c r="BA59" s="138"/>
      <x:c r="BB59" s="138"/>
      <x:c r="BC59" s="138"/>
      <x:c r="BD59" s="138"/>
      <x:c r="BE59" s="138"/>
      <x:c r="BF59" s="138"/>
      <x:c r="BG59" s="138"/>
      <x:c r="BH59" s="138"/>
    </x:row>
    <x:row r="60" ht="21.950000762939453" customHeight="1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  <x:c r="AK60" s="138"/>
      <x:c r="AL60" s="138"/>
      <x:c r="AM60" s="138"/>
      <x:c r="AN60" s="138"/>
      <x:c r="AO60" s="138"/>
      <x:c r="AP60" s="138"/>
      <x:c r="AQ60" s="138"/>
      <x:c r="AR60" s="138"/>
      <x:c r="AS60" s="138"/>
      <x:c r="AT60" s="138"/>
      <x:c r="AU60" s="138"/>
      <x:c r="AV60" s="138"/>
      <x:c r="AW60" s="138"/>
      <x:c r="AX60" s="138"/>
      <x:c r="AY60" s="138"/>
      <x:c r="AZ60" s="138"/>
      <x:c r="BA60" s="138"/>
      <x:c r="BB60" s="138"/>
      <x:c r="BC60" s="138"/>
      <x:c r="BD60" s="138"/>
      <x:c r="BE60" s="138"/>
      <x:c r="BF60" s="138"/>
      <x:c r="BG60" s="138"/>
      <x:c r="BH60" s="138"/>
    </x:row>
    <x:row r="61" ht="21.950000762939453" customHeight="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  <x:c r="AK61" s="138"/>
      <x:c r="AL61" s="138"/>
      <x:c r="AM61" s="138"/>
      <x:c r="AN61" s="138"/>
      <x:c r="AO61" s="138"/>
      <x:c r="AP61" s="138"/>
      <x:c r="AQ61" s="138"/>
      <x:c r="AR61" s="138"/>
      <x:c r="AS61" s="138"/>
      <x:c r="AT61" s="138"/>
      <x:c r="AU61" s="138"/>
      <x:c r="AV61" s="138"/>
      <x:c r="AW61" s="138"/>
      <x:c r="AX61" s="138"/>
      <x:c r="AY61" s="138"/>
      <x:c r="AZ61" s="138"/>
      <x:c r="BA61" s="138"/>
      <x:c r="BB61" s="138"/>
      <x:c r="BC61" s="138"/>
      <x:c r="BD61" s="138"/>
      <x:c r="BE61" s="138"/>
      <x:c r="BF61" s="138"/>
      <x:c r="BG61" s="138"/>
      <x:c r="BH61" s="138"/>
    </x:row>
    <x:row r="62" ht="21.950000762939453" customHeight="1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  <x:c r="AK62" s="138"/>
      <x:c r="AL62" s="138"/>
      <x:c r="AM62" s="138"/>
      <x:c r="AN62" s="138"/>
      <x:c r="AO62" s="138"/>
      <x:c r="AP62" s="138"/>
      <x:c r="AQ62" s="138"/>
      <x:c r="AR62" s="138"/>
      <x:c r="AS62" s="138"/>
      <x:c r="AT62" s="138"/>
      <x:c r="AU62" s="138"/>
      <x:c r="AV62" s="138"/>
      <x:c r="AW62" s="138"/>
      <x:c r="AX62" s="138"/>
      <x:c r="AY62" s="138"/>
      <x:c r="AZ62" s="138"/>
      <x:c r="BA62" s="138"/>
      <x:c r="BB62" s="138"/>
      <x:c r="BC62" s="138"/>
      <x:c r="BD62" s="138"/>
      <x:c r="BE62" s="138"/>
      <x:c r="BF62" s="138"/>
      <x:c r="BG62" s="138"/>
      <x:c r="BH62" s="138"/>
    </x:row>
    <x:row r="63" ht="21.950000762939453" customHeight="1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  <x:c r="AK63" s="138"/>
      <x:c r="AL63" s="138"/>
      <x:c r="AM63" s="138"/>
      <x:c r="AN63" s="138"/>
      <x:c r="AO63" s="138"/>
      <x:c r="AP63" s="138"/>
      <x:c r="AQ63" s="138"/>
      <x:c r="AR63" s="138"/>
      <x:c r="AS63" s="138"/>
      <x:c r="AT63" s="138"/>
      <x:c r="AU63" s="138"/>
      <x:c r="AV63" s="138"/>
      <x:c r="AW63" s="138"/>
      <x:c r="AX63" s="138"/>
      <x:c r="AY63" s="138"/>
      <x:c r="AZ63" s="138"/>
      <x:c r="BA63" s="138"/>
      <x:c r="BB63" s="138"/>
      <x:c r="BC63" s="138"/>
      <x:c r="BD63" s="138"/>
      <x:c r="BE63" s="138"/>
      <x:c r="BF63" s="138"/>
      <x:c r="BG63" s="138"/>
      <x:c r="BH63" s="138"/>
    </x:row>
    <x:row r="64" ht="21.950000762939453" customHeight="1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  <x:c r="AK64" s="138"/>
      <x:c r="AL64" s="138"/>
      <x:c r="AM64" s="138"/>
      <x:c r="AN64" s="138"/>
      <x:c r="AO64" s="138"/>
      <x:c r="AP64" s="138"/>
      <x:c r="AQ64" s="138"/>
      <x:c r="AR64" s="138"/>
      <x:c r="AS64" s="138"/>
      <x:c r="AT64" s="138"/>
      <x:c r="AU64" s="138"/>
      <x:c r="AV64" s="138"/>
      <x:c r="AW64" s="138"/>
      <x:c r="AX64" s="138"/>
      <x:c r="AY64" s="138"/>
      <x:c r="AZ64" s="138"/>
      <x:c r="BA64" s="138"/>
      <x:c r="BB64" s="138"/>
      <x:c r="BC64" s="138"/>
      <x:c r="BD64" s="138"/>
      <x:c r="BE64" s="138"/>
      <x:c r="BF64" s="138"/>
      <x:c r="BG64" s="138"/>
      <x:c r="BH64" s="138"/>
    </x:row>
    <x:row r="65" ht="21.950000762939453" customHeight="1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  <x:c r="AK65" s="138"/>
      <x:c r="AL65" s="138"/>
      <x:c r="AM65" s="138"/>
      <x:c r="AN65" s="138"/>
      <x:c r="AO65" s="138"/>
      <x:c r="AP65" s="138"/>
      <x:c r="AQ65" s="138"/>
      <x:c r="AR65" s="138"/>
      <x:c r="AS65" s="138"/>
      <x:c r="AT65" s="138"/>
      <x:c r="AU65" s="138"/>
      <x:c r="AV65" s="138"/>
      <x:c r="AW65" s="138"/>
      <x:c r="AX65" s="138"/>
      <x:c r="AY65" s="138"/>
      <x:c r="AZ65" s="138"/>
      <x:c r="BA65" s="138"/>
      <x:c r="BB65" s="138"/>
      <x:c r="BC65" s="138"/>
      <x:c r="BD65" s="138"/>
      <x:c r="BE65" s="138"/>
      <x:c r="BF65" s="138"/>
      <x:c r="BG65" s="138"/>
      <x:c r="BH65" s="138"/>
    </x:row>
    <x:row r="66" ht="18" customHeight="1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  <x:c r="AK66" s="138"/>
      <x:c r="AL66" s="138"/>
      <x:c r="AM66" s="138"/>
      <x:c r="AN66" s="138"/>
      <x:c r="AO66" s="138"/>
      <x:c r="AP66" s="138"/>
      <x:c r="AQ66" s="138"/>
      <x:c r="AR66" s="138"/>
      <x:c r="AS66" s="138"/>
      <x:c r="AT66" s="138"/>
      <x:c r="AU66" s="138"/>
      <x:c r="AV66" s="138"/>
      <x:c r="AW66" s="138"/>
      <x:c r="AX66" s="138"/>
      <x:c r="AY66" s="138"/>
      <x:c r="AZ66" s="138"/>
      <x:c r="BA66" s="138"/>
      <x:c r="BB66" s="138"/>
      <x:c r="BC66" s="138"/>
      <x:c r="BD66" s="138"/>
      <x:c r="BE66" s="138"/>
      <x:c r="BF66" s="138"/>
      <x:c r="BG66" s="138"/>
      <x:c r="BH66" s="138"/>
    </x:row>
    <x:row r="67" ht="18" customHeight="1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  <x:c r="AK67" s="138"/>
      <x:c r="AL67" s="138"/>
      <x:c r="AM67" s="138"/>
      <x:c r="AN67" s="138"/>
      <x:c r="AO67" s="138"/>
      <x:c r="AP67" s="138"/>
      <x:c r="AQ67" s="138"/>
      <x:c r="AR67" s="138"/>
      <x:c r="AS67" s="138"/>
      <x:c r="AT67" s="138"/>
      <x:c r="AU67" s="138"/>
      <x:c r="AV67" s="138"/>
      <x:c r="AW67" s="138"/>
      <x:c r="AX67" s="138"/>
      <x:c r="AY67" s="138"/>
      <x:c r="AZ67" s="138"/>
      <x:c r="BA67" s="138"/>
      <x:c r="BB67" s="138"/>
      <x:c r="BC67" s="138"/>
      <x:c r="BD67" s="138"/>
      <x:c r="BE67" s="138"/>
      <x:c r="BF67" s="138"/>
      <x:c r="BG67" s="138"/>
      <x:c r="BH67" s="138"/>
    </x:row>
    <x:row r="68" ht="18" customHeight="1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  <x:c r="AK68" s="138"/>
      <x:c r="AL68" s="138"/>
      <x:c r="AM68" s="138"/>
      <x:c r="AN68" s="138"/>
      <x:c r="AO68" s="138"/>
      <x:c r="AP68" s="138"/>
      <x:c r="AQ68" s="138"/>
      <x:c r="AR68" s="138"/>
      <x:c r="AS68" s="138"/>
      <x:c r="AT68" s="138"/>
      <x:c r="AU68" s="138"/>
      <x:c r="AV68" s="138"/>
      <x:c r="AW68" s="138"/>
      <x:c r="AX68" s="138"/>
      <x:c r="AY68" s="138"/>
      <x:c r="AZ68" s="138"/>
      <x:c r="BA68" s="138"/>
      <x:c r="BB68" s="138"/>
      <x:c r="BC68" s="138"/>
      <x:c r="BD68" s="138"/>
      <x:c r="BE68" s="138"/>
      <x:c r="BF68" s="138"/>
      <x:c r="BG68" s="138"/>
      <x:c r="BH68" s="138"/>
    </x:row>
    <x:row r="69" ht="18" customHeight="1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  <x:c r="AK69" s="138"/>
      <x:c r="AL69" s="138"/>
      <x:c r="AM69" s="138"/>
      <x:c r="AN69" s="138"/>
      <x:c r="AO69" s="138"/>
      <x:c r="AP69" s="138"/>
      <x:c r="AQ69" s="138"/>
      <x:c r="AR69" s="138"/>
      <x:c r="AS69" s="138"/>
      <x:c r="AT69" s="138"/>
      <x:c r="AU69" s="138"/>
      <x:c r="AV69" s="138"/>
      <x:c r="AW69" s="138"/>
      <x:c r="AX69" s="138"/>
      <x:c r="AY69" s="138"/>
      <x:c r="AZ69" s="138"/>
      <x:c r="BA69" s="138"/>
      <x:c r="BB69" s="138"/>
      <x:c r="BC69" s="138"/>
      <x:c r="BD69" s="138"/>
      <x:c r="BE69" s="138"/>
      <x:c r="BF69" s="138"/>
      <x:c r="BG69" s="138"/>
      <x:c r="BH69" s="138"/>
    </x:row>
    <x:row r="70" ht="18" customHeight="1">
      <x:c r="A70" s="138"/>
      <x:c r="B70" s="138" t="s">
        <x:v>3876</x:v>
      </x:c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  <x:c r="AK70" s="138"/>
      <x:c r="AL70" s="138"/>
      <x:c r="AM70" s="138"/>
      <x:c r="AN70" s="138"/>
      <x:c r="AO70" s="138"/>
      <x:c r="AP70" s="138"/>
      <x:c r="AQ70" s="138"/>
      <x:c r="AR70" s="138"/>
      <x:c r="AS70" s="138"/>
      <x:c r="AT70" s="138"/>
      <x:c r="AU70" s="138"/>
      <x:c r="AV70" s="138"/>
      <x:c r="AW70" s="138"/>
      <x:c r="AX70" s="138"/>
      <x:c r="AY70" s="138"/>
      <x:c r="AZ70" s="138"/>
      <x:c r="BA70" s="138"/>
      <x:c r="BB70" s="138"/>
      <x:c r="BC70" s="138"/>
      <x:c r="BD70" s="138"/>
      <x:c r="BE70" s="138"/>
      <x:c r="BF70" s="138"/>
      <x:c r="BG70" s="138"/>
      <x:c r="BH70" s="138"/>
    </x:row>
    <x:row r="71" ht="18" customHeight="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  <x:c r="AK71" s="138"/>
      <x:c r="AL71" s="138"/>
      <x:c r="AM71" s="138"/>
      <x:c r="AN71" s="138"/>
      <x:c r="AO71" s="138"/>
      <x:c r="AP71" s="138"/>
      <x:c r="AQ71" s="138"/>
      <x:c r="AR71" s="138"/>
      <x:c r="AS71" s="138"/>
      <x:c r="AT71" s="138"/>
      <x:c r="AU71" s="138"/>
      <x:c r="AV71" s="138"/>
      <x:c r="AW71" s="138"/>
      <x:c r="AX71" s="138"/>
      <x:c r="AY71" s="138"/>
      <x:c r="AZ71" s="138"/>
      <x:c r="BA71" s="138"/>
      <x:c r="BB71" s="138"/>
      <x:c r="BC71" s="138"/>
      <x:c r="BD71" s="138"/>
      <x:c r="BE71" s="138"/>
      <x:c r="BF71" s="138"/>
      <x:c r="BG71" s="138"/>
      <x:c r="BH71" s="138"/>
    </x:row>
    <x:row r="72" ht="18" customHeight="1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  <x:c r="AK72" s="138"/>
      <x:c r="AL72" s="138"/>
      <x:c r="AM72" s="138"/>
      <x:c r="AN72" s="138"/>
      <x:c r="AO72" s="138"/>
      <x:c r="AP72" s="138"/>
      <x:c r="AQ72" s="138"/>
      <x:c r="AR72" s="138"/>
      <x:c r="AS72" s="138"/>
      <x:c r="AT72" s="138"/>
      <x:c r="AU72" s="138"/>
      <x:c r="AV72" s="138"/>
      <x:c r="AW72" s="138"/>
      <x:c r="AX72" s="138"/>
      <x:c r="AY72" s="138"/>
      <x:c r="AZ72" s="138"/>
      <x:c r="BA72" s="138"/>
      <x:c r="BB72" s="138"/>
      <x:c r="BC72" s="138"/>
      <x:c r="BD72" s="138"/>
      <x:c r="BE72" s="138"/>
      <x:c r="BF72" s="138"/>
      <x:c r="BG72" s="138"/>
      <x:c r="BH72" s="138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B2:BH2"/>
    <x:mergeCell ref="B3:BH3"/>
    <x:mergeCell ref="B5:H5"/>
    <x:mergeCell ref="J5:P5"/>
    <x:mergeCell ref="R5:X5"/>
    <x:mergeCell ref="Z5:AF5"/>
    <x:mergeCell ref="AH5:BH5"/>
    <x:mergeCell ref="B70:Z72"/>
  </x:mergeCells>
  <x:pageMargins left="0.7" right="0.7" top="0.75" bottom="0.75" header="0.3" footer="0.3"/>
  <x:drawing xmlns:r="http://schemas.openxmlformats.org/officeDocument/2006/relationships" r:id="R3ab8c2c3941947cf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875" defaultRowHeight="13.550000190734863"/>
  <x:cols>
    <x:col min="1" max="1" width="26" customWidth="1"/>
    <x:col min="2" max="2" width="42" customWidth="1"/>
    <x:col min="3" max="3" width="24" customWidth="1"/>
    <x:col min="4" max="4" width="50" customWidth="1"/>
  </x:cols>
  <x:sheetData>
    <x:row r="1" ht="27.950000762939453" customHeight="1">
      <x:c r="A1" s="139" t="s">
        <x:v>3877</x:v>
      </x:c>
      <x:c r="B1" s="139"/>
      <x:c r="C1" s="139"/>
      <x:c r="D1" s="139"/>
    </x:row>
    <x:row r="2" ht="30" customHeight="1">
      <x:c r="A2" s="139" t="s">
        <x:v>3878</x:v>
      </x:c>
      <x:c r="B2" s="139"/>
      <x:c r="C2" s="139"/>
      <x:c r="D2" s="139" t="s">
        <x:v>3879</x:v>
      </x:c>
    </x:row>
    <x:row r="3" ht="27.950000762939453" customHeight="1">
      <x:c r="A3" s="139" t="s">
        <x:v>3880</x:v>
      </x:c>
      <x:c r="B3" s="139"/>
      <x:c r="C3" s="139"/>
      <x:c r="D3" s="139"/>
    </x:row>
    <x:row r="4" ht="27.950000762939453" customHeight="1">
      <x:c r="A4" s="23" t="s">
        <x:v>3881</x:v>
      </x:c>
      <x:c r="B4" s="20" t="s">
        <x:v>3882</x:v>
      </x:c>
      <x:c r="C4" s="20" t="s">
        <x:v>3883</x:v>
      </x:c>
      <x:c r="D4" s="24" t="s">
        <x:v>3884</x:v>
      </x:c>
    </x:row>
    <x:row r="5" ht="27.950000762939453" customHeight="1">
      <x:c r="A5" s="16" t="s">
        <x:v>2</x:v>
      </x:c>
      <x:c r="B5" s="4" t="s">
        <x:v>3885</x:v>
      </x:c>
      <x:c r="C5" s="4" t="s">
        <x:v>3886</x:v>
      </x:c>
      <x:c r="D5" s="5" t="s">
        <x:v>3887</x:v>
      </x:c>
    </x:row>
    <x:row r="6" ht="27.950000762939453" customHeight="1">
      <x:c r="A6" s="16" t="s">
        <x:v>3</x:v>
      </x:c>
      <x:c r="B6" s="4" t="s">
        <x:v>3888</x:v>
      </x:c>
      <x:c r="C6" s="4" t="s">
        <x:v>3886</x:v>
      </x:c>
      <x:c r="D6" s="5" t="s">
        <x:v>3889</x:v>
      </x:c>
    </x:row>
    <x:row r="7" ht="27.950000762939453" customHeight="1">
      <x:c r="A7" s="16" t="s">
        <x:v>1</x:v>
      </x:c>
      <x:c r="B7" s="4" t="s">
        <x:v>3890</x:v>
      </x:c>
      <x:c r="C7" s="4" t="s">
        <x:v>3891</x:v>
      </x:c>
      <x:c r="D7" s="5" t="s">
        <x:v>3892</x:v>
      </x:c>
    </x:row>
    <x:row r="8" ht="27.950000762939453" customHeight="1">
      <x:c r="A8" s="16" t="s">
        <x:v>4</x:v>
      </x:c>
      <x:c r="B8" s="4" t="s">
        <x:v>3893</x:v>
      </x:c>
      <x:c r="C8" s="4" t="s">
        <x:v>3894</x:v>
      </x:c>
      <x:c r="D8" s="5" t="s">
        <x:v>3895</x:v>
      </x:c>
    </x:row>
    <x:row r="9" ht="27.950000762939453" customHeight="1">
      <x:c r="A9" s="16" t="s">
        <x:v>5</x:v>
      </x:c>
      <x:c r="B9" s="4" t="s">
        <x:v>3896</x:v>
      </x:c>
      <x:c r="C9" s="4" t="s">
        <x:v>3897</x:v>
      </x:c>
      <x:c r="D9" s="5" t="s">
        <x:v>3898</x:v>
      </x:c>
    </x:row>
    <x:row r="10" ht="27.950000762939453" customHeight="1">
      <x:c r="A10" s="16" t="s">
        <x:v>6</x:v>
      </x:c>
      <x:c r="B10" s="4" t="s">
        <x:v>3899</x:v>
      </x:c>
      <x:c r="C10" s="4" t="s">
        <x:v>3900</x:v>
      </x:c>
      <x:c r="D10" s="5" t="s">
        <x:v>3901</x:v>
      </x:c>
    </x:row>
    <x:row r="11" ht="27.950000762939453" customHeight="1">
      <x:c r="A11" s="16" t="s">
        <x:v>7</x:v>
      </x:c>
      <x:c r="B11" s="4" t="s">
        <x:v>3902</x:v>
      </x:c>
      <x:c r="C11" s="4" t="s">
        <x:v>3903</x:v>
      </x:c>
      <x:c r="D11" s="5" t="s">
        <x:v>3904</x:v>
      </x:c>
    </x:row>
    <x:row r="12" ht="27.950000762939453" customHeight="1">
      <x:c r="A12" s="16" t="s">
        <x:v>8</x:v>
      </x:c>
      <x:c r="B12" s="4" t="s">
        <x:v>3905</x:v>
      </x:c>
      <x:c r="C12" s="4" t="s">
        <x:v>3906</x:v>
      </x:c>
      <x:c r="D12" s="5" t="s">
        <x:v>3907</x:v>
      </x:c>
    </x:row>
    <x:row r="13" ht="27.950000762939453" customHeight="1">
      <x:c r="A13" s="16" t="s">
        <x:v>9</x:v>
      </x:c>
      <x:c r="B13" s="4" t="s">
        <x:v>3908</x:v>
      </x:c>
      <x:c r="C13" s="4" t="s">
        <x:v>3909</x:v>
      </x:c>
      <x:c r="D13" s="5" t="s">
        <x:v>3910</x:v>
      </x:c>
    </x:row>
    <x:row r="14" ht="27.950000762939453" customHeight="1">
      <x:c r="A14" s="16" t="s">
        <x:v>10</x:v>
      </x:c>
      <x:c r="B14" s="4" t="s">
        <x:v>3911</x:v>
      </x:c>
      <x:c r="C14" s="4" t="s">
        <x:v>3912</x:v>
      </x:c>
      <x:c r="D14" s="5" t="s">
        <x:v>3913</x:v>
      </x:c>
    </x:row>
    <x:row r="15" ht="27.950000762939453" customHeight="1">
      <x:c r="A15" s="16" t="s">
        <x:v>11</x:v>
      </x:c>
      <x:c r="B15" s="4" t="s">
        <x:v>3914</x:v>
      </x:c>
      <x:c r="C15" s="4" t="s">
        <x:v>3915</x:v>
      </x:c>
      <x:c r="D15" s="5" t="s">
        <x:v>3916</x:v>
      </x:c>
    </x:row>
    <x:row r="16" ht="27.950000762939453" customHeight="1">
      <x:c r="A16" s="16" t="s">
        <x:v>12</x:v>
      </x:c>
      <x:c r="B16" s="4" t="s">
        <x:v>3917</x:v>
      </x:c>
      <x:c r="C16" s="4" t="s">
        <x:v>3918</x:v>
      </x:c>
      <x:c r="D16" s="5" t="s">
        <x:v>3919</x:v>
      </x:c>
    </x:row>
    <x:row r="17" ht="27.950000762939453" customHeight="1">
      <x:c r="A17" s="16" t="s">
        <x:v>13</x:v>
      </x:c>
      <x:c r="B17" s="4" t="s">
        <x:v>3920</x:v>
      </x:c>
      <x:c r="C17" s="4" t="s">
        <x:v>3921</x:v>
      </x:c>
      <x:c r="D17" s="5" t="s">
        <x:v>3922</x:v>
      </x:c>
    </x:row>
    <x:row r="18" ht="27.950000762939453" customHeight="1">
      <x:c r="A18" s="16" t="s">
        <x:v>14</x:v>
      </x:c>
      <x:c r="B18" s="4" t="s">
        <x:v>3923</x:v>
      </x:c>
      <x:c r="C18" s="4" t="s">
        <x:v>3924</x:v>
      </x:c>
      <x:c r="D18" s="5" t="s">
        <x:v>3925</x:v>
      </x:c>
    </x:row>
    <x:row r="19" ht="27.950000762939453" customHeight="1">
      <x:c r="A19" s="16" t="s">
        <x:v>3926</x:v>
      </x:c>
      <x:c r="B19" s="4" t="s">
        <x:v>3927</x:v>
      </x:c>
      <x:c r="C19" s="4" t="s">
        <x:v>3928</x:v>
      </x:c>
      <x:c r="D19" s="5" t="s">
        <x:v>3929</x:v>
      </x:c>
    </x:row>
    <x:row r="20" ht="27.950000762939453" customHeight="1">
      <x:c r="A20" s="16" t="s">
        <x:v>16</x:v>
      </x:c>
      <x:c r="B20" s="4" t="s">
        <x:v>3930</x:v>
      </x:c>
      <x:c r="C20" s="4" t="s">
        <x:v>3931</x:v>
      </x:c>
      <x:c r="D20" s="5" t="s">
        <x:v>3932</x:v>
      </x:c>
    </x:row>
    <x:row r="21" ht="27.950000762939453" customHeight="1">
      <x:c r="A21" s="16" t="s">
        <x:v>3933</x:v>
      </x:c>
      <x:c r="B21" s="4" t="s">
        <x:v>3934</x:v>
      </x:c>
      <x:c r="C21" s="4" t="s">
        <x:v>3935</x:v>
      </x:c>
      <x:c r="D21" s="5" t="s">
        <x:v>3936</x:v>
      </x:c>
    </x:row>
    <x:row r="22" ht="27.950000762939453" customHeight="1">
      <x:c r="A22" s="16" t="s">
        <x:v>3937</x:v>
      </x:c>
      <x:c r="B22" s="4" t="s">
        <x:v>3938</x:v>
      </x:c>
      <x:c r="C22" s="4" t="s">
        <x:v>3939</x:v>
      </x:c>
      <x:c r="D22" s="5" t="s">
        <x:v>3940</x:v>
      </x:c>
    </x:row>
    <x:row r="23" ht="27.950000762939453" customHeight="1">
      <x:c r="A23" s="16" t="s">
        <x:v>3941</x:v>
      </x:c>
      <x:c r="B23" s="4" t="s">
        <x:v>3942</x:v>
      </x:c>
      <x:c r="C23" s="4" t="s">
        <x:v>3915</x:v>
      </x:c>
      <x:c r="D23" s="5" t="s">
        <x:v>3943</x:v>
      </x:c>
    </x:row>
    <x:row r="24" ht="27.950000762939453" customHeight="1">
      <x:c r="A24" s="16" t="s">
        <x:v>3944</x:v>
      </x:c>
      <x:c r="B24" s="4" t="s">
        <x:v>3945</x:v>
      </x:c>
      <x:c r="C24" s="4" t="s">
        <x:v>3946</x:v>
      </x:c>
      <x:c r="D24" s="5" t="s">
        <x:v>3947</x:v>
      </x:c>
    </x:row>
    <x:row r="25" ht="27.950000762939453" customHeight="1">
      <x:c r="A25" s="16" t="s">
        <x:v>3948</x:v>
      </x:c>
      <x:c r="B25" s="4" t="s">
        <x:v>3949</x:v>
      </x:c>
      <x:c r="C25" s="4" t="s">
        <x:v>3950</x:v>
      </x:c>
      <x:c r="D25" s="5" t="s">
        <x:v>3951</x:v>
      </x:c>
    </x:row>
    <x:row r="26" ht="27.950000762939453" customHeight="1">
      <x:c r="A26" s="16" t="s">
        <x:v>23</x:v>
      </x:c>
      <x:c r="B26" s="4" t="s">
        <x:v>3952</x:v>
      </x:c>
      <x:c r="C26" s="4" t="s">
        <x:v>3953</x:v>
      </x:c>
      <x:c r="D26" s="5" t="s">
        <x:v>3954</x:v>
      </x:c>
    </x:row>
    <x:row r="27" ht="27.950000762939453" customHeight="1">
      <x:c r="A27" s="16" t="s">
        <x:v>3955</x:v>
      </x:c>
      <x:c r="B27" s="4" t="s">
        <x:v>3956</x:v>
      </x:c>
      <x:c r="C27" s="4" t="s">
        <x:v>3957</x:v>
      </x:c>
      <x:c r="D27" s="5" t="s">
        <x:v>3958</x:v>
      </x:c>
    </x:row>
    <x:row r="28" ht="27.950000762939453" customHeight="1">
      <x:c r="A28" s="16" t="s">
        <x:v>3959</x:v>
      </x:c>
      <x:c r="B28" s="4" t="s">
        <x:v>3960</x:v>
      </x:c>
      <x:c r="C28" s="4" t="s">
        <x:v>3961</x:v>
      </x:c>
      <x:c r="D28" s="5" t="s">
        <x:v>3962</x:v>
      </x:c>
    </x:row>
    <x:row r="29" ht="27.950000762939453" customHeight="1">
      <x:c r="A29" s="16" t="s">
        <x:v>24</x:v>
      </x:c>
      <x:c r="B29" s="4" t="s">
        <x:v>3963</x:v>
      </x:c>
      <x:c r="C29" s="4" t="s">
        <x:v>3964</x:v>
      </x:c>
      <x:c r="D29" s="5" t="s">
        <x:v>3965</x:v>
      </x:c>
    </x:row>
    <x:row r="30" ht="27.950000762939453" customHeight="1">
      <x:c r="A30" s="16" t="s">
        <x:v>3966</x:v>
      </x:c>
      <x:c r="B30" s="4" t="s">
        <x:v>3967</x:v>
      </x:c>
      <x:c r="C30" s="4" t="s">
        <x:v>3968</x:v>
      </x:c>
      <x:c r="D30" s="5" t="s">
        <x:v>3969</x:v>
      </x:c>
    </x:row>
    <x:row r="31" ht="27.950000762939453" customHeight="1">
      <x:c r="A31" s="139" t="s">
        <x:v>3970</x:v>
      </x:c>
      <x:c r="B31" s="139"/>
      <x:c r="C31" s="139"/>
      <x:c r="D31" s="139"/>
    </x:row>
    <x:row r="32" ht="27.950000762939453" customHeight="1">
      <x:c r="A32" s="23" t="s">
        <x:v>3881</x:v>
      </x:c>
      <x:c r="B32" s="20" t="s">
        <x:v>3882</x:v>
      </x:c>
      <x:c r="C32" s="20" t="s">
        <x:v>3883</x:v>
      </x:c>
      <x:c r="D32" s="24" t="s">
        <x:v>3884</x:v>
      </x:c>
    </x:row>
    <x:row r="33" ht="27.950000762939453" customHeight="1">
      <x:c r="A33" s="16" t="s">
        <x:v>3971</x:v>
      </x:c>
      <x:c r="B33" s="4" t="s">
        <x:v>3972</x:v>
      </x:c>
      <x:c r="C33" s="4" t="s">
        <x:v>3973</x:v>
      </x:c>
      <x:c r="D33" s="5" t="s">
        <x:v>3974</x:v>
      </x:c>
    </x:row>
    <x:row r="34" ht="27.950000762939453" customHeight="1">
      <x:c r="A34" s="16" t="s">
        <x:v>1</x:v>
      </x:c>
      <x:c r="B34" s="4" t="s">
        <x:v>3975</x:v>
      </x:c>
      <x:c r="C34" s="4" t="s">
        <x:v>3976</x:v>
      </x:c>
      <x:c r="D34" s="5" t="s">
        <x:v>3977</x:v>
      </x:c>
    </x:row>
    <x:row r="35" ht="27.950000762939453" customHeight="1">
      <x:c r="A35" s="16" t="s">
        <x:v>1977</x:v>
      </x:c>
      <x:c r="B35" s="4" t="s">
        <x:v>3978</x:v>
      </x:c>
      <x:c r="C35" s="4" t="s">
        <x:v>3979</x:v>
      </x:c>
      <x:c r="D35" s="5" t="s">
        <x:v>3980</x:v>
      </x:c>
    </x:row>
    <x:row r="36" ht="27.950000762939453" customHeight="1">
      <x:c r="A36" s="16" t="s">
        <x:v>3981</x:v>
      </x:c>
      <x:c r="B36" s="4" t="s">
        <x:v>3982</x:v>
      </x:c>
      <x:c r="C36" s="4" t="s">
        <x:v>3983</x:v>
      </x:c>
      <x:c r="D36" s="5" t="s">
        <x:v>3984</x:v>
      </x:c>
    </x:row>
    <x:row r="37" ht="27.950000762939453" customHeight="1">
      <x:c r="A37" s="16" t="s">
        <x:v>1979</x:v>
      </x:c>
      <x:c r="B37" s="4" t="s">
        <x:v>3985</x:v>
      </x:c>
      <x:c r="C37" s="4" t="s">
        <x:v>3986</x:v>
      </x:c>
      <x:c r="D37" s="5" t="s">
        <x:v>3987</x:v>
      </x:c>
    </x:row>
    <x:row r="38" ht="27.950000762939453" customHeight="1">
      <x:c r="A38" s="16" t="s">
        <x:v>3988</x:v>
      </x:c>
      <x:c r="B38" s="4" t="s">
        <x:v>3989</x:v>
      </x:c>
      <x:c r="C38" s="4" t="s">
        <x:v>3990</x:v>
      </x:c>
      <x:c r="D38" s="5" t="s">
        <x:v>3991</x:v>
      </x:c>
    </x:row>
    <x:row r="39" ht="27.950000762939453" customHeight="1">
      <x:c r="A39" s="16" t="s">
        <x:v>3992</x:v>
      </x:c>
      <x:c r="B39" s="4" t="s">
        <x:v>3993</x:v>
      </x:c>
      <x:c r="C39" s="4" t="s">
        <x:v>3994</x:v>
      </x:c>
      <x:c r="D39" s="5" t="s">
        <x:v>3995</x:v>
      </x:c>
    </x:row>
    <x:row r="40" ht="27.950000762939453" customHeight="1">
      <x:c r="A40" s="16" t="s">
        <x:v>3996</x:v>
      </x:c>
      <x:c r="B40" s="4" t="s">
        <x:v>3997</x:v>
      </x:c>
      <x:c r="C40" s="4" t="s">
        <x:v>3998</x:v>
      </x:c>
      <x:c r="D40" s="5" t="s">
        <x:v>3999</x:v>
      </x:c>
    </x:row>
    <x:row r="41" ht="27.950000762939453" customHeight="1">
      <x:c r="A41" s="139" t="s">
        <x:v>4000</x:v>
      </x:c>
      <x:c r="B41" s="139"/>
      <x:c r="C41" s="139"/>
      <x:c r="D41" s="139"/>
    </x:row>
    <x:row r="42" ht="27.950000762939453" customHeight="1">
      <x:c r="A42" s="23" t="s">
        <x:v>3881</x:v>
      </x:c>
      <x:c r="B42" s="20" t="s">
        <x:v>3882</x:v>
      </x:c>
      <x:c r="C42" s="20" t="s">
        <x:v>3883</x:v>
      </x:c>
      <x:c r="D42" s="24" t="s">
        <x:v>3884</x:v>
      </x:c>
    </x:row>
    <x:row r="43" ht="27.950000762939453" customHeight="1">
      <x:c r="A43" s="139" t="s">
        <x:v>4001</x:v>
      </x:c>
      <x:c r="B43" s="139" t="s">
        <x:v>4002</x:v>
      </x:c>
      <x:c r="C43" s="139" t="s">
        <x:v>4003</x:v>
      </x:c>
      <x:c r="D43" s="139" t="s">
        <x:v>4004</x:v>
      </x:c>
    </x:row>
    <x:row r="44" ht="27.950000762939453" customHeight="1">
      <x:c r="A44" s="16" t="s">
        <x:v>4005</x:v>
      </x:c>
      <x:c r="B44" s="4" t="s">
        <x:v>4006</x:v>
      </x:c>
      <x:c r="C44" s="4" t="s">
        <x:v>4007</x:v>
      </x:c>
      <x:c r="D44" s="5" t="s">
        <x:v>4004</x:v>
      </x:c>
    </x:row>
    <x:row r="45" ht="27.950000762939453" customHeight="1">
      <x:c r="A45" s="16" t="s">
        <x:v>4008</x:v>
      </x:c>
      <x:c r="B45" s="4" t="s">
        <x:v>4009</x:v>
      </x:c>
      <x:c r="C45" s="4" t="s">
        <x:v>4010</x:v>
      </x:c>
      <x:c r="D45" s="5" t="s">
        <x:v>4004</x:v>
      </x:c>
    </x:row>
    <x:row r="46" ht="27.950000762939453" customHeight="1">
      <x:c r="A46" s="16" t="s">
        <x:v>4011</x:v>
      </x:c>
      <x:c r="B46" s="4" t="s">
        <x:v>4012</x:v>
      </x:c>
      <x:c r="C46" s="4" t="s">
        <x:v>4013</x:v>
      </x:c>
      <x:c r="D46" s="5" t="s">
        <x:v>4004</x:v>
      </x:c>
    </x:row>
    <x:row r="47" ht="27.950000762939453" customHeight="1">
      <x:c r="A47" s="16" t="s">
        <x:v>4014</x:v>
      </x:c>
      <x:c r="B47" s="4" t="s">
        <x:v>4015</x:v>
      </x:c>
      <x:c r="C47" s="4" t="s">
        <x:v>4016</x:v>
      </x:c>
      <x:c r="D47" s="5" t="s">
        <x:v>4017</x:v>
      </x:c>
    </x:row>
    <x:row r="48" ht="27.950000762939453" customHeight="1">
      <x:c r="A48" s="16" t="s">
        <x:v>4018</x:v>
      </x:c>
      <x:c r="B48" s="4" t="s">
        <x:v>4019</x:v>
      </x:c>
      <x:c r="C48" s="4" t="s">
        <x:v>4020</x:v>
      </x:c>
      <x:c r="D48" s="5" t="s">
        <x:v>4004</x:v>
      </x:c>
    </x:row>
    <x:row r="49" ht="27.950000762939453" customHeight="1">
      <x:c r="A49" s="16" t="s">
        <x:v>4021</x:v>
      </x:c>
      <x:c r="B49" s="4" t="s">
        <x:v>4022</x:v>
      </x:c>
      <x:c r="C49" s="4" t="s">
        <x:v>4023</x:v>
      </x:c>
      <x:c r="D49" s="5" t="s">
        <x:v>4004</x:v>
      </x:c>
    </x:row>
    <x:row r="50" ht="27.950000762939453" customHeight="1">
      <x:c r="A50" s="16" t="s">
        <x:v>4024</x:v>
      </x:c>
      <x:c r="B50" s="4" t="s">
        <x:v>4025</x:v>
      </x:c>
      <x:c r="C50" s="4" t="s">
        <x:v>4026</x:v>
      </x:c>
      <x:c r="D50" s="5" t="s">
        <x:v>4004</x:v>
      </x:c>
    </x:row>
    <x:row r="51" ht="27.950000762939453" customHeight="1">
      <x:c r="A51" s="16" t="s">
        <x:v>4027</x:v>
      </x:c>
      <x:c r="B51" s="4" t="s">
        <x:v>4028</x:v>
      </x:c>
      <x:c r="C51" s="4" t="s">
        <x:v>4029</x:v>
      </x:c>
      <x:c r="D51" s="5" t="s">
        <x:v>4030</x:v>
      </x:c>
    </x:row>
    <x:row r="52" ht="27.950000762939453" customHeight="1">
      <x:c r="A52" s="139" t="s">
        <x:v>4031</x:v>
      </x:c>
      <x:c r="B52" s="139"/>
      <x:c r="C52" s="139"/>
      <x:c r="D52" s="139"/>
    </x:row>
    <x:row r="53" ht="27.950000762939453" customHeight="1">
      <x:c r="A53" s="23" t="s">
        <x:v>3881</x:v>
      </x:c>
      <x:c r="B53" s="20" t="s">
        <x:v>3882</x:v>
      </x:c>
      <x:c r="C53" s="20" t="s">
        <x:v>3883</x:v>
      </x:c>
      <x:c r="D53" s="24" t="s">
        <x:v>3884</x:v>
      </x:c>
    </x:row>
    <x:row r="54" ht="27.950000762939453" customHeight="1">
      <x:c r="A54" s="16" t="s">
        <x:v>13</x:v>
      </x:c>
      <x:c r="B54" s="4" t="s">
        <x:v>4032</x:v>
      </x:c>
      <x:c r="C54" s="4" t="s">
        <x:v>4033</x:v>
      </x:c>
      <x:c r="D54" s="5" t="s">
        <x:v>4034</x:v>
      </x:c>
    </x:row>
    <x:row r="55" ht="27.950000762939453" customHeight="1">
      <x:c r="A55" s="16" t="s">
        <x:v>4035</x:v>
      </x:c>
      <x:c r="B55" s="4" t="s">
        <x:v>4036</x:v>
      </x:c>
      <x:c r="C55" s="4" t="s">
        <x:v>4033</x:v>
      </x:c>
      <x:c r="D55" s="5" t="s">
        <x:v>4037</x:v>
      </x:c>
    </x:row>
    <x:row r="56" ht="27.950000762939453" customHeight="1">
      <x:c r="A56" s="139" t="s">
        <x:v>4038</x:v>
      </x:c>
      <x:c r="B56" s="139" t="s">
        <x:v>4039</x:v>
      </x:c>
      <x:c r="C56" s="139" t="s">
        <x:v>4040</x:v>
      </x:c>
      <x:c r="D56" s="139" t="s">
        <x:v>4041</x:v>
      </x:c>
    </x:row>
    <x:row r="57" ht="27.950000762939453" customHeight="1">
      <x:c r="A57" s="16" t="s">
        <x:v>3948</x:v>
      </x:c>
      <x:c r="B57" s="4" t="s">
        <x:v>4042</x:v>
      </x:c>
      <x:c r="C57" s="4" t="s">
        <x:v>4043</x:v>
      </x:c>
      <x:c r="D57" s="5" t="s">
        <x:v>4044</x:v>
      </x:c>
    </x:row>
    <x:row r="58" ht="27.950000762939453" customHeight="1">
      <x:c r="A58" s="16" t="s">
        <x:v>4045</x:v>
      </x:c>
      <x:c r="B58" s="4" t="s">
        <x:v>4046</x:v>
      </x:c>
      <x:c r="C58" s="4" t="s">
        <x:v>4047</x:v>
      </x:c>
      <x:c r="D58" s="5" t="s">
        <x:v>4048</x:v>
      </x:c>
    </x:row>
    <x:row r="59" ht="27.950000762939453" customHeight="1">
      <x:c r="A59" s="16" t="s">
        <x:v>4049</x:v>
      </x:c>
      <x:c r="B59" s="4" t="s">
        <x:v>4050</x:v>
      </x:c>
      <x:c r="C59" s="4" t="s">
        <x:v>4051</x:v>
      </x:c>
      <x:c r="D59" s="5" t="s">
        <x:v>4052</x:v>
      </x:c>
    </x:row>
    <x:row r="60" ht="27.950000762939453" customHeight="1">
      <x:c r="A60" s="16" t="s">
        <x:v>3869</x:v>
      </x:c>
      <x:c r="B60" s="4" t="s">
        <x:v>4053</x:v>
      </x:c>
      <x:c r="C60" s="4" t="s">
        <x:v>4054</x:v>
      </x:c>
      <x:c r="D60" s="5" t="s">
        <x:v>4055</x:v>
      </x:c>
    </x:row>
    <x:row r="61" ht="27.950000762939453" customHeight="1">
      <x:c r="A61" s="139" t="s">
        <x:v>4056</x:v>
      </x:c>
      <x:c r="B61" s="139"/>
      <x:c r="C61" s="139"/>
      <x:c r="D61" s="139"/>
    </x:row>
    <x:row r="62" ht="27.950000762939453" customHeight="1">
      <x:c r="A62" s="23" t="s">
        <x:v>3881</x:v>
      </x:c>
      <x:c r="B62" s="20" t="s">
        <x:v>3882</x:v>
      </x:c>
      <x:c r="C62" s="20" t="s">
        <x:v>3883</x:v>
      </x:c>
      <x:c r="D62" s="24" t="s">
        <x:v>3884</x:v>
      </x:c>
    </x:row>
    <x:row r="63" ht="27.950000762939453" customHeight="1">
      <x:c r="A63" s="16" t="s">
        <x:v>4057</x:v>
      </x:c>
      <x:c r="B63" s="4" t="s">
        <x:v>4058</x:v>
      </x:c>
      <x:c r="C63" s="4" t="s">
        <x:v>4059</x:v>
      </x:c>
      <x:c r="D63" s="5" t="s">
        <x:v>4060</x:v>
      </x:c>
    </x:row>
    <x:row r="64" ht="27.950000762939453" customHeight="1">
      <x:c r="A64" s="16" t="s">
        <x:v>4061</x:v>
      </x:c>
      <x:c r="B64" s="4" t="s">
        <x:v>4062</x:v>
      </x:c>
      <x:c r="C64" s="4" t="s">
        <x:v>4063</x:v>
      </x:c>
      <x:c r="D64" s="5" t="s">
        <x:v>4064</x:v>
      </x:c>
    </x:row>
    <x:row r="65" ht="27.950000762939453" customHeight="1">
      <x:c r="A65" s="16" t="s">
        <x:v>4065</x:v>
      </x:c>
      <x:c r="B65" s="4" t="s">
        <x:v>4066</x:v>
      </x:c>
      <x:c r="C65" s="4" t="s">
        <x:v>4067</x:v>
      </x:c>
      <x:c r="D65" s="5" t="s">
        <x:v>4068</x:v>
      </x:c>
    </x:row>
    <x:row r="66" ht="27.950000762939453" customHeight="1">
      <x:c r="A66" s="16" t="s">
        <x:v>4069</x:v>
      </x:c>
      <x:c r="B66" s="4" t="s">
        <x:v>4070</x:v>
      </x:c>
      <x:c r="C66" s="4" t="s">
        <x:v>4071</x:v>
      </x:c>
      <x:c r="D66" s="5" t="s">
        <x:v>4072</x:v>
      </x:c>
    </x:row>
    <x:row r="67" ht="27.950000762939453" customHeight="1">
      <x:c r="A67" s="16" t="s">
        <x:v>2513</x:v>
      </x:c>
      <x:c r="B67" s="4" t="s">
        <x:v>4073</x:v>
      </x:c>
      <x:c r="C67" s="4" t="s">
        <x:v>4074</x:v>
      </x:c>
      <x:c r="D67" s="5" t="s">
        <x:v>4075</x:v>
      </x:c>
    </x:row>
    <x:row r="68" ht="27.950000762939453" customHeight="1">
      <x:c r="A68" s="17" t="s">
        <x:v>4076</x:v>
      </x:c>
      <x:c r="B68" s="6" t="s">
        <x:v>4077</x:v>
      </x:c>
      <x:c r="C68" s="6" t="s">
        <x:v>4078</x:v>
      </x:c>
      <x:c r="D68" s="7" t="s">
        <x:v>4079</x:v>
      </x:c>
    </x:row>
    <x:row r="69" ht="24.950000762939453" customHeight="1">
      <x:c r="A69" s="41" t="s">
        <x:v>4080</x:v>
      </x:c>
      <x:c r="B69" s="41"/>
      <x:c r="C69" s="41"/>
      <x:c r="D69" s="41"/>
    </x:row>
    <x:row r="70" ht="27.950000762939453" customHeight="1">
      <x:c r="A70" s="39" t="s">
        <x:v>2573</x:v>
      </x:c>
      <x:c r="B70" s="39" t="s">
        <x:v>4081</x:v>
      </x:c>
      <x:c r="C70" s="39" t="s">
        <x:v>4082</x:v>
      </x:c>
      <x:c r="D70" s="39" t="s">
        <x:v>4083</x:v>
      </x:c>
    </x:row>
    <x:row r="71" ht="44.04999923706055" customHeight="1">
      <x:c r="A71" s="4" t="s">
        <x:v>4084</x:v>
      </x:c>
      <x:c r="B71" s="4" t="s">
        <x:v>4085</x:v>
      </x:c>
      <x:c r="C71" s="4" t="s">
        <x:v>4086</x:v>
      </x:c>
      <x:c r="D71" s="4" t="s">
        <x:v>4087</x:v>
      </x:c>
    </x:row>
    <x:row r="72" ht="44.04999923706055" customHeight="1">
      <x:c r="A72" s="4" t="s">
        <x:v>4088</x:v>
      </x:c>
      <x:c r="B72" s="4" t="s">
        <x:v>4089</x:v>
      </x:c>
      <x:c r="C72" s="4" t="s">
        <x:v>4090</x:v>
      </x:c>
      <x:c r="D72" s="4" t="s">
        <x:v>4091</x:v>
      </x:c>
    </x:row>
    <x:row r="73" ht="44.04999923706055" customHeight="1">
      <x:c r="A73" s="4" t="s">
        <x:v>4092</x:v>
      </x:c>
      <x:c r="B73" s="4" t="s">
        <x:v>4093</x:v>
      </x:c>
      <x:c r="C73" s="4" t="s">
        <x:v>4094</x:v>
      </x:c>
      <x:c r="D73" s="4" t="s">
        <x:v>4095</x:v>
      </x:c>
    </x:row>
    <x:row r="74" ht="44.04999923706055" customHeight="1">
      <x:c r="A74" s="4" t="s">
        <x:v>2783</x:v>
      </x:c>
      <x:c r="B74" s="4" t="s">
        <x:v>4096</x:v>
      </x:c>
      <x:c r="C74" s="4" t="s">
        <x:v>4097</x:v>
      </x:c>
      <x:c r="D74" s="4" t="s">
        <x:v>4098</x:v>
      </x:c>
    </x:row>
    <x:row r="75" ht="44.04999923706055" customHeight="1">
      <x:c r="A75" s="4" t="s">
        <x:v>4099</x:v>
      </x:c>
      <x:c r="B75" s="4" t="s">
        <x:v>4100</x:v>
      </x:c>
      <x:c r="C75" s="4" t="s">
        <x:v>4101</x:v>
      </x:c>
      <x:c r="D75" s="4" t="s">
        <x:v>4102</x:v>
      </x:c>
    </x:row>
    <x:row r="76" ht="44.04999923706055" customHeight="1">
      <x:c r="A76" s="4" t="s">
        <x:v>4103</x:v>
      </x:c>
      <x:c r="B76" s="4" t="s">
        <x:v>4104</x:v>
      </x:c>
      <x:c r="C76" s="4" t="s">
        <x:v>4105</x:v>
      </x:c>
      <x:c r="D76" s="4" t="s">
        <x:v>4106</x:v>
      </x:c>
    </x:row>
    <x:row r="77" ht="44.04999923706055" customHeight="1">
      <x:c r="A77" s="41" t="s">
        <x:v>2795</x:v>
      </x:c>
      <x:c r="B77" s="41" t="s">
        <x:v>4107</x:v>
      </x:c>
      <x:c r="C77" s="41" t="s">
        <x:v>4108</x:v>
      </x:c>
      <x:c r="D77" s="41" t="s">
        <x:v>4109</x:v>
      </x:c>
    </x:row>
    <x:row r="78" ht="27.950000762939453" customHeight="1">
      <x:c r="A78" s="39" t="s">
        <x:v>4110</x:v>
      </x:c>
      <x:c r="B78" s="39"/>
      <x:c r="C78" s="39"/>
      <x:c r="D78" s="39"/>
    </x:row>
    <x:row r="79" ht="42" customHeight="1">
      <x:c r="A79" s="4" t="s">
        <x:v>4111</x:v>
      </x:c>
      <x:c r="B79" s="4" t="s">
        <x:v>4112</x:v>
      </x:c>
      <x:c r="C79" s="4" t="s">
        <x:v>4113</x:v>
      </x:c>
      <x:c r="D79" s="4" t="s">
        <x:v>4114</x:v>
      </x:c>
    </x:row>
    <x:row r="80" ht="36" customHeight="1">
      <x:c r="A80" s="4" t="s">
        <x:v>4115</x:v>
      </x:c>
      <x:c r="B80" s="4" t="s">
        <x:v>4116</x:v>
      </x:c>
      <x:c r="C80" s="4" t="s">
        <x:v>4116</x:v>
      </x:c>
      <x:c r="D80" s="4" t="s">
        <x:v>4117</x:v>
      </x:c>
    </x:row>
    <x:row r="81" ht="36" customHeight="1">
      <x:c r="A81" s="4" t="s">
        <x:v>4118</x:v>
      </x:c>
      <x:c r="B81" s="4" t="s">
        <x:v>4119</x:v>
      </x:c>
      <x:c r="C81" s="4" t="s">
        <x:v>4120</x:v>
      </x:c>
      <x:c r="D81" s="4" t="s">
        <x:v>4121</x:v>
      </x:c>
    </x:row>
    <x:row r="82" ht="36" customHeight="1">
      <x:c r="A82" s="4" t="s">
        <x:v>4122</x:v>
      </x:c>
      <x:c r="B82" s="4" t="s">
        <x:v>4123</x:v>
      </x:c>
      <x:c r="C82" s="4" t="s">
        <x:v>4124</x:v>
      </x:c>
      <x:c r="D82" s="4" t="s">
        <x:v>4125</x:v>
      </x:c>
    </x:row>
    <x:row r="83" ht="36" customHeight="1">
      <x:c r="A83" s="4" t="s">
        <x:v>4126</x:v>
      </x:c>
      <x:c r="B83" s="4" t="s">
        <x:v>2161</x:v>
      </x:c>
      <x:c r="C83" s="4" t="s">
        <x:v>4127</x:v>
      </x:c>
      <x:c r="D83" s="4" t="s">
        <x:v>4128</x:v>
      </x:c>
    </x:row>
    <x:row r="84" ht="36" customHeight="1">
      <x:c r="A84" s="4" t="s">
        <x:v>4129</x:v>
      </x:c>
      <x:c r="B84" s="4" t="s">
        <x:v>4123</x:v>
      </x:c>
      <x:c r="C84" s="4" t="s">
        <x:v>4130</x:v>
      </x:c>
      <x:c r="D84" s="4" t="s">
        <x:v>4131</x:v>
      </x:c>
    </x:row>
    <x:row r="85" ht="36" customHeight="1">
      <x:c r="A85" s="4" t="s">
        <x:v>4132</x:v>
      </x:c>
      <x:c r="B85" s="4" t="s">
        <x:v>4133</x:v>
      </x:c>
      <x:c r="C85" s="4" t="s">
        <x:v>4134</x:v>
      </x:c>
      <x:c r="D85" s="4" t="s">
        <x:v>4135</x:v>
      </x:c>
    </x:row>
    <x:row r="86" ht="36" customHeight="1">
      <x:c r="A86" s="4" t="s">
        <x:v>4136</x:v>
      </x:c>
      <x:c r="B86" s="4" t="s">
        <x:v>4123</x:v>
      </x:c>
      <x:c r="C86" s="4" t="s">
        <x:v>4137</x:v>
      </x:c>
      <x:c r="D86" s="4" t="s">
        <x:v>4138</x:v>
      </x:c>
    </x:row>
    <x:row r="87" ht="36" customHeight="1">
      <x:c r="A87" s="4" t="s">
        <x:v>4139</x:v>
      </x:c>
      <x:c r="B87" s="4" t="s">
        <x:v>4140</x:v>
      </x:c>
      <x:c r="C87" s="4" t="s">
        <x:v>4141</x:v>
      </x:c>
      <x:c r="D87" s="4" t="s">
        <x:v>4142</x:v>
      </x:c>
    </x:row>
    <x:row r="88" ht="36" customHeight="1">
      <x:c r="A88" s="4" t="s">
        <x:v>4143</x:v>
      </x:c>
      <x:c r="B88" s="4" t="s">
        <x:v>4144</x:v>
      </x:c>
      <x:c r="C88" s="4" t="s">
        <x:v>4145</x:v>
      </x:c>
      <x:c r="D88" s="4" t="s">
        <x:v>4146</x:v>
      </x:c>
    </x:row>
    <x:row r="89" ht="36" customHeight="1">
      <x:c r="A89" s="40" t="s">
        <x:v>1350</x:v>
      </x:c>
      <x:c r="B89" s="40" t="s">
        <x:v>4147</x:v>
      </x:c>
      <x:c r="C89" s="40" t="s">
        <x:v>4148</x:v>
      </x:c>
      <x:c r="D89" s="40" t="s">
        <x:v>4149</x:v>
      </x:c>
    </x:row>
    <x:row r="90" ht="36" customHeight="1">
      <x:c r="A90" s="40" t="s">
        <x:v>4150</x:v>
      </x:c>
      <x:c r="B90" s="40" t="s">
        <x:v>2161</x:v>
      </x:c>
      <x:c r="C90" s="40" t="s">
        <x:v>4151</x:v>
      </x:c>
      <x:c r="D90" s="40" t="s">
        <x:v>4152</x:v>
      </x:c>
    </x:row>
    <x:row r="91" ht="36" customHeight="1">
      <x:c r="A91" s="40" t="s">
        <x:v>4153</x:v>
      </x:c>
      <x:c r="B91" s="40" t="s">
        <x:v>4154</x:v>
      </x:c>
      <x:c r="C91" s="40" t="s">
        <x:v>4155</x:v>
      </x:c>
      <x:c r="D91" s="40" t="s">
        <x:v>4156</x:v>
      </x:c>
    </x:row>
    <x:row r="92" ht="36" customHeight="1">
      <x:c r="A92" s="40" t="s">
        <x:v>4157</x:v>
      </x:c>
      <x:c r="B92" s="40" t="s">
        <x:v>4158</x:v>
      </x:c>
      <x:c r="C92" s="40" t="s">
        <x:v>4159</x:v>
      </x:c>
      <x:c r="D92" s="40" t="s">
        <x:v>4160</x:v>
      </x:c>
    </x:row>
    <x:row r="93" ht="36" customHeight="1">
      <x:c r="A93" s="40" t="s">
        <x:v>4161</x:v>
      </x:c>
      <x:c r="B93" s="40" t="s">
        <x:v>2161</x:v>
      </x:c>
      <x:c r="C93" s="40" t="s">
        <x:v>4162</x:v>
      </x:c>
      <x:c r="D93" s="40" t="s">
        <x:v>4163</x:v>
      </x:c>
    </x:row>
    <x:row r="94" ht="36" customHeight="1">
      <x:c r="A94" s="40" t="s">
        <x:v>4164</x:v>
      </x:c>
      <x:c r="B94" s="40" t="s">
        <x:v>2161</x:v>
      </x:c>
      <x:c r="C94" s="40" t="s">
        <x:v>4165</x:v>
      </x:c>
      <x:c r="D94" s="40" t="s">
        <x:v>4166</x:v>
      </x:c>
    </x:row>
    <x:row r="95" ht="36" customHeight="1">
      <x:c r="A95" s="40" t="s">
        <x:v>4167</x:v>
      </x:c>
      <x:c r="B95" s="40" t="s">
        <x:v>4168</x:v>
      </x:c>
      <x:c r="C95" s="40" t="s">
        <x:v>4169</x:v>
      </x:c>
      <x:c r="D95" s="40" t="s">
        <x:v>4170</x:v>
      </x:c>
    </x:row>
    <x:row r="96" ht="36" customHeight="1">
      <x:c r="A96" s="40" t="s">
        <x:v>4171</x:v>
      </x:c>
      <x:c r="B96" s="40" t="s">
        <x:v>4168</x:v>
      </x:c>
      <x:c r="C96" s="40" t="s">
        <x:v>4172</x:v>
      </x:c>
      <x:c r="D96" s="40" t="s">
        <x:v>4173</x:v>
      </x:c>
    </x:row>
    <x:row r="97" ht="36" customHeight="1">
      <x:c r="A97" s="40" t="s">
        <x:v>4174</x:v>
      </x:c>
      <x:c r="B97" s="40" t="s">
        <x:v>4119</x:v>
      </x:c>
      <x:c r="C97" s="40" t="s">
        <x:v>4175</x:v>
      </x:c>
      <x:c r="D97" s="40" t="s">
        <x:v>4176</x:v>
      </x:c>
    </x:row>
    <x:row r="98" ht="36" customHeight="1">
      <x:c r="A98" s="40" t="s">
        <x:v>4177</x:v>
      </x:c>
      <x:c r="B98" s="40" t="s">
        <x:v>4119</x:v>
      </x:c>
      <x:c r="C98" s="40" t="s">
        <x:v>4178</x:v>
      </x:c>
      <x:c r="D98" s="40" t="s">
        <x:v>4179</x:v>
      </x:c>
    </x:row>
    <x:row r="99">
      <x:c r="A99" s="40" t="s">
        <x:v>4180</x:v>
      </x:c>
      <x:c r="B99" s="40"/>
      <x:c r="C99" s="40"/>
      <x:c r="D99" s="40"/>
    </x:row>
    <x:row r="100">
      <x:c r="A100" s="40" t="s">
        <x:v>4181</x:v>
      </x:c>
      <x:c r="B100" s="40" t="s">
        <x:v>4182</x:v>
      </x:c>
      <x:c r="C100" s="40" t="s">
        <x:v>4183</x:v>
      </x:c>
      <x:c r="D100" s="40" t="s">
        <x:v>4184</x:v>
      </x:c>
    </x:row>
    <x:row r="101" ht="51.95000076293945" customHeight="1">
      <x:c r="A101" s="40" t="s">
        <x:v>4185</x:v>
      </x:c>
      <x:c r="B101" s="40" t="s">
        <x:v>4178</x:v>
      </x:c>
      <x:c r="C101" s="40" t="s">
        <x:v>4186</x:v>
      </x:c>
      <x:c r="D101" s="40" t="s">
        <x:v>4187</x:v>
      </x:c>
    </x:row>
    <x:row r="102" ht="51.95000076293945" customHeight="1">
      <x:c r="A102" s="40" t="s">
        <x:v>4185</x:v>
      </x:c>
      <x:c r="B102" s="40" t="s">
        <x:v>4188</x:v>
      </x:c>
      <x:c r="C102" s="40" t="s">
        <x:v>4189</x:v>
      </x:c>
      <x:c r="D102" s="40" t="s">
        <x:v>4190</x:v>
      </x:c>
    </x:row>
    <x:row r="103" ht="51.95000076293945" customHeight="1">
      <x:c r="A103" s="40" t="s">
        <x:v>4191</x:v>
      </x:c>
      <x:c r="B103" s="40" t="s">
        <x:v>4192</x:v>
      </x:c>
      <x:c r="C103" s="40" t="s">
        <x:v>4193</x:v>
      </x:c>
      <x:c r="D103" s="40" t="s">
        <x:v>4194</x:v>
      </x:c>
    </x:row>
    <x:row r="104" ht="51.95000076293945" customHeight="1">
      <x:c r="A104" s="40" t="s">
        <x:v>4191</x:v>
      </x:c>
      <x:c r="B104" s="40" t="s">
        <x:v>4195</x:v>
      </x:c>
      <x:c r="C104" s="40" t="s">
        <x:v>4196</x:v>
      </x:c>
      <x:c r="D104" s="40" t="s">
        <x:v>4197</x:v>
      </x:c>
    </x:row>
    <x:row r="105" ht="51.95000076293945" customHeight="1">
      <x:c r="A105" s="40" t="s">
        <x:v>4198</x:v>
      </x:c>
      <x:c r="B105" s="40" t="s">
        <x:v>4199</x:v>
      </x:c>
      <x:c r="C105" s="40" t="s">
        <x:v>4200</x:v>
      </x:c>
      <x:c r="D105" s="40" t="s">
        <x:v>4201</x:v>
      </x:c>
    </x:row>
    <x:row r="106" ht="51.95000076293945" customHeight="1">
      <x:c r="A106" s="40" t="s">
        <x:v>4202</x:v>
      </x:c>
      <x:c r="B106" s="40" t="s">
        <x:v>4203</x:v>
      </x:c>
      <x:c r="C106" s="40" t="s">
        <x:v>4204</x:v>
      </x:c>
      <x:c r="D106" s="40" t="s">
        <x:v>4205</x:v>
      </x:c>
    </x:row>
  </x:sheetData>
  <x:mergeCells>
    <x:mergeCell ref="A1:D1"/>
    <x:mergeCell ref="A2:D2"/>
    <x:mergeCell ref="A3:D3"/>
    <x:mergeCell ref="A31:D31"/>
    <x:mergeCell ref="A41:D41"/>
    <x:mergeCell ref="A43:D43"/>
    <x:mergeCell ref="A52:D52"/>
    <x:mergeCell ref="A56:D56"/>
    <x:mergeCell ref="A61:D6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875" defaultRowHeight="13.550000190734863"/>
  <x:cols>
    <x:col min="1" max="1" width="13.625" customWidth="1"/>
    <x:col min="2" max="2" width="9.875" customWidth="1"/>
    <x:col min="3" max="3" width="9.75" customWidth="1"/>
    <x:col min="4" max="4" width="16.625" customWidth="1"/>
    <x:col min="5" max="5" width="20" customWidth="1"/>
    <x:col min="6" max="6" width="14.75" customWidth="1"/>
    <x:col min="7" max="7" width="12" customWidth="1"/>
    <x:col min="8" max="8" width="16" customWidth="1"/>
    <x:col min="9" max="9" width="49" customWidth="1"/>
    <x:col min="10" max="10" width="16" customWidth="1"/>
  </x:cols>
  <x:sheetData>
    <x:row r="1" ht="27.950000762939453" customHeight="1">
      <x:c r="A1" s="139" t="s">
        <x:v>4206</x:v>
      </x:c>
      <x:c r="B1" s="139"/>
      <x:c r="C1" s="139"/>
      <x:c r="D1" s="139"/>
      <x:c r="E1" s="139"/>
      <x:c r="F1" s="139"/>
      <x:c r="G1" s="139"/>
      <x:c r="H1" s="139"/>
      <x:c r="I1" s="139"/>
      <x:c r="J1" s="139"/>
    </x:row>
    <x:row r="2" ht="33.95000076293945" customHeight="1">
      <x:c r="A2" s="139" t="s">
        <x:v>4207</x:v>
      </x:c>
      <x:c r="B2" s="139"/>
      <x:c r="C2" s="139"/>
      <x:c r="D2" s="139"/>
      <x:c r="E2" s="139"/>
      <x:c r="F2" s="139"/>
      <x:c r="G2" s="139"/>
      <x:c r="H2" s="139"/>
      <x:c r="I2" s="139"/>
      <x:c r="J2" s="139"/>
    </x:row>
    <x:row r="3" ht="32.04999923706055" customHeight="1">
      <x:c r="A3" s="34" t="s">
        <x:v>4208</x:v>
      </x:c>
      <x:c r="B3" s="35">
        <x:v>306</x:v>
      </x:c>
      <x:c r="C3" s="35" t="s">
        <x:v>4209</x:v>
      </x:c>
      <x:c r="D3" s="35">
        <x:v>2.8799999999999999</x:v>
      </x:c>
      <x:c r="E3" s="14" t="s">
        <x:v>4210</x:v>
      </x:c>
      <x:c r="F3" s="14">
        <x:v>8.2899999999999991</x:v>
      </x:c>
      <x:c r="G3" s="14" t="s">
        <x:v>4211</x:v>
      </x:c>
      <x:c r="H3" s="14">
        <x:v>6</x:v>
      </x:c>
      <x:c r="I3" s="38" t="s">
        <x:v>4212</x:v>
      </x:c>
      <x:c r="J3" s="15">
        <x:v>0.15277777777777779</x:v>
      </x:c>
    </x:row>
    <x:row r="4" ht="20.100000381469727" customHeight="1">
      <x:c r="A4" s="32" t="s">
        <x:v>1</x:v>
      </x:c>
      <x:c r="B4" s="32" t="s">
        <x:v>16</x:v>
      </x:c>
      <x:c r="C4" s="32" t="s">
        <x:v>3933</x:v>
      </x:c>
      <x:c r="D4" s="32" t="s">
        <x:v>4213</x:v>
      </x:c>
      <x:c r="E4" s="4"/>
      <x:c r="F4" s="4"/>
      <x:c r="G4" s="4"/>
      <x:c r="H4" s="4"/>
      <x:c r="I4" s="4"/>
      <x:c r="J4" s="4"/>
    </x:row>
    <x:row r="5" ht="20.100000381469727" customHeight="1">
      <x:c r="A5" s="2">
        <x:v>1</x:v>
      </x:c>
      <x:c r="B5" s="2">
        <x:v>3</x:v>
      </x:c>
      <x:c r="C5" s="2">
        <x:v>0</x:v>
      </x:c>
      <x:c r="D5" s="37">
        <x:v>0.00052083333333333333</x:v>
      </x:c>
      <x:c r="E5" s="4"/>
      <x:c r="F5" s="4"/>
      <x:c r="G5" s="4"/>
      <x:c r="H5" s="4"/>
      <x:c r="I5" s="4"/>
      <x:c r="J5" s="4"/>
    </x:row>
    <x:row r="6" ht="20.100000381469727" customHeight="1">
      <x:c r="A6" s="2">
        <x:v>2</x:v>
      </x:c>
      <x:c r="B6" s="2">
        <x:v>5</x:v>
      </x:c>
      <x:c r="C6" s="2">
        <x:v>0</x:v>
      </x:c>
      <x:c r="D6" s="37">
        <x:v>0.00081018518518518516</x:v>
      </x:c>
      <x:c r="E6" s="4"/>
      <x:c r="F6" s="4"/>
      <x:c r="G6" s="4"/>
      <x:c r="H6" s="4"/>
      <x:c r="I6" s="4"/>
      <x:c r="J6" s="4"/>
    </x:row>
    <x:row r="7" ht="20.100000381469727" customHeight="1">
      <x:c r="A7" s="2">
        <x:v>3</x:v>
      </x:c>
      <x:c r="B7" s="2">
        <x:v>8</x:v>
      </x:c>
      <x:c r="C7" s="2">
        <x:v>0</x:v>
      </x:c>
      <x:c r="D7" s="37">
        <x:v>0.0012731481481481483</x:v>
      </x:c>
      <x:c r="E7" s="4"/>
      <x:c r="F7" s="4"/>
      <x:c r="G7" s="4"/>
      <x:c r="H7" s="4"/>
      <x:c r="I7" s="4"/>
      <x:c r="J7" s="4"/>
    </x:row>
    <x:row r="8" ht="20.100000381469727" customHeight="1">
      <x:c r="A8" s="2">
        <x:v>4</x:v>
      </x:c>
      <x:c r="B8" s="2">
        <x:v>11</x:v>
      </x:c>
      <x:c r="C8" s="2">
        <x:v>0</x:v>
      </x:c>
      <x:c r="D8" s="37">
        <x:v>0.0018518518518518519</x:v>
      </x:c>
      <x:c r="E8" s="4"/>
      <x:c r="F8" s="4"/>
      <x:c r="G8" s="4"/>
      <x:c r="H8" s="4"/>
      <x:c r="I8" s="4"/>
      <x:c r="J8" s="4"/>
    </x:row>
    <x:row r="9" ht="20.100000381469727" customHeight="1">
      <x:c r="A9" s="2">
        <x:v>5</x:v>
      </x:c>
      <x:c r="B9" s="2">
        <x:v>13</x:v>
      </x:c>
      <x:c r="C9" s="2">
        <x:v>0</x:v>
      </x:c>
      <x:c r="D9" s="37">
        <x:v>0.0023726851851851851</x:v>
      </x:c>
      <x:c r="E9" s="4"/>
      <x:c r="F9" s="4"/>
      <x:c r="G9" s="4"/>
      <x:c r="H9" s="4"/>
      <x:c r="I9" s="4"/>
      <x:c r="J9" s="4"/>
    </x:row>
    <x:row r="10" ht="20.100000381469727" customHeight="1">
      <x:c r="A10" s="2">
        <x:v>6</x:v>
      </x:c>
      <x:c r="B10" s="2">
        <x:v>15</x:v>
      </x:c>
      <x:c r="C10" s="2">
        <x:v>0</x:v>
      </x:c>
      <x:c r="D10" s="37">
        <x:v>0.0027777777777777779</x:v>
      </x:c>
      <x:c r="E10" s="4"/>
      <x:c r="F10" s="4"/>
      <x:c r="G10" s="4"/>
      <x:c r="H10" s="4"/>
      <x:c r="I10" s="4"/>
      <x:c r="J10" s="4"/>
    </x:row>
    <x:row r="11" ht="20.100000381469727" customHeight="1">
      <x:c r="A11" s="2">
        <x:v>7</x:v>
      </x:c>
      <x:c r="B11" s="2">
        <x:v>18</x:v>
      </x:c>
      <x:c r="C11" s="2">
        <x:v>15</x:v>
      </x:c>
      <x:c r="D11" s="37">
        <x:v>0.0031828703703703702</x:v>
      </x:c>
      <x:c r="E11" s="4"/>
      <x:c r="F11" s="4"/>
      <x:c r="G11" s="4"/>
      <x:c r="H11" s="4"/>
      <x:c r="I11" s="4"/>
      <x:c r="J11" s="4"/>
    </x:row>
    <x:row r="12" ht="20.100000381469727" customHeight="1">
      <x:c r="A12" s="2">
        <x:v>8</x:v>
      </x:c>
      <x:c r="B12" s="2">
        <x:v>22</x:v>
      </x:c>
      <x:c r="C12" s="2">
        <x:v>15</x:v>
      </x:c>
      <x:c r="D12" s="37">
        <x:v>0.0035879629629629629</x:v>
      </x:c>
      <x:c r="E12" s="4"/>
      <x:c r="F12" s="4"/>
      <x:c r="G12" s="4"/>
      <x:c r="H12" s="4"/>
      <x:c r="I12" s="4"/>
      <x:c r="J12" s="4"/>
    </x:row>
    <x:row r="13" ht="20.100000381469727" customHeight="1">
      <x:c r="A13" s="2">
        <x:v>9</x:v>
      </x:c>
      <x:c r="B13" s="2">
        <x:v>25</x:v>
      </x:c>
      <x:c r="C13" s="2">
        <x:v>15</x:v>
      </x:c>
      <x:c r="D13" s="37">
        <x:v>0.0039351851851851848</x:v>
      </x:c>
      <x:c r="E13" s="4"/>
      <x:c r="F13" s="4"/>
      <x:c r="G13" s="4"/>
      <x:c r="H13" s="4"/>
      <x:c r="I13" s="4"/>
      <x:c r="J13" s="4"/>
    </x:row>
    <x:row r="14" ht="20.100000381469727" customHeight="1">
      <x:c r="A14" s="2">
        <x:v>10</x:v>
      </x:c>
      <x:c r="B14" s="2">
        <x:v>28</x:v>
      </x:c>
      <x:c r="C14" s="2">
        <x:v>15</x:v>
      </x:c>
      <x:c r="D14" s="37">
        <x:v>0.0047453703703703703</x:v>
      </x:c>
      <x:c r="E14" s="4"/>
      <x:c r="F14" s="4"/>
      <x:c r="G14" s="4"/>
      <x:c r="H14" s="4"/>
      <x:c r="I14" s="4"/>
      <x:c r="J14" s="4"/>
    </x:row>
    <x:row r="15" ht="20.100000381469727" customHeight="1">
      <x:c r="A15" s="2">
        <x:v>11</x:v>
      </x:c>
      <x:c r="B15" s="2">
        <x:v>31</x:v>
      </x:c>
      <x:c r="C15" s="2">
        <x:v>28</x:v>
      </x:c>
      <x:c r="D15" s="37">
        <x:v>0.0052662037037037035</x:v>
      </x:c>
      <x:c r="E15" s="4"/>
      <x:c r="F15" s="4"/>
      <x:c r="G15" s="4"/>
      <x:c r="H15" s="4"/>
      <x:c r="I15" s="4"/>
      <x:c r="J15" s="4"/>
    </x:row>
    <x:row r="16" ht="20.100000381469727" customHeight="1">
      <x:c r="A16" s="2">
        <x:v>12</x:v>
      </x:c>
      <x:c r="B16" s="2">
        <x:v>34</x:v>
      </x:c>
      <x:c r="C16" s="2">
        <x:v>28</x:v>
      </x:c>
      <x:c r="D16" s="37">
        <x:v>0.0057870370370370367</x:v>
      </x:c>
      <x:c r="E16" s="4"/>
      <x:c r="F16" s="4"/>
      <x:c r="G16" s="4"/>
      <x:c r="H16" s="4"/>
      <x:c r="I16" s="4"/>
      <x:c r="J16" s="4"/>
    </x:row>
    <x:row r="17" ht="20.100000381469727" customHeight="1">
      <x:c r="A17" s="2">
        <x:v>13</x:v>
      </x:c>
      <x:c r="B17" s="2">
        <x:v>37</x:v>
      </x:c>
      <x:c r="C17" s="2">
        <x:v>28</x:v>
      </x:c>
      <x:c r="D17" s="37">
        <x:v>0.0063078703703703708</x:v>
      </x:c>
      <x:c r="E17" s="4"/>
      <x:c r="F17" s="4"/>
      <x:c r="G17" s="4"/>
      <x:c r="H17" s="4"/>
      <x:c r="I17" s="4"/>
      <x:c r="J17" s="4"/>
    </x:row>
    <x:row r="18" ht="20.100000381469727" customHeight="1">
      <x:c r="A18" s="2">
        <x:v>14</x:v>
      </x:c>
      <x:c r="B18" s="2">
        <x:v>40</x:v>
      </x:c>
      <x:c r="C18" s="2">
        <x:v>37</x:v>
      </x:c>
      <x:c r="D18" s="37">
        <x:v>0.0065972222222222222</x:v>
      </x:c>
      <x:c r="E18" s="4"/>
      <x:c r="F18" s="4"/>
      <x:c r="G18" s="4"/>
      <x:c r="H18" s="4"/>
      <x:c r="I18" s="4"/>
      <x:c r="J18" s="4"/>
    </x:row>
    <x:row r="19" ht="20.100000381469727" customHeight="1">
      <x:c r="A19" s="2">
        <x:v>15</x:v>
      </x:c>
      <x:c r="B19" s="2">
        <x:v>44</x:v>
      </x:c>
      <x:c r="C19" s="2">
        <x:v>37</x:v>
      </x:c>
      <x:c r="D19" s="37">
        <x:v>0.0070023148148148145</x:v>
      </x:c>
      <x:c r="E19" s="4"/>
      <x:c r="F19" s="4"/>
      <x:c r="G19" s="4"/>
      <x:c r="H19" s="4"/>
      <x:c r="I19" s="4"/>
      <x:c r="J19" s="4"/>
    </x:row>
    <x:row r="20" ht="20.100000381469727" customHeight="1">
      <x:c r="A20" s="2">
        <x:v>16</x:v>
      </x:c>
      <x:c r="B20" s="2">
        <x:v>47</x:v>
      </x:c>
      <x:c r="C20" s="2">
        <x:v>37</x:v>
      </x:c>
      <x:c r="D20" s="37">
        <x:v>0.0072337962962962963</x:v>
      </x:c>
      <x:c r="E20" s="4"/>
      <x:c r="F20" s="4"/>
      <x:c r="G20" s="4"/>
      <x:c r="H20" s="4"/>
      <x:c r="I20" s="4"/>
      <x:c r="J20" s="4"/>
    </x:row>
    <x:row r="21" ht="20.100000381469727" customHeight="1">
      <x:c r="A21" s="2">
        <x:v>17</x:v>
      </x:c>
      <x:c r="B21" s="2">
        <x:v>50</x:v>
      </x:c>
      <x:c r="C21" s="2">
        <x:v>47</x:v>
      </x:c>
      <x:c r="D21" s="37">
        <x:v>0.0074652777777777781</x:v>
      </x:c>
      <x:c r="E21" s="4"/>
      <x:c r="F21" s="4"/>
      <x:c r="G21" s="4"/>
      <x:c r="H21" s="4"/>
      <x:c r="I21" s="4"/>
      <x:c r="J21" s="4"/>
    </x:row>
    <x:row r="22" ht="20.100000381469727" customHeight="1">
      <x:c r="A22" s="2">
        <x:v>18</x:v>
      </x:c>
      <x:c r="B22" s="2">
        <x:v>53</x:v>
      </x:c>
      <x:c r="C22" s="2">
        <x:v>47</x:v>
      </x:c>
      <x:c r="D22" s="37">
        <x:v>0.0078125</x:v>
      </x:c>
      <x:c r="E22" s="4"/>
      <x:c r="F22" s="4"/>
      <x:c r="G22" s="4"/>
      <x:c r="H22" s="4"/>
      <x:c r="I22" s="4"/>
      <x:c r="J22" s="4"/>
    </x:row>
    <x:row r="23" ht="20.100000381469727" customHeight="1">
      <x:c r="A23" s="2">
        <x:v>19</x:v>
      </x:c>
      <x:c r="B23" s="2">
        <x:v>56</x:v>
      </x:c>
      <x:c r="C23" s="2">
        <x:v>53</x:v>
      </x:c>
      <x:c r="D23" s="37">
        <x:v>0.0086226851851851846</x:v>
      </x:c>
      <x:c r="E23" s="4"/>
      <x:c r="F23" s="4"/>
      <x:c r="G23" s="4"/>
      <x:c r="H23" s="4"/>
      <x:c r="I23" s="4"/>
      <x:c r="J23" s="4"/>
    </x:row>
    <x:row r="24" ht="20.100000381469727" customHeight="1">
      <x:c r="A24" s="2">
        <x:v>20</x:v>
      </x:c>
      <x:c r="B24" s="2">
        <x:v>59</x:v>
      </x:c>
      <x:c r="C24" s="2">
        <x:v>53</x:v>
      </x:c>
      <x:c r="D24" s="37">
        <x:v>0.0090856481481481483</x:v>
      </x:c>
      <x:c r="E24" s="4"/>
      <x:c r="F24" s="4"/>
      <x:c r="G24" s="4"/>
      <x:c r="H24" s="4"/>
      <x:c r="I24" s="4"/>
      <x:c r="J24" s="4"/>
    </x:row>
    <x:row r="25" ht="20.100000381469727" customHeight="1">
      <x:c r="A25" s="2">
        <x:v>21</x:v>
      </x:c>
      <x:c r="B25" s="2">
        <x:v>63</x:v>
      </x:c>
      <x:c r="C25" s="2">
        <x:v>53</x:v>
      </x:c>
      <x:c r="D25" s="37">
        <x:v>0.0095486111111111119</x:v>
      </x:c>
      <x:c r="E25" s="4"/>
      <x:c r="F25" s="4"/>
      <x:c r="G25" s="4"/>
      <x:c r="H25" s="4"/>
      <x:c r="I25" s="4"/>
      <x:c r="J25" s="4"/>
    </x:row>
    <x:row r="26" ht="20.100000381469727" customHeight="1">
      <x:c r="A26" s="2">
        <x:v>22</x:v>
      </x:c>
      <x:c r="B26" s="2">
        <x:v>69</x:v>
      </x:c>
      <x:c r="C26" s="2">
        <x:v>53</x:v>
      </x:c>
      <x:c r="D26" s="37">
        <x:v>0.0099537037037037042</x:v>
      </x:c>
      <x:c r="E26" s="4"/>
      <x:c r="F26" s="4"/>
      <x:c r="G26" s="4"/>
      <x:c r="H26" s="4"/>
      <x:c r="I26" s="4"/>
      <x:c r="J26" s="4"/>
    </x:row>
    <x:row r="27" ht="20.100000381469727" customHeight="1">
      <x:c r="A27" s="2">
        <x:v>23</x:v>
      </x:c>
      <x:c r="B27" s="2">
        <x:v>75</x:v>
      </x:c>
      <x:c r="C27" s="2">
        <x:v>53</x:v>
      </x:c>
      <x:c r="D27" s="37">
        <x:v>0.010763888888888889</x:v>
      </x:c>
      <x:c r="E27" s="4"/>
      <x:c r="F27" s="4"/>
      <x:c r="G27" s="4"/>
      <x:c r="H27" s="4"/>
      <x:c r="I27" s="4"/>
      <x:c r="J27" s="4"/>
    </x:row>
    <x:row r="28" ht="20.100000381469727" customHeight="1">
      <x:c r="A28" s="2">
        <x:v>24</x:v>
      </x:c>
      <x:c r="B28" s="2">
        <x:v>81</x:v>
      </x:c>
      <x:c r="C28" s="2">
        <x:v>53</x:v>
      </x:c>
      <x:c r="D28" s="37">
        <x:v>0.011574074074074073</x:v>
      </x:c>
      <x:c r="E28" s="4"/>
      <x:c r="F28" s="19" t="s">
        <x:v>0</x:v>
      </x:c>
      <x:c r="G28" s="20" t="s">
        <x:v>4214</x:v>
      </x:c>
      <x:c r="H28" s="20" t="s">
        <x:v>4215</x:v>
      </x:c>
      <x:c r="I28" s="20" t="s">
        <x:v>4216</x:v>
      </x:c>
      <x:c r="J28" s="21" t="s">
        <x:v>4217</x:v>
      </x:c>
    </x:row>
    <x:row r="29" ht="20.100000381469727" customHeight="1">
      <x:c r="A29" s="2">
        <x:v>25</x:v>
      </x:c>
      <x:c r="B29" s="2">
        <x:v>84</x:v>
      </x:c>
      <x:c r="C29" s="2">
        <x:v>53</x:v>
      </x:c>
      <x:c r="D29" s="37">
        <x:v>0.012210648148148148</x:v>
      </x:c>
      <x:c r="E29" s="4"/>
      <x:c r="F29" s="8" t="s">
        <x:v>25</x:v>
      </x:c>
      <x:c r="G29" s="9">
        <x:v>37</x:v>
      </x:c>
      <x:c r="H29" s="26">
        <x:v>0.017071759259259259</x:v>
      </x:c>
      <x:c r="I29" s="26">
        <x:v>0.014525462962962962</x:v>
      </x:c>
      <x:c r="J29" s="27">
        <x:v>0.012673611111111111</x:v>
      </x:c>
    </x:row>
    <x:row r="30" ht="20.100000381469727" customHeight="1">
      <x:c r="A30" s="2">
        <x:v>26</x:v>
      </x:c>
      <x:c r="B30" s="2">
        <x:v>87</x:v>
      </x:c>
      <x:c r="C30" s="2">
        <x:v>84</x:v>
      </x:c>
      <x:c r="D30" s="37">
        <x:v>0.012673611111111111</x:v>
      </x:c>
      <x:c r="E30" s="4"/>
      <x:c r="F30" s="10" t="s">
        <x:v>239</x:v>
      </x:c>
      <x:c r="G30" s="11">
        <x:v>32</x:v>
      </x:c>
      <x:c r="H30" s="28">
        <x:v>0.009780092592592592</x:v>
      </x:c>
      <x:c r="I30" s="28">
        <x:v>0.0089699074074074073</x:v>
      </x:c>
      <x:c r="J30" s="29">
        <x:v>0.0087384259259259255</x:v>
      </x:c>
    </x:row>
    <x:row r="31" ht="20.100000381469727" customHeight="1">
      <x:c r="A31" s="2">
        <x:v>27</x:v>
      </x:c>
      <x:c r="B31" s="2">
        <x:v>91</x:v>
      </x:c>
      <x:c r="C31" s="2">
        <x:v>87</x:v>
      </x:c>
      <x:c r="D31" s="37">
        <x:v>0.012962962962962962</x:v>
      </x:c>
      <x:c r="E31" s="4"/>
      <x:c r="F31" s="10" t="s">
        <x:v>428</x:v>
      </x:c>
      <x:c r="G31" s="11">
        <x:v>45</x:v>
      </x:c>
      <x:c r="H31" s="28">
        <x:v>0.017766203703703704</x:v>
      </x:c>
      <x:c r="I31" s="28">
        <x:v>0.016608796296296295</x:v>
      </x:c>
      <x:c r="J31" s="29">
        <x:v>0.014583333333333334</x:v>
      </x:c>
    </x:row>
    <x:row r="32" ht="20.100000381469727" customHeight="1">
      <x:c r="A32" s="2">
        <x:v>28</x:v>
      </x:c>
      <x:c r="B32" s="2">
        <x:v>96</x:v>
      </x:c>
      <x:c r="C32" s="2">
        <x:v>87</x:v>
      </x:c>
      <x:c r="D32" s="37">
        <x:v>0.013541666666666667</x:v>
      </x:c>
      <x:c r="E32" s="4"/>
      <x:c r="F32" s="10" t="s">
        <x:v>673</x:v>
      </x:c>
      <x:c r="G32" s="11">
        <x:v>39</x:v>
      </x:c>
      <x:c r="H32" s="28">
        <x:v>0.018518518518518517</x:v>
      </x:c>
      <x:c r="I32" s="28">
        <x:v>0.016782407407407409</x:v>
      </x:c>
      <x:c r="J32" s="29">
        <x:v>0.015682870370370371</x:v>
      </x:c>
    </x:row>
    <x:row r="33" ht="20.100000381469727" customHeight="1">
      <x:c r="A33" s="2">
        <x:v>29</x:v>
      </x:c>
      <x:c r="B33" s="2">
        <x:v>102</x:v>
      </x:c>
      <x:c r="C33" s="2">
        <x:v>87</x:v>
      </x:c>
      <x:c r="D33" s="37">
        <x:v>0.013946759259259259</x:v>
      </x:c>
      <x:c r="E33" s="4"/>
      <x:c r="F33" s="12" t="s">
        <x:v>951</x:v>
      </x:c>
      <x:c r="G33" s="13">
        <x:v>41</x:v>
      </x:c>
      <x:c r="H33" s="30">
        <x:v>0.028587962962962965</x:v>
      </x:c>
      <x:c r="I33" s="30">
        <x:v>0.026099537037037035</x:v>
      </x:c>
      <x:c r="J33" s="31">
        <x:v>0.024537037037037038</x:v>
      </x:c>
    </x:row>
    <x:row r="34" ht="20.100000381469727" customHeight="1">
      <x:c r="A34" s="2">
        <x:v>30</x:v>
      </x:c>
      <x:c r="B34" s="2">
        <x:v>107</x:v>
      </x:c>
      <x:c r="C34" s="2">
        <x:v>87</x:v>
      </x:c>
      <x:c r="D34" s="37">
        <x:v>0.014293981481481482</x:v>
      </x:c>
      <x:c r="E34" s="4"/>
      <x:c r="F34" s="10" t="s">
        <x:v>1266</x:v>
      </x:c>
      <x:c r="G34" s="11">
        <x:v>63</x:v>
      </x:c>
      <x:c r="H34" s="28">
        <x:v>0.039409722222222221</x:v>
      </x:c>
      <x:c r="I34" s="28">
        <x:v>0.036168981481481483</x:v>
      </x:c>
      <x:c r="J34" s="29">
        <x:v>0.03246527777777778</x:v>
      </x:c>
    </x:row>
    <x:row r="35" ht="20.100000381469727" customHeight="1">
      <x:c r="A35" s="2">
        <x:v>31</x:v>
      </x:c>
      <x:c r="B35" s="2">
        <x:v>110</x:v>
      </x:c>
      <x:c r="C35" s="2">
        <x:v>87</x:v>
      </x:c>
      <x:c r="D35" s="37">
        <x:v>0.014583333333333334</x:v>
      </x:c>
      <x:c r="E35" s="4"/>
      <x:c r="F35" s="12" t="s">
        <x:v>1648</x:v>
      </x:c>
      <x:c r="G35" s="13">
        <x:v>49</x:v>
      </x:c>
      <x:c r="H35" s="30">
        <x:v>0.046412037037037035</x:v>
      </x:c>
      <x:c r="I35" s="30">
        <x:v>0.043055555555555555</x:v>
      </x:c>
      <x:c r="J35" s="31">
        <x:v>0.038773148148148147</x:v>
      </x:c>
    </x:row>
    <x:row r="36" ht="20.100000381469727" customHeight="1">
      <x:c r="A36" s="2">
        <x:v>32</x:v>
      </x:c>
      <x:c r="B36" s="2">
        <x:v>113</x:v>
      </x:c>
      <x:c r="C36" s="2">
        <x:v>87</x:v>
      </x:c>
      <x:c r="D36" s="37">
        <x:v>0.014988425925925926</x:v>
      </x:c>
      <x:c r="E36" s="4"/>
      <x:c r="F36" s="2"/>
      <x:c r="G36" s="2"/>
      <x:c r="H36" s="2"/>
      <x:c r="I36" s="2"/>
      <x:c r="J36" s="4"/>
    </x:row>
    <x:row r="37" ht="20.100000381469727" customHeight="1">
      <x:c r="A37" s="2">
        <x:v>33</x:v>
      </x:c>
      <x:c r="B37" s="2">
        <x:v>116</x:v>
      </x:c>
      <x:c r="C37" s="2">
        <x:v>113</x:v>
      </x:c>
      <x:c r="D37" s="37">
        <x:v>0.015335648148148149</x:v>
      </x:c>
      <x:c r="E37" s="4"/>
      <x:c r="F37" s="2"/>
      <x:c r="G37" s="36"/>
      <x:c r="H37" s="36"/>
      <x:c r="I37" s="1"/>
      <x:c r="J37" s="4"/>
    </x:row>
    <x:row r="38" ht="20.100000381469727" customHeight="1">
      <x:c r="A38" s="2">
        <x:v>34</x:v>
      </x:c>
      <x:c r="B38" s="2">
        <x:v>120</x:v>
      </x:c>
      <x:c r="C38" s="2">
        <x:v>113</x:v>
      </x:c>
      <x:c r="D38" s="37">
        <x:v>0.01579861111111111</x:v>
      </x:c>
      <x:c r="E38" s="4"/>
      <x:c r="F38" s="2" t="s">
        <x:v>4218</x:v>
      </x:c>
      <x:c r="G38" s="36" t="s">
        <x:v>4219</x:v>
      </x:c>
      <x:c r="H38" s="36" t="s">
        <x:v>4220</x:v>
      </x:c>
      <x:c r="I38" s="1" t="s">
        <x:v>4221</x:v>
      </x:c>
      <x:c r="J38" s="4" t="s">
        <x:v>4222</x:v>
      </x:c>
    </x:row>
    <x:row r="39" ht="20.100000381469727" customHeight="1">
      <x:c r="A39" s="2">
        <x:v>35</x:v>
      </x:c>
      <x:c r="B39" s="2">
        <x:v>125</x:v>
      </x:c>
      <x:c r="C39" s="2">
        <x:v>113</x:v>
      </x:c>
      <x:c r="D39" s="37">
        <x:v>0.016087962962962965</x:v>
      </x:c>
      <x:c r="E39" s="4"/>
      <x:c r="F39" s="2" t="s">
        <x:v>4084</x:v>
      </x:c>
      <x:c r="G39" s="36">
        <x:v>0</x:v>
      </x:c>
      <x:c r="H39" s="36" t="s">
        <x:v>4223</x:v>
      </x:c>
      <x:c r="I39" s="1" t="s">
        <x:v>4224</x:v>
      </x:c>
      <x:c r="J39" s="4" t="s">
        <x:v>4225</x:v>
      </x:c>
    </x:row>
    <x:row r="40" ht="20.100000381469727" customHeight="1">
      <x:c r="A40" s="2">
        <x:v>36</x:v>
      </x:c>
      <x:c r="B40" s="2">
        <x:v>128</x:v>
      </x:c>
      <x:c r="C40" s="2">
        <x:v>113</x:v>
      </x:c>
      <x:c r="D40" s="37">
        <x:v>0.016724537037037038</x:v>
      </x:c>
      <x:c r="E40" s="4"/>
      <x:c r="F40" s="2" t="s">
        <x:v>4088</x:v>
      </x:c>
      <x:c r="G40" s="36">
        <x:v>0</x:v>
      </x:c>
      <x:c r="H40" s="36" t="s">
        <x:v>4043</x:v>
      </x:c>
      <x:c r="I40" s="1" t="s">
        <x:v>4226</x:v>
      </x:c>
      <x:c r="J40" s="4" t="s">
        <x:v>4227</x:v>
      </x:c>
    </x:row>
    <x:row r="41" ht="20.100000381469727" customHeight="1">
      <x:c r="A41" s="3">
        <x:v>37</x:v>
      </x:c>
      <x:c r="B41" s="3">
        <x:v>132</x:v>
      </x:c>
      <x:c r="C41" s="3">
        <x:v>128</x:v>
      </x:c>
      <x:c r="D41" s="37">
        <x:v>0.017071759259259259</x:v>
      </x:c>
      <x:c r="E41" s="4"/>
      <x:c r="F41" s="2" t="s">
        <x:v>4092</x:v>
      </x:c>
      <x:c r="G41" s="36">
        <x:v>45</x:v>
      </x:c>
      <x:c r="H41" s="36" t="s">
        <x:v>4228</x:v>
      </x:c>
      <x:c r="I41" s="1" t="s">
        <x:v>4229</x:v>
      </x:c>
      <x:c r="J41" s="4" t="s">
        <x:v>4230</x:v>
      </x:c>
    </x:row>
    <x:row r="42" ht="20.100000381469727" customHeight="1">
      <x:c r="A42" s="3">
        <x:v>38</x:v>
      </x:c>
      <x:c r="B42" s="3">
        <x:v>135</x:v>
      </x:c>
      <x:c r="C42" s="3">
        <x:v>132</x:v>
      </x:c>
      <x:c r="D42" s="37">
        <x:v>0.017303240740740741</x:v>
      </x:c>
      <x:c r="E42" s="4"/>
      <x:c r="F42" s="2" t="s">
        <x:v>2783</x:v>
      </x:c>
      <x:c r="G42" s="36">
        <x:v>75</x:v>
      </x:c>
      <x:c r="H42" s="36" t="s">
        <x:v>4231</x:v>
      </x:c>
      <x:c r="I42" s="1" t="s">
        <x:v>4232</x:v>
      </x:c>
      <x:c r="J42" s="4" t="s">
        <x:v>4233</x:v>
      </x:c>
    </x:row>
    <x:row r="43" ht="20.100000381469727" customHeight="1">
      <x:c r="A43" s="3">
        <x:v>39</x:v>
      </x:c>
      <x:c r="B43" s="3">
        <x:v>138</x:v>
      </x:c>
      <x:c r="C43" s="3">
        <x:v>132</x:v>
      </x:c>
      <x:c r="D43" s="37">
        <x:v>0.017418981481481483</x:v>
      </x:c>
      <x:c r="E43" s="4"/>
      <x:c r="F43" s="4" t="s">
        <x:v>4099</x:v>
      </x:c>
      <x:c r="G43" s="4">
        <x:v>50</x:v>
      </x:c>
      <x:c r="H43" s="4" t="s">
        <x:v>4116</x:v>
      </x:c>
      <x:c r="I43" s="4" t="s">
        <x:v>4234</x:v>
      </x:c>
      <x:c r="J43" s="4" t="s">
        <x:v>4235</x:v>
      </x:c>
    </x:row>
    <x:row r="44" ht="20.100000381469727" customHeight="1">
      <x:c r="A44" s="3">
        <x:v>40</x:v>
      </x:c>
      <x:c r="B44" s="3">
        <x:v>140</x:v>
      </x:c>
      <x:c r="C44" s="3">
        <x:v>132</x:v>
      </x:c>
      <x:c r="D44" s="37">
        <x:v>0.017534722222222222</x:v>
      </x:c>
      <x:c r="E44" s="4"/>
      <x:c r="F44" s="4" t="s">
        <x:v>4103</x:v>
      </x:c>
      <x:c r="G44" s="4">
        <x:v>45</x:v>
      </x:c>
      <x:c r="H44" s="4" t="s">
        <x:v>4116</x:v>
      </x:c>
      <x:c r="I44" s="4" t="s">
        <x:v>4236</x:v>
      </x:c>
      <x:c r="J44" s="4" t="s">
        <x:v>4237</x:v>
      </x:c>
    </x:row>
    <x:row r="45" ht="20.100000381469727" customHeight="1">
      <x:c r="A45" s="3">
        <x:v>41</x:v>
      </x:c>
      <x:c r="B45" s="3">
        <x:v>143</x:v>
      </x:c>
      <x:c r="C45" s="3">
        <x:v>132</x:v>
      </x:c>
      <x:c r="D45" s="37">
        <x:v>0.017766203703703704</x:v>
      </x:c>
      <x:c r="E45" s="4"/>
      <x:c r="F45" s="4" t="s">
        <x:v>2795</x:v>
      </x:c>
      <x:c r="G45" s="4">
        <x:v>50</x:v>
      </x:c>
      <x:c r="H45" s="4" t="s">
        <x:v>4178</x:v>
      </x:c>
      <x:c r="I45" s="4" t="s">
        <x:v>4108</x:v>
      </x:c>
      <x:c r="J45" s="4" t="s">
        <x:v>4238</x:v>
      </x:c>
    </x:row>
    <x:row r="46" ht="20.100000381469727" customHeight="1">
      <x:c r="A46" s="3">
        <x:v>42</x:v>
      </x:c>
      <x:c r="B46" s="3">
        <x:v>148</x:v>
      </x:c>
      <x:c r="C46" s="3">
        <x:v>132</x:v>
      </x:c>
      <x:c r="D46" s="37">
        <x:v>0.017939814814814815</x:v>
      </x:c>
      <x:c r="E46" s="4"/>
      <x:c r="F46" s="4"/>
      <x:c r="G46" s="4"/>
      <x:c r="H46" s="4"/>
      <x:c r="I46" s="4"/>
      <x:c r="J46" s="4"/>
    </x:row>
    <x:row r="47" ht="20.100000381469727" customHeight="1">
      <x:c r="A47" s="3">
        <x:v>43</x:v>
      </x:c>
      <x:c r="B47" s="3">
        <x:v>151</x:v>
      </x:c>
      <x:c r="C47" s="3">
        <x:v>132</x:v>
      </x:c>
      <x:c r="D47" s="37">
        <x:v>0.018113425925925925</x:v>
      </x:c>
      <x:c r="E47" s="4"/>
      <x:c r="F47" s="4"/>
      <x:c r="G47" s="4"/>
      <x:c r="H47" s="4"/>
      <x:c r="I47" s="4"/>
      <x:c r="J47" s="4"/>
    </x:row>
    <x:row r="48" ht="20.100000381469727" customHeight="1">
      <x:c r="A48" s="3">
        <x:v>44</x:v>
      </x:c>
      <x:c r="B48" s="3">
        <x:v>156</x:v>
      </x:c>
      <x:c r="C48" s="3">
        <x:v>132</x:v>
      </x:c>
      <x:c r="D48" s="37">
        <x:v>0.018576388888888889</x:v>
      </x:c>
      <x:c r="E48" s="4"/>
      <x:c r="F48" s="4"/>
      <x:c r="G48" s="4"/>
      <x:c r="H48" s="4"/>
      <x:c r="I48" s="4"/>
      <x:c r="J48" s="4"/>
    </x:row>
    <x:row r="49" ht="20.100000381469727" customHeight="1">
      <x:c r="A49" s="3">
        <x:v>45</x:v>
      </x:c>
      <x:c r="B49" s="3">
        <x:v>160</x:v>
      </x:c>
      <x:c r="C49" s="3">
        <x:v>132</x:v>
      </x:c>
      <x:c r="D49" s="37">
        <x:v>0.018981481481481481</x:v>
      </x:c>
      <x:c r="E49" s="4"/>
      <x:c r="F49" s="4"/>
      <x:c r="G49" s="4"/>
      <x:c r="H49" s="4"/>
      <x:c r="I49" s="4"/>
      <x:c r="J49" s="4"/>
    </x:row>
    <x:row r="50" ht="20.100000381469727" customHeight="1">
      <x:c r="A50" s="3">
        <x:v>46</x:v>
      </x:c>
      <x:c r="B50" s="3">
        <x:v>163</x:v>
      </x:c>
      <x:c r="C50" s="3">
        <x:v>132</x:v>
      </x:c>
      <x:c r="D50" s="37">
        <x:v>0.019386574074074073</x:v>
      </x:c>
      <x:c r="E50" s="4"/>
      <x:c r="F50" s="4"/>
      <x:c r="G50" s="4"/>
      <x:c r="H50" s="4"/>
      <x:c r="I50" s="4"/>
      <x:c r="J50" s="4"/>
    </x:row>
    <x:row r="51" ht="20.100000381469727" customHeight="1">
      <x:c r="A51" s="3">
        <x:v>47</x:v>
      </x:c>
      <x:c r="B51" s="3">
        <x:v>166</x:v>
      </x:c>
      <x:c r="C51" s="3">
        <x:v>132</x:v>
      </x:c>
      <x:c r="D51" s="37">
        <x:v>0.019791666666666666</x:v>
      </x:c>
      <x:c r="E51" s="4"/>
      <x:c r="F51" s="4"/>
      <x:c r="G51" s="4"/>
      <x:c r="H51" s="4"/>
      <x:c r="I51" s="4"/>
      <x:c r="J51" s="4"/>
    </x:row>
    <x:row r="52" ht="20.100000381469727" customHeight="1">
      <x:c r="A52" s="3">
        <x:v>48</x:v>
      </x:c>
      <x:c r="B52" s="3">
        <x:v>169</x:v>
      </x:c>
      <x:c r="C52" s="3">
        <x:v>132</x:v>
      </x:c>
      <x:c r="D52" s="37">
        <x:v>0.020196759259259258</x:v>
      </x:c>
      <x:c r="E52" s="4"/>
      <x:c r="F52" s="4"/>
      <x:c r="G52" s="4"/>
      <x:c r="H52" s="4"/>
      <x:c r="I52" s="4"/>
      <x:c r="J52" s="4"/>
    </x:row>
    <x:row r="53" ht="20.100000381469727" customHeight="1">
      <x:c r="A53" s="3">
        <x:v>49</x:v>
      </x:c>
      <x:c r="B53" s="3">
        <x:v>174</x:v>
      </x:c>
      <x:c r="C53" s="3">
        <x:v>132</x:v>
      </x:c>
      <x:c r="D53" s="37">
        <x:v>0.02060185185185185</x:v>
      </x:c>
      <x:c r="E53" s="4"/>
      <x:c r="F53" s="4"/>
      <x:c r="G53" s="4"/>
      <x:c r="H53" s="4"/>
      <x:c r="I53" s="4"/>
      <x:c r="J53" s="4"/>
    </x:row>
    <x:row r="54" ht="20.100000381469727" customHeight="1">
      <x:c r="A54" s="3">
        <x:v>50</x:v>
      </x:c>
      <x:c r="B54" s="3">
        <x:v>177</x:v>
      </x:c>
      <x:c r="C54" s="3">
        <x:v>132</x:v>
      </x:c>
      <x:c r="D54" s="37">
        <x:v>0.020891203703703703</x:v>
      </x:c>
      <x:c r="E54" s="4"/>
      <x:c r="F54" s="4"/>
      <x:c r="G54" s="4"/>
      <x:c r="H54" s="4"/>
      <x:c r="I54" s="4"/>
      <x:c r="J54" s="4"/>
    </x:row>
    <x:row r="55" ht="20.100000381469727" customHeight="1">
      <x:c r="A55" s="3">
        <x:v>51</x:v>
      </x:c>
      <x:c r="B55" s="3">
        <x:v>181</x:v>
      </x:c>
      <x:c r="C55" s="3">
        <x:v>132</x:v>
      </x:c>
      <x:c r="D55" s="37">
        <x:v>0.021238425925925924</x:v>
      </x:c>
      <x:c r="E55" s="4"/>
      <x:c r="F55" s="4"/>
      <x:c r="G55" s="4"/>
      <x:c r="H55" s="4"/>
      <x:c r="I55" s="4"/>
      <x:c r="J55" s="4"/>
    </x:row>
    <x:row r="56" ht="20.100000381469727" customHeight="1">
      <x:c r="A56" s="3">
        <x:v>52</x:v>
      </x:c>
      <x:c r="B56" s="3">
        <x:v>187</x:v>
      </x:c>
      <x:c r="C56" s="3">
        <x:v>132</x:v>
      </x:c>
      <x:c r="D56" s="37">
        <x:v>0.021759259259259259</x:v>
      </x:c>
      <x:c r="E56" s="4"/>
      <x:c r="F56" s="4"/>
      <x:c r="G56" s="4"/>
      <x:c r="H56" s="4"/>
      <x:c r="I56" s="4"/>
      <x:c r="J56" s="4"/>
    </x:row>
    <x:row r="57" ht="20.100000381469727" customHeight="1">
      <x:c r="A57" s="3">
        <x:v>53</x:v>
      </x:c>
      <x:c r="B57" s="3">
        <x:v>191</x:v>
      </x:c>
      <x:c r="C57" s="3">
        <x:v>132</x:v>
      </x:c>
      <x:c r="D57" s="37">
        <x:v>0.021990740740740741</x:v>
      </x:c>
      <x:c r="E57" s="4"/>
      <x:c r="F57" s="4"/>
      <x:c r="G57" s="4"/>
      <x:c r="H57" s="4"/>
      <x:c r="I57" s="4"/>
      <x:c r="J57" s="4"/>
    </x:row>
    <x:row r="58" ht="20.100000381469727" customHeight="1">
      <x:c r="A58" s="3">
        <x:v>54</x:v>
      </x:c>
      <x:c r="B58" s="3">
        <x:v>196</x:v>
      </x:c>
      <x:c r="C58" s="3">
        <x:v>132</x:v>
      </x:c>
      <x:c r="D58" s="37">
        <x:v>0.022280092592592591</x:v>
      </x:c>
      <x:c r="E58" s="4"/>
      <x:c r="F58" s="4"/>
      <x:c r="G58" s="4"/>
      <x:c r="H58" s="4"/>
      <x:c r="I58" s="4"/>
      <x:c r="J58" s="4"/>
    </x:row>
    <x:row r="59" ht="20.100000381469727" customHeight="1">
      <x:c r="A59" s="3">
        <x:v>55</x:v>
      </x:c>
      <x:c r="B59" s="3">
        <x:v>201</x:v>
      </x:c>
      <x:c r="C59" s="3">
        <x:v>132</x:v>
      </x:c>
      <x:c r="D59" s="37">
        <x:v>0.022685185185185187</x:v>
      </x:c>
      <x:c r="E59" s="4"/>
      <x:c r="F59" s="4"/>
      <x:c r="G59" s="4"/>
      <x:c r="H59" s="4"/>
      <x:c r="I59" s="4"/>
      <x:c r="J59" s="4"/>
    </x:row>
    <x:row r="60" ht="20.100000381469727" customHeight="1">
      <x:c r="A60" s="3">
        <x:v>56</x:v>
      </x:c>
      <x:c r="B60" s="3">
        <x:v>204</x:v>
      </x:c>
      <x:c r="C60" s="3">
        <x:v>132</x:v>
      </x:c>
      <x:c r="D60" s="37">
        <x:v>0.022858796296296297</x:v>
      </x:c>
      <x:c r="E60" s="4"/>
      <x:c r="F60" s="4"/>
      <x:c r="G60" s="4"/>
      <x:c r="H60" s="4"/>
      <x:c r="I60" s="4"/>
      <x:c r="J60" s="4"/>
    </x:row>
    <x:row r="61" ht="20.100000381469727" customHeight="1">
      <x:c r="A61" s="3">
        <x:v>57</x:v>
      </x:c>
      <x:c r="B61" s="3">
        <x:v>208</x:v>
      </x:c>
      <x:c r="C61" s="3">
        <x:v>132</x:v>
      </x:c>
      <x:c r="D61" s="37">
        <x:v>0.023090277777777779</x:v>
      </x:c>
      <x:c r="E61" s="4"/>
      <x:c r="F61" s="4"/>
      <x:c r="G61" s="4"/>
      <x:c r="H61" s="4"/>
      <x:c r="I61" s="4"/>
      <x:c r="J61" s="4"/>
    </x:row>
    <x:row r="62" ht="20.100000381469727" customHeight="1">
      <x:c r="A62" s="3">
        <x:v>58</x:v>
      </x:c>
      <x:c r="B62" s="3">
        <x:v>212</x:v>
      </x:c>
      <x:c r="C62" s="3">
        <x:v>208</x:v>
      </x:c>
      <x:c r="D62" s="37">
        <x:v>0.02326388888888889</x:v>
      </x:c>
      <x:c r="E62" s="4"/>
      <x:c r="F62" s="4"/>
      <x:c r="G62" s="4"/>
      <x:c r="H62" s="4"/>
      <x:c r="I62" s="4"/>
      <x:c r="J62" s="4"/>
    </x:row>
    <x:row r="63" ht="20.100000381469727" customHeight="1">
      <x:c r="A63" s="3">
        <x:v>59</x:v>
      </x:c>
      <x:c r="B63" s="3">
        <x:v>216</x:v>
      </x:c>
      <x:c r="C63" s="3">
        <x:v>208</x:v>
      </x:c>
      <x:c r="D63" s="37">
        <x:v>0.023668981481481482</x:v>
      </x:c>
      <x:c r="E63" s="4"/>
      <x:c r="F63" s="4"/>
      <x:c r="G63" s="4"/>
      <x:c r="H63" s="4"/>
      <x:c r="I63" s="4"/>
      <x:c r="J63" s="4"/>
    </x:row>
    <x:row r="64" ht="20.100000381469727" customHeight="1">
      <x:c r="A64" s="3">
        <x:v>60</x:v>
      </x:c>
      <x:c r="B64" s="3">
        <x:v>221</x:v>
      </x:c>
      <x:c r="C64" s="3">
        <x:v>208</x:v>
      </x:c>
      <x:c r="D64" s="37">
        <x:v>0.024189814814814813</x:v>
      </x:c>
      <x:c r="E64" s="4"/>
      <x:c r="F64" s="4"/>
      <x:c r="G64" s="4"/>
      <x:c r="H64" s="4"/>
      <x:c r="I64" s="4"/>
      <x:c r="J64" s="4"/>
    </x:row>
    <x:row r="65" ht="20.100000381469727" customHeight="1">
      <x:c r="A65" s="3">
        <x:v>61</x:v>
      </x:c>
      <x:c r="B65" s="3">
        <x:v>226</x:v>
      </x:c>
      <x:c r="C65" s="3">
        <x:v>208</x:v>
      </x:c>
      <x:c r="D65" s="37">
        <x:v>0.024594907407407409</x:v>
      </x:c>
      <x:c r="E65" s="4"/>
      <x:c r="F65" s="4"/>
      <x:c r="G65" s="4"/>
      <x:c r="H65" s="4"/>
      <x:c r="I65" s="4"/>
      <x:c r="J65" s="4"/>
    </x:row>
    <x:row r="66" ht="20.100000381469727" customHeight="1">
      <x:c r="A66" s="3">
        <x:v>62</x:v>
      </x:c>
      <x:c r="B66" s="3">
        <x:v>232</x:v>
      </x:c>
      <x:c r="C66" s="3">
        <x:v>208</x:v>
      </x:c>
      <x:c r="D66" s="37">
        <x:v>0.025</x:v>
      </x:c>
      <x:c r="E66" s="4"/>
      <x:c r="F66" s="4"/>
      <x:c r="G66" s="4"/>
      <x:c r="H66" s="4"/>
      <x:c r="I66" s="4"/>
      <x:c r="J66" s="4"/>
    </x:row>
    <x:row r="67" ht="20.100000381469727" customHeight="1">
      <x:c r="A67" s="3">
        <x:v>63</x:v>
      </x:c>
      <x:c r="B67" s="3">
        <x:v>237</x:v>
      </x:c>
      <x:c r="C67" s="3">
        <x:v>208</x:v>
      </x:c>
      <x:c r="D67" s="37">
        <x:v>0.025173611111111112</x:v>
      </x:c>
      <x:c r="E67" s="4"/>
      <x:c r="F67" s="4"/>
      <x:c r="G67" s="4"/>
      <x:c r="H67" s="4"/>
      <x:c r="I67" s="4"/>
      <x:c r="J67" s="4"/>
    </x:row>
    <x:row r="68" ht="20.100000381469727" customHeight="1">
      <x:c r="A68" s="3">
        <x:v>64</x:v>
      </x:c>
      <x:c r="B68" s="3">
        <x:v>241</x:v>
      </x:c>
      <x:c r="C68" s="3">
        <x:v>237</x:v>
      </x:c>
      <x:c r="D68" s="37">
        <x:v>0.025289351851851851</x:v>
      </x:c>
      <x:c r="E68" s="4"/>
      <x:c r="F68" s="4"/>
      <x:c r="G68" s="4"/>
      <x:c r="H68" s="4"/>
      <x:c r="I68" s="4"/>
      <x:c r="J68" s="4"/>
    </x:row>
    <x:row r="69" ht="20.100000381469727" customHeight="1">
      <x:c r="A69" s="3">
        <x:v>65</x:v>
      </x:c>
      <x:c r="B69" s="3">
        <x:v>245</x:v>
      </x:c>
      <x:c r="C69" s="3">
        <x:v>241</x:v>
      </x:c>
      <x:c r="D69" s="37">
        <x:v>0.025578703703703704</x:v>
      </x:c>
      <x:c r="E69" s="4"/>
      <x:c r="F69" s="4"/>
      <x:c r="G69" s="4"/>
      <x:c r="H69" s="4"/>
      <x:c r="I69" s="4"/>
      <x:c r="J69" s="4"/>
    </x:row>
    <x:row r="70" ht="20.100000381469727" customHeight="1">
      <x:c r="A70" s="3">
        <x:v>66</x:v>
      </x:c>
      <x:c r="B70" s="3">
        <x:v>249</x:v>
      </x:c>
      <x:c r="C70" s="3">
        <x:v>241</x:v>
      </x:c>
      <x:c r="D70" s="37">
        <x:v>0.025868055555555554</x:v>
      </x:c>
      <x:c r="E70" s="4"/>
      <x:c r="F70" s="4"/>
      <x:c r="G70" s="4"/>
      <x:c r="H70" s="4"/>
      <x:c r="I70" s="4"/>
      <x:c r="J70" s="4"/>
    </x:row>
    <x:row r="71" ht="20.100000381469727" customHeight="1">
      <x:c r="A71" s="3">
        <x:v>67</x:v>
      </x:c>
      <x:c r="B71" s="3">
        <x:v>253</x:v>
      </x:c>
      <x:c r="C71" s="3">
        <x:v>241</x:v>
      </x:c>
      <x:c r="D71" s="37">
        <x:v>0.026215277777777778</x:v>
      </x:c>
      <x:c r="E71" s="4"/>
      <x:c r="F71" s="4"/>
      <x:c r="G71" s="4"/>
      <x:c r="H71" s="4"/>
      <x:c r="I71" s="4"/>
      <x:c r="J71" s="4"/>
    </x:row>
    <x:row r="72" ht="20.100000381469727" customHeight="1">
      <x:c r="A72" s="3">
        <x:v>68</x:v>
      </x:c>
      <x:c r="B72" s="3">
        <x:v>256</x:v>
      </x:c>
      <x:c r="C72" s="3">
        <x:v>253</x:v>
      </x:c>
      <x:c r="D72" s="37">
        <x:v>0.026504629629629628</x:v>
      </x:c>
      <x:c r="E72" s="4"/>
      <x:c r="F72" s="4"/>
      <x:c r="G72" s="4"/>
      <x:c r="H72" s="4"/>
      <x:c r="I72" s="4"/>
      <x:c r="J72" s="4"/>
    </x:row>
    <x:row r="73" ht="20.100000381469727" customHeight="1">
      <x:c r="A73" s="3">
        <x:v>69</x:v>
      </x:c>
      <x:c r="B73" s="3">
        <x:v>260</x:v>
      </x:c>
      <x:c r="C73" s="3">
        <x:v>253</x:v>
      </x:c>
      <x:c r="D73" s="37">
        <x:v>0.026851851851851852</x:v>
      </x:c>
      <x:c r="E73" s="4"/>
      <x:c r="F73" s="4"/>
      <x:c r="G73" s="4"/>
      <x:c r="H73" s="4"/>
      <x:c r="I73" s="4"/>
      <x:c r="J73" s="4"/>
    </x:row>
    <x:row r="74" ht="20.100000381469727" customHeight="1">
      <x:c r="A74" s="3">
        <x:v>70</x:v>
      </x:c>
      <x:c r="B74" s="3">
        <x:v>263</x:v>
      </x:c>
      <x:c r="C74" s="3">
        <x:v>260</x:v>
      </x:c>
      <x:c r="D74" s="37">
        <x:v>0.026967592592592592</x:v>
      </x:c>
      <x:c r="E74" s="4"/>
      <x:c r="F74" s="4"/>
      <x:c r="G74" s="4"/>
      <x:c r="H74" s="4"/>
      <x:c r="I74" s="4"/>
      <x:c r="J74" s="4"/>
    </x:row>
    <x:row r="75" ht="20.100000381469727" customHeight="1">
      <x:c r="A75" s="3">
        <x:v>71</x:v>
      </x:c>
      <x:c r="B75" s="3">
        <x:v>267</x:v>
      </x:c>
      <x:c r="C75" s="3">
        <x:v>260</x:v>
      </x:c>
      <x:c r="D75" s="37">
        <x:v>0.027141203703703702</x:v>
      </x:c>
      <x:c r="E75" s="4"/>
      <x:c r="F75" s="4"/>
      <x:c r="G75" s="4"/>
      <x:c r="H75" s="4"/>
      <x:c r="I75" s="4"/>
      <x:c r="J75" s="4"/>
    </x:row>
    <x:row r="76" ht="20.100000381469727" customHeight="1">
      <x:c r="A76" s="3">
        <x:v>72</x:v>
      </x:c>
      <x:c r="B76" s="3">
        <x:v>272</x:v>
      </x:c>
      <x:c r="C76" s="3">
        <x:v>260</x:v>
      </x:c>
      <x:c r="D76" s="37">
        <x:v>0.027488425925925927</x:v>
      </x:c>
      <x:c r="E76" s="4"/>
      <x:c r="F76" s="4"/>
      <x:c r="G76" s="4"/>
      <x:c r="H76" s="4"/>
      <x:c r="I76" s="4"/>
      <x:c r="J76" s="4"/>
    </x:row>
    <x:row r="77" ht="20.100000381469727" customHeight="1">
      <x:c r="A77" s="3">
        <x:v>73</x:v>
      </x:c>
      <x:c r="B77" s="3">
        <x:v>278</x:v>
      </x:c>
      <x:c r="C77" s="3">
        <x:v>260</x:v>
      </x:c>
      <x:c r="D77" s="37">
        <x:v>0.027893518518518519</x:v>
      </x:c>
      <x:c r="E77" s="4"/>
      <x:c r="F77" s="4"/>
      <x:c r="G77" s="4"/>
      <x:c r="H77" s="4"/>
      <x:c r="I77" s="4"/>
      <x:c r="J77" s="4"/>
    </x:row>
    <x:row r="78" ht="20.100000381469727" customHeight="1">
      <x:c r="A78" s="3">
        <x:v>74</x:v>
      </x:c>
      <x:c r="B78" s="3">
        <x:v>283</x:v>
      </x:c>
      <x:c r="C78" s="3">
        <x:v>278</x:v>
      </x:c>
      <x:c r="D78" s="37">
        <x:v>0.028125</x:v>
      </x:c>
      <x:c r="E78" s="4"/>
      <x:c r="F78" s="4"/>
      <x:c r="G78" s="4"/>
      <x:c r="H78" s="4"/>
      <x:c r="I78" s="4"/>
      <x:c r="J78" s="4"/>
    </x:row>
    <x:row r="79" ht="20.100000381469727" customHeight="1">
      <x:c r="A79" s="3">
        <x:v>75</x:v>
      </x:c>
      <x:c r="B79" s="3">
        <x:v>289</x:v>
      </x:c>
      <x:c r="C79" s="3">
        <x:v>278</x:v>
      </x:c>
      <x:c r="D79" s="37">
        <x:v>0.028645833333333332</x:v>
      </x:c>
      <x:c r="E79" s="4"/>
      <x:c r="F79" s="4"/>
      <x:c r="G79" s="4"/>
      <x:c r="H79" s="4"/>
      <x:c r="I79" s="4"/>
      <x:c r="J79" s="4"/>
    </x:row>
    <x:row r="80" ht="20.100000381469727" customHeight="1">
      <x:c r="A80" s="3">
        <x:v>76</x:v>
      </x:c>
      <x:c r="B80" s="3">
        <x:v>292</x:v>
      </x:c>
      <x:c r="C80" s="3">
        <x:v>289</x:v>
      </x:c>
      <x:c r="D80" s="37">
        <x:v>0.028935185185185185</x:v>
      </x:c>
      <x:c r="E80" s="4"/>
      <x:c r="F80" s="4"/>
      <x:c r="G80" s="4"/>
      <x:c r="H80" s="4"/>
      <x:c r="I80" s="4"/>
      <x:c r="J80" s="4"/>
    </x:row>
    <x:row r="81" ht="20.100000381469727" customHeight="1">
      <x:c r="A81" s="3">
        <x:v>77</x:v>
      </x:c>
      <x:c r="B81" s="3">
        <x:v>296</x:v>
      </x:c>
      <x:c r="C81" s="3">
        <x:v>289</x:v>
      </x:c>
      <x:c r="D81" s="37">
        <x:v>0.029224537037037041</x:v>
      </x:c>
      <x:c r="E81" s="4"/>
      <x:c r="F81" s="4"/>
      <x:c r="G81" s="4"/>
      <x:c r="H81" s="4"/>
      <x:c r="I81" s="4"/>
      <x:c r="J81" s="4"/>
    </x:row>
    <x:row r="82" ht="20.100000381469727" customHeight="1">
      <x:c r="A82" s="3">
        <x:v>78</x:v>
      </x:c>
      <x:c r="B82" s="3">
        <x:v>301</x:v>
      </x:c>
      <x:c r="C82" s="3">
        <x:v>289</x:v>
      </x:c>
      <x:c r="D82" s="37">
        <x:v>0.029861111111111113</x:v>
      </x:c>
      <x:c r="E82" s="4"/>
      <x:c r="F82" s="4"/>
      <x:c r="G82" s="4"/>
      <x:c r="H82" s="4"/>
      <x:c r="I82" s="4"/>
      <x:c r="J82" s="4"/>
    </x:row>
    <x:row r="83" ht="20.100000381469727" customHeight="1">
      <x:c r="A83" s="3">
        <x:v>79</x:v>
      </x:c>
      <x:c r="B83" s="3">
        <x:v>309</x:v>
      </x:c>
      <x:c r="C83" s="3">
        <x:v>289</x:v>
      </x:c>
      <x:c r="D83" s="37">
        <x:v>0.030150462962962965</x:v>
      </x:c>
      <x:c r="E83" s="4"/>
      <x:c r="F83" s="4"/>
      <x:c r="G83" s="4"/>
      <x:c r="H83" s="4"/>
      <x:c r="I83" s="4"/>
      <x:c r="J83" s="4"/>
    </x:row>
    <x:row r="84" ht="20.100000381469727" customHeight="1">
      <x:c r="A84" s="3">
        <x:v>80</x:v>
      </x:c>
      <x:c r="B84" s="3">
        <x:v>313</x:v>
      </x:c>
      <x:c r="C84" s="3">
        <x:v>289</x:v>
      </x:c>
      <x:c r="D84" s="37">
        <x:v>0.030439814814814815</x:v>
      </x:c>
      <x:c r="E84" s="4"/>
      <x:c r="F84" s="4"/>
      <x:c r="G84" s="4"/>
      <x:c r="H84" s="4"/>
      <x:c r="I84" s="4"/>
      <x:c r="J84" s="4"/>
    </x:row>
    <x:row r="85" ht="20.100000381469727" customHeight="1">
      <x:c r="A85" s="3">
        <x:v>81</x:v>
      </x:c>
      <x:c r="B85" s="3">
        <x:v>316</x:v>
      </x:c>
      <x:c r="C85" s="3">
        <x:v>289</x:v>
      </x:c>
      <x:c r="D85" s="37">
        <x:v>0.030729166666666665</x:v>
      </x:c>
      <x:c r="E85" s="4"/>
      <x:c r="F85" s="4"/>
      <x:c r="G85" s="4"/>
      <x:c r="H85" s="4"/>
      <x:c r="I85" s="4"/>
      <x:c r="J85" s="4"/>
    </x:row>
    <x:row r="86" ht="20.100000381469727" customHeight="1">
      <x:c r="A86" s="3">
        <x:v>82</x:v>
      </x:c>
      <x:c r="B86" s="3">
        <x:v>320</x:v>
      </x:c>
      <x:c r="C86" s="3">
        <x:v>289</x:v>
      </x:c>
      <x:c r="D86" s="37">
        <x:v>0.03107638888888889</x:v>
      </x:c>
      <x:c r="E86" s="4"/>
      <x:c r="F86" s="4"/>
      <x:c r="G86" s="4"/>
      <x:c r="H86" s="4"/>
      <x:c r="I86" s="4"/>
      <x:c r="J86" s="4"/>
    </x:row>
    <x:row r="87" ht="20.100000381469727" customHeight="1">
      <x:c r="A87" s="3">
        <x:v>83</x:v>
      </x:c>
      <x:c r="B87" s="3">
        <x:v>325</x:v>
      </x:c>
      <x:c r="C87" s="3">
        <x:v>320</x:v>
      </x:c>
      <x:c r="D87" s="37">
        <x:v>0.031365740740740743</x:v>
      </x:c>
      <x:c r="E87" s="4"/>
      <x:c r="F87" s="4"/>
      <x:c r="G87" s="4"/>
      <x:c r="H87" s="4"/>
      <x:c r="I87" s="4"/>
      <x:c r="J87" s="4"/>
    </x:row>
    <x:row r="88" ht="20.100000381469727" customHeight="1">
      <x:c r="A88" s="3">
        <x:v>84</x:v>
      </x:c>
      <x:c r="B88" s="3">
        <x:v>335</x:v>
      </x:c>
      <x:c r="C88" s="3">
        <x:v>320</x:v>
      </x:c>
      <x:c r="D88" s="37">
        <x:v>0.032175925925925927</x:v>
      </x:c>
      <x:c r="E88" s="4"/>
      <x:c r="F88" s="4"/>
      <x:c r="G88" s="4"/>
      <x:c r="H88" s="4"/>
      <x:c r="I88" s="4"/>
      <x:c r="J88" s="4"/>
    </x:row>
    <x:row r="89" ht="20.100000381469727" customHeight="1">
      <x:c r="A89" s="3">
        <x:v>85</x:v>
      </x:c>
      <x:c r="B89" s="3">
        <x:v>339</x:v>
      </x:c>
      <x:c r="C89" s="3">
        <x:v>320</x:v>
      </x:c>
      <x:c r="D89" s="37">
        <x:v>0.032407407407407406</x:v>
      </x:c>
      <x:c r="E89" s="4"/>
      <x:c r="F89" s="4"/>
      <x:c r="G89" s="4"/>
      <x:c r="H89" s="4"/>
      <x:c r="I89" s="4"/>
      <x:c r="J89" s="4"/>
    </x:row>
    <x:row r="90" ht="20.100000381469727" customHeight="1">
      <x:c r="A90" s="3">
        <x:v>86</x:v>
      </x:c>
      <x:c r="B90" s="3">
        <x:v>343</x:v>
      </x:c>
      <x:c r="C90" s="3">
        <x:v>339</x:v>
      </x:c>
      <x:c r="D90" s="37">
        <x:v>0.032696759259259259</x:v>
      </x:c>
      <x:c r="E90" s="4"/>
      <x:c r="F90" s="4"/>
      <x:c r="G90" s="4"/>
      <x:c r="H90" s="4"/>
      <x:c r="I90" s="4"/>
      <x:c r="J90" s="4"/>
    </x:row>
    <x:row r="91" ht="20.100000381469727" customHeight="1">
      <x:c r="A91" s="3">
        <x:v>87</x:v>
      </x:c>
      <x:c r="B91" s="3">
        <x:v>347</x:v>
      </x:c>
      <x:c r="C91" s="3">
        <x:v>343</x:v>
      </x:c>
      <x:c r="D91" s="37">
        <x:v>0.03304398148148148</x:v>
      </x:c>
      <x:c r="E91" s="4"/>
      <x:c r="F91" s="4"/>
      <x:c r="G91" s="4"/>
      <x:c r="H91" s="4"/>
      <x:c r="I91" s="4"/>
      <x:c r="J91" s="4"/>
    </x:row>
    <x:row r="92" ht="20.100000381469727" customHeight="1">
      <x:c r="A92" s="3">
        <x:v>88</x:v>
      </x:c>
      <x:c r="B92" s="3">
        <x:v>351</x:v>
      </x:c>
      <x:c r="C92" s="3">
        <x:v>343</x:v>
      </x:c>
      <x:c r="D92" s="37">
        <x:v>0.033391203703703701</x:v>
      </x:c>
      <x:c r="E92" s="4"/>
      <x:c r="F92" s="4"/>
      <x:c r="G92" s="4"/>
      <x:c r="H92" s="4"/>
      <x:c r="I92" s="4"/>
      <x:c r="J92" s="4"/>
    </x:row>
    <x:row r="93" ht="20.100000381469727" customHeight="1">
      <x:c r="A93" s="3">
        <x:v>89</x:v>
      </x:c>
      <x:c r="B93" s="3">
        <x:v>355</x:v>
      </x:c>
      <x:c r="C93" s="3">
        <x:v>343</x:v>
      </x:c>
      <x:c r="D93" s="37">
        <x:v>0.033738425925925929</x:v>
      </x:c>
      <x:c r="E93" s="4"/>
      <x:c r="F93" s="4"/>
      <x:c r="G93" s="4"/>
      <x:c r="H93" s="4"/>
      <x:c r="I93" s="4"/>
      <x:c r="J93" s="4"/>
    </x:row>
    <x:row r="94" ht="20.100000381469727" customHeight="1">
      <x:c r="A94" s="3">
        <x:v>90</x:v>
      </x:c>
      <x:c r="B94" s="3">
        <x:v>359</x:v>
      </x:c>
      <x:c r="C94" s="3">
        <x:v>343</x:v>
      </x:c>
      <x:c r="D94" s="37">
        <x:v>0.034027777777777775</x:v>
      </x:c>
      <x:c r="E94" s="4"/>
      <x:c r="F94" s="4"/>
      <x:c r="G94" s="4"/>
      <x:c r="H94" s="4"/>
      <x:c r="I94" s="4"/>
      <x:c r="J94" s="4"/>
    </x:row>
    <x:row r="95" ht="20.100000381469727" customHeight="1">
      <x:c r="A95" s="3">
        <x:v>91</x:v>
      </x:c>
      <x:c r="B95" s="3">
        <x:v>363</x:v>
      </x:c>
      <x:c r="C95" s="3">
        <x:v>343</x:v>
      </x:c>
      <x:c r="D95" s="37">
        <x:v>0.034375</x:v>
      </x:c>
      <x:c r="E95" s="4"/>
      <x:c r="F95" s="4"/>
      <x:c r="G95" s="4"/>
      <x:c r="H95" s="4"/>
      <x:c r="I95" s="4"/>
      <x:c r="J95" s="4"/>
    </x:row>
    <x:row r="96" ht="20.100000381469727" customHeight="1">
      <x:c r="A96" s="3">
        <x:v>92</x:v>
      </x:c>
      <x:c r="B96" s="3">
        <x:v>368</x:v>
      </x:c>
      <x:c r="C96" s="3">
        <x:v>343</x:v>
      </x:c>
      <x:c r="D96" s="37">
        <x:v>0.035011574074074077</x:v>
      </x:c>
      <x:c r="E96" s="4"/>
      <x:c r="F96" s="4"/>
      <x:c r="G96" s="4"/>
      <x:c r="H96" s="4"/>
      <x:c r="I96" s="4"/>
      <x:c r="J96" s="4"/>
    </x:row>
    <x:row r="97" ht="20.100000381469727" customHeight="1">
      <x:c r="A97" s="3">
        <x:v>93</x:v>
      </x:c>
      <x:c r="B97" s="3">
        <x:v>372</x:v>
      </x:c>
      <x:c r="C97" s="3">
        <x:v>343</x:v>
      </x:c>
      <x:c r="D97" s="37">
        <x:v>0.035358796296296298</x:v>
      </x:c>
      <x:c r="E97" s="4"/>
      <x:c r="F97" s="4"/>
      <x:c r="G97" s="4"/>
      <x:c r="H97" s="4"/>
      <x:c r="I97" s="4"/>
      <x:c r="J97" s="4"/>
    </x:row>
    <x:row r="98" ht="20.100000381469727" customHeight="1">
      <x:c r="A98" s="3">
        <x:v>94</x:v>
      </x:c>
      <x:c r="B98" s="3">
        <x:v>376</x:v>
      </x:c>
      <x:c r="C98" s="3">
        <x:v>343</x:v>
      </x:c>
      <x:c r="D98" s="37">
        <x:v>0.035706018518518519</x:v>
      </x:c>
      <x:c r="E98" s="4"/>
      <x:c r="F98" s="4"/>
      <x:c r="G98" s="4"/>
      <x:c r="H98" s="4"/>
      <x:c r="I98" s="4"/>
      <x:c r="J98" s="4"/>
    </x:row>
    <x:row r="99" ht="20.100000381469727" customHeight="1">
      <x:c r="A99" s="3">
        <x:v>95</x:v>
      </x:c>
      <x:c r="B99" s="3">
        <x:v>380</x:v>
      </x:c>
      <x:c r="C99" s="3">
        <x:v>343</x:v>
      </x:c>
      <x:c r="D99" s="37">
        <x:v>0.03605324074074074</x:v>
      </x:c>
      <x:c r="E99" s="4"/>
      <x:c r="F99" s="4"/>
      <x:c r="G99" s="4"/>
      <x:c r="H99" s="4"/>
      <x:c r="I99" s="4"/>
      <x:c r="J99" s="4"/>
    </x:row>
    <x:row r="100" ht="20.100000381469727" customHeight="1">
      <x:c r="A100" s="3">
        <x:v>96</x:v>
      </x:c>
      <x:c r="B100" s="3">
        <x:v>384</x:v>
      </x:c>
      <x:c r="C100" s="3">
        <x:v>380</x:v>
      </x:c>
      <x:c r="D100" s="37">
        <x:v>0.036400462962962959</x:v>
      </x:c>
      <x:c r="E100" s="4"/>
      <x:c r="F100" s="4"/>
      <x:c r="G100" s="4"/>
      <x:c r="H100" s="4"/>
      <x:c r="I100" s="4"/>
      <x:c r="J100" s="4"/>
    </x:row>
    <x:row r="101" ht="20.100000381469727" customHeight="1">
      <x:c r="A101" s="3">
        <x:v>97</x:v>
      </x:c>
      <x:c r="B101" s="3">
        <x:v>389</x:v>
      </x:c>
      <x:c r="C101" s="3">
        <x:v>380</x:v>
      </x:c>
      <x:c r="D101" s="37">
        <x:v>0.037326388888888888</x:v>
      </x:c>
      <x:c r="E101" s="4"/>
      <x:c r="F101" s="4"/>
      <x:c r="G101" s="4"/>
      <x:c r="H101" s="4"/>
      <x:c r="I101" s="4"/>
      <x:c r="J101" s="4"/>
    </x:row>
    <x:row r="102" ht="20.100000381469727" customHeight="1">
      <x:c r="A102" s="3">
        <x:v>98</x:v>
      </x:c>
      <x:c r="B102" s="3">
        <x:v>392</x:v>
      </x:c>
      <x:c r="C102" s="3">
        <x:v>380</x:v>
      </x:c>
      <x:c r="D102" s="37">
        <x:v>0.037731481481481484</x:v>
      </x:c>
      <x:c r="E102" s="4"/>
      <x:c r="F102" s="4"/>
      <x:c r="G102" s="4"/>
      <x:c r="H102" s="4"/>
      <x:c r="I102" s="4"/>
      <x:c r="J102" s="4"/>
    </x:row>
    <x:row r="103" ht="20.100000381469727" customHeight="1">
      <x:c r="A103" s="3">
        <x:v>99</x:v>
      </x:c>
      <x:c r="B103" s="3">
        <x:v>396</x:v>
      </x:c>
      <x:c r="C103" s="3">
        <x:v>380</x:v>
      </x:c>
      <x:c r="D103" s="37">
        <x:v>0.038078703703703705</x:v>
      </x:c>
      <x:c r="E103" s="4"/>
      <x:c r="F103" s="4"/>
      <x:c r="G103" s="4"/>
      <x:c r="H103" s="4"/>
      <x:c r="I103" s="4"/>
      <x:c r="J103" s="4"/>
    </x:row>
    <x:row r="104" ht="20.100000381469727" customHeight="1">
      <x:c r="A104" s="3">
        <x:v>100</x:v>
      </x:c>
      <x:c r="B104" s="3">
        <x:v>403</x:v>
      </x:c>
      <x:c r="C104" s="3">
        <x:v>380</x:v>
      </x:c>
      <x:c r="D104" s="37">
        <x:v>0.039004629629629632</x:v>
      </x:c>
      <x:c r="E104" s="4"/>
      <x:c r="F104" s="4"/>
      <x:c r="G104" s="4"/>
      <x:c r="H104" s="4"/>
      <x:c r="I104" s="4"/>
      <x:c r="J104" s="4"/>
    </x:row>
    <x:row r="105" ht="20.100000381469727" customHeight="1">
      <x:c r="A105" s="3">
        <x:v>101</x:v>
      </x:c>
      <x:c r="B105" s="3">
        <x:v>406</x:v>
      </x:c>
      <x:c r="C105" s="3">
        <x:v>380</x:v>
      </x:c>
      <x:c r="D105" s="37">
        <x:v>0.039409722222222221</x:v>
      </x:c>
      <x:c r="E105" s="4"/>
      <x:c r="F105" s="4"/>
      <x:c r="G105" s="4"/>
      <x:c r="H105" s="4"/>
      <x:c r="I105" s="4"/>
      <x:c r="J105" s="4"/>
    </x:row>
    <x:row r="106" ht="20.100000381469727" customHeight="1">
      <x:c r="A106" s="3">
        <x:v>102</x:v>
      </x:c>
      <x:c r="B106" s="3">
        <x:v>409</x:v>
      </x:c>
      <x:c r="C106" s="3">
        <x:v>380</x:v>
      </x:c>
      <x:c r="D106" s="37">
        <x:v>0.039814814814814817</x:v>
      </x:c>
      <x:c r="E106" s="4"/>
      <x:c r="F106" s="4"/>
      <x:c r="G106" s="4"/>
      <x:c r="H106" s="4"/>
      <x:c r="I106" s="4"/>
      <x:c r="J106" s="4"/>
    </x:row>
    <x:row r="107" ht="20.100000381469727" customHeight="1">
      <x:c r="A107" s="3">
        <x:v>103</x:v>
      </x:c>
      <x:c r="B107" s="3">
        <x:v>414</x:v>
      </x:c>
      <x:c r="C107" s="3">
        <x:v>380</x:v>
      </x:c>
      <x:c r="D107" s="37">
        <x:v>0.040451388888888891</x:v>
      </x:c>
      <x:c r="E107" s="4"/>
      <x:c r="F107" s="4"/>
      <x:c r="G107" s="4"/>
      <x:c r="H107" s="4"/>
      <x:c r="I107" s="4"/>
      <x:c r="J107" s="4"/>
    </x:row>
    <x:row r="108" ht="20.100000381469727" customHeight="1">
      <x:c r="A108" s="3">
        <x:v>104</x:v>
      </x:c>
      <x:c r="B108" s="3">
        <x:v>417</x:v>
      </x:c>
      <x:c r="C108" s="3">
        <x:v>380</x:v>
      </x:c>
      <x:c r="D108" s="37">
        <x:v>0.04085648148148148</x:v>
      </x:c>
      <x:c r="E108" s="4"/>
      <x:c r="F108" s="4"/>
      <x:c r="G108" s="4"/>
      <x:c r="H108" s="4"/>
      <x:c r="I108" s="4"/>
      <x:c r="J108" s="4"/>
    </x:row>
    <x:row r="109" ht="20.100000381469727" customHeight="1">
      <x:c r="A109" s="3">
        <x:v>105</x:v>
      </x:c>
      <x:c r="B109" s="3">
        <x:v>421</x:v>
      </x:c>
      <x:c r="C109" s="3">
        <x:v>417</x:v>
      </x:c>
      <x:c r="D109" s="37">
        <x:v>0.041203703703703701</x:v>
      </x:c>
      <x:c r="E109" s="4"/>
      <x:c r="F109" s="4"/>
      <x:c r="G109" s="4"/>
      <x:c r="H109" s="4"/>
      <x:c r="I109" s="4"/>
      <x:c r="J109" s="4"/>
    </x:row>
    <x:row r="110" ht="20.100000381469727" customHeight="1">
      <x:c r="A110" s="3">
        <x:v>106</x:v>
      </x:c>
      <x:c r="B110" s="3">
        <x:v>425</x:v>
      </x:c>
      <x:c r="C110" s="3">
        <x:v>417</x:v>
      </x:c>
      <x:c r="D110" s="37">
        <x:v>0.041550925925925929</x:v>
      </x:c>
      <x:c r="E110" s="4"/>
      <x:c r="F110" s="4"/>
      <x:c r="G110" s="4"/>
      <x:c r="H110" s="4"/>
      <x:c r="I110" s="4"/>
      <x:c r="J110" s="4"/>
    </x:row>
    <x:row r="111" ht="20.100000381469727" customHeight="1">
      <x:c r="A111" s="3">
        <x:v>107</x:v>
      </x:c>
      <x:c r="B111" s="3">
        <x:v>429</x:v>
      </x:c>
      <x:c r="C111" s="3">
        <x:v>417</x:v>
      </x:c>
      <x:c r="D111" s="37">
        <x:v>0.041840277777777775</x:v>
      </x:c>
      <x:c r="E111" s="4"/>
      <x:c r="F111" s="4"/>
      <x:c r="G111" s="4"/>
      <x:c r="H111" s="4"/>
      <x:c r="I111" s="4"/>
      <x:c r="J111" s="4"/>
    </x:row>
    <x:row r="112" ht="20.100000381469727" customHeight="1">
      <x:c r="A112" s="3">
        <x:v>108</x:v>
      </x:c>
      <x:c r="B112" s="3">
        <x:v>434</x:v>
      </x:c>
      <x:c r="C112" s="3">
        <x:v>417</x:v>
      </x:c>
      <x:c r="D112" s="37">
        <x:v>0.042476851851851849</x:v>
      </x:c>
      <x:c r="E112" s="4"/>
      <x:c r="F112" s="4"/>
      <x:c r="G112" s="4"/>
      <x:c r="H112" s="4"/>
      <x:c r="I112" s="4"/>
      <x:c r="J112" s="4"/>
    </x:row>
    <x:row r="113" ht="20.100000381469727" customHeight="1">
      <x:c r="A113" s="3">
        <x:v>109</x:v>
      </x:c>
      <x:c r="B113" s="3">
        <x:v>438</x:v>
      </x:c>
      <x:c r="C113" s="3">
        <x:v>434</x:v>
      </x:c>
      <x:c r="D113" s="37">
        <x:v>0.042824074074074077</x:v>
      </x:c>
      <x:c r="E113" s="4"/>
      <x:c r="F113" s="4"/>
      <x:c r="G113" s="4"/>
      <x:c r="H113" s="4"/>
      <x:c r="I113" s="4"/>
      <x:c r="J113" s="4"/>
    </x:row>
    <x:row r="114" ht="20.100000381469727" customHeight="1">
      <x:c r="A114" s="3">
        <x:v>110</x:v>
      </x:c>
      <x:c r="B114" s="3">
        <x:v>442</x:v>
      </x:c>
      <x:c r="C114" s="3">
        <x:v>434</x:v>
      </x:c>
      <x:c r="D114" s="37">
        <x:v>0.043113425925925923</x:v>
      </x:c>
      <x:c r="E114" s="4"/>
      <x:c r="F114" s="4"/>
      <x:c r="G114" s="4"/>
      <x:c r="H114" s="4"/>
      <x:c r="I114" s="4"/>
      <x:c r="J114" s="4"/>
    </x:row>
    <x:row r="115" ht="20.100000381469727" customHeight="1">
      <x:c r="A115" s="3">
        <x:v>111</x:v>
      </x:c>
      <x:c r="B115" s="3">
        <x:v>450</x:v>
      </x:c>
      <x:c r="C115" s="3">
        <x:v>434</x:v>
      </x:c>
      <x:c r="D115" s="37">
        <x:v>0.043576388888888887</x:v>
      </x:c>
      <x:c r="E115" s="4"/>
      <x:c r="F115" s="4"/>
      <x:c r="G115" s="4"/>
      <x:c r="H115" s="4"/>
      <x:c r="I115" s="4"/>
      <x:c r="J115" s="4"/>
    </x:row>
    <x:row r="116" ht="20.100000381469727" customHeight="1">
      <x:c r="A116" s="3">
        <x:v>112</x:v>
      </x:c>
      <x:c r="B116" s="3">
        <x:v>454</x:v>
      </x:c>
      <x:c r="C116" s="3">
        <x:v>434</x:v>
      </x:c>
      <x:c r="D116" s="37">
        <x:v>0.043923611111111108</x:v>
      </x:c>
      <x:c r="E116" s="4"/>
      <x:c r="F116" s="4"/>
      <x:c r="G116" s="4"/>
      <x:c r="H116" s="4"/>
      <x:c r="I116" s="4"/>
      <x:c r="J116" s="4"/>
    </x:row>
    <x:row r="117" ht="20.100000381469727" customHeight="1">
      <x:c r="A117" s="3">
        <x:v>113</x:v>
      </x:c>
      <x:c r="B117" s="3">
        <x:v>458</x:v>
      </x:c>
      <x:c r="C117" s="3">
        <x:v>434</x:v>
      </x:c>
      <x:c r="D117" s="37">
        <x:v>0.044270833333333336</x:v>
      </x:c>
      <x:c r="E117" s="4"/>
      <x:c r="F117" s="4"/>
      <x:c r="G117" s="4"/>
      <x:c r="H117" s="4"/>
      <x:c r="I117" s="4"/>
      <x:c r="J117" s="4"/>
    </x:row>
    <x:row r="118" ht="20.100000381469727" customHeight="1">
      <x:c r="A118" s="3">
        <x:v>114</x:v>
      </x:c>
      <x:c r="B118" s="3">
        <x:v>462</x:v>
      </x:c>
      <x:c r="C118" s="3">
        <x:v>434</x:v>
      </x:c>
      <x:c r="D118" s="37">
        <x:v>0.044618055555555557</x:v>
      </x:c>
      <x:c r="E118" s="4"/>
      <x:c r="F118" s="4"/>
      <x:c r="G118" s="4"/>
      <x:c r="H118" s="4"/>
      <x:c r="I118" s="4"/>
      <x:c r="J118" s="4"/>
    </x:row>
    <x:row r="119" ht="20.100000381469727" customHeight="1">
      <x:c r="A119" s="3">
        <x:v>115</x:v>
      </x:c>
      <x:c r="B119" s="3">
        <x:v>465</x:v>
      </x:c>
      <x:c r="C119" s="3">
        <x:v>462</x:v>
      </x:c>
      <x:c r="D119" s="37">
        <x:v>0.044849537037037035</x:v>
      </x:c>
      <x:c r="E119" s="4"/>
      <x:c r="F119" s="4"/>
      <x:c r="G119" s="4"/>
      <x:c r="H119" s="4"/>
      <x:c r="I119" s="4"/>
      <x:c r="J119" s="4"/>
    </x:row>
    <x:row r="120" ht="20.100000381469727" customHeight="1">
      <x:c r="A120" s="3">
        <x:v>116</x:v>
      </x:c>
      <x:c r="B120" s="3">
        <x:v>469</x:v>
      </x:c>
      <x:c r="C120" s="3">
        <x:v>462</x:v>
      </x:c>
      <x:c r="D120" s="37">
        <x:v>0.045196759259259256</x:v>
      </x:c>
      <x:c r="E120" s="4"/>
      <x:c r="F120" s="4"/>
      <x:c r="G120" s="4"/>
      <x:c r="H120" s="4"/>
      <x:c r="I120" s="4"/>
      <x:c r="J120" s="4"/>
    </x:row>
    <x:row r="121" ht="20.100000381469727" customHeight="1">
      <x:c r="A121" s="3">
        <x:v>117</x:v>
      </x:c>
      <x:c r="B121" s="3">
        <x:v>474</x:v>
      </x:c>
      <x:c r="C121" s="3">
        <x:v>462</x:v>
      </x:c>
      <x:c r="D121" s="37">
        <x:v>0.04583333333333333</x:v>
      </x:c>
      <x:c r="E121" s="4"/>
      <x:c r="F121" s="4"/>
      <x:c r="G121" s="4"/>
      <x:c r="H121" s="4"/>
      <x:c r="I121" s="4"/>
      <x:c r="J121" s="4"/>
    </x:row>
    <x:row r="122" ht="20.100000381469727" customHeight="1">
      <x:c r="A122" s="3">
        <x:v>118</x:v>
      </x:c>
      <x:c r="B122" s="3">
        <x:v>477</x:v>
      </x:c>
      <x:c r="C122" s="3">
        <x:v>462</x:v>
      </x:c>
      <x:c r="D122" s="37">
        <x:v>0.046527777777777779</x:v>
      </x:c>
      <x:c r="E122" s="4"/>
      <x:c r="F122" s="4"/>
      <x:c r="G122" s="4"/>
      <x:c r="H122" s="4"/>
      <x:c r="I122" s="4"/>
      <x:c r="J122" s="4"/>
    </x:row>
    <x:row r="123" ht="20.100000381469727" customHeight="1">
      <x:c r="A123" s="3">
        <x:v>119</x:v>
      </x:c>
      <x:c r="B123" s="3">
        <x:v>483</x:v>
      </x:c>
      <x:c r="C123" s="3">
        <x:v>462</x:v>
      </x:c>
      <x:c r="D123" s="37">
        <x:v>0.046875</x:v>
      </x:c>
      <x:c r="E123" s="4"/>
      <x:c r="F123" s="4"/>
      <x:c r="G123" s="4"/>
      <x:c r="H123" s="4"/>
      <x:c r="I123" s="4"/>
      <x:c r="J123" s="4"/>
    </x:row>
    <x:row r="124" ht="20.100000381469727" customHeight="1">
      <x:c r="A124" s="3">
        <x:v>120</x:v>
      </x:c>
      <x:c r="B124" s="3">
        <x:v>488</x:v>
      </x:c>
      <x:c r="C124" s="3">
        <x:v>462</x:v>
      </x:c>
      <x:c r="D124" s="37">
        <x:v>0.047511574074074074</x:v>
      </x:c>
      <x:c r="E124" s="4"/>
      <x:c r="F124" s="4"/>
      <x:c r="G124" s="4"/>
      <x:c r="H124" s="4"/>
      <x:c r="I124" s="4"/>
      <x:c r="J124" s="4"/>
    </x:row>
    <x:row r="125" ht="20.100000381469727" customHeight="1">
      <x:c r="A125" s="3">
        <x:v>121</x:v>
      </x:c>
      <x:c r="B125" s="3">
        <x:v>492</x:v>
      </x:c>
      <x:c r="C125" s="3">
        <x:v>488</x:v>
      </x:c>
      <x:c r="D125" s="37">
        <x:v>0.047800925925925927</x:v>
      </x:c>
      <x:c r="E125" s="4"/>
      <x:c r="F125" s="4"/>
      <x:c r="G125" s="4"/>
      <x:c r="H125" s="4"/>
      <x:c r="I125" s="4"/>
      <x:c r="J125" s="4"/>
    </x:row>
    <x:row r="126" ht="20.100000381469727" customHeight="1">
      <x:c r="A126" s="3">
        <x:v>122</x:v>
      </x:c>
      <x:c r="B126" s="3">
        <x:v>497</x:v>
      </x:c>
      <x:c r="C126" s="3">
        <x:v>488</x:v>
      </x:c>
      <x:c r="D126" s="37">
        <x:v>0.048206018518518516</x:v>
      </x:c>
      <x:c r="E126" s="4"/>
      <x:c r="F126" s="4"/>
      <x:c r="G126" s="4"/>
      <x:c r="H126" s="4"/>
      <x:c r="I126" s="4"/>
      <x:c r="J126" s="4"/>
    </x:row>
    <x:row r="127" ht="20.100000381469727" customHeight="1">
      <x:c r="A127" s="3">
        <x:v>123</x:v>
      </x:c>
      <x:c r="B127" s="3">
        <x:v>503</x:v>
      </x:c>
      <x:c r="C127" s="3">
        <x:v>488</x:v>
      </x:c>
      <x:c r="D127" s="37">
        <x:v>0.04884259259259259</x:v>
      </x:c>
      <x:c r="E127" s="4"/>
      <x:c r="F127" s="4"/>
      <x:c r="G127" s="4"/>
      <x:c r="H127" s="4"/>
      <x:c r="I127" s="4"/>
      <x:c r="J127" s="4"/>
    </x:row>
    <x:row r="128" ht="20.100000381469727" customHeight="1">
      <x:c r="A128" s="3">
        <x:v>124</x:v>
      </x:c>
      <x:c r="B128" s="3">
        <x:v>509</x:v>
      </x:c>
      <x:c r="C128" s="3">
        <x:v>488</x:v>
      </x:c>
      <x:c r="D128" s="37">
        <x:v>0.049421296296296297</x:v>
      </x:c>
      <x:c r="E128" s="4"/>
      <x:c r="F128" s="4"/>
      <x:c r="G128" s="4"/>
      <x:c r="H128" s="4"/>
      <x:c r="I128" s="4"/>
      <x:c r="J128" s="4"/>
    </x:row>
    <x:row r="129" ht="20.100000381469727" customHeight="1">
      <x:c r="A129" s="3">
        <x:v>125</x:v>
      </x:c>
      <x:c r="B129" s="3">
        <x:v>515</x:v>
      </x:c>
      <x:c r="C129" s="3">
        <x:v>488</x:v>
      </x:c>
      <x:c r="D129" s="37">
        <x:v>0.049826388888888892</x:v>
      </x:c>
      <x:c r="E129" s="4"/>
      <x:c r="F129" s="4"/>
      <x:c r="G129" s="4"/>
      <x:c r="H129" s="4"/>
      <x:c r="I129" s="4"/>
      <x:c r="J129" s="4"/>
    </x:row>
    <x:row r="130" ht="20.100000381469727" customHeight="1">
      <x:c r="A130" s="3">
        <x:v>126</x:v>
      </x:c>
      <x:c r="B130" s="3">
        <x:v>522</x:v>
      </x:c>
      <x:c r="C130" s="3">
        <x:v>488</x:v>
      </x:c>
      <x:c r="D130" s="37">
        <x:v>0.050289351851851849</x:v>
      </x:c>
      <x:c r="E130" s="4"/>
      <x:c r="F130" s="4"/>
      <x:c r="G130" s="4"/>
      <x:c r="H130" s="4"/>
      <x:c r="I130" s="4"/>
      <x:c r="J130" s="4"/>
    </x:row>
    <x:row r="131" ht="20.100000381469727" customHeight="1">
      <x:c r="A131" s="3">
        <x:v>127</x:v>
      </x:c>
      <x:c r="B131" s="3">
        <x:v>529</x:v>
      </x:c>
      <x:c r="C131" s="3">
        <x:v>488</x:v>
      </x:c>
      <x:c r="D131" s="37">
        <x:v>0.050578703703703702</x:v>
      </x:c>
      <x:c r="E131" s="4"/>
      <x:c r="F131" s="4"/>
      <x:c r="G131" s="4"/>
      <x:c r="H131" s="4"/>
      <x:c r="I131" s="4"/>
      <x:c r="J131" s="4"/>
    </x:row>
    <x:row r="132" ht="20.100000381469727" customHeight="1">
      <x:c r="A132" s="3">
        <x:v>128</x:v>
      </x:c>
      <x:c r="B132" s="3">
        <x:v>535</x:v>
      </x:c>
      <x:c r="C132" s="3">
        <x:v>488</x:v>
      </x:c>
      <x:c r="D132" s="37">
        <x:v>0.050868055555555555</x:v>
      </x:c>
      <x:c r="E132" s="4"/>
      <x:c r="F132" s="4"/>
      <x:c r="G132" s="4"/>
      <x:c r="H132" s="4"/>
      <x:c r="I132" s="4"/>
      <x:c r="J132" s="4"/>
    </x:row>
    <x:row r="133" ht="20.100000381469727" customHeight="1">
      <x:c r="A133" s="3">
        <x:v>129</x:v>
      </x:c>
      <x:c r="B133" s="3">
        <x:v>541</x:v>
      </x:c>
      <x:c r="C133" s="3">
        <x:v>488</x:v>
      </x:c>
      <x:c r="D133" s="37">
        <x:v>0.051099537037037035</x:v>
      </x:c>
      <x:c r="E133" s="4"/>
      <x:c r="F133" s="4"/>
      <x:c r="G133" s="4"/>
      <x:c r="H133" s="4"/>
      <x:c r="I133" s="4"/>
      <x:c r="J133" s="4"/>
    </x:row>
    <x:row r="134" ht="20.100000381469727" customHeight="1">
      <x:c r="A134" s="3">
        <x:v>130</x:v>
      </x:c>
      <x:c r="B134" s="3">
        <x:v>550</x:v>
      </x:c>
      <x:c r="C134" s="3">
        <x:v>488</x:v>
      </x:c>
      <x:c r="D134" s="37">
        <x:v>0.05167824074074074</x:v>
      </x:c>
      <x:c r="E134" s="4"/>
      <x:c r="F134" s="4"/>
      <x:c r="G134" s="4"/>
      <x:c r="H134" s="4"/>
      <x:c r="I134" s="4"/>
      <x:c r="J134" s="4"/>
    </x:row>
    <x:row r="135" ht="20.100000381469727" customHeight="1">
      <x:c r="A135" s="3">
        <x:v>131</x:v>
      </x:c>
      <x:c r="B135" s="3">
        <x:v>552</x:v>
      </x:c>
      <x:c r="C135" s="3">
        <x:v>488</x:v>
      </x:c>
      <x:c r="D135" s="37">
        <x:v>0.05185185185185185</x:v>
      </x:c>
      <x:c r="E135" s="4"/>
      <x:c r="F135" s="4"/>
      <x:c r="G135" s="4"/>
      <x:c r="H135" s="4"/>
      <x:c r="I135" s="4"/>
      <x:c r="J135" s="4"/>
    </x:row>
    <x:row r="136" ht="20.100000381469727" customHeight="1">
      <x:c r="A136" s="3">
        <x:v>132</x:v>
      </x:c>
      <x:c r="B136" s="3">
        <x:v>556</x:v>
      </x:c>
      <x:c r="C136" s="3">
        <x:v>488</x:v>
      </x:c>
      <x:c r="D136" s="37">
        <x:v>0.052025462962962965</x:v>
      </x:c>
      <x:c r="E136" s="4"/>
      <x:c r="F136" s="4"/>
      <x:c r="G136" s="4"/>
      <x:c r="H136" s="4"/>
      <x:c r="I136" s="4"/>
      <x:c r="J136" s="4"/>
    </x:row>
    <x:row r="137" ht="20.100000381469727" customHeight="1">
      <x:c r="A137" s="3">
        <x:v>133</x:v>
      </x:c>
      <x:c r="B137" s="3">
        <x:v>559</x:v>
      </x:c>
      <x:c r="C137" s="3">
        <x:v>488</x:v>
      </x:c>
      <x:c r="D137" s="37">
        <x:v>0.052256944444444446</x:v>
      </x:c>
      <x:c r="E137" s="4"/>
      <x:c r="F137" s="4"/>
      <x:c r="G137" s="4"/>
      <x:c r="H137" s="4"/>
      <x:c r="I137" s="4"/>
      <x:c r="J137" s="4"/>
    </x:row>
    <x:row r="138" ht="20.100000381469727" customHeight="1">
      <x:c r="A138" s="3">
        <x:v>134</x:v>
      </x:c>
      <x:c r="B138" s="3">
        <x:v>561</x:v>
      </x:c>
      <x:c r="C138" s="3">
        <x:v>488</x:v>
      </x:c>
      <x:c r="D138" s="37">
        <x:v>0.052546296296296299</x:v>
      </x:c>
      <x:c r="E138" s="4"/>
      <x:c r="F138" s="4"/>
      <x:c r="G138" s="4"/>
      <x:c r="H138" s="4"/>
      <x:c r="I138" s="4"/>
      <x:c r="J138" s="4"/>
    </x:row>
    <x:row r="139" ht="20.100000381469727" customHeight="1">
      <x:c r="A139" s="3">
        <x:v>135</x:v>
      </x:c>
      <x:c r="B139" s="3">
        <x:v>564</x:v>
      </x:c>
      <x:c r="C139" s="3">
        <x:v>561</x:v>
      </x:c>
      <x:c r="D139" s="37">
        <x:v>0.052951388888888888</x:v>
      </x:c>
      <x:c r="E139" s="4"/>
      <x:c r="F139" s="4"/>
      <x:c r="G139" s="4"/>
      <x:c r="H139" s="4"/>
      <x:c r="I139" s="4"/>
      <x:c r="J139" s="4"/>
    </x:row>
    <x:row r="140" ht="20.100000381469727" customHeight="1">
      <x:c r="A140" s="3">
        <x:v>136</x:v>
      </x:c>
      <x:c r="B140" s="3">
        <x:v>567</x:v>
      </x:c>
      <x:c r="C140" s="3">
        <x:v>561</x:v>
      </x:c>
      <x:c r="D140" s="37">
        <x:v>0.053356481481481484</x:v>
      </x:c>
      <x:c r="E140" s="4"/>
      <x:c r="F140" s="4"/>
      <x:c r="G140" s="4"/>
      <x:c r="H140" s="4"/>
      <x:c r="I140" s="4"/>
      <x:c r="J140" s="4"/>
    </x:row>
    <x:row r="141" ht="20.100000381469727" customHeight="1">
      <x:c r="A141" s="3">
        <x:v>137</x:v>
      </x:c>
      <x:c r="B141" s="3">
        <x:v>570</x:v>
      </x:c>
      <x:c r="C141" s="3">
        <x:v>561</x:v>
      </x:c>
      <x:c r="D141" s="37">
        <x:v>0.053761574074074073</x:v>
      </x:c>
      <x:c r="E141" s="4"/>
      <x:c r="F141" s="4"/>
      <x:c r="G141" s="4"/>
      <x:c r="H141" s="4"/>
      <x:c r="I141" s="4"/>
      <x:c r="J141" s="4"/>
    </x:row>
    <x:row r="142" ht="20.100000381469727" customHeight="1">
      <x:c r="A142" s="3">
        <x:v>138</x:v>
      </x:c>
      <x:c r="B142" s="3">
        <x:v>573</x:v>
      </x:c>
      <x:c r="C142" s="3">
        <x:v>561</x:v>
      </x:c>
      <x:c r="D142" s="37">
        <x:v>0.054166666666666669</x:v>
      </x:c>
      <x:c r="E142" s="4"/>
      <x:c r="F142" s="4"/>
      <x:c r="G142" s="4"/>
      <x:c r="H142" s="4"/>
      <x:c r="I142" s="4"/>
      <x:c r="J142" s="4"/>
    </x:row>
    <x:row r="143" ht="20.100000381469727" customHeight="1">
      <x:c r="A143" s="3">
        <x:v>139</x:v>
      </x:c>
      <x:c r="B143" s="3">
        <x:v>576</x:v>
      </x:c>
      <x:c r="C143" s="3">
        <x:v>573</x:v>
      </x:c>
      <x:c r="D143" s="37">
        <x:v>0.054282407407407404</x:v>
      </x:c>
      <x:c r="E143" s="4"/>
      <x:c r="F143" s="4"/>
      <x:c r="G143" s="4"/>
      <x:c r="H143" s="4"/>
      <x:c r="I143" s="4"/>
      <x:c r="J143" s="4"/>
    </x:row>
    <x:row r="144" ht="20.100000381469727" customHeight="1">
      <x:c r="A144" s="3">
        <x:v>140</x:v>
      </x:c>
      <x:c r="B144" s="3">
        <x:v>581</x:v>
      </x:c>
      <x:c r="C144" s="3">
        <x:v>573</x:v>
      </x:c>
      <x:c r="D144" s="37">
        <x:v>0.054571759259259257</x:v>
      </x:c>
      <x:c r="E144" s="4"/>
      <x:c r="F144" s="4"/>
      <x:c r="G144" s="4"/>
      <x:c r="H144" s="4"/>
      <x:c r="I144" s="4"/>
      <x:c r="J144" s="4"/>
    </x:row>
    <x:row r="145" ht="20.100000381469727" customHeight="1">
      <x:c r="A145" s="3">
        <x:v>141</x:v>
      </x:c>
      <x:c r="B145" s="3">
        <x:v>590</x:v>
      </x:c>
      <x:c r="C145" s="3">
        <x:v>573</x:v>
      </x:c>
      <x:c r="D145" s="37">
        <x:v>0.054976851851851853</x:v>
      </x:c>
      <x:c r="E145" s="4"/>
      <x:c r="F145" s="4"/>
      <x:c r="G145" s="4"/>
      <x:c r="H145" s="4"/>
      <x:c r="I145" s="4"/>
      <x:c r="J145" s="4"/>
    </x:row>
    <x:row r="146" ht="20.100000381469727" customHeight="1">
      <x:c r="A146" s="3">
        <x:v>142</x:v>
      </x:c>
      <x:c r="B146" s="3">
        <x:v>598</x:v>
      </x:c>
      <x:c r="C146" s="3">
        <x:v>573</x:v>
      </x:c>
      <x:c r="D146" s="37">
        <x:v>0.055150462962962965</x:v>
      </x:c>
      <x:c r="E146" s="4"/>
      <x:c r="F146" s="4"/>
      <x:c r="G146" s="4"/>
      <x:c r="H146" s="4"/>
      <x:c r="I146" s="4"/>
      <x:c r="J146" s="4"/>
    </x:row>
    <x:row r="147" ht="20.100000381469727" customHeight="1">
      <x:c r="A147" s="3">
        <x:v>143</x:v>
      </x:c>
      <x:c r="B147" s="3">
        <x:v>601</x:v>
      </x:c>
      <x:c r="C147" s="3">
        <x:v>573</x:v>
      </x:c>
      <x:c r="D147" s="37">
        <x:v>0.055555555555555552</x:v>
      </x:c>
      <x:c r="E147" s="4"/>
      <x:c r="F147" s="4"/>
      <x:c r="G147" s="4"/>
      <x:c r="H147" s="4"/>
      <x:c r="I147" s="4"/>
      <x:c r="J147" s="4"/>
    </x:row>
    <x:row r="148" ht="20.100000381469727" customHeight="1">
      <x:c r="A148" s="3">
        <x:v>144</x:v>
      </x:c>
      <x:c r="B148" s="3">
        <x:v>605</x:v>
      </x:c>
      <x:c r="C148" s="3">
        <x:v>601</x:v>
      </x:c>
      <x:c r="D148" s="37">
        <x:v>0.055787037037037035</x:v>
      </x:c>
      <x:c r="E148" s="4"/>
      <x:c r="F148" s="4"/>
      <x:c r="G148" s="4"/>
      <x:c r="H148" s="4"/>
      <x:c r="I148" s="4"/>
      <x:c r="J148" s="4"/>
    </x:row>
    <x:row r="149" ht="20.100000381469727" customHeight="1">
      <x:c r="A149" s="3">
        <x:v>145</x:v>
      </x:c>
      <x:c r="B149" s="3">
        <x:v>608</x:v>
      </x:c>
      <x:c r="C149" s="3">
        <x:v>601</x:v>
      </x:c>
      <x:c r="D149" s="37">
        <x:v>0.056134259259259259</x:v>
      </x:c>
      <x:c r="E149" s="4"/>
      <x:c r="F149" s="4"/>
      <x:c r="G149" s="4"/>
      <x:c r="H149" s="4"/>
      <x:c r="I149" s="4"/>
      <x:c r="J149" s="4"/>
    </x:row>
    <x:row r="150" ht="20.100000381469727" customHeight="1">
      <x:c r="A150" s="3">
        <x:v>146</x:v>
      </x:c>
      <x:c r="B150" s="3">
        <x:v>620</x:v>
      </x:c>
      <x:c r="C150" s="3">
        <x:v>601</x:v>
      </x:c>
      <x:c r="D150" s="37">
        <x:v>0.05752314814814815</x:v>
      </x:c>
      <x:c r="E150" s="4"/>
      <x:c r="F150" s="4"/>
      <x:c r="G150" s="4"/>
      <x:c r="H150" s="4"/>
      <x:c r="I150" s="4"/>
      <x:c r="J150" s="4"/>
    </x:row>
    <x:row r="151" ht="20.100000381469727" customHeight="1">
      <x:c r="A151" s="3">
        <x:v>147</x:v>
      </x:c>
      <x:c r="B151" s="3">
        <x:v>631</x:v>
      </x:c>
      <x:c r="C151" s="3">
        <x:v>601</x:v>
      </x:c>
      <x:c r="D151" s="37">
        <x:v>0.058796296296296298</x:v>
      </x:c>
      <x:c r="E151" s="4"/>
      <x:c r="F151" s="4"/>
      <x:c r="G151" s="4"/>
      <x:c r="H151" s="4"/>
      <x:c r="I151" s="4"/>
      <x:c r="J151" s="4"/>
    </x:row>
    <x:row r="152" ht="20.100000381469727" customHeight="1">
      <x:c r="A152" s="3">
        <x:v>148</x:v>
      </x:c>
      <x:c r="B152" s="3">
        <x:v>643</x:v>
      </x:c>
      <x:c r="C152" s="3">
        <x:v>601</x:v>
      </x:c>
      <x:c r="D152" s="37">
        <x:v>0.060300925925925924</x:v>
      </x:c>
      <x:c r="E152" s="4"/>
      <x:c r="F152" s="4"/>
      <x:c r="G152" s="4"/>
      <x:c r="H152" s="4"/>
      <x:c r="I152" s="4"/>
      <x:c r="J152" s="4"/>
    </x:row>
    <x:row r="153" ht="20.100000381469727" customHeight="1">
      <x:c r="A153" s="3">
        <x:v>149</x:v>
      </x:c>
      <x:c r="B153" s="3">
        <x:v>646</x:v>
      </x:c>
      <x:c r="C153" s="3">
        <x:v>601</x:v>
      </x:c>
      <x:c r="D153" s="37">
        <x:v>0.060474537037037035</x:v>
      </x:c>
      <x:c r="E153" s="4"/>
      <x:c r="F153" s="4"/>
      <x:c r="G153" s="4"/>
      <x:c r="H153" s="4"/>
      <x:c r="I153" s="4"/>
      <x:c r="J153" s="4"/>
    </x:row>
    <x:row r="154" ht="20.100000381469727" customHeight="1">
      <x:c r="A154" s="3">
        <x:v>150</x:v>
      </x:c>
      <x:c r="B154" s="3">
        <x:v>651</x:v>
      </x:c>
      <x:c r="C154" s="3">
        <x:v>646</x:v>
      </x:c>
      <x:c r="D154" s="37">
        <x:v>0.06128472222222222</x:v>
      </x:c>
      <x:c r="E154" s="4"/>
      <x:c r="F154" s="4"/>
      <x:c r="G154" s="4"/>
      <x:c r="H154" s="4"/>
      <x:c r="I154" s="4"/>
      <x:c r="J154" s="4"/>
    </x:row>
    <x:row r="155" ht="20.100000381469727" customHeight="1">
      <x:c r="A155" s="3">
        <x:v>151</x:v>
      </x:c>
      <x:c r="B155" s="3">
        <x:v>655</x:v>
      </x:c>
      <x:c r="C155" s="3">
        <x:v>646</x:v>
      </x:c>
      <x:c r="D155" s="37">
        <x:v>0.062152777777777779</x:v>
      </x:c>
      <x:c r="E155" s="4"/>
      <x:c r="F155" s="4"/>
      <x:c r="G155" s="4"/>
      <x:c r="H155" s="4"/>
      <x:c r="I155" s="4"/>
      <x:c r="J155" s="4"/>
    </x:row>
    <x:row r="156" ht="20.100000381469727" customHeight="1">
      <x:c r="A156" s="3">
        <x:v>152</x:v>
      </x:c>
      <x:c r="B156" s="3">
        <x:v>658</x:v>
      </x:c>
      <x:c r="C156" s="3">
        <x:v>646</x:v>
      </x:c>
      <x:c r="D156" s="37">
        <x:v>0.062557870370370375</x:v>
      </x:c>
      <x:c r="E156" s="4"/>
      <x:c r="F156" s="4"/>
      <x:c r="G156" s="4"/>
      <x:c r="H156" s="4"/>
      <x:c r="I156" s="4"/>
      <x:c r="J156" s="4"/>
    </x:row>
    <x:row r="157" ht="20.100000381469727" customHeight="1">
      <x:c r="A157" s="3">
        <x:v>153</x:v>
      </x:c>
      <x:c r="B157" s="3">
        <x:v>662</x:v>
      </x:c>
      <x:c r="C157" s="3">
        <x:v>646</x:v>
      </x:c>
      <x:c r="D157" s="37">
        <x:v>0.063136574074074067</x:v>
      </x:c>
      <x:c r="E157" s="4"/>
      <x:c r="F157" s="4"/>
      <x:c r="G157" s="4"/>
      <x:c r="H157" s="4"/>
      <x:c r="I157" s="4"/>
      <x:c r="J157" s="4"/>
    </x:row>
    <x:row r="158" ht="20.100000381469727" customHeight="1">
      <x:c r="A158" s="3">
        <x:v>154</x:v>
      </x:c>
      <x:c r="B158" s="3">
        <x:v>668</x:v>
      </x:c>
      <x:c r="C158" s="3">
        <x:v>662</x:v>
      </x:c>
      <x:c r="D158" s="37">
        <x:v>0.063831018518518523</x:v>
      </x:c>
      <x:c r="E158" s="4"/>
      <x:c r="F158" s="4"/>
      <x:c r="G158" s="4"/>
      <x:c r="H158" s="4"/>
      <x:c r="I158" s="4"/>
      <x:c r="J158" s="4"/>
    </x:row>
    <x:row r="159" ht="20.100000381469727" customHeight="1">
      <x:c r="A159" s="3">
        <x:v>155</x:v>
      </x:c>
      <x:c r="B159" s="3">
        <x:v>672</x:v>
      </x:c>
      <x:c r="C159" s="3">
        <x:v>662</x:v>
      </x:c>
      <x:c r="D159" s="37">
        <x:v>0.064178240740740744</x:v>
      </x:c>
      <x:c r="E159" s="4"/>
      <x:c r="F159" s="4"/>
      <x:c r="G159" s="4"/>
      <x:c r="H159" s="4"/>
      <x:c r="I159" s="4"/>
      <x:c r="J159" s="4"/>
    </x:row>
    <x:row r="160" ht="20.100000381469727" customHeight="1">
      <x:c r="A160" s="3">
        <x:v>156</x:v>
      </x:c>
      <x:c r="B160" s="3">
        <x:v>678</x:v>
      </x:c>
      <x:c r="C160" s="3">
        <x:v>662</x:v>
      </x:c>
      <x:c r="D160" s="37">
        <x:v>0.064872685185185186</x:v>
      </x:c>
      <x:c r="E160" s="4"/>
      <x:c r="F160" s="4"/>
      <x:c r="G160" s="4"/>
      <x:c r="H160" s="4"/>
      <x:c r="I160" s="4"/>
      <x:c r="J160" s="4"/>
    </x:row>
    <x:row r="161" ht="20.100000381469727" customHeight="1">
      <x:c r="A161" s="3">
        <x:v>157</x:v>
      </x:c>
      <x:c r="B161" s="3">
        <x:v>682</x:v>
      </x:c>
      <x:c r="C161" s="3">
        <x:v>662</x:v>
      </x:c>
      <x:c r="D161" s="37">
        <x:v>0.065219907407407407</x:v>
      </x:c>
      <x:c r="E161" s="4"/>
      <x:c r="F161" s="4"/>
      <x:c r="G161" s="4"/>
      <x:c r="H161" s="4"/>
      <x:c r="I161" s="4"/>
      <x:c r="J161" s="4"/>
    </x:row>
    <x:row r="162" ht="20.100000381469727" customHeight="1">
      <x:c r="A162" s="3">
        <x:v>158</x:v>
      </x:c>
      <x:c r="B162" s="3">
        <x:v>687</x:v>
      </x:c>
      <x:c r="C162" s="3">
        <x:v>662</x:v>
      </x:c>
      <x:c r="D162" s="37">
        <x:v>0.065856481481481488</x:v>
      </x:c>
      <x:c r="E162" s="4"/>
      <x:c r="F162" s="4"/>
      <x:c r="G162" s="4"/>
      <x:c r="H162" s="4"/>
      <x:c r="I162" s="4"/>
      <x:c r="J162" s="4"/>
    </x:row>
    <x:row r="163" ht="20.100000381469727" customHeight="1">
      <x:c r="A163" s="3">
        <x:v>159</x:v>
      </x:c>
      <x:c r="B163" s="3">
        <x:v>693</x:v>
      </x:c>
      <x:c r="C163" s="3">
        <x:v>687</x:v>
      </x:c>
      <x:c r="D163" s="37">
        <x:v>0.066145833333333334</x:v>
      </x:c>
      <x:c r="E163" s="4"/>
      <x:c r="F163" s="4"/>
      <x:c r="G163" s="4"/>
      <x:c r="H163" s="4"/>
      <x:c r="I163" s="4"/>
      <x:c r="J163" s="4"/>
    </x:row>
    <x:row r="164" ht="20.100000381469727" customHeight="1">
      <x:c r="A164" s="3">
        <x:v>160</x:v>
      </x:c>
      <x:c r="B164" s="3">
        <x:v>702</x:v>
      </x:c>
      <x:c r="C164" s="3">
        <x:v>687</x:v>
      </x:c>
      <x:c r="D164" s="37">
        <x:v>0.066493055555555555</x:v>
      </x:c>
      <x:c r="E164" s="4"/>
      <x:c r="F164" s="4"/>
      <x:c r="G164" s="4"/>
      <x:c r="H164" s="4"/>
      <x:c r="I164" s="4"/>
      <x:c r="J164" s="4"/>
    </x:row>
    <x:row r="165" ht="20.100000381469727" customHeight="1">
      <x:c r="A165" s="3">
        <x:v>161</x:v>
      </x:c>
      <x:c r="B165" s="3">
        <x:v>705</x:v>
      </x:c>
      <x:c r="C165" s="3">
        <x:v>687</x:v>
      </x:c>
      <x:c r="D165" s="37">
        <x:v>0.066898148148148151</x:v>
      </x:c>
      <x:c r="E165" s="4"/>
      <x:c r="F165" s="4"/>
      <x:c r="G165" s="4"/>
      <x:c r="H165" s="4"/>
      <x:c r="I165" s="4"/>
      <x:c r="J165" s="4"/>
    </x:row>
    <x:row r="166" ht="20.100000381469727" customHeight="1">
      <x:c r="A166" s="3">
        <x:v>162</x:v>
      </x:c>
      <x:c r="B166" s="3">
        <x:v>709</x:v>
      </x:c>
      <x:c r="C166" s="3">
        <x:v>705</x:v>
      </x:c>
      <x:c r="D166" s="37">
        <x:v>0.067071759259259262</x:v>
      </x:c>
      <x:c r="E166" s="4"/>
      <x:c r="F166" s="4"/>
      <x:c r="G166" s="4"/>
      <x:c r="H166" s="4"/>
      <x:c r="I166" s="4"/>
      <x:c r="J166" s="4"/>
    </x:row>
    <x:row r="167" ht="20.100000381469727" customHeight="1">
      <x:c r="A167" s="3">
        <x:v>163</x:v>
      </x:c>
      <x:c r="B167" s="3">
        <x:v>721</x:v>
      </x:c>
      <x:c r="C167" s="3">
        <x:v>705</x:v>
      </x:c>
      <x:c r="D167" s="37">
        <x:v>0.067650462962962965</x:v>
      </x:c>
      <x:c r="E167" s="4"/>
      <x:c r="F167" s="4"/>
      <x:c r="G167" s="4"/>
      <x:c r="H167" s="4"/>
      <x:c r="I167" s="4"/>
      <x:c r="J167" s="4"/>
    </x:row>
    <x:row r="168" ht="20.100000381469727" customHeight="1">
      <x:c r="A168" s="3">
        <x:v>164</x:v>
      </x:c>
      <x:c r="B168" s="3">
        <x:v>733</x:v>
      </x:c>
      <x:c r="C168" s="3">
        <x:v>705</x:v>
      </x:c>
      <x:c r="D168" s="37">
        <x:v>0.068171296296296299</x:v>
      </x:c>
      <x:c r="E168" s="4"/>
      <x:c r="F168" s="4"/>
      <x:c r="G168" s="4"/>
      <x:c r="H168" s="4"/>
      <x:c r="I168" s="4"/>
      <x:c r="J168" s="4"/>
    </x:row>
    <x:row r="169" ht="20.100000381469727" customHeight="1">
      <x:c r="A169" s="3">
        <x:v>165</x:v>
      </x:c>
      <x:c r="B169" s="3">
        <x:v>745</x:v>
      </x:c>
      <x:c r="C169" s="3">
        <x:v>705</x:v>
      </x:c>
      <x:c r="D169" s="37">
        <x:v>0.068692129629629631</x:v>
      </x:c>
      <x:c r="E169" s="4"/>
      <x:c r="F169" s="4"/>
      <x:c r="G169" s="4"/>
      <x:c r="H169" s="4"/>
      <x:c r="I169" s="4"/>
      <x:c r="J169" s="4"/>
    </x:row>
    <x:row r="170" ht="20.100000381469727" customHeight="1">
      <x:c r="A170" s="3">
        <x:v>166</x:v>
      </x:c>
      <x:c r="B170" s="3">
        <x:v>757</x:v>
      </x:c>
      <x:c r="C170" s="3">
        <x:v>705</x:v>
      </x:c>
      <x:c r="D170" s="37">
        <x:v>0.069444444444444448</x:v>
      </x:c>
      <x:c r="E170" s="4"/>
      <x:c r="F170" s="4"/>
      <x:c r="G170" s="4"/>
      <x:c r="H170" s="4"/>
      <x:c r="I170" s="4"/>
      <x:c r="J170" s="4"/>
    </x:row>
    <x:row r="171" ht="20.100000381469727" customHeight="1">
      <x:c r="A171" s="3">
        <x:v>167</x:v>
      </x:c>
      <x:c r="B171" s="3">
        <x:v>769</x:v>
      </x:c>
      <x:c r="C171" s="3">
        <x:v>705</x:v>
      </x:c>
      <x:c r="D171" s="37">
        <x:v>0.070196759259259264</x:v>
      </x:c>
      <x:c r="E171" s="4"/>
      <x:c r="F171" s="4"/>
      <x:c r="G171" s="4"/>
      <x:c r="H171" s="4"/>
      <x:c r="I171" s="4"/>
      <x:c r="J171" s="4"/>
    </x:row>
    <x:row r="172" ht="20.100000381469727" customHeight="1">
      <x:c r="A172" s="3">
        <x:v>168</x:v>
      </x:c>
      <x:c r="B172" s="3">
        <x:v>781</x:v>
      </x:c>
      <x:c r="C172" s="3">
        <x:v>705</x:v>
      </x:c>
      <x:c r="D172" s="37">
        <x:v>0.071932870370370369</x:v>
      </x:c>
      <x:c r="E172" s="4"/>
      <x:c r="F172" s="4"/>
      <x:c r="G172" s="4"/>
      <x:c r="H172" s="4"/>
      <x:c r="I172" s="4"/>
      <x:c r="J172" s="4"/>
    </x:row>
    <x:row r="173" ht="20.100000381469727" customHeight="1">
      <x:c r="A173" s="3">
        <x:v>169</x:v>
      </x:c>
      <x:c r="B173" s="3">
        <x:v>784</x:v>
      </x:c>
      <x:c r="C173" s="3">
        <x:v>705</x:v>
      </x:c>
      <x:c r="D173" s="37">
        <x:v>0.07228009259259259</x:v>
      </x:c>
      <x:c r="E173" s="4"/>
      <x:c r="F173" s="4"/>
      <x:c r="G173" s="4"/>
      <x:c r="H173" s="4"/>
      <x:c r="I173" s="4"/>
      <x:c r="J173" s="4"/>
    </x:row>
    <x:row r="174" ht="20.100000381469727" customHeight="1">
      <x:c r="A174" s="3">
        <x:v>170</x:v>
      </x:c>
      <x:c r="B174" s="3">
        <x:v>788</x:v>
      </x:c>
      <x:c r="C174" s="3">
        <x:v>784</x:v>
      </x:c>
      <x:c r="D174" s="37">
        <x:v>0.072916666666666671</x:v>
      </x:c>
      <x:c r="E174" s="4"/>
      <x:c r="F174" s="4"/>
      <x:c r="G174" s="4"/>
      <x:c r="H174" s="4"/>
      <x:c r="I174" s="4"/>
      <x:c r="J174" s="4"/>
    </x:row>
    <x:row r="175" ht="20.100000381469727" customHeight="1">
      <x:c r="A175" s="3">
        <x:v>171</x:v>
      </x:c>
      <x:c r="B175" s="3">
        <x:v>793</x:v>
      </x:c>
      <x:c r="C175" s="3">
        <x:v>784</x:v>
      </x:c>
      <x:c r="D175" s="37">
        <x:v>0.073900462962962954</x:v>
      </x:c>
      <x:c r="E175" s="4"/>
      <x:c r="F175" s="4"/>
      <x:c r="G175" s="4"/>
      <x:c r="H175" s="4"/>
      <x:c r="I175" s="4"/>
      <x:c r="J175" s="4"/>
    </x:row>
    <x:row r="176" ht="20.100000381469727" customHeight="1">
      <x:c r="A176" s="3">
        <x:v>172</x:v>
      </x:c>
      <x:c r="B176" s="3">
        <x:v>798</x:v>
      </x:c>
      <x:c r="C176" s="3">
        <x:v>784</x:v>
      </x:c>
      <x:c r="D176" s="37">
        <x:v>0.074652777777777776</x:v>
      </x:c>
      <x:c r="E176" s="4"/>
      <x:c r="F176" s="4"/>
      <x:c r="G176" s="4"/>
      <x:c r="H176" s="4"/>
      <x:c r="I176" s="4"/>
      <x:c r="J176" s="4"/>
    </x:row>
    <x:row r="177" ht="20.100000381469727" customHeight="1">
      <x:c r="A177" s="3">
        <x:v>173</x:v>
      </x:c>
      <x:c r="B177" s="3">
        <x:v>802</x:v>
      </x:c>
      <x:c r="C177" s="3">
        <x:v>784</x:v>
      </x:c>
      <x:c r="D177" s="37">
        <x:v>0.075</x:v>
      </x:c>
      <x:c r="E177" s="4"/>
      <x:c r="F177" s="4"/>
      <x:c r="G177" s="4"/>
      <x:c r="H177" s="4"/>
      <x:c r="I177" s="4"/>
      <x:c r="J177" s="4"/>
    </x:row>
    <x:row r="178" ht="20.100000381469727" customHeight="1">
      <x:c r="A178" s="3">
        <x:v>174</x:v>
      </x:c>
      <x:c r="B178" s="3">
        <x:v>805</x:v>
      </x:c>
      <x:c r="C178" s="3">
        <x:v>802</x:v>
      </x:c>
      <x:c r="D178" s="37">
        <x:v>0.075231481481481483</x:v>
      </x:c>
      <x:c r="E178" s="4"/>
      <x:c r="F178" s="4"/>
      <x:c r="G178" s="4"/>
      <x:c r="H178" s="4"/>
      <x:c r="I178" s="4"/>
      <x:c r="J178" s="4"/>
    </x:row>
    <x:row r="179" ht="20.100000381469727" customHeight="1">
      <x:c r="A179" s="2">
        <x:v>175</x:v>
      </x:c>
      <x:c r="B179" s="2">
        <x:v>809</x:v>
      </x:c>
      <x:c r="C179" s="2">
        <x:v>802</x:v>
      </x:c>
      <x:c r="D179" s="37">
        <x:v>0.075578703703703703</x:v>
      </x:c>
      <x:c r="E179" s="4"/>
      <x:c r="F179" s="4"/>
      <x:c r="G179" s="4"/>
      <x:c r="H179" s="4"/>
      <x:c r="I179" s="4"/>
      <x:c r="J179" s="4"/>
    </x:row>
    <x:row r="180" ht="20.100000381469727" customHeight="1">
      <x:c r="A180" s="2">
        <x:v>176</x:v>
      </x:c>
      <x:c r="B180" s="2">
        <x:v>814</x:v>
      </x:c>
      <x:c r="C180" s="2">
        <x:v>802</x:v>
      </x:c>
      <x:c r="D180" s="37">
        <x:v>0.075810185185185189</x:v>
      </x:c>
      <x:c r="E180" s="4"/>
      <x:c r="F180" s="4"/>
      <x:c r="G180" s="4"/>
      <x:c r="H180" s="4"/>
      <x:c r="I180" s="4"/>
      <x:c r="J180" s="4"/>
    </x:row>
    <x:row r="181" ht="20.100000381469727" customHeight="1">
      <x:c r="A181" s="2">
        <x:v>177</x:v>
      </x:c>
      <x:c r="B181" s="2">
        <x:v>819</x:v>
      </x:c>
      <x:c r="C181" s="2">
        <x:v>802</x:v>
      </x:c>
      <x:c r="D181" s="37">
        <x:v>0.076099537037037035</x:v>
      </x:c>
      <x:c r="E181" s="4"/>
      <x:c r="F181" s="4"/>
      <x:c r="G181" s="4"/>
      <x:c r="H181" s="4"/>
      <x:c r="I181" s="4"/>
      <x:c r="J181" s="4"/>
    </x:row>
    <x:row r="182" ht="20.100000381469727" customHeight="1">
      <x:c r="A182" s="2">
        <x:v>178</x:v>
      </x:c>
      <x:c r="B182" s="2">
        <x:v>831</x:v>
      </x:c>
      <x:c r="C182" s="2">
        <x:v>819</x:v>
      </x:c>
      <x:c r="D182" s="37">
        <x:v>0.077199074074074073</x:v>
      </x:c>
      <x:c r="E182" s="4"/>
      <x:c r="F182" s="4"/>
      <x:c r="G182" s="4"/>
      <x:c r="H182" s="4"/>
      <x:c r="I182" s="4"/>
      <x:c r="J182" s="4"/>
    </x:row>
    <x:row r="183" ht="20.100000381469727" customHeight="1">
      <x:c r="A183" s="2">
        <x:v>179</x:v>
      </x:c>
      <x:c r="B183" s="2">
        <x:v>843</x:v>
      </x:c>
      <x:c r="C183" s="2">
        <x:v>819</x:v>
      </x:c>
      <x:c r="D183" s="37">
        <x:v>0.07829861111111111</x:v>
      </x:c>
      <x:c r="E183" s="4"/>
      <x:c r="F183" s="4"/>
      <x:c r="G183" s="4"/>
      <x:c r="H183" s="4"/>
      <x:c r="I183" s="4"/>
      <x:c r="J183" s="4"/>
    </x:row>
    <x:row r="184" ht="20.100000381469727" customHeight="1">
      <x:c r="A184" s="2">
        <x:v>180</x:v>
      </x:c>
      <x:c r="B184" s="2">
        <x:v>855</x:v>
      </x:c>
      <x:c r="C184" s="2">
        <x:v>819</x:v>
      </x:c>
      <x:c r="D184" s="37">
        <x:v>0.079571759259259259</x:v>
      </x:c>
      <x:c r="E184" s="4"/>
      <x:c r="F184" s="4"/>
      <x:c r="G184" s="4"/>
      <x:c r="H184" s="4"/>
      <x:c r="I184" s="4"/>
      <x:c r="J184" s="4"/>
    </x:row>
    <x:row r="185" ht="20.100000381469727" customHeight="1">
      <x:c r="A185" s="2">
        <x:v>181</x:v>
      </x:c>
      <x:c r="B185" s="2">
        <x:v>867</x:v>
      </x:c>
      <x:c r="C185" s="2">
        <x:v>819</x:v>
      </x:c>
      <x:c r="D185" s="37">
        <x:v>0.081655092592592599</x:v>
      </x:c>
      <x:c r="E185" s="4"/>
      <x:c r="F185" s="4"/>
      <x:c r="G185" s="4"/>
      <x:c r="H185" s="4"/>
      <x:c r="I185" s="4"/>
      <x:c r="J185" s="4"/>
    </x:row>
    <x:row r="186" ht="20.100000381469727" customHeight="1">
      <x:c r="A186" s="2">
        <x:v>182</x:v>
      </x:c>
      <x:c r="B186" s="2">
        <x:v>871</x:v>
      </x:c>
      <x:c r="C186" s="2">
        <x:v>867</x:v>
      </x:c>
      <x:c r="D186" s="37">
        <x:v>0.08200231481481482</x:v>
      </x:c>
      <x:c r="E186" s="4"/>
      <x:c r="F186" s="4"/>
      <x:c r="G186" s="4"/>
      <x:c r="H186" s="4"/>
      <x:c r="I186" s="4"/>
      <x:c r="J186" s="4"/>
    </x:row>
    <x:row r="187" ht="20.100000381469727" customHeight="1">
      <x:c r="A187" s="2">
        <x:v>183</x:v>
      </x:c>
      <x:c r="B187" s="2">
        <x:v>875</x:v>
      </x:c>
      <x:c r="C187" s="2">
        <x:v>871</x:v>
      </x:c>
      <x:c r="D187" s="37">
        <x:v>0.082696759259259262</x:v>
      </x:c>
      <x:c r="E187" s="4"/>
      <x:c r="F187" s="4"/>
      <x:c r="G187" s="4"/>
      <x:c r="H187" s="4"/>
      <x:c r="I187" s="4"/>
      <x:c r="J187" s="4"/>
    </x:row>
    <x:row r="188" ht="20.100000381469727" customHeight="1">
      <x:c r="A188" s="2">
        <x:v>184</x:v>
      </x:c>
      <x:c r="B188" s="2">
        <x:v>879</x:v>
      </x:c>
      <x:c r="C188" s="2">
        <x:v>871</x:v>
      </x:c>
      <x:c r="D188" s="37">
        <x:v>0.083101851851851857</x:v>
      </x:c>
      <x:c r="E188" s="4"/>
      <x:c r="F188" s="4"/>
      <x:c r="G188" s="4"/>
      <x:c r="H188" s="4"/>
      <x:c r="I188" s="4"/>
      <x:c r="J188" s="4"/>
    </x:row>
    <x:row r="189" ht="20.100000381469727" customHeight="1">
      <x:c r="A189" s="2">
        <x:v>185</x:v>
      </x:c>
      <x:c r="B189" s="2">
        <x:v>885</x:v>
      </x:c>
      <x:c r="C189" s="2">
        <x:v>871</x:v>
      </x:c>
      <x:c r="D189" s="37">
        <x:v>0.084027777777777785</x:v>
      </x:c>
      <x:c r="E189" s="4"/>
      <x:c r="F189" s="4"/>
      <x:c r="G189" s="4"/>
      <x:c r="H189" s="4"/>
      <x:c r="I189" s="4"/>
      <x:c r="J189" s="4"/>
    </x:row>
    <x:row r="190" ht="20.100000381469727" customHeight="1">
      <x:c r="A190" s="2">
        <x:v>186</x:v>
      </x:c>
      <x:c r="B190" s="2">
        <x:v>893</x:v>
      </x:c>
      <x:c r="C190" s="2">
        <x:v>871</x:v>
      </x:c>
      <x:c r="D190" s="37">
        <x:v>0.085474537037037046</x:v>
      </x:c>
      <x:c r="E190" s="4"/>
      <x:c r="F190" s="4"/>
      <x:c r="G190" s="4"/>
      <x:c r="H190" s="4"/>
      <x:c r="I190" s="4"/>
      <x:c r="J190" s="4"/>
    </x:row>
    <x:row r="191" ht="20.100000381469727" customHeight="1">
      <x:c r="A191" s="2">
        <x:v>187</x:v>
      </x:c>
      <x:c r="B191" s="2">
        <x:v>898</x:v>
      </x:c>
      <x:c r="C191" s="2">
        <x:v>871</x:v>
      </x:c>
      <x:c r="D191" s="37">
        <x:v>0.086053240740740736</x:v>
      </x:c>
      <x:c r="E191" s="4"/>
      <x:c r="F191" s="4"/>
      <x:c r="G191" s="4"/>
      <x:c r="H191" s="4"/>
      <x:c r="I191" s="4"/>
      <x:c r="J191" s="4"/>
    </x:row>
    <x:row r="192" ht="20.100000381469727" customHeight="1">
      <x:c r="A192" s="2">
        <x:v>188</x:v>
      </x:c>
      <x:c r="B192" s="2">
        <x:v>906</x:v>
      </x:c>
      <x:c r="C192" s="2">
        <x:v>871</x:v>
      </x:c>
      <x:c r="D192" s="37">
        <x:v>0.087384259259259259</x:v>
      </x:c>
      <x:c r="E192" s="4"/>
      <x:c r="F192" s="4"/>
      <x:c r="G192" s="4"/>
      <x:c r="H192" s="4"/>
      <x:c r="I192" s="4"/>
      <x:c r="J192" s="4"/>
    </x:row>
    <x:row r="193" ht="20.100000381469727" customHeight="1">
      <x:c r="A193" s="2">
        <x:v>189</x:v>
      </x:c>
      <x:c r="B193" s="2">
        <x:v>911</x:v>
      </x:c>
      <x:c r="C193" s="2">
        <x:v>871</x:v>
      </x:c>
      <x:c r="D193" s="37">
        <x:v>0.088541666666666671</x:v>
      </x:c>
      <x:c r="E193" s="4"/>
      <x:c r="F193" s="4"/>
      <x:c r="G193" s="4"/>
      <x:c r="H193" s="4"/>
      <x:c r="I193" s="4"/>
      <x:c r="J193" s="4"/>
    </x:row>
    <x:row r="194" ht="20.100000381469727" customHeight="1">
      <x:c r="A194" s="2">
        <x:v>190</x:v>
      </x:c>
      <x:c r="B194" s="2">
        <x:v>917</x:v>
      </x:c>
      <x:c r="C194" s="2">
        <x:v>871</x:v>
      </x:c>
      <x:c r="D194" s="37">
        <x:v>0.089467592592592599</x:v>
      </x:c>
      <x:c r="E194" s="4"/>
      <x:c r="F194" s="4"/>
      <x:c r="G194" s="4"/>
      <x:c r="H194" s="4"/>
      <x:c r="I194" s="4"/>
      <x:c r="J194" s="4"/>
    </x:row>
    <x:row r="195" ht="20.100000381469727" customHeight="1">
      <x:c r="A195" s="2">
        <x:v>191</x:v>
      </x:c>
      <x:c r="B195" s="2">
        <x:v>921</x:v>
      </x:c>
      <x:c r="C195" s="2">
        <x:v>871</x:v>
      </x:c>
      <x:c r="D195" s="37">
        <x:v>0.090104166666666666</x:v>
      </x:c>
      <x:c r="E195" s="4"/>
      <x:c r="F195" s="4"/>
      <x:c r="G195" s="4"/>
      <x:c r="H195" s="4"/>
      <x:c r="I195" s="4"/>
      <x:c r="J195" s="4"/>
    </x:row>
    <x:row r="196" ht="20.100000381469727" customHeight="1">
      <x:c r="A196" s="2">
        <x:v>192</x:v>
      </x:c>
      <x:c r="B196" s="2">
        <x:v>925</x:v>
      </x:c>
      <x:c r="C196" s="2">
        <x:v>921</x:v>
      </x:c>
      <x:c r="D196" s="37">
        <x:v>0.090682870370370372</x:v>
      </x:c>
      <x:c r="E196" s="4"/>
      <x:c r="F196" s="4"/>
      <x:c r="G196" s="4"/>
      <x:c r="H196" s="4"/>
      <x:c r="I196" s="4"/>
      <x:c r="J196" s="4"/>
    </x:row>
    <x:row r="197" ht="20.100000381469727" customHeight="1">
      <x:c r="A197" s="2">
        <x:v>193</x:v>
      </x:c>
      <x:c r="B197" s="2">
        <x:v>929</x:v>
      </x:c>
      <x:c r="C197" s="2">
        <x:v>921</x:v>
      </x:c>
      <x:c r="D197" s="37">
        <x:v>0.091319444444444439</x:v>
      </x:c>
      <x:c r="E197" s="4"/>
      <x:c r="F197" s="4"/>
      <x:c r="G197" s="4"/>
      <x:c r="H197" s="4"/>
      <x:c r="I197" s="4"/>
      <x:c r="J197" s="4"/>
    </x:row>
    <x:row r="198" ht="20.100000381469727" customHeight="1">
      <x:c r="A198" s="2">
        <x:v>194</x:v>
      </x:c>
      <x:c r="B198" s="2">
        <x:v>932</x:v>
      </x:c>
      <x:c r="C198" s="2">
        <x:v>921</x:v>
      </x:c>
      <x:c r="D198" s="37">
        <x:v>0.091724537037037035</x:v>
      </x:c>
      <x:c r="E198" s="4"/>
      <x:c r="F198" s="4"/>
      <x:c r="G198" s="4"/>
      <x:c r="H198" s="4"/>
      <x:c r="I198" s="4"/>
      <x:c r="J198" s="4"/>
    </x:row>
    <x:row r="199" ht="20.100000381469727" customHeight="1">
      <x:c r="A199" s="2">
        <x:v>195</x:v>
      </x:c>
      <x:c r="B199" s="2">
        <x:v>935</x:v>
      </x:c>
      <x:c r="C199" s="2">
        <x:v>932</x:v>
      </x:c>
      <x:c r="D199" s="37">
        <x:v>0.09195601851851852</x:v>
      </x:c>
      <x:c r="E199" s="4"/>
      <x:c r="F199" s="4"/>
      <x:c r="G199" s="4"/>
      <x:c r="H199" s="4"/>
      <x:c r="I199" s="4"/>
      <x:c r="J199" s="4"/>
    </x:row>
    <x:row r="200" ht="20.100000381469727" customHeight="1">
      <x:c r="A200" s="2">
        <x:v>196</x:v>
      </x:c>
      <x:c r="B200" s="2">
        <x:v>939</x:v>
      </x:c>
      <x:c r="C200" s="2">
        <x:v>932</x:v>
      </x:c>
      <x:c r="D200" s="37">
        <x:v>0.092592592592592587</x:v>
      </x:c>
      <x:c r="E200" s="4"/>
      <x:c r="F200" s="4"/>
      <x:c r="G200" s="4"/>
      <x:c r="H200" s="4"/>
      <x:c r="I200" s="4"/>
      <x:c r="J200" s="4"/>
    </x:row>
    <x:row r="201" ht="20.100000381469727" customHeight="1">
      <x:c r="A201" s="2">
        <x:v>197</x:v>
      </x:c>
      <x:c r="B201" s="2">
        <x:v>943</x:v>
      </x:c>
      <x:c r="C201" s="2">
        <x:v>932</x:v>
      </x:c>
      <x:c r="D201" s="37">
        <x:v>0.092939814814814808</x:v>
      </x:c>
      <x:c r="E201" s="4"/>
      <x:c r="F201" s="4"/>
      <x:c r="G201" s="4"/>
      <x:c r="H201" s="4"/>
      <x:c r="I201" s="4"/>
      <x:c r="J201" s="4"/>
    </x:row>
    <x:row r="202" ht="20.100000381469727" customHeight="1">
      <x:c r="A202" s="2">
        <x:v>198</x:v>
      </x:c>
      <x:c r="B202" s="2">
        <x:v>947</x:v>
      </x:c>
      <x:c r="C202" s="2">
        <x:v>932</x:v>
      </x:c>
      <x:c r="D202" s="37">
        <x:v>0.093634259259259264</x:v>
      </x:c>
      <x:c r="E202" s="4"/>
      <x:c r="F202" s="4"/>
      <x:c r="G202" s="4"/>
      <x:c r="H202" s="4"/>
      <x:c r="I202" s="4"/>
      <x:c r="J202" s="4"/>
    </x:row>
    <x:row r="203" ht="20.100000381469727" customHeight="1">
      <x:c r="A203" s="2">
        <x:v>199</x:v>
      </x:c>
      <x:c r="B203" s="2">
        <x:v>950</x:v>
      </x:c>
      <x:c r="C203" s="2">
        <x:v>947</x:v>
      </x:c>
      <x:c r="D203" s="37">
        <x:v>0.09392361111111111</x:v>
      </x:c>
      <x:c r="E203" s="4"/>
      <x:c r="F203" s="4"/>
      <x:c r="G203" s="4"/>
      <x:c r="H203" s="4"/>
      <x:c r="I203" s="4"/>
      <x:c r="J203" s="4"/>
    </x:row>
    <x:row r="204" ht="20.100000381469727" customHeight="1">
      <x:c r="A204" s="2">
        <x:v>200</x:v>
      </x:c>
      <x:c r="B204" s="2">
        <x:v>954</x:v>
      </x:c>
      <x:c r="C204" s="2">
        <x:v>947</x:v>
      </x:c>
      <x:c r="D204" s="37">
        <x:v>0.094212962962962954</x:v>
      </x:c>
      <x:c r="E204" s="4"/>
      <x:c r="F204" s="4"/>
      <x:c r="G204" s="4"/>
      <x:c r="H204" s="4"/>
      <x:c r="I204" s="4"/>
      <x:c r="J204" s="4"/>
    </x:row>
    <x:row r="205" ht="20.100000381469727" customHeight="1">
      <x:c r="A205" s="2">
        <x:v>201</x:v>
      </x:c>
      <x:c r="B205" s="2">
        <x:v>958</x:v>
      </x:c>
      <x:c r="C205" s="2">
        <x:v>947</x:v>
      </x:c>
      <x:c r="D205" s="37">
        <x:v>0.094502314814814817</x:v>
      </x:c>
      <x:c r="E205" s="4"/>
      <x:c r="F205" s="4"/>
      <x:c r="G205" s="4"/>
      <x:c r="H205" s="4"/>
      <x:c r="I205" s="4"/>
      <x:c r="J205" s="4"/>
    </x:row>
    <x:row r="206" ht="20.100000381469727" customHeight="1">
      <x:c r="A206" s="2">
        <x:v>202</x:v>
      </x:c>
      <x:c r="B206" s="2">
        <x:v>962</x:v>
      </x:c>
      <x:c r="C206" s="2">
        <x:v>947</x:v>
      </x:c>
      <x:c r="D206" s="37">
        <x:v>0.094791666666666663</x:v>
      </x:c>
      <x:c r="E206" s="4"/>
      <x:c r="F206" s="4"/>
      <x:c r="G206" s="4"/>
      <x:c r="H206" s="4"/>
      <x:c r="I206" s="4"/>
      <x:c r="J206" s="4"/>
    </x:row>
    <x:row r="207" ht="20.100000381469727" customHeight="1">
      <x:c r="A207" s="2">
        <x:v>203</x:v>
      </x:c>
      <x:c r="B207" s="2">
        <x:v>968</x:v>
      </x:c>
      <x:c r="C207" s="2">
        <x:v>947</x:v>
      </x:c>
      <x:c r="D207" s="37">
        <x:v>0.095486111111111105</x:v>
      </x:c>
      <x:c r="E207" s="4"/>
      <x:c r="F207" s="4"/>
      <x:c r="G207" s="4"/>
      <x:c r="H207" s="4"/>
      <x:c r="I207" s="4"/>
      <x:c r="J207" s="4"/>
    </x:row>
    <x:row r="208" ht="20.100000381469727" customHeight="1">
      <x:c r="A208" s="2">
        <x:v>204</x:v>
      </x:c>
      <x:c r="B208" s="2">
        <x:v>972</x:v>
      </x:c>
      <x:c r="C208" s="2">
        <x:v>947</x:v>
      </x:c>
      <x:c r="D208" s="37">
        <x:v>0.095775462962962965</x:v>
      </x:c>
      <x:c r="E208" s="4"/>
      <x:c r="F208" s="4"/>
      <x:c r="G208" s="4"/>
      <x:c r="H208" s="4"/>
      <x:c r="I208" s="4"/>
      <x:c r="J208" s="4"/>
    </x:row>
    <x:row r="209" ht="20.100000381469727" customHeight="1">
      <x:c r="A209" s="2">
        <x:v>205</x:v>
      </x:c>
      <x:c r="B209" s="2">
        <x:v>977</x:v>
      </x:c>
      <x:c r="C209" s="2">
        <x:v>947</x:v>
      </x:c>
      <x:c r="D209" s="37">
        <x:v>0.096875</x:v>
      </x:c>
      <x:c r="E209" s="4"/>
      <x:c r="F209" s="4"/>
      <x:c r="G209" s="4"/>
      <x:c r="H209" s="4"/>
      <x:c r="I209" s="4"/>
      <x:c r="J209" s="4"/>
    </x:row>
    <x:row r="210" ht="20.100000381469727" customHeight="1">
      <x:c r="A210" s="2">
        <x:v>206</x:v>
      </x:c>
      <x:c r="B210" s="2">
        <x:v>981</x:v>
      </x:c>
      <x:c r="C210" s="2">
        <x:v>947</x:v>
      </x:c>
      <x:c r="D210" s="37">
        <x:v>0.097164351851851849</x:v>
      </x:c>
      <x:c r="E210" s="4"/>
      <x:c r="F210" s="4"/>
      <x:c r="G210" s="4"/>
      <x:c r="H210" s="4"/>
      <x:c r="I210" s="4"/>
      <x:c r="J210" s="4"/>
    </x:row>
    <x:row r="211" ht="20.100000381469727" customHeight="1">
      <x:c r="A211" s="2">
        <x:v>207</x:v>
      </x:c>
      <x:c r="B211" s="2">
        <x:v>985</x:v>
      </x:c>
      <x:c r="C211" s="2">
        <x:v>947</x:v>
      </x:c>
      <x:c r="D211" s="37">
        <x:v>0.097453703703703709</x:v>
      </x:c>
      <x:c r="E211" s="4"/>
      <x:c r="F211" s="4"/>
      <x:c r="G211" s="4"/>
      <x:c r="H211" s="4"/>
      <x:c r="I211" s="4"/>
      <x:c r="J211" s="4"/>
    </x:row>
    <x:row r="212" ht="20.100000381469727" customHeight="1">
      <x:c r="A212" s="2">
        <x:v>208</x:v>
      </x:c>
      <x:c r="B212" s="2">
        <x:v>991</x:v>
      </x:c>
      <x:c r="C212" s="2">
        <x:v>947</x:v>
      </x:c>
      <x:c r="D212" s="37">
        <x:v>0.098148148148148151</x:v>
      </x:c>
      <x:c r="E212" s="4"/>
      <x:c r="F212" s="4"/>
      <x:c r="G212" s="4"/>
      <x:c r="H212" s="4"/>
      <x:c r="I212" s="4"/>
      <x:c r="J212" s="4"/>
    </x:row>
    <x:row r="213" ht="20.100000381469727" customHeight="1">
      <x:c r="A213" s="2">
        <x:v>209</x:v>
      </x:c>
      <x:c r="B213" s="2">
        <x:v>996</x:v>
      </x:c>
      <x:c r="C213" s="2">
        <x:v>947</x:v>
      </x:c>
      <x:c r="D213" s="37">
        <x:v>0.098784722222222218</x:v>
      </x:c>
      <x:c r="E213" s="4"/>
      <x:c r="F213" s="4"/>
      <x:c r="G213" s="4"/>
      <x:c r="H213" s="4"/>
      <x:c r="I213" s="4"/>
      <x:c r="J213" s="4"/>
    </x:row>
    <x:row r="214" ht="20.100000381469727" customHeight="1">
      <x:c r="A214" s="2">
        <x:v>210</x:v>
      </x:c>
      <x:c r="B214" s="2">
        <x:v>999</x:v>
      </x:c>
      <x:c r="C214" s="2">
        <x:v>947</x:v>
      </x:c>
      <x:c r="D214" s="37">
        <x:v>0.099710648148148145</x:v>
      </x:c>
      <x:c r="E214" s="4"/>
      <x:c r="F214" s="4"/>
      <x:c r="G214" s="4"/>
      <x:c r="H214" s="4"/>
      <x:c r="I214" s="4"/>
      <x:c r="J214" s="4"/>
    </x:row>
    <x:row r="215" ht="20.25">
      <x:c r="A215" s="42">
        <x:v>211</x:v>
      </x:c>
      <x:c r="B215" s="42">
        <x:v>1003</x:v>
      </x:c>
      <x:c r="C215" s="42">
        <x:v>999</x:v>
      </x:c>
      <x:c r="D215" s="44">
        <x:v>0.10000000000000001</x:v>
      </x:c>
      <x:c r="E215" s="42"/>
      <x:c r="F215" s="42"/>
      <x:c r="G215" s="42"/>
      <x:c r="H215" s="42"/>
      <x:c r="I215" s="42"/>
      <x:c r="J215" s="42"/>
    </x:row>
    <x:row r="216" ht="20.25">
      <x:c r="A216" s="42">
        <x:v>212</x:v>
      </x:c>
      <x:c r="B216" s="42">
        <x:v>1007</x:v>
      </x:c>
      <x:c r="C216" s="42">
        <x:v>999</x:v>
      </x:c>
      <x:c r="D216" s="44">
        <x:v>0.10034722222222223</x:v>
      </x:c>
      <x:c r="E216" s="42"/>
      <x:c r="F216" s="42"/>
      <x:c r="G216" s="42"/>
      <x:c r="H216" s="42"/>
      <x:c r="I216" s="42"/>
      <x:c r="J216" s="42"/>
    </x:row>
    <x:row r="217" ht="20.25">
      <x:c r="A217" s="42">
        <x:v>213</x:v>
      </x:c>
      <x:c r="B217" s="42">
        <x:v>1013</x:v>
      </x:c>
      <x:c r="C217" s="42">
        <x:v>1007</x:v>
      </x:c>
      <x:c r="D217" s="44">
        <x:v>0.10069444444444445</x:v>
      </x:c>
      <x:c r="E217" s="42"/>
      <x:c r="F217" s="42"/>
      <x:c r="G217" s="42"/>
      <x:c r="H217" s="42"/>
      <x:c r="I217" s="42"/>
      <x:c r="J217" s="42"/>
    </x:row>
    <x:row r="218" ht="20.25">
      <x:c r="A218" s="42">
        <x:v>214</x:v>
      </x:c>
      <x:c r="B218" s="42">
        <x:v>1018</x:v>
      </x:c>
      <x:c r="C218" s="42">
        <x:v>1007</x:v>
      </x:c>
      <x:c r="D218" s="44">
        <x:v>0.10121527777777778</x:v>
      </x:c>
      <x:c r="E218" s="42"/>
      <x:c r="F218" s="42"/>
      <x:c r="G218" s="42"/>
      <x:c r="H218" s="42"/>
      <x:c r="I218" s="42"/>
      <x:c r="J218" s="42"/>
    </x:row>
    <x:row r="219" ht="20.25">
      <x:c r="A219" s="42">
        <x:v>215</x:v>
      </x:c>
      <x:c r="B219" s="42">
        <x:v>1028</x:v>
      </x:c>
      <x:c r="C219" s="42">
        <x:v>1007</x:v>
      </x:c>
      <x:c r="D219" s="44">
        <x:v>0.10202546296296296</x:v>
      </x:c>
      <x:c r="E219" s="42"/>
      <x:c r="F219" s="42"/>
      <x:c r="G219" s="42"/>
      <x:c r="H219" s="42"/>
      <x:c r="I219" s="42"/>
      <x:c r="J219" s="42"/>
    </x:row>
    <x:row r="220" ht="20.25">
      <x:c r="A220" s="42">
        <x:v>216</x:v>
      </x:c>
      <x:c r="B220" s="42">
        <x:v>1033</x:v>
      </x:c>
      <x:c r="C220" s="42">
        <x:v>1007</x:v>
      </x:c>
      <x:c r="D220" s="44">
        <x:v>0.10248842592592593</x:v>
      </x:c>
      <x:c r="E220" s="42"/>
      <x:c r="F220" s="42"/>
      <x:c r="G220" s="42"/>
      <x:c r="H220" s="42"/>
      <x:c r="I220" s="42"/>
      <x:c r="J220" s="42"/>
    </x:row>
    <x:row r="221" ht="20.25">
      <x:c r="A221" s="42">
        <x:v>217</x:v>
      </x:c>
      <x:c r="B221" s="42">
        <x:v>1039</x:v>
      </x:c>
      <x:c r="C221" s="42">
        <x:v>1007</x:v>
      </x:c>
      <x:c r="D221" s="44">
        <x:v>0.10295138888888888</x:v>
      </x:c>
      <x:c r="E221" s="42"/>
      <x:c r="F221" s="42"/>
      <x:c r="G221" s="42"/>
      <x:c r="H221" s="42"/>
      <x:c r="I221" s="42"/>
      <x:c r="J221" s="42"/>
    </x:row>
    <x:row r="222" ht="20.25">
      <x:c r="A222" s="42">
        <x:v>218</x:v>
      </x:c>
      <x:c r="B222" s="42">
        <x:v>1043</x:v>
      </x:c>
      <x:c r="C222" s="42">
        <x:v>1039</x:v>
      </x:c>
      <x:c r="D222" s="44">
        <x:v>0.10318287037037037</x:v>
      </x:c>
      <x:c r="E222" s="42"/>
      <x:c r="F222" s="42"/>
      <x:c r="G222" s="42"/>
      <x:c r="H222" s="42"/>
      <x:c r="I222" s="42"/>
      <x:c r="J222" s="42"/>
    </x:row>
    <x:row r="223" ht="20.25">
      <x:c r="A223" s="42">
        <x:v>219</x:v>
      </x:c>
      <x:c r="B223" s="42">
        <x:v>1049</x:v>
      </x:c>
      <x:c r="C223" s="42">
        <x:v>1039</x:v>
      </x:c>
      <x:c r="D223" s="44">
        <x:v>0.10387731481481481</x:v>
      </x:c>
      <x:c r="E223" s="42"/>
      <x:c r="F223" s="42"/>
      <x:c r="G223" s="42"/>
      <x:c r="H223" s="42"/>
      <x:c r="I223" s="42"/>
      <x:c r="J223" s="42"/>
    </x:row>
    <x:row r="224" ht="20.25">
      <x:c r="A224" s="42">
        <x:v>220</x:v>
      </x:c>
      <x:c r="B224" s="42">
        <x:v>1054</x:v>
      </x:c>
      <x:c r="C224" s="42">
        <x:v>1039</x:v>
      </x:c>
      <x:c r="D224" s="44">
        <x:v>0.10451388888888889</x:v>
      </x:c>
      <x:c r="E224" s="42"/>
      <x:c r="F224" s="42"/>
      <x:c r="G224" s="42"/>
      <x:c r="H224" s="42"/>
      <x:c r="I224" s="42"/>
      <x:c r="J224" s="42"/>
    </x:row>
    <x:row r="225" ht="20.25">
      <x:c r="A225" s="42">
        <x:v>221</x:v>
      </x:c>
      <x:c r="B225" s="42">
        <x:v>1057</x:v>
      </x:c>
      <x:c r="C225" s="42">
        <x:v>1039</x:v>
      </x:c>
      <x:c r="D225" s="44">
        <x:v>0.10480324074074074</x:v>
      </x:c>
      <x:c r="E225" s="42"/>
      <x:c r="F225" s="42"/>
      <x:c r="G225" s="42"/>
      <x:c r="H225" s="42"/>
      <x:c r="I225" s="42"/>
      <x:c r="J225" s="42"/>
    </x:row>
    <x:row r="226" ht="20.25">
      <x:c r="A226" s="42">
        <x:v>222</x:v>
      </x:c>
      <x:c r="B226" s="42">
        <x:v>1063</x:v>
      </x:c>
      <x:c r="C226" s="42">
        <x:v>1039</x:v>
      </x:c>
      <x:c r="D226" s="44">
        <x:v>0.10526620370370371</x:v>
      </x:c>
      <x:c r="E226" s="42"/>
      <x:c r="F226" s="42"/>
      <x:c r="G226" s="42"/>
      <x:c r="H226" s="42"/>
      <x:c r="I226" s="42"/>
      <x:c r="J226" s="42"/>
    </x:row>
    <x:row r="227" ht="20.25">
      <x:c r="A227" s="42">
        <x:v>223</x:v>
      </x:c>
      <x:c r="B227" s="42">
        <x:v>1068</x:v>
      </x:c>
      <x:c r="C227" s="42">
        <x:v>1039</x:v>
      </x:c>
      <x:c r="D227" s="44">
        <x:v>0.10590277777777778</x:v>
      </x:c>
      <x:c r="E227" s="42"/>
      <x:c r="F227" s="42"/>
      <x:c r="G227" s="42"/>
      <x:c r="H227" s="42"/>
      <x:c r="I227" s="42"/>
      <x:c r="J227" s="42"/>
    </x:row>
    <x:row r="228" ht="20.25">
      <x:c r="A228" s="42">
        <x:v>224</x:v>
      </x:c>
      <x:c r="B228" s="42">
        <x:v>1071</x:v>
      </x:c>
      <x:c r="C228" s="42">
        <x:v>1039</x:v>
      </x:c>
      <x:c r="D228" s="44">
        <x:v>0.10619212962962964</x:v>
      </x:c>
      <x:c r="E228" s="42"/>
      <x:c r="F228" s="42"/>
      <x:c r="G228" s="42"/>
      <x:c r="H228" s="42"/>
      <x:c r="I228" s="42"/>
      <x:c r="J228" s="42"/>
    </x:row>
    <x:row r="229" ht="20.25">
      <x:c r="A229" s="42">
        <x:v>225</x:v>
      </x:c>
      <x:c r="B229" s="42">
        <x:v>1076</x:v>
      </x:c>
      <x:c r="C229" s="42">
        <x:v>1039</x:v>
      </x:c>
      <x:c r="D229" s="44">
        <x:v>0.1068287037037037</x:v>
      </x:c>
      <x:c r="E229" s="42"/>
      <x:c r="F229" s="42"/>
      <x:c r="G229" s="42"/>
      <x:c r="H229" s="42"/>
      <x:c r="I229" s="42"/>
      <x:c r="J229" s="42"/>
    </x:row>
    <x:row r="230" ht="20.25">
      <x:c r="A230" s="42">
        <x:v>226</x:v>
      </x:c>
      <x:c r="B230" s="42">
        <x:v>1082</x:v>
      </x:c>
      <x:c r="C230" s="42">
        <x:v>1039</x:v>
      </x:c>
      <x:c r="D230" s="44">
        <x:v>0.10758101851851852</x:v>
      </x:c>
      <x:c r="E230" s="42"/>
      <x:c r="F230" s="42"/>
      <x:c r="G230" s="42"/>
      <x:c r="H230" s="42"/>
      <x:c r="I230" s="42"/>
      <x:c r="J230" s="42"/>
    </x:row>
    <x:row r="231" ht="20.25">
      <x:c r="A231" s="42">
        <x:v>227</x:v>
      </x:c>
      <x:c r="B231" s="42">
        <x:v>1085</x:v>
      </x:c>
      <x:c r="C231" s="42">
        <x:v>1039</x:v>
      </x:c>
      <x:c r="D231" s="44">
        <x:v>0.10787037037037037</x:v>
      </x:c>
      <x:c r="E231" s="42"/>
      <x:c r="F231" s="42"/>
      <x:c r="G231" s="42"/>
      <x:c r="H231" s="42"/>
      <x:c r="I231" s="42"/>
      <x:c r="J231" s="42"/>
    </x:row>
    <x:row r="232" ht="20.25">
      <x:c r="A232" s="42">
        <x:v>228</x:v>
      </x:c>
      <x:c r="B232" s="42">
        <x:v>1090</x:v>
      </x:c>
      <x:c r="C232" s="42">
        <x:v>1039</x:v>
      </x:c>
      <x:c r="D232" s="44">
        <x:v>0.10879629629629629</x:v>
      </x:c>
      <x:c r="E232" s="42"/>
      <x:c r="F232" s="42"/>
      <x:c r="G232" s="42"/>
      <x:c r="H232" s="42"/>
      <x:c r="I232" s="42"/>
      <x:c r="J232" s="42"/>
    </x:row>
    <x:row r="233" ht="20.25">
      <x:c r="A233" s="42">
        <x:v>229</x:v>
      </x:c>
      <x:c r="B233" s="42">
        <x:v>1095</x:v>
      </x:c>
      <x:c r="C233" s="42">
        <x:v>1039</x:v>
      </x:c>
      <x:c r="D233" s="44">
        <x:v>0.10943287037037037</x:v>
      </x:c>
      <x:c r="E233" s="42"/>
      <x:c r="F233" s="42"/>
      <x:c r="G233" s="42"/>
      <x:c r="H233" s="42"/>
      <x:c r="I233" s="42"/>
      <x:c r="J233" s="42"/>
    </x:row>
    <x:row r="234" ht="20.25">
      <x:c r="A234" s="42">
        <x:v>230</x:v>
      </x:c>
      <x:c r="B234" s="42">
        <x:v>1099</x:v>
      </x:c>
      <x:c r="C234" s="42">
        <x:v>1095</x:v>
      </x:c>
      <x:c r="D234" s="44">
        <x:v>0.10972222222222222</x:v>
      </x:c>
      <x:c r="E234" s="42"/>
      <x:c r="F234" s="42"/>
      <x:c r="G234" s="42"/>
      <x:c r="H234" s="42"/>
      <x:c r="I234" s="42"/>
      <x:c r="J234" s="42"/>
    </x:row>
    <x:row r="235" ht="20.25">
      <x:c r="A235" s="42">
        <x:v>231</x:v>
      </x:c>
      <x:c r="B235" s="42">
        <x:v>1105</x:v>
      </x:c>
      <x:c r="C235" s="42">
        <x:v>1095</x:v>
      </x:c>
      <x:c r="D235" s="44">
        <x:v>0.11041666666666666</x:v>
      </x:c>
      <x:c r="E235" s="42"/>
      <x:c r="F235" s="42"/>
      <x:c r="G235" s="42"/>
      <x:c r="H235" s="42"/>
      <x:c r="I235" s="42"/>
      <x:c r="J235" s="42"/>
    </x:row>
    <x:row r="236" ht="20.25">
      <x:c r="A236" s="42">
        <x:v>232</x:v>
      </x:c>
      <x:c r="B236" s="42">
        <x:v>1110</x:v>
      </x:c>
      <x:c r="C236" s="42">
        <x:v>1095</x:v>
      </x:c>
      <x:c r="D236" s="44">
        <x:v>0.11105324074074074</x:v>
      </x:c>
      <x:c r="E236" s="42"/>
      <x:c r="F236" s="42"/>
      <x:c r="G236" s="42"/>
      <x:c r="H236" s="42"/>
      <x:c r="I236" s="42"/>
      <x:c r="J236" s="42"/>
    </x:row>
    <x:row r="237" ht="20.25">
      <x:c r="A237" s="42">
        <x:v>233</x:v>
      </x:c>
      <x:c r="B237" s="42">
        <x:v>1114</x:v>
      </x:c>
      <x:c r="C237" s="42">
        <x:v>1095</x:v>
      </x:c>
      <x:c r="D237" s="44">
        <x:v>0.11140046296296297</x:v>
      </x:c>
      <x:c r="E237" s="42"/>
      <x:c r="F237" s="42"/>
      <x:c r="G237" s="42"/>
      <x:c r="H237" s="42"/>
      <x:c r="I237" s="42"/>
      <x:c r="J237" s="42"/>
    </x:row>
    <x:row r="238" ht="20.25">
      <x:c r="A238" s="42">
        <x:v>234</x:v>
      </x:c>
      <x:c r="B238" s="42">
        <x:v>1119</x:v>
      </x:c>
      <x:c r="C238" s="42">
        <x:v>1095</x:v>
      </x:c>
      <x:c r="D238" s="44">
        <x:v>0.11203703703703703</x:v>
      </x:c>
      <x:c r="E238" s="42"/>
      <x:c r="F238" s="42"/>
      <x:c r="G238" s="42"/>
      <x:c r="H238" s="42"/>
      <x:c r="I238" s="42"/>
      <x:c r="J238" s="42"/>
    </x:row>
    <x:row r="239" ht="20.25">
      <x:c r="A239" s="42">
        <x:v>235</x:v>
      </x:c>
      <x:c r="B239" s="42">
        <x:v>1126</x:v>
      </x:c>
      <x:c r="C239" s="42">
        <x:v>1095</x:v>
      </x:c>
      <x:c r="D239" s="44">
        <x:v>0.11244212962962963</x:v>
      </x:c>
      <x:c r="E239" s="42"/>
      <x:c r="F239" s="42"/>
      <x:c r="G239" s="42"/>
      <x:c r="H239" s="42"/>
      <x:c r="I239" s="42"/>
      <x:c r="J239" s="42"/>
    </x:row>
    <x:row r="240" ht="20.25">
      <x:c r="A240" s="42">
        <x:v>236</x:v>
      </x:c>
      <x:c r="B240" s="42">
        <x:v>1132</x:v>
      </x:c>
      <x:c r="C240" s="42">
        <x:v>1095</x:v>
      </x:c>
      <x:c r="D240" s="44">
        <x:v>0.11278935185185185</x:v>
      </x:c>
      <x:c r="E240" s="42"/>
      <x:c r="F240" s="42"/>
      <x:c r="G240" s="42"/>
      <x:c r="H240" s="42"/>
      <x:c r="I240" s="42"/>
      <x:c r="J240" s="42"/>
    </x:row>
    <x:row r="241" ht="20.25">
      <x:c r="A241" s="42">
        <x:v>237</x:v>
      </x:c>
      <x:c r="B241" s="42">
        <x:v>1137</x:v>
      </x:c>
      <x:c r="C241" s="42">
        <x:v>1095</x:v>
      </x:c>
      <x:c r="D241" s="44">
        <x:v>0.11302083333333333</x:v>
      </x:c>
      <x:c r="E241" s="42"/>
      <x:c r="F241" s="42"/>
      <x:c r="G241" s="42"/>
      <x:c r="H241" s="42"/>
      <x:c r="I241" s="42"/>
      <x:c r="J241" s="42"/>
    </x:row>
    <x:row r="242" ht="20.25">
      <x:c r="A242" s="42">
        <x:v>238</x:v>
      </x:c>
      <x:c r="B242" s="42">
        <x:v>1144</x:v>
      </x:c>
      <x:c r="C242" s="42">
        <x:v>1095</x:v>
      </x:c>
      <x:c r="D242" s="44">
        <x:v>0.11325231481481482</x:v>
      </x:c>
      <x:c r="E242" s="42"/>
      <x:c r="F242" s="42"/>
      <x:c r="G242" s="42"/>
      <x:c r="H242" s="42"/>
      <x:c r="I242" s="42"/>
      <x:c r="J242" s="42"/>
    </x:row>
    <x:row r="243" ht="20.25">
      <x:c r="A243" s="42">
        <x:v>239</x:v>
      </x:c>
      <x:c r="B243" s="42">
        <x:v>1150</x:v>
      </x:c>
      <x:c r="C243" s="42">
        <x:v>1095</x:v>
      </x:c>
      <x:c r="D243" s="44">
        <x:v>0.11550925925925926</x:v>
      </x:c>
      <x:c r="E243" s="42"/>
      <x:c r="F243" s="42"/>
      <x:c r="G243" s="42"/>
      <x:c r="H243" s="42"/>
      <x:c r="I243" s="42"/>
      <x:c r="J243" s="42"/>
    </x:row>
    <x:row r="244" ht="20.25">
      <x:c r="A244" s="42">
        <x:v>240</x:v>
      </x:c>
      <x:c r="B244" s="42">
        <x:v>1155</x:v>
      </x:c>
      <x:c r="C244" s="42">
        <x:v>1095</x:v>
      </x:c>
      <x:c r="D244" s="44">
        <x:v>0.11915509259259259</x:v>
      </x:c>
      <x:c r="E244" s="42"/>
      <x:c r="F244" s="42"/>
      <x:c r="G244" s="42"/>
      <x:c r="H244" s="42"/>
      <x:c r="I244" s="42"/>
      <x:c r="J244" s="42"/>
    </x:row>
    <x:row r="245" ht="20.25">
      <x:c r="A245" s="42">
        <x:v>241</x:v>
      </x:c>
      <x:c r="B245" s="42">
        <x:v>1159</x:v>
      </x:c>
      <x:c r="C245" s="42">
        <x:v>1155</x:v>
      </x:c>
      <x:c r="D245" s="44">
        <x:v>0.1193287037037037</x:v>
      </x:c>
      <x:c r="E245" s="42"/>
      <x:c r="F245" s="42"/>
      <x:c r="G245" s="42"/>
      <x:c r="H245" s="42"/>
      <x:c r="I245" s="42"/>
      <x:c r="J245" s="42"/>
    </x:row>
    <x:row r="246" ht="20.25">
      <x:c r="A246" s="42">
        <x:v>242</x:v>
      </x:c>
      <x:c r="B246" s="42">
        <x:v>1163</x:v>
      </x:c>
      <x:c r="C246" s="42">
        <x:v>1155</x:v>
      </x:c>
      <x:c r="D246" s="44">
        <x:v>0.11967592592592592</x:v>
      </x:c>
      <x:c r="E246" s="42"/>
      <x:c r="F246" s="42"/>
      <x:c r="G246" s="42"/>
      <x:c r="H246" s="42"/>
      <x:c r="I246" s="42"/>
      <x:c r="J246" s="42"/>
    </x:row>
    <x:row r="247" ht="20.25">
      <x:c r="A247" s="42">
        <x:v>243</x:v>
      </x:c>
      <x:c r="B247" s="42">
        <x:v>1169</x:v>
      </x:c>
      <x:c r="C247" s="42">
        <x:v>1155</x:v>
      </x:c>
      <x:c r="D247" s="44">
        <x:v>0.11984953703703703</x:v>
      </x:c>
      <x:c r="E247" s="42"/>
      <x:c r="F247" s="42"/>
      <x:c r="G247" s="42"/>
      <x:c r="H247" s="42"/>
      <x:c r="I247" s="42"/>
      <x:c r="J247" s="42"/>
    </x:row>
    <x:row r="248" ht="20.25">
      <x:c r="A248" s="42">
        <x:v>244</x:v>
      </x:c>
      <x:c r="B248" s="42">
        <x:v>1175</x:v>
      </x:c>
      <x:c r="C248" s="42">
        <x:v>1155</x:v>
      </x:c>
      <x:c r="D248" s="44">
        <x:v>0.12013888888888889</x:v>
      </x:c>
      <x:c r="E248" s="42"/>
      <x:c r="F248" s="42"/>
      <x:c r="G248" s="42"/>
      <x:c r="H248" s="42"/>
      <x:c r="I248" s="42"/>
      <x:c r="J248" s="42"/>
    </x:row>
    <x:row r="249" ht="20.25">
      <x:c r="A249" s="42">
        <x:v>245</x:v>
      </x:c>
      <x:c r="B249" s="42">
        <x:v>1180</x:v>
      </x:c>
      <x:c r="C249" s="42">
        <x:v>1155</x:v>
      </x:c>
      <x:c r="D249" s="44">
        <x:v>0.12077546296296296</x:v>
      </x:c>
      <x:c r="E249" s="42"/>
      <x:c r="F249" s="42"/>
      <x:c r="G249" s="42"/>
      <x:c r="H249" s="42"/>
      <x:c r="I249" s="42"/>
      <x:c r="J249" s="42"/>
    </x:row>
    <x:row r="250" ht="20.25">
      <x:c r="A250" s="42">
        <x:v>246</x:v>
      </x:c>
      <x:c r="B250" s="42">
        <x:v>1192</x:v>
      </x:c>
      <x:c r="C250" s="42">
        <x:v>1155</x:v>
      </x:c>
      <x:c r="D250" s="44">
        <x:v>0.12239583333333333</x:v>
      </x:c>
      <x:c r="E250" s="42"/>
      <x:c r="F250" s="42"/>
      <x:c r="G250" s="42"/>
      <x:c r="H250" s="42"/>
      <x:c r="I250" s="42"/>
      <x:c r="J250" s="42"/>
    </x:row>
    <x:row r="251" ht="20.25">
      <x:c r="A251" s="42">
        <x:v>247</x:v>
      </x:c>
      <x:c r="B251" s="42">
        <x:v>1204</x:v>
      </x:c>
      <x:c r="C251" s="42">
        <x:v>1155</x:v>
      </x:c>
      <x:c r="D251" s="44">
        <x:v>0.12366898148148148</x:v>
      </x:c>
      <x:c r="E251" s="42"/>
      <x:c r="F251" s="42"/>
      <x:c r="G251" s="42"/>
      <x:c r="H251" s="42"/>
      <x:c r="I251" s="42"/>
      <x:c r="J251" s="42"/>
    </x:row>
    <x:row r="252" ht="20.25">
      <x:c r="A252" s="42">
        <x:v>248</x:v>
      </x:c>
      <x:c r="B252" s="42">
        <x:v>1216</x:v>
      </x:c>
      <x:c r="C252" s="42">
        <x:v>1155</x:v>
      </x:c>
      <x:c r="D252" s="44">
        <x:v>0.12442129629629629</x:v>
      </x:c>
      <x:c r="E252" s="42"/>
      <x:c r="F252" s="42"/>
      <x:c r="G252" s="42"/>
      <x:c r="H252" s="42"/>
      <x:c r="I252" s="42"/>
      <x:c r="J252" s="42"/>
    </x:row>
    <x:row r="253" ht="20.25">
      <x:c r="A253" s="42">
        <x:v>249</x:v>
      </x:c>
      <x:c r="B253" s="42">
        <x:v>1222</x:v>
      </x:c>
      <x:c r="C253" s="42">
        <x:v>1155</x:v>
      </x:c>
      <x:c r="D253" s="44">
        <x:v>0.12517361111111111</x:v>
      </x:c>
      <x:c r="E253" s="42"/>
      <x:c r="F253" s="42"/>
      <x:c r="G253" s="42"/>
      <x:c r="H253" s="42"/>
      <x:c r="I253" s="42"/>
      <x:c r="J253" s="42"/>
    </x:row>
    <x:row r="254" ht="20.25">
      <x:c r="A254" s="42">
        <x:v>250</x:v>
      </x:c>
      <x:c r="B254" s="42">
        <x:v>1230</x:v>
      </x:c>
      <x:c r="C254" s="42">
        <x:v>1155</x:v>
      </x:c>
      <x:c r="D254" s="44">
        <x:v>0.12662037037037038</x:v>
      </x:c>
      <x:c r="E254" s="42"/>
      <x:c r="F254" s="42"/>
      <x:c r="G254" s="42"/>
      <x:c r="H254" s="42"/>
      <x:c r="I254" s="42"/>
      <x:c r="J254" s="42"/>
    </x:row>
    <x:row r="255" ht="20.25">
      <x:c r="A255" s="42">
        <x:v>251</x:v>
      </x:c>
      <x:c r="B255" s="42">
        <x:v>1238</x:v>
      </x:c>
      <x:c r="C255" s="42">
        <x:v>1155</x:v>
      </x:c>
      <x:c r="D255" s="44">
        <x:v>0.12771990740740741</x:v>
      </x:c>
      <x:c r="E255" s="42"/>
      <x:c r="F255" s="42"/>
      <x:c r="G255" s="42"/>
      <x:c r="H255" s="42"/>
      <x:c r="I255" s="42"/>
      <x:c r="J255" s="42"/>
    </x:row>
    <x:row r="256" ht="20.25">
      <x:c r="A256" s="42">
        <x:v>252</x:v>
      </x:c>
      <x:c r="B256" s="42">
        <x:v>1242</x:v>
      </x:c>
      <x:c r="C256" s="42">
        <x:v>1155</x:v>
      </x:c>
      <x:c r="D256" s="44">
        <x:v>0.12795138888888888</x:v>
      </x:c>
      <x:c r="E256" s="42"/>
      <x:c r="F256" s="42"/>
      <x:c r="G256" s="42"/>
      <x:c r="H256" s="42"/>
      <x:c r="I256" s="42"/>
      <x:c r="J256" s="42"/>
    </x:row>
    <x:row r="257" ht="20.25">
      <x:c r="A257" s="42">
        <x:v>253</x:v>
      </x:c>
      <x:c r="B257" s="42">
        <x:v>1247</x:v>
      </x:c>
      <x:c r="C257" s="42">
        <x:v>1155</x:v>
      </x:c>
      <x:c r="D257" s="44">
        <x:v>0.12858796296296296</x:v>
      </x:c>
      <x:c r="E257" s="42"/>
      <x:c r="F257" s="42"/>
      <x:c r="G257" s="42"/>
      <x:c r="H257" s="42"/>
      <x:c r="I257" s="42"/>
      <x:c r="J257" s="42"/>
    </x:row>
    <x:row r="258" ht="20.25">
      <x:c r="A258" s="42">
        <x:v>254</x:v>
      </x:c>
      <x:c r="B258" s="42">
        <x:v>1252</x:v>
      </x:c>
      <x:c r="C258" s="42">
        <x:v>1155</x:v>
      </x:c>
      <x:c r="D258" s="44">
        <x:v>0.12922453703703704</x:v>
      </x:c>
      <x:c r="E258" s="42"/>
      <x:c r="F258" s="42"/>
      <x:c r="G258" s="42"/>
      <x:c r="H258" s="42"/>
      <x:c r="I258" s="42"/>
      <x:c r="J258" s="42"/>
    </x:row>
    <x:row r="259" ht="20.25">
      <x:c r="A259" s="42">
        <x:v>255</x:v>
      </x:c>
      <x:c r="B259" s="42">
        <x:v>1264</x:v>
      </x:c>
      <x:c r="C259" s="42">
        <x:v>1155</x:v>
      </x:c>
      <x:c r="D259" s="44">
        <x:v>0.13038194444444445</x:v>
      </x:c>
      <x:c r="E259" s="42"/>
      <x:c r="F259" s="42"/>
      <x:c r="G259" s="42"/>
      <x:c r="H259" s="42"/>
      <x:c r="I259" s="42"/>
      <x:c r="J259" s="42"/>
    </x:row>
    <x:row r="260" ht="20.25">
      <x:c r="A260" s="42">
        <x:v>256</x:v>
      </x:c>
      <x:c r="B260" s="42">
        <x:v>1270</x:v>
      </x:c>
      <x:c r="C260" s="42">
        <x:v>1264</x:v>
      </x:c>
      <x:c r="D260" s="44">
        <x:v>0.13078703703703703</x:v>
      </x:c>
      <x:c r="E260" s="42"/>
      <x:c r="F260" s="42"/>
      <x:c r="G260" s="42"/>
      <x:c r="H260" s="42"/>
      <x:c r="I260" s="42"/>
      <x:c r="J260" s="42"/>
    </x:row>
    <x:row r="261" ht="20.25">
      <x:c r="A261" s="42">
        <x:v>257</x:v>
      </x:c>
      <x:c r="B261" s="42">
        <x:v>1274</x:v>
      </x:c>
      <x:c r="C261" s="42">
        <x:v>1264</x:v>
      </x:c>
      <x:c r="D261" s="44">
        <x:v>0.13113425925925926</x:v>
      </x:c>
      <x:c r="E261" s="42"/>
      <x:c r="F261" s="42"/>
      <x:c r="G261" s="42"/>
      <x:c r="H261" s="42"/>
      <x:c r="I261" s="42"/>
      <x:c r="J261" s="42"/>
    </x:row>
    <x:row r="262" ht="20.25">
      <x:c r="A262" s="42">
        <x:v>258</x:v>
      </x:c>
      <x:c r="B262" s="42">
        <x:v>1279</x:v>
      </x:c>
      <x:c r="C262" s="42">
        <x:v>1274</x:v>
      </x:c>
      <x:c r="D262" s="44">
        <x:v>0.13142361111111112</x:v>
      </x:c>
      <x:c r="E262" s="42"/>
      <x:c r="F262" s="42"/>
      <x:c r="G262" s="42"/>
      <x:c r="H262" s="42"/>
      <x:c r="I262" s="42"/>
      <x:c r="J262" s="42"/>
    </x:row>
    <x:row r="263" ht="20.25">
      <x:c r="A263" s="42">
        <x:v>259</x:v>
      </x:c>
      <x:c r="B263" s="42">
        <x:v>1283</x:v>
      </x:c>
      <x:c r="C263" s="42">
        <x:v>1279</x:v>
      </x:c>
      <x:c r="D263" s="44">
        <x:v>0.13177083333333334</x:v>
      </x:c>
      <x:c r="E263" s="42"/>
      <x:c r="F263" s="42"/>
      <x:c r="G263" s="42"/>
      <x:c r="H263" s="42"/>
      <x:c r="I263" s="42"/>
      <x:c r="J263" s="42"/>
    </x:row>
    <x:row r="264" ht="20.25">
      <x:c r="A264" s="42">
        <x:v>260</x:v>
      </x:c>
      <x:c r="B264" s="42">
        <x:v>1288</x:v>
      </x:c>
      <x:c r="C264" s="42">
        <x:v>1279</x:v>
      </x:c>
      <x:c r="D264" s="44">
        <x:v>0.13240740740740742</x:v>
      </x:c>
      <x:c r="E264" s="42"/>
      <x:c r="F264" s="42"/>
      <x:c r="G264" s="42"/>
      <x:c r="H264" s="42"/>
      <x:c r="I264" s="42"/>
      <x:c r="J264" s="42"/>
    </x:row>
    <x:row r="265" ht="20.25">
      <x:c r="A265" s="42">
        <x:v>261</x:v>
      </x:c>
      <x:c r="B265" s="42">
        <x:v>1292</x:v>
      </x:c>
      <x:c r="C265" s="42">
        <x:v>1279</x:v>
      </x:c>
      <x:c r="D265" s="44">
        <x:v>0.13269675925925925</x:v>
      </x:c>
      <x:c r="E265" s="42"/>
      <x:c r="F265" s="42"/>
      <x:c r="G265" s="42"/>
      <x:c r="H265" s="42"/>
      <x:c r="I265" s="42"/>
      <x:c r="J265" s="42"/>
    </x:row>
    <x:row r="266" ht="20.25">
      <x:c r="A266" s="42">
        <x:v>262</x:v>
      </x:c>
      <x:c r="B266" s="42">
        <x:v>1297</x:v>
      </x:c>
      <x:c r="C266" s="42">
        <x:v>1279</x:v>
      </x:c>
      <x:c r="D266" s="44">
        <x:v>0.13333333333333333</x:v>
      </x:c>
      <x:c r="E266" s="42"/>
      <x:c r="F266" s="42"/>
      <x:c r="G266" s="42"/>
      <x:c r="H266" s="42"/>
      <x:c r="I266" s="42"/>
      <x:c r="J266" s="42"/>
    </x:row>
    <x:row r="267" ht="20.25">
      <x:c r="A267" s="42">
        <x:v>263</x:v>
      </x:c>
      <x:c r="B267" s="42">
        <x:v>1301</x:v>
      </x:c>
      <x:c r="C267" s="42">
        <x:v>1297</x:v>
      </x:c>
      <x:c r="D267" s="44">
        <x:v>0.13368055555555555</x:v>
      </x:c>
      <x:c r="E267" s="42"/>
      <x:c r="F267" s="42"/>
      <x:c r="G267" s="42"/>
      <x:c r="H267" s="42"/>
      <x:c r="I267" s="42"/>
      <x:c r="J267" s="42"/>
    </x:row>
    <x:row r="268" ht="20.25">
      <x:c r="A268" s="42">
        <x:v>264</x:v>
      </x:c>
      <x:c r="B268" s="42">
        <x:v>1305</x:v>
      </x:c>
      <x:c r="C268" s="42">
        <x:v>1297</x:v>
      </x:c>
      <x:c r="D268" s="44">
        <x:v>0.13402777777777777</x:v>
      </x:c>
      <x:c r="E268" s="42"/>
      <x:c r="F268" s="42"/>
      <x:c r="G268" s="42"/>
      <x:c r="H268" s="42"/>
      <x:c r="I268" s="42"/>
      <x:c r="J268" s="42"/>
    </x:row>
    <x:row r="269" ht="20.25">
      <x:c r="A269" s="42">
        <x:v>265</x:v>
      </x:c>
      <x:c r="B269" s="42">
        <x:v>1311</x:v>
      </x:c>
      <x:c r="C269" s="42">
        <x:v>1297</x:v>
      </x:c>
      <x:c r="D269" s="44">
        <x:v>0.13576388888888888</x:v>
      </x:c>
      <x:c r="E269" s="42"/>
      <x:c r="F269" s="42"/>
      <x:c r="G269" s="42"/>
      <x:c r="H269" s="42"/>
      <x:c r="I269" s="42"/>
      <x:c r="J269" s="42"/>
    </x:row>
    <x:row r="270" ht="20.25">
      <x:c r="A270" s="42">
        <x:v>266</x:v>
      </x:c>
      <x:c r="B270" s="42">
        <x:v>1314</x:v>
      </x:c>
      <x:c r="C270" s="42">
        <x:v>1297</x:v>
      </x:c>
      <x:c r="D270" s="44">
        <x:v>0.13645833333333332</x:v>
      </x:c>
      <x:c r="E270" s="42"/>
      <x:c r="F270" s="42"/>
      <x:c r="G270" s="42"/>
      <x:c r="H270" s="42"/>
      <x:c r="I270" s="42"/>
      <x:c r="J270" s="42"/>
    </x:row>
    <x:row r="271" ht="20.25">
      <x:c r="A271" s="42">
        <x:v>267</x:v>
      </x:c>
      <x:c r="B271" s="42">
        <x:v>1321</x:v>
      </x:c>
      <x:c r="C271" s="42">
        <x:v>1297</x:v>
      </x:c>
      <x:c r="D271" s="44">
        <x:v>0.13773148148148148</x:v>
      </x:c>
      <x:c r="E271" s="42"/>
      <x:c r="F271" s="42"/>
      <x:c r="G271" s="42"/>
      <x:c r="H271" s="42"/>
      <x:c r="I271" s="42"/>
      <x:c r="J271" s="42"/>
    </x:row>
    <x:row r="272" ht="20.25">
      <x:c r="A272" s="42">
        <x:v>268</x:v>
      </x:c>
      <x:c r="B272" s="42">
        <x:v>1326</x:v>
      </x:c>
      <x:c r="C272" s="42">
        <x:v>1321</x:v>
      </x:c>
      <x:c r="D272" s="44">
        <x:v>0.13871527777777778</x:v>
      </x:c>
      <x:c r="E272" s="42"/>
      <x:c r="F272" s="42"/>
      <x:c r="G272" s="42"/>
      <x:c r="H272" s="42"/>
      <x:c r="I272" s="42"/>
      <x:c r="J272" s="42"/>
    </x:row>
    <x:row r="273" ht="20.25">
      <x:c r="A273" s="42">
        <x:v>269</x:v>
      </x:c>
      <x:c r="B273" s="42">
        <x:v>1331</x:v>
      </x:c>
      <x:c r="C273" s="42">
        <x:v>1321</x:v>
      </x:c>
      <x:c r="D273" s="44">
        <x:v>0.13946759259259259</x:v>
      </x:c>
      <x:c r="E273" s="42"/>
      <x:c r="F273" s="42"/>
      <x:c r="G273" s="42"/>
      <x:c r="H273" s="42"/>
      <x:c r="I273" s="42"/>
      <x:c r="J273" s="42"/>
    </x:row>
    <x:row r="274" ht="20.25">
      <x:c r="A274" s="42">
        <x:v>270</x:v>
      </x:c>
      <x:c r="B274" s="42">
        <x:v>1335</x:v>
      </x:c>
      <x:c r="C274" s="42">
        <x:v>1321</x:v>
      </x:c>
      <x:c r="D274" s="44">
        <x:v>0.14004629629629631</x:v>
      </x:c>
      <x:c r="E274" s="42"/>
      <x:c r="F274" s="42"/>
      <x:c r="G274" s="42"/>
      <x:c r="H274" s="42"/>
      <x:c r="I274" s="42"/>
      <x:c r="J274" s="42"/>
    </x:row>
    <x:row r="275" ht="20.25">
      <x:c r="A275" s="42">
        <x:v>271</x:v>
      </x:c>
      <x:c r="B275" s="42">
        <x:v>1340</x:v>
      </x:c>
      <x:c r="C275" s="42">
        <x:v>1321</x:v>
      </x:c>
      <x:c r="D275" s="44">
        <x:v>0.14039351851851853</x:v>
      </x:c>
      <x:c r="E275" s="42"/>
      <x:c r="F275" s="42"/>
      <x:c r="G275" s="42"/>
      <x:c r="H275" s="42"/>
      <x:c r="I275" s="42"/>
      <x:c r="J275" s="42"/>
    </x:row>
    <x:row r="276" ht="20.25">
      <x:c r="A276" s="42">
        <x:v>272</x:v>
      </x:c>
      <x:c r="B276" s="42">
        <x:v>1346</x:v>
      </x:c>
      <x:c r="C276" s="42">
        <x:v>1340</x:v>
      </x:c>
      <x:c r="D276" s="44">
        <x:v>0.14079861111111111</x:v>
      </x:c>
      <x:c r="E276" s="42"/>
      <x:c r="F276" s="42"/>
      <x:c r="G276" s="42"/>
      <x:c r="H276" s="42"/>
      <x:c r="I276" s="42"/>
      <x:c r="J276" s="42"/>
    </x:row>
    <x:row r="277" ht="20.25">
      <x:c r="A277" s="42">
        <x:v>273</x:v>
      </x:c>
      <x:c r="B277" s="42">
        <x:v>1353</x:v>
      </x:c>
      <x:c r="C277" s="42">
        <x:v>1346</x:v>
      </x:c>
      <x:c r="D277" s="44">
        <x:v>0.14108796296296297</x:v>
      </x:c>
      <x:c r="E277" s="42"/>
      <x:c r="F277" s="42"/>
      <x:c r="G277" s="42"/>
      <x:c r="H277" s="42"/>
      <x:c r="I277" s="42"/>
      <x:c r="J277" s="42"/>
    </x:row>
    <x:row r="278" ht="20.25">
      <x:c r="A278" s="42">
        <x:v>274</x:v>
      </x:c>
      <x:c r="B278" s="42">
        <x:v>1359</x:v>
      </x:c>
      <x:c r="C278" s="42">
        <x:v>1346</x:v>
      </x:c>
      <x:c r="D278" s="44">
        <x:v>0.14178240740740741</x:v>
      </x:c>
      <x:c r="E278" s="42"/>
      <x:c r="F278" s="42"/>
      <x:c r="G278" s="42"/>
      <x:c r="H278" s="42"/>
      <x:c r="I278" s="42"/>
      <x:c r="J278" s="42"/>
    </x:row>
    <x:row r="279" ht="20.25">
      <x:c r="A279" s="42">
        <x:v>275</x:v>
      </x:c>
      <x:c r="B279" s="42">
        <x:v>1365</x:v>
      </x:c>
      <x:c r="C279" s="42">
        <x:v>1359</x:v>
      </x:c>
      <x:c r="D279" s="44">
        <x:v>0.14247685185185185</x:v>
      </x:c>
      <x:c r="E279" s="42"/>
      <x:c r="F279" s="42"/>
      <x:c r="G279" s="42"/>
      <x:c r="H279" s="42"/>
      <x:c r="I279" s="42"/>
      <x:c r="J279" s="42"/>
    </x:row>
    <x:row r="280" ht="20.25">
      <x:c r="A280" s="42">
        <x:v>276</x:v>
      </x:c>
      <x:c r="B280" s="42">
        <x:v>1371</x:v>
      </x:c>
      <x:c r="C280" s="42">
        <x:v>1359</x:v>
      </x:c>
      <x:c r="D280" s="44">
        <x:v>0.14421296296296296</x:v>
      </x:c>
      <x:c r="E280" s="42"/>
      <x:c r="F280" s="42"/>
      <x:c r="G280" s="42"/>
      <x:c r="H280" s="42"/>
      <x:c r="I280" s="42"/>
      <x:c r="J280" s="42"/>
    </x:row>
    <x:row r="281" ht="20.25">
      <x:c r="A281" s="42">
        <x:v>277</x:v>
      </x:c>
      <x:c r="B281" s="42">
        <x:v>1377</x:v>
      </x:c>
      <x:c r="C281" s="42">
        <x:v>1359</x:v>
      </x:c>
      <x:c r="D281" s="44">
        <x:v>0.1449074074074074</x:v>
      </x:c>
      <x:c r="E281" s="42"/>
      <x:c r="F281" s="42"/>
      <x:c r="G281" s="42"/>
      <x:c r="H281" s="42"/>
      <x:c r="I281" s="42"/>
      <x:c r="J281" s="42"/>
    </x:row>
    <x:row r="282" ht="20.25">
      <x:c r="A282" s="42">
        <x:v>278</x:v>
      </x:c>
      <x:c r="B282" s="42">
        <x:v>1382</x:v>
      </x:c>
      <x:c r="C282" s="42">
        <x:v>1377</x:v>
      </x:c>
      <x:c r="D282" s="44">
        <x:v>0.14554398148148148</x:v>
      </x:c>
      <x:c r="E282" s="42"/>
      <x:c r="F282" s="42"/>
      <x:c r="G282" s="42"/>
      <x:c r="H282" s="42"/>
      <x:c r="I282" s="42"/>
      <x:c r="J282" s="42"/>
    </x:row>
    <x:row r="283" ht="20.25">
      <x:c r="A283" s="42">
        <x:v>279</x:v>
      </x:c>
      <x:c r="B283" s="42">
        <x:v>1387</x:v>
      </x:c>
      <x:c r="C283" s="42">
        <x:v>1377</x:v>
      </x:c>
      <x:c r="D283" s="44">
        <x:v>0.14618055555555556</x:v>
      </x:c>
      <x:c r="E283" s="42"/>
      <x:c r="F283" s="42"/>
      <x:c r="G283" s="42"/>
      <x:c r="H283" s="42"/>
      <x:c r="I283" s="42"/>
      <x:c r="J283" s="42"/>
    </x:row>
    <x:row r="284" ht="20.25">
      <x:c r="A284" s="42">
        <x:v>280</x:v>
      </x:c>
      <x:c r="B284" s="42">
        <x:v>1391</x:v>
      </x:c>
      <x:c r="C284" s="42">
        <x:v>1387</x:v>
      </x:c>
      <x:c r="D284" s="44">
        <x:v>0.1464699074074074</x:v>
      </x:c>
      <x:c r="E284" s="42"/>
      <x:c r="F284" s="42"/>
      <x:c r="G284" s="42"/>
      <x:c r="H284" s="42"/>
      <x:c r="I284" s="42"/>
      <x:c r="J284" s="42"/>
    </x:row>
    <x:row r="285" ht="20.25">
      <x:c r="A285" s="42">
        <x:v>281</x:v>
      </x:c>
      <x:c r="B285" s="42">
        <x:v>1396</x:v>
      </x:c>
      <x:c r="C285" s="42">
        <x:v>1391</x:v>
      </x:c>
      <x:c r="D285" s="44">
        <x:v>0.14722222222222223</x:v>
      </x:c>
      <x:c r="E285" s="42"/>
      <x:c r="F285" s="42"/>
      <x:c r="G285" s="42"/>
      <x:c r="H285" s="42"/>
      <x:c r="I285" s="42"/>
      <x:c r="J285" s="42"/>
    </x:row>
    <x:row r="286" ht="20.25">
      <x:c r="A286" s="42">
        <x:v>282</x:v>
      </x:c>
      <x:c r="B286" s="42">
        <x:v>1399</x:v>
      </x:c>
      <x:c r="C286" s="42">
        <x:v>1391</x:v>
      </x:c>
      <x:c r="D286" s="44">
        <x:v>0.14751157407407409</x:v>
      </x:c>
      <x:c r="E286" s="42"/>
      <x:c r="F286" s="42"/>
      <x:c r="G286" s="42"/>
      <x:c r="H286" s="42"/>
      <x:c r="I286" s="42"/>
      <x:c r="J286" s="42"/>
    </x:row>
    <x:row r="287" ht="20.25">
      <x:c r="A287" s="42">
        <x:v>283</x:v>
      </x:c>
      <x:c r="B287" s="42">
        <x:v>1411</x:v>
      </x:c>
      <x:c r="C287" s="42">
        <x:v>1391</x:v>
      </x:c>
      <x:c r="D287" s="44">
        <x:v>0.15480324074074073</x:v>
      </x:c>
      <x:c r="E287" s="42"/>
      <x:c r="F287" s="42"/>
      <x:c r="G287" s="42"/>
      <x:c r="H287" s="42"/>
      <x:c r="I287" s="42"/>
      <x:c r="J287" s="42"/>
    </x:row>
    <x:row r="288" ht="20.25">
      <x:c r="A288" s="42">
        <x:v>284</x:v>
      </x:c>
      <x:c r="B288" s="42">
        <x:v>1416</x:v>
      </x:c>
      <x:c r="C288" s="42">
        <x:v>1411</x:v>
      </x:c>
      <x:c r="D288" s="44">
        <x:v>0.15543981481481481</x:v>
      </x:c>
      <x:c r="E288" s="42"/>
      <x:c r="F288" s="42"/>
      <x:c r="G288" s="42"/>
      <x:c r="H288" s="42"/>
      <x:c r="I288" s="42"/>
      <x:c r="J288" s="42"/>
    </x:row>
    <x:row r="289" ht="20.25">
      <x:c r="A289" s="42">
        <x:v>285</x:v>
      </x:c>
      <x:c r="B289" s="42">
        <x:v>1428</x:v>
      </x:c>
      <x:c r="C289" s="42">
        <x:v>1411</x:v>
      </x:c>
      <x:c r="D289" s="44">
        <x:v>0.15729166666666666</x:v>
      </x:c>
      <x:c r="E289" s="42"/>
      <x:c r="F289" s="42"/>
      <x:c r="G289" s="42"/>
      <x:c r="H289" s="42"/>
      <x:c r="I289" s="42"/>
      <x:c r="J289" s="42"/>
    </x:row>
    <x:row r="290" ht="20.25">
      <x:c r="A290" s="42">
        <x:v>286</x:v>
      </x:c>
      <x:c r="B290" s="42">
        <x:v>1440</x:v>
      </x:c>
      <x:c r="C290" s="42">
        <x:v>1411</x:v>
      </x:c>
      <x:c r="D290" s="44">
        <x:v>0.15914351851851852</x:v>
      </x:c>
      <x:c r="E290" s="42"/>
      <x:c r="F290" s="42"/>
      <x:c r="G290" s="42"/>
      <x:c r="H290" s="42"/>
      <x:c r="I290" s="42"/>
      <x:c r="J290" s="42"/>
    </x:row>
    <x:row r="291" ht="20.25">
      <x:c r="A291" s="42">
        <x:v>287</x:v>
      </x:c>
      <x:c r="B291" s="42">
        <x:v>1452</x:v>
      </x:c>
      <x:c r="C291" s="42">
        <x:v>1411</x:v>
      </x:c>
      <x:c r="D291" s="44">
        <x:v>0.16134259259259259</x:v>
      </x:c>
      <x:c r="E291" s="42"/>
      <x:c r="F291" s="42"/>
      <x:c r="G291" s="42"/>
      <x:c r="H291" s="42"/>
      <x:c r="I291" s="42"/>
      <x:c r="J291" s="42"/>
    </x:row>
    <x:row r="292" ht="20.25">
      <x:c r="A292" s="42">
        <x:v>288</x:v>
      </x:c>
      <x:c r="B292" s="42">
        <x:v>1464</x:v>
      </x:c>
      <x:c r="C292" s="42">
        <x:v>1411</x:v>
      </x:c>
      <x:c r="D292" s="44">
        <x:v>0.16412037037037036</x:v>
      </x:c>
      <x:c r="E292" s="42"/>
      <x:c r="F292" s="42"/>
      <x:c r="G292" s="42"/>
      <x:c r="H292" s="42"/>
      <x:c r="I292" s="42"/>
      <x:c r="J292" s="42"/>
    </x:row>
    <x:row r="293" ht="20.25">
      <x:c r="A293" s="42">
        <x:v>289</x:v>
      </x:c>
      <x:c r="B293" s="42">
        <x:v>1474</x:v>
      </x:c>
      <x:c r="C293" s="42">
        <x:v>1411</x:v>
      </x:c>
      <x:c r="D293" s="44">
        <x:v>0.16475694444444444</x:v>
      </x:c>
      <x:c r="E293" s="42"/>
      <x:c r="F293" s="42"/>
      <x:c r="G293" s="42"/>
      <x:c r="H293" s="42"/>
      <x:c r="I293" s="42"/>
      <x:c r="J293" s="42"/>
    </x:row>
    <x:row r="294" ht="20.25">
      <x:c r="A294" s="42">
        <x:v>290</x:v>
      </x:c>
      <x:c r="B294" s="42">
        <x:v>1479</x:v>
      </x:c>
      <x:c r="C294" s="42">
        <x:v>1474</x:v>
      </x:c>
      <x:c r="D294" s="44">
        <x:v>0.16539351851851852</x:v>
      </x:c>
      <x:c r="E294" s="42"/>
      <x:c r="F294" s="42"/>
      <x:c r="G294" s="42"/>
      <x:c r="H294" s="42"/>
      <x:c r="I294" s="42"/>
      <x:c r="J294" s="42"/>
    </x:row>
    <x:row r="295" ht="20.25">
      <x:c r="A295" s="42">
        <x:v>291</x:v>
      </x:c>
      <x:c r="B295" s="42">
        <x:v>1483</x:v>
      </x:c>
      <x:c r="C295" s="42">
        <x:v>1474</x:v>
      </x:c>
      <x:c r="D295" s="44">
        <x:v>0.16574074074074074</x:v>
      </x:c>
      <x:c r="E295" s="42"/>
      <x:c r="F295" s="42"/>
      <x:c r="G295" s="42"/>
      <x:c r="H295" s="42"/>
      <x:c r="I295" s="42"/>
      <x:c r="J295" s="42"/>
    </x:row>
    <x:row r="296" ht="20.25">
      <x:c r="A296" s="42">
        <x:v>292</x:v>
      </x:c>
      <x:c r="B296" s="42">
        <x:v>1487</x:v>
      </x:c>
      <x:c r="C296" s="42">
        <x:v>1474</x:v>
      </x:c>
      <x:c r="D296" s="44">
        <x:v>0.16608796296296297</x:v>
      </x:c>
      <x:c r="E296" s="42"/>
      <x:c r="F296" s="42"/>
      <x:c r="G296" s="42"/>
      <x:c r="H296" s="42"/>
      <x:c r="I296" s="42"/>
      <x:c r="J296" s="42"/>
    </x:row>
    <x:row r="297" ht="20.25">
      <x:c r="A297" s="42">
        <x:v>293</x:v>
      </x:c>
      <x:c r="B297" s="42">
        <x:v>1495</x:v>
      </x:c>
      <x:c r="C297" s="42">
        <x:v>1487</x:v>
      </x:c>
      <x:c r="D297" s="44">
        <x:v>0.16747685185185185</x:v>
      </x:c>
      <x:c r="E297" s="42"/>
      <x:c r="F297" s="42"/>
      <x:c r="G297" s="42"/>
      <x:c r="H297" s="42"/>
      <x:c r="I297" s="42"/>
      <x:c r="J297" s="42"/>
    </x:row>
    <x:row r="298" ht="20.25">
      <x:c r="A298" s="42">
        <x:v>294</x:v>
      </x:c>
      <x:c r="B298" s="42">
        <x:v>1500</x:v>
      </x:c>
      <x:c r="C298" s="42">
        <x:v>1487</x:v>
      </x:c>
      <x:c r="D298" s="44">
        <x:v>0.16811342592592593</x:v>
      </x:c>
      <x:c r="E298" s="42"/>
      <x:c r="F298" s="42"/>
      <x:c r="G298" s="42"/>
      <x:c r="H298" s="42"/>
      <x:c r="I298" s="42"/>
      <x:c r="J298" s="42"/>
    </x:row>
    <x:row r="299" ht="20.25">
      <x:c r="A299" s="42">
        <x:v>295</x:v>
      </x:c>
      <x:c r="B299" s="42">
        <x:v>1505</x:v>
      </x:c>
      <x:c r="C299" s="42">
        <x:v>1487</x:v>
      </x:c>
      <x:c r="D299" s="44">
        <x:v>0.16875000000000001</x:v>
      </x:c>
      <x:c r="E299" s="42"/>
      <x:c r="F299" s="42"/>
      <x:c r="G299" s="42"/>
      <x:c r="H299" s="42"/>
      <x:c r="I299" s="42"/>
      <x:c r="J299" s="42"/>
    </x:row>
    <x:row r="300" ht="20.25">
      <x:c r="A300" s="42">
        <x:v>296</x:v>
      </x:c>
      <x:c r="B300" s="42">
        <x:v>1510</x:v>
      </x:c>
      <x:c r="C300" s="42">
        <x:v>1487</x:v>
      </x:c>
      <x:c r="D300" s="44">
        <x:v>0.16938657407407406</x:v>
      </x:c>
      <x:c r="E300" s="42"/>
      <x:c r="F300" s="42"/>
      <x:c r="G300" s="42"/>
      <x:c r="H300" s="42"/>
      <x:c r="I300" s="42"/>
      <x:c r="J300" s="42"/>
    </x:row>
    <x:row r="301" ht="20.25">
      <x:c r="A301" s="42">
        <x:v>297</x:v>
      </x:c>
      <x:c r="B301" s="42">
        <x:v>1520</x:v>
      </x:c>
      <x:c r="C301" s="42">
        <x:v>1510</x:v>
      </x:c>
      <x:c r="D301" s="44">
        <x:v>0.17077546296296298</x:v>
      </x:c>
      <x:c r="E301" s="42"/>
      <x:c r="F301" s="42"/>
      <x:c r="G301" s="42"/>
      <x:c r="H301" s="42"/>
      <x:c r="I301" s="42"/>
      <x:c r="J301" s="42"/>
    </x:row>
    <x:row r="302" ht="20.25">
      <x:c r="A302" s="42">
        <x:v>298</x:v>
      </x:c>
      <x:c r="B302" s="42">
        <x:v>1530</x:v>
      </x:c>
      <x:c r="C302" s="42">
        <x:v>1510</x:v>
      </x:c>
      <x:c r="D302" s="44">
        <x:v>0.17216435185185186</x:v>
      </x:c>
      <x:c r="E302" s="42"/>
      <x:c r="F302" s="42"/>
      <x:c r="G302" s="42"/>
      <x:c r="H302" s="42"/>
      <x:c r="I302" s="42"/>
      <x:c r="J302" s="42"/>
    </x:row>
    <x:row r="303" ht="20.25">
      <x:c r="A303" s="42">
        <x:v>299</x:v>
      </x:c>
      <x:c r="B303" s="42">
        <x:v>1534</x:v>
      </x:c>
      <x:c r="C303" s="42">
        <x:v>1510</x:v>
      </x:c>
      <x:c r="D303" s="44">
        <x:v>0.17251157407407408</x:v>
      </x:c>
      <x:c r="E303" s="42"/>
      <x:c r="F303" s="42"/>
      <x:c r="G303" s="42"/>
      <x:c r="H303" s="42"/>
      <x:c r="I303" s="42"/>
      <x:c r="J303" s="42"/>
    </x:row>
    <x:row r="304" ht="20.25">
      <x:c r="A304" s="42">
        <x:v>300</x:v>
      </x:c>
      <x:c r="B304" s="42">
        <x:v>1539</x:v>
      </x:c>
      <x:c r="C304" s="42">
        <x:v>1534</x:v>
      </x:c>
      <x:c r="D304" s="44">
        <x:v>0.17291666666666666</x:v>
      </x:c>
      <x:c r="E304" s="42"/>
      <x:c r="F304" s="42"/>
      <x:c r="G304" s="42"/>
      <x:c r="H304" s="42"/>
      <x:c r="I304" s="42"/>
      <x:c r="J304" s="42"/>
    </x:row>
    <x:row r="305" ht="20.25">
      <x:c r="A305" s="42">
        <x:v>301</x:v>
      </x:c>
      <x:c r="B305" s="42">
        <x:v>1543</x:v>
      </x:c>
      <x:c r="C305" s="42">
        <x:v>1534</x:v>
      </x:c>
      <x:c r="D305" s="44">
        <x:v>0.17372685185185185</x:v>
      </x:c>
      <x:c r="E305" s="42"/>
      <x:c r="F305" s="42"/>
      <x:c r="G305" s="42"/>
      <x:c r="H305" s="42"/>
      <x:c r="I305" s="42"/>
      <x:c r="J305" s="42"/>
    </x:row>
    <x:row r="306" ht="20.25">
      <x:c r="A306" s="42">
        <x:v>302</x:v>
      </x:c>
      <x:c r="B306" s="42">
        <x:v>1548</x:v>
      </x:c>
      <x:c r="C306" s="42">
        <x:v>1534</x:v>
      </x:c>
      <x:c r="D306" s="44">
        <x:v>0.17471064814814816</x:v>
      </x:c>
      <x:c r="E306" s="42"/>
      <x:c r="F306" s="42"/>
      <x:c r="G306" s="42"/>
      <x:c r="H306" s="42"/>
      <x:c r="I306" s="42"/>
      <x:c r="J306" s="42"/>
    </x:row>
    <x:row r="307" ht="20.25">
      <x:c r="A307" s="42">
        <x:v>303</x:v>
      </x:c>
      <x:c r="B307" s="42">
        <x:v>1552</x:v>
      </x:c>
      <x:c r="C307" s="42">
        <x:v>1534</x:v>
      </x:c>
      <x:c r="D307" s="44">
        <x:v>0.17534722222222221</x:v>
      </x:c>
      <x:c r="E307" s="42"/>
      <x:c r="F307" s="42"/>
      <x:c r="G307" s="42"/>
      <x:c r="H307" s="42"/>
      <x:c r="I307" s="42"/>
      <x:c r="J307" s="42"/>
    </x:row>
    <x:row r="308" ht="20.25">
      <x:c r="A308" s="42">
        <x:v>304</x:v>
      </x:c>
      <x:c r="B308" s="42">
        <x:v>1556</x:v>
      </x:c>
      <x:c r="C308" s="42">
        <x:v>1534</x:v>
      </x:c>
      <x:c r="D308" s="44">
        <x:v>0.17598379629629629</x:v>
      </x:c>
      <x:c r="E308" s="42"/>
      <x:c r="F308" s="42"/>
      <x:c r="G308" s="42"/>
      <x:c r="H308" s="42"/>
      <x:c r="I308" s="42"/>
      <x:c r="J308" s="42"/>
    </x:row>
    <x:row r="309" ht="20.25">
      <x:c r="A309" s="42">
        <x:v>305</x:v>
      </x:c>
      <x:c r="B309" s="42">
        <x:v>1561</x:v>
      </x:c>
      <x:c r="C309" s="42">
        <x:v>1534</x:v>
      </x:c>
      <x:c r="D309" s="44">
        <x:v>0.17679398148148148</x:v>
      </x:c>
      <x:c r="E309" s="42"/>
      <x:c r="F309" s="42"/>
      <x:c r="G309" s="42"/>
      <x:c r="H309" s="42"/>
      <x:c r="I309" s="42"/>
      <x:c r="J309" s="42"/>
    </x:row>
    <x:row r="310" ht="20.25">
      <x:c r="A310" s="42">
        <x:v>306</x:v>
      </x:c>
      <x:c r="B310" s="42">
        <x:v>1566</x:v>
      </x:c>
      <x:c r="C310" s="42">
        <x:v>1534</x:v>
      </x:c>
      <x:c r="D310" s="44">
        <x:v>0.17754629629629629</x:v>
      </x:c>
      <x:c r="E310" s="42"/>
      <x:c r="F310" s="42"/>
      <x:c r="G310" s="42"/>
      <x:c r="H310" s="42"/>
      <x:c r="I310" s="42"/>
      <x:c r="J310" s="42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50fb0dd9069e4ed9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875" defaultRowHeight="13.550000190734863"/>
  <x:cols>
    <x:col min="1" max="1" width="6" customWidth="1"/>
    <x:col min="2" max="2" width="22" customWidth="1"/>
    <x:col min="3" max="3" width="18" customWidth="1"/>
    <x:col min="4" max="5" width="31" customWidth="1"/>
    <x:col min="6" max="6" width="24" customWidth="1"/>
    <x:col min="7" max="7" width="31" customWidth="1"/>
    <x:col min="8" max="8" width="13" customWidth="1"/>
    <x:col min="9" max="11" width="15" customWidth="1"/>
    <x:col min="12" max="12" width="11" customWidth="1"/>
    <x:col min="13" max="13" width="28" customWidth="1"/>
    <x:col min="14" max="14" width="27" customWidth="1"/>
    <x:col min="15" max="16" width="14" customWidth="1"/>
    <x:col min="17" max="17" width="30" customWidth="1"/>
    <x:col min="18" max="18" width="28" customWidth="1"/>
    <x:col min="19" max="19" width="30" customWidth="1"/>
    <x:col min="20" max="20" width="26" customWidth="1"/>
  </x:cols>
  <x:sheetData>
    <x:row r="1" ht="27.950000762939453" customHeight="1">
      <x:c r="A1" s="140" t="s">
        <x:v>4239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  <x:c r="S1" s="25"/>
      <x:c r="T1" s="25"/>
    </x:row>
    <x:row r="2" ht="54.95000076293945" customHeight="1">
      <x:c r="A2" s="140" t="s">
        <x:v>4240</x:v>
      </x:c>
      <x:c r="B2" s="140"/>
      <x:c r="C2" s="140"/>
      <x:c r="D2" s="140"/>
      <x:c r="E2" s="140"/>
      <x:c r="F2" s="140"/>
      <x:c r="G2" s="140"/>
      <x:c r="H2" s="140"/>
      <x:c r="I2" s="140"/>
      <x:c r="J2" s="140"/>
      <x:c r="K2" s="140"/>
      <x:c r="L2" s="140"/>
      <x:c r="M2" s="140"/>
      <x:c r="N2" s="140"/>
      <x:c r="O2" s="140"/>
      <x:c r="P2" s="140"/>
      <x:c r="Q2" s="140"/>
      <x:c r="R2" s="140"/>
      <x:c r="S2" s="18"/>
      <x:c r="T2" s="18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45.95000076293945" customHeight="1">
      <x:c r="A4" s="32" t="s">
        <x:v>4241</x:v>
      </x:c>
      <x:c r="B4" s="32" t="s">
        <x:v>4242</x:v>
      </x:c>
      <x:c r="C4" s="32" t="s">
        <x:v>4243</x:v>
      </x:c>
      <x:c r="D4" s="32" t="s">
        <x:v>4244</x:v>
      </x:c>
      <x:c r="E4" s="32" t="s">
        <x:v>4245</x:v>
      </x:c>
      <x:c r="F4" s="32" t="s">
        <x:v>4246</x:v>
      </x:c>
      <x:c r="G4" s="32" t="s">
        <x:v>4247</x:v>
      </x:c>
      <x:c r="H4" s="32" t="s">
        <x:v>4248</x:v>
      </x:c>
      <x:c r="I4" s="32" t="s">
        <x:v>4249</x:v>
      </x:c>
      <x:c r="J4" s="32" t="s">
        <x:v>4250</x:v>
      </x:c>
      <x:c r="K4" s="32" t="s">
        <x:v>4251</x:v>
      </x:c>
      <x:c r="L4" s="32" t="s">
        <x:v>4252</x:v>
      </x:c>
      <x:c r="M4" s="32" t="s">
        <x:v>4253</x:v>
      </x:c>
      <x:c r="N4" s="32" t="s">
        <x:v>4254</x:v>
      </x:c>
      <x:c r="O4" s="32" t="s">
        <x:v>3944</x:v>
      </x:c>
      <x:c r="P4" s="32" t="s">
        <x:v>4255</x:v>
      </x:c>
      <x:c r="Q4" s="32" t="s">
        <x:v>4256</x:v>
      </x:c>
      <x:c r="R4" s="32" t="s">
        <x:v>4257</x:v>
      </x:c>
      <x:c r="S4" s="32" t="s">
        <x:v>4258</x:v>
      </x:c>
      <x:c r="T4" s="32" t="s">
        <x:v>4259</x:v>
      </x:c>
    </x:row>
    <x:row r="5" ht="78" customHeight="1">
      <x:c r="A5" s="2">
        <x:v>1</x:v>
      </x:c>
      <x:c r="B5" s="2" t="s">
        <x:v>868</x:v>
      </x:c>
      <x:c r="C5" s="2" t="s">
        <x:v>3176</x:v>
      </x:c>
      <x:c r="D5" s="1" t="s">
        <x:v>4260</x:v>
      </x:c>
      <x:c r="E5" s="1" t="s">
        <x:v>4261</x:v>
      </x:c>
      <x:c r="F5" s="1" t="s">
        <x:v>4262</x:v>
      </x:c>
      <x:c r="G5" s="1" t="s">
        <x:v>4263</x:v>
      </x:c>
      <x:c r="H5" s="2">
        <x:v>6</x:v>
      </x:c>
      <x:c r="I5" s="2" t="s">
        <x:v>4264</x:v>
      </x:c>
      <x:c r="J5" s="2" t="s">
        <x:v>4265</x:v>
      </x:c>
      <x:c r="K5" s="2" t="s">
        <x:v>4266</x:v>
      </x:c>
      <x:c r="L5" s="2">
        <x:v>4</x:v>
      </x:c>
      <x:c r="M5" s="2" t="s">
        <x:v>4267</x:v>
      </x:c>
      <x:c r="N5" s="2" t="s">
        <x:v>4268</x:v>
      </x:c>
      <x:c r="O5" s="2" t="s">
        <x:v>4269</x:v>
      </x:c>
      <x:c r="P5" s="2">
        <x:v>4200</x:v>
      </x:c>
      <x:c r="Q5" s="1" t="s">
        <x:v>4270</x:v>
      </x:c>
      <x:c r="R5" s="1" t="s">
        <x:v>4271</x:v>
      </x:c>
      <x:c r="S5" s="1" t="s">
        <x:v>4272</x:v>
      </x:c>
      <x:c r="T5" s="1" t="s">
        <x:v>4273</x:v>
      </x:c>
    </x:row>
    <x:row r="6" ht="78" customHeight="1">
      <x:c r="A6" s="2">
        <x:v>2</x:v>
      </x:c>
      <x:c r="B6" s="2" t="s">
        <x:v>1012</x:v>
      </x:c>
      <x:c r="C6" s="2" t="s">
        <x:v>3224</x:v>
      </x:c>
      <x:c r="D6" s="1" t="s">
        <x:v>4274</x:v>
      </x:c>
      <x:c r="E6" s="1" t="s">
        <x:v>4275</x:v>
      </x:c>
      <x:c r="F6" s="1" t="s">
        <x:v>4276</x:v>
      </x:c>
      <x:c r="G6" s="1" t="s">
        <x:v>4277</x:v>
      </x:c>
      <x:c r="H6" s="2">
        <x:v>8</x:v>
      </x:c>
      <x:c r="I6" s="2" t="s">
        <x:v>4278</x:v>
      </x:c>
      <x:c r="J6" s="2" t="s">
        <x:v>4279</x:v>
      </x:c>
      <x:c r="K6" s="2" t="s">
        <x:v>4264</x:v>
      </x:c>
      <x:c r="L6" s="2">
        <x:v>6</x:v>
      </x:c>
      <x:c r="M6" s="2" t="s">
        <x:v>4280</x:v>
      </x:c>
      <x:c r="N6" s="2" t="s">
        <x:v>4281</x:v>
      </x:c>
      <x:c r="O6" s="2" t="s">
        <x:v>1055</x:v>
      </x:c>
      <x:c r="P6" s="2">
        <x:v>7600</x:v>
      </x:c>
      <x:c r="Q6" s="1" t="s">
        <x:v>4282</x:v>
      </x:c>
      <x:c r="R6" s="1" t="s">
        <x:v>4283</x:v>
      </x:c>
      <x:c r="S6" s="1" t="s">
        <x:v>4284</x:v>
      </x:c>
      <x:c r="T6" s="1" t="s">
        <x:v>4285</x:v>
      </x:c>
    </x:row>
    <x:row r="7" ht="78" customHeight="1">
      <x:c r="A7" s="2">
        <x:v>3</x:v>
      </x:c>
      <x:c r="B7" s="2" t="s">
        <x:v>1128</x:v>
      </x:c>
      <x:c r="C7" s="2" t="s">
        <x:v>3355</x:v>
      </x:c>
      <x:c r="D7" s="1" t="s">
        <x:v>4286</x:v>
      </x:c>
      <x:c r="E7" s="1" t="s">
        <x:v>4287</x:v>
      </x:c>
      <x:c r="F7" s="1" t="s">
        <x:v>4288</x:v>
      </x:c>
      <x:c r="G7" s="1" t="s">
        <x:v>4289</x:v>
      </x:c>
      <x:c r="H7" s="2">
        <x:v>8</x:v>
      </x:c>
      <x:c r="I7" s="2" t="s">
        <x:v>4290</x:v>
      </x:c>
      <x:c r="J7" s="2" t="s">
        <x:v>4291</x:v>
      </x:c>
      <x:c r="K7" s="2" t="s">
        <x:v>4278</x:v>
      </x:c>
      <x:c r="L7" s="2">
        <x:v>4</x:v>
      </x:c>
      <x:c r="M7" s="2" t="s">
        <x:v>4292</x:v>
      </x:c>
      <x:c r="N7" s="2" t="s">
        <x:v>4293</x:v>
      </x:c>
      <x:c r="O7" s="2" t="s">
        <x:v>1148</x:v>
      </x:c>
      <x:c r="P7" s="2">
        <x:v>4800</x:v>
      </x:c>
      <x:c r="Q7" s="1" t="s">
        <x:v>4294</x:v>
      </x:c>
      <x:c r="R7" s="1" t="s">
        <x:v>4295</x:v>
      </x:c>
      <x:c r="S7" s="1" t="s">
        <x:v>4296</x:v>
      </x:c>
      <x:c r="T7" s="1" t="s">
        <x:v>4297</x:v>
      </x:c>
    </x:row>
    <x:row r="8" ht="78" customHeight="1">
      <x:c r="A8" s="2">
        <x:v>4</x:v>
      </x:c>
      <x:c r="B8" s="2" t="s">
        <x:v>4298</x:v>
      </x:c>
      <x:c r="C8" s="2" t="s">
        <x:v>3469</x:v>
      </x:c>
      <x:c r="D8" s="1" t="s">
        <x:v>4299</x:v>
      </x:c>
      <x:c r="E8" s="1" t="s">
        <x:v>4300</x:v>
      </x:c>
      <x:c r="F8" s="1" t="s">
        <x:v>4301</x:v>
      </x:c>
      <x:c r="G8" s="1" t="s">
        <x:v>4302</x:v>
      </x:c>
      <x:c r="H8" s="2">
        <x:v>8</x:v>
      </x:c>
      <x:c r="I8" s="2" t="s">
        <x:v>4303</x:v>
      </x:c>
      <x:c r="J8" s="2" t="s">
        <x:v>4290</x:v>
      </x:c>
      <x:c r="K8" s="2" t="s">
        <x:v>4291</x:v>
      </x:c>
      <x:c r="L8" s="2">
        <x:v>4</x:v>
      </x:c>
      <x:c r="M8" s="2" t="s">
        <x:v>4304</x:v>
      </x:c>
      <x:c r="N8" s="2" t="s">
        <x:v>4305</x:v>
      </x:c>
      <x:c r="O8" s="2" t="s">
        <x:v>4306</x:v>
      </x:c>
      <x:c r="P8" s="2">
        <x:v>5200</x:v>
      </x:c>
      <x:c r="Q8" s="1" t="s">
        <x:v>4307</x:v>
      </x:c>
      <x:c r="R8" s="1" t="s">
        <x:v>4308</x:v>
      </x:c>
      <x:c r="S8" s="1" t="s">
        <x:v>4309</x:v>
      </x:c>
      <x:c r="T8" s="1" t="s">
        <x:v>4310</x:v>
      </x:c>
    </x:row>
    <x:row r="9" ht="78" customHeight="1">
      <x:c r="A9" s="2">
        <x:v>5</x:v>
      </x:c>
      <x:c r="B9" s="2" t="s">
        <x:v>1532</x:v>
      </x:c>
      <x:c r="C9" s="2" t="s">
        <x:v>3486</x:v>
      </x:c>
      <x:c r="D9" s="1" t="s">
        <x:v>4311</x:v>
      </x:c>
      <x:c r="E9" s="1" t="s">
        <x:v>4312</x:v>
      </x:c>
      <x:c r="F9" s="1" t="s">
        <x:v>4313</x:v>
      </x:c>
      <x:c r="G9" s="1" t="s">
        <x:v>4314</x:v>
      </x:c>
      <x:c r="H9" s="2">
        <x:v>9</x:v>
      </x:c>
      <x:c r="I9" s="2" t="s">
        <x:v>4315</x:v>
      </x:c>
      <x:c r="J9" s="2" t="s">
        <x:v>4316</x:v>
      </x:c>
      <x:c r="K9" s="2" t="s">
        <x:v>4317</x:v>
      </x:c>
      <x:c r="L9" s="2">
        <x:v>6</x:v>
      </x:c>
      <x:c r="M9" s="2" t="s">
        <x:v>4318</x:v>
      </x:c>
      <x:c r="N9" s="2" t="s">
        <x:v>4319</x:v>
      </x:c>
      <x:c r="O9" s="2" t="s">
        <x:v>4320</x:v>
      </x:c>
      <x:c r="P9" s="2">
        <x:v>8900</x:v>
      </x:c>
      <x:c r="Q9" s="1" t="s">
        <x:v>4321</x:v>
      </x:c>
      <x:c r="R9" s="1" t="s">
        <x:v>4322</x:v>
      </x:c>
      <x:c r="S9" s="1" t="s">
        <x:v>4323</x:v>
      </x:c>
      <x:c r="T9" s="1" t="s">
        <x:v>4324</x:v>
      </x:c>
    </x:row>
    <x:row r="10" ht="78" customHeight="1">
      <x:c r="A10" s="47">
        <x:v>6</x:v>
      </x:c>
      <x:c r="B10" s="47" t="s">
        <x:v>1830</x:v>
      </x:c>
      <x:c r="C10" s="47" t="s">
        <x:v>3633</x:v>
      </x:c>
      <x:c r="D10" s="47" t="s">
        <x:v>4325</x:v>
      </x:c>
      <x:c r="E10" s="47" t="s">
        <x:v>4326</x:v>
      </x:c>
      <x:c r="F10" s="47" t="s">
        <x:v>4327</x:v>
      </x:c>
      <x:c r="G10" s="47" t="s">
        <x:v>4328</x:v>
      </x:c>
      <x:c r="H10" s="47">
        <x:v>9</x:v>
      </x:c>
      <x:c r="I10" s="47" t="s">
        <x:v>4329</x:v>
      </x:c>
      <x:c r="J10" s="47" t="s">
        <x:v>4330</x:v>
      </x:c>
      <x:c r="K10" s="47" t="s">
        <x:v>4331</x:v>
      </x:c>
      <x:c r="L10" s="47">
        <x:v>5</x:v>
      </x:c>
      <x:c r="M10" s="47" t="s">
        <x:v>4332</x:v>
      </x:c>
      <x:c r="N10" s="47" t="s">
        <x:v>4333</x:v>
      </x:c>
      <x:c r="O10" s="47" t="s">
        <x:v>4334</x:v>
      </x:c>
      <x:c r="P10" s="47">
        <x:v>6400</x:v>
      </x:c>
      <x:c r="Q10" s="47" t="s">
        <x:v>4335</x:v>
      </x:c>
      <x:c r="R10" s="47" t="s">
        <x:v>4336</x:v>
      </x:c>
      <x:c r="S10" s="47" t="s">
        <x:v>4337</x:v>
      </x:c>
      <x:c r="T10" s="47" t="s">
        <x:v>4338</x:v>
      </x:c>
    </x:row>
    <x:row r="11" ht="33.95000076293945" customHeight="1">
      <x:c r="A11" s="140" t="s">
        <x:v>4339</x:v>
      </x:c>
      <x:c r="B11" s="140"/>
      <x:c r="C11" s="140"/>
      <x:c r="D11" s="140"/>
      <x:c r="E11" s="140"/>
      <x:c r="F11" s="140"/>
      <x:c r="G11" s="140"/>
      <x:c r="H11" s="140"/>
      <x:c r="I11" s="140"/>
      <x:c r="J11" s="140"/>
      <x:c r="K11" s="140"/>
      <x:c r="L11" s="140"/>
      <x:c r="M11" s="140"/>
      <x:c r="N11" s="140"/>
      <x:c r="O11" s="140"/>
      <x:c r="P11" s="140"/>
      <x:c r="Q11" s="140"/>
      <x:c r="R11" s="140"/>
      <x:c r="S11" s="22"/>
      <x:c r="T11" s="22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</x:row>
    <x:row r="13">
      <x:c r="A13" s="33" t="s">
        <x:v>4243</x:v>
      </x:c>
      <x:c r="B13" s="33" t="s">
        <x:v>4340</x:v>
      </x:c>
      <x:c r="C13" s="33" t="s">
        <x:v>4341</x:v>
      </x:c>
      <x:c r="D13" s="33" t="s">
        <x:v>4342</x:v>
      </x:c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</x:row>
    <x:row r="14" ht="39.54999923706055">
      <x:c r="A14" s="45" t="s">
        <x:v>3176</x:v>
      </x:c>
      <x:c r="B14" s="46">
        <x:v>6</x:v>
      </x:c>
      <x:c r="C14" s="46">
        <x:v>5.5</x:v>
      </x:c>
      <x:c r="D14" s="46">
        <x:v>5</x:v>
      </x:c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</x:row>
    <x:row r="15" ht="39.54999923706055">
      <x:c r="A15" s="45" t="s">
        <x:v>3224</x:v>
      </x:c>
      <x:c r="B15" s="46">
        <x:v>7</x:v>
      </x:c>
      <x:c r="C15" s="46">
        <x:v>6.5</x:v>
      </x:c>
      <x:c r="D15" s="46">
        <x:v>6</x:v>
      </x:c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</x:row>
    <x:row r="16" ht="39.54999923706055">
      <x:c r="A16" s="45" t="s">
        <x:v>3355</x:v>
      </x:c>
      <x:c r="B16" s="46">
        <x:v>8</x:v>
      </x:c>
      <x:c r="C16" s="46">
        <x:v>7.5</x:v>
      </x:c>
      <x:c r="D16" s="46">
        <x:v>7</x:v>
      </x:c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</x:row>
    <x:row r="17" ht="39.54999923706055">
      <x:c r="A17" s="45" t="s">
        <x:v>3469</x:v>
      </x:c>
      <x:c r="B17" s="46">
        <x:v>8.5</x:v>
      </x:c>
      <x:c r="C17" s="46">
        <x:v>8</x:v>
      </x:c>
      <x:c r="D17" s="46">
        <x:v>7.5</x:v>
      </x:c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</x:row>
    <x:row r="18" ht="26.350000381469727">
      <x:c r="A18" s="45" t="s">
        <x:v>3486</x:v>
      </x:c>
      <x:c r="B18" s="46">
        <x:v>10</x:v>
      </x:c>
      <x:c r="C18" s="46">
        <x:v>9.5</x:v>
      </x:c>
      <x:c r="D18" s="46">
        <x:v>9</x:v>
      </x:c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</x:row>
    <x:row r="19" ht="40.650001525878906">
      <x:c r="A19" s="47" t="s">
        <x:v>3633</x:v>
      </x:c>
      <x:c r="B19" s="47">
        <x:v>12.5</x:v>
      </x:c>
      <x:c r="C19" s="47">
        <x:v>12</x:v>
      </x:c>
      <x:c r="D19" s="47">
        <x:v>11.5</x:v>
      </x:c>
    </x:row>
  </x:sheetData>
  <x:mergeCells>
    <x:mergeCell ref="A1:R1"/>
    <x:mergeCell ref="A2:R2"/>
    <x:mergeCell ref="A11:R11"/>
  </x:mergeCells>
  <x:conditionalFormatting sqref="O5:O9">
    <x:cfRule type="colorScale" priority="1">
      <x:colorScale>
        <x:cfvo type="min"/>
        <x:cfvo type="percentile" val="50"/>
        <x:cfvo type="max"/>
        <x:color rgb="ffc6e0b4"/>
        <x:color rgb="ffffe699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16908bfc614f47ac"/>
</x:worksheet>
</file>

<file path=xl/worksheets/sheet12.xml><?xml version="1.0" encoding="utf-8"?>
<x:worksheet xmlns:x="http://schemas.openxmlformats.org/spreadsheetml/2006/main">
  <x:sheetFormatPr defaultColWidth="8.93359375" defaultRowHeight="13.550000190734863"/>
  <x:cols>
    <x:col min="1" max="1" width="8.93359375" customWidth="1"/>
    <x:col min="2" max="2" width="4.5" customWidth="1"/>
    <x:col min="3" max="7" width="10" customWidth="1"/>
    <x:col min="8" max="15" width="9" customWidth="1"/>
    <x:col min="16" max="23" width="8" customWidth="1"/>
    <x:col min="28" max="38" width="2" customWidth="1"/>
  </x:cols>
  <x:sheetData>
    <x:row r="1" ht="21" customHeight="1"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</x:row>
    <x:row r="2" ht="21" customHeight="1">
      <x:c r="B2" s="78" t="s">
        <x:v>4343</x:v>
      </x:c>
      <x:c r="C2" s="78"/>
      <x:c r="D2" s="78"/>
      <x:c r="E2" s="78"/>
      <x:c r="F2" s="78"/>
      <x:c r="G2" s="68"/>
      <x:c r="H2" s="78" t="s">
        <x:v>1</x:v>
      </x:c>
      <x:c r="I2" s="78"/>
      <x:c r="J2" s="78"/>
      <x:c r="K2" s="68"/>
      <x:c r="L2" s="78" t="s">
        <x:v>4344</x:v>
      </x:c>
      <x:c r="M2" s="78"/>
      <x:c r="N2" s="78"/>
      <x:c r="O2" s="68"/>
      <x:c r="P2" s="78" t="s">
        <x:v>4345</x:v>
      </x:c>
      <x:c r="Q2" s="78"/>
      <x:c r="R2" s="78"/>
      <x:c r="S2" s="68"/>
      <x:c r="T2" s="78" t="s">
        <x:v>4346</x:v>
      </x:c>
      <x:c r="U2" s="78"/>
      <x:c r="V2" s="78"/>
      <x:c r="W2" s="78"/>
    </x:row>
    <x:row r="3" ht="28" customHeight="1">
      <x:c r="B3" s="78" t="s">
        <x:v>3134</x:v>
      </x:c>
      <x:c r="C3" s="78"/>
      <x:c r="D3" s="78"/>
      <x:c r="E3" s="78"/>
      <x:c r="F3" s="78"/>
      <x:c r="G3" s="68"/>
      <x:c r="H3" s="78">
        <x:v>130</x:v>
      </x:c>
      <x:c r="I3" s="78"/>
      <x:c r="J3" s="78"/>
      <x:c r="K3" s="68"/>
      <x:c r="L3" s="78">
        <x:v>0.29999999999999999</x:v>
      </x:c>
      <x:c r="M3" s="78"/>
      <x:c r="N3" s="78"/>
      <x:c r="O3" s="68"/>
      <x:c r="P3" s="78"/>
      <x:c r="Q3" s="78"/>
      <x:c r="R3" s="78"/>
      <x:c r="S3" s="68"/>
      <x:c r="T3" s="78" t="str">
        <x:f>IF($P$3="","HP 입력 필요",IF($J$20&lt;$N$20,"차한해 우세",IF($J$20&gt;$N$20,"몬스터 우세","백중세")))</x:f>
        <x:v>HP 입력 필요</x:v>
      </x:c>
      <x:c r="U3" s="78"/>
      <x:c r="V3" s="78"/>
      <x:c r="W3" s="78"/>
    </x:row>
    <x:row r="4" ht="21" customHeight="1"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78"/>
      <x:c r="U4" s="78"/>
      <x:c r="V4" s="78"/>
      <x:c r="W4" s="78"/>
    </x:row>
    <x:row r="5" ht="21" customHeight="1"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</x:row>
    <x:row r="6" ht="24" customHeight="1">
      <x:c r="B6" s="78" t="s">
        <x:v>4347</x:v>
      </x:c>
      <x:c r="C6" s="78"/>
      <x:c r="D6" s="78"/>
      <x:c r="E6" s="78"/>
      <x:c r="F6" s="78"/>
      <x:c r="G6" s="78"/>
      <x:c r="H6" s="78" t="s">
        <x:v>4348</x:v>
      </x:c>
      <x:c r="I6" s="78"/>
      <x:c r="J6" s="78"/>
      <x:c r="K6" s="78"/>
      <x:c r="L6" s="78"/>
      <x:c r="M6" s="78"/>
      <x:c r="N6" s="78"/>
      <x:c r="O6" s="78"/>
      <x:c r="P6" s="78" t="s">
        <x:v>4349</x:v>
      </x:c>
      <x:c r="Q6" s="78"/>
      <x:c r="R6" s="78"/>
      <x:c r="S6" s="78"/>
      <x:c r="T6" s="78"/>
      <x:c r="U6" s="78"/>
      <x:c r="V6" s="78"/>
      <x:c r="W6" s="78"/>
    </x:row>
    <x:row r="7" ht="25" customHeight="1">
      <x:c r="B7" s="78" t="s">
        <x:v>4350</x:v>
      </x:c>
      <x:c r="C7" s="78"/>
      <x:c r="D7" s="78"/>
      <x:c r="E7" s="78" t="str">
        <x:f>$B$3</x:f>
        <x:v>밖으로 나가재</x:v>
      </x:c>
      <x:c r="F7" s="78"/>
      <x:c r="G7" s="78"/>
      <x:c r="H7" s="78" t="s">
        <x:v>3813</x:v>
      </x:c>
      <x:c r="I7" s="78"/>
      <x:c r="J7" s="78"/>
      <x:c r="K7" s="78"/>
      <x:c r="L7" s="78"/>
      <x:c r="M7" s="78"/>
      <x:c r="N7" s="78"/>
      <x:c r="O7" s="78"/>
      <x:c r="P7" s="78" t="s">
        <x:v>4351</x:v>
      </x:c>
      <x:c r="Q7" s="78"/>
      <x:c r="R7" s="78"/>
      <x:c r="S7" s="78"/>
      <x:c r="T7" s="78" t="str">
        <x:f>IFERROR(INDEX('PC DATA(대차대조표)'!#REF!,MATCH($H$3,'PC DATA(대차대조표)'!$A$2:$A$307,0)),"차한해")</x:f>
        <x:v>차한해</x:v>
      </x:c>
      <x:c r="U7" s="78"/>
      <x:c r="V7" s="78"/>
      <x:c r="W7" s="78"/>
    </x:row>
    <x:row r="8" ht="25" customHeight="1">
      <x:c r="B8" s="78"/>
      <x:c r="C8" s="78"/>
      <x:c r="D8" s="78"/>
      <x:c r="E8" s="78" t="e">
        <x:f>IFERROR(INDEX(몬스터!$E$7:$E$312,MATCH($B$3,몬스터!$C$7:$C$312,0)),"")</x:f>
        <x:v>#NAME?</x:v>
      </x:c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 t="s">
        <x:v>1976</x:v>
      </x:c>
      <x:c r="U8" s="78"/>
      <x:c r="V8" s="78" t="str">
        <x:f>IFERROR(INDEX('PC DATA(대차대조표)'!$E$2:$E$307,MATCH($H$3,'PC DATA(대차대조표)'!$A$2:$A$307,0)),"")</x:f>
        <x:v>전투 가능</x:v>
      </x:c>
      <x:c r="W8" s="78"/>
    </x:row>
    <x:row r="9" ht="21" customHeight="1">
      <x:c r="B9" s="78"/>
      <x:c r="C9" s="78"/>
      <x:c r="D9" s="78"/>
      <x:c r="E9" s="78" t="e">
        <x:f>IFERROR(INDEX(몬스터!$A$7:$A$312,MATCH($B$3,몬스터!$C$7:$C$312,0)),"")&amp;"번 콘텐츠"</x:f>
        <x:v>#NAME?</x:v>
      </x:c>
      <x:c r="F9" s="78"/>
      <x:c r="G9" s="78"/>
      <x:c r="H9" s="78"/>
      <x:c r="I9" s="68"/>
      <x:c r="J9" s="68"/>
      <x:c r="K9" s="68"/>
      <x:c r="L9" s="68"/>
      <x:c r="M9" s="68"/>
      <x:c r="N9" s="68"/>
      <x:c r="O9" s="78"/>
      <x:c r="P9" s="78"/>
      <x:c r="Q9" s="78"/>
      <x:c r="R9" s="78"/>
      <x:c r="S9" s="78"/>
      <x:c r="T9" s="78" t="s">
        <x:v>3816</x:v>
      </x:c>
      <x:c r="U9" s="78"/>
      <x:c r="V9" s="78">
        <x:f>IFERROR(INDEX('PC DATA(대차대조표)'!$F$2:$F$307,MATCH($H$3,'PC DATA(대차대조표)'!$A$2:$A$307,0)),"")</x:f>
        <x:v>160</x:v>
      </x:c>
      <x:c r="W9" s="78"/>
    </x:row>
    <x:row r="10" ht="21" customHeight="1">
      <x:c r="B10" s="78"/>
      <x:c r="C10" s="78"/>
      <x:c r="D10" s="78"/>
      <x:c r="E10" s="78" t="e">
        <x:f>IFERROR(INDEX(몬스터!$B$7:$B$312,MATCH($B$3,몬스터!$C$7:$C$312,0)),"")</x:f>
        <x:v>#NAME?</x:v>
      </x:c>
      <x:c r="F10" s="78"/>
      <x:c r="G10" s="78"/>
      <x:c r="H10" s="78" t="s">
        <x:v>4352</x:v>
      </x:c>
      <x:c r="I10" s="78"/>
      <x:c r="J10" s="78"/>
      <x:c r="K10" s="78"/>
      <x:c r="L10" s="78" t="s">
        <x:v>4353</x:v>
      </x:c>
      <x:c r="M10" s="78"/>
      <x:c r="N10" s="78"/>
      <x:c r="O10" s="78"/>
      <x:c r="P10" s="78"/>
      <x:c r="Q10" s="78"/>
      <x:c r="R10" s="78"/>
      <x:c r="S10" s="78"/>
      <x:c r="T10" s="78" t="s">
        <x:v>3821</x:v>
      </x:c>
      <x:c r="U10" s="78"/>
      <x:c r="V10" s="78">
        <x:f>IFERROR(INDEX('PC DATA(대차대조표)'!$H$2:$H$307,MATCH($H$3,'PC DATA(대차대조표)'!$A$2:$A$307,0)),"")</x:f>
        <x:v>100</x:v>
      </x:c>
      <x:c r="W10" s="78"/>
    </x:row>
    <x:row r="11" ht="21" customHeight="1">
      <x:c r="B11" s="78"/>
      <x:c r="C11" s="78"/>
      <x:c r="D11" s="78"/>
      <x:c r="E11" s="78" t="s">
        <x:v>2373</x:v>
      </x:c>
      <x:c r="F11" s="78"/>
      <x:c r="G11" s="78" t="e">
        <x:f>IFERROR(INDEX(몬스터!$W$7:$W$312,MATCH($B$3,몬스터!$C$7:$C$312,0)),"")</x:f>
        <x:v>#NAME?</x:v>
      </x:c>
      <x:c r="H11" s="78" t="s">
        <x:v>2401</x:v>
      </x:c>
      <x:c r="I11" s="78"/>
      <x:c r="J11" s="78" t="str">
        <x:f>$R$19</x:f>
        <x:v>공명</x:v>
      </x:c>
      <x:c r="K11" s="78"/>
      <x:c r="L11" s="78" t="s">
        <x:v>2401</x:v>
      </x:c>
      <x:c r="M11" s="78"/>
      <x:c r="N11" s="78" t="e">
        <x:f>IFERROR(INDEX(몬스터!$W$7:$W$312,MATCH($B$3,몬스터!$C$7:$C$312,0)),"")</x:f>
        <x:v>#NAME?</x:v>
      </x:c>
      <x:c r="O11" s="78"/>
      <x:c r="P11" s="78"/>
      <x:c r="Q11" s="78"/>
      <x:c r="R11" s="78"/>
      <x:c r="S11" s="78"/>
      <x:c r="T11" s="78" t="s">
        <x:v>4354</x:v>
      </x:c>
      <x:c r="U11" s="78"/>
      <x:c r="V11" s="78" t="str">
        <x:f>IFERROR(INDEX('PC DATA(대차대조표)'!$J$2:$J$307,MATCH($H$3,'PC DATA(대차대조표)'!$A$2:$A$307,0)),"")</x:f>
        <x:v>보라색, 여기!</x:v>
      </x:c>
      <x:c r="W11" s="78"/>
    </x:row>
    <x:row r="12" ht="21" customHeight="1">
      <x:c r="B12" s="78"/>
      <x:c r="C12" s="78"/>
      <x:c r="D12" s="78"/>
      <x:c r="E12" s="68"/>
      <x:c r="F12" s="68"/>
      <x:c r="G12" s="70"/>
      <x:c r="H12" s="78" t="s">
        <x:v>2402</x:v>
      </x:c>
      <x:c r="I12" s="78"/>
      <x:c r="J12" s="78" t="e">
        <x:f>IFERROR(INDEX(몬스터!$W$7:$W$312,MATCH($B$3,몬스터!$C$7:$C$312,0)),"")</x:f>
        <x:v>#NAME?</x:v>
      </x:c>
      <x:c r="K12" s="78"/>
      <x:c r="L12" s="78" t="s">
        <x:v>2402</x:v>
      </x:c>
      <x:c r="M12" s="78"/>
      <x:c r="N12" s="78" t="str">
        <x:f>$V$19</x:f>
        <x:v>공명</x:v>
      </x:c>
      <x:c r="O12" s="78"/>
      <x:c r="P12" s="78"/>
      <x:c r="Q12" s="78"/>
      <x:c r="R12" s="78"/>
      <x:c r="S12" s="78"/>
      <x:c r="T12" s="78"/>
      <x:c r="U12" s="68"/>
      <x:c r="V12" s="78"/>
      <x:c r="W12" s="78"/>
    </x:row>
    <x:row r="13" ht="21" customHeight="1">
      <x:c r="B13" s="78"/>
      <x:c r="C13" s="78"/>
      <x:c r="D13" s="78"/>
      <x:c r="E13" s="68"/>
      <x:c r="F13" s="68"/>
      <x:c r="G13" s="70"/>
      <x:c r="H13" s="78" t="s">
        <x:v>4355</x:v>
      </x:c>
      <x:c r="I13" s="78"/>
      <x:c r="J13" s="78" t="e">
        <x:f>IFERROR(INDEX(#REF!,MATCH($R$19,#REF!,0),MATCH(IFERROR(INDEX(몬스터!$W$7:$W$312,MATCH($B$3,몬스터!$C$7:$C$312,0)),""),#REF!,0)),"")</x:f>
        <x:v>#NAME?</x:v>
      </x:c>
      <x:c r="K13" s="78"/>
      <x:c r="L13" s="78" t="s">
        <x:v>4355</x:v>
      </x:c>
      <x:c r="M13" s="78"/>
      <x:c r="N13" s="78" t="e">
        <x:f>IFERROR(INDEX(#REF!,MATCH(IFERROR(INDEX(몬스터!$W$7:$W$312,MATCH($B$3,몬스터!$C$7:$C$312,0)),""),#REF!,0),MATCH($V$19,#REF!,0)),"")</x:f>
        <x:v>#NAME?</x:v>
      </x:c>
      <x:c r="O13" s="78"/>
      <x:c r="P13" s="78"/>
      <x:c r="Q13" s="78"/>
      <x:c r="R13" s="78"/>
      <x:c r="S13" s="78"/>
      <x:c r="T13" s="78"/>
      <x:c r="U13" s="68"/>
      <x:c r="V13" s="78"/>
      <x:c r="W13" s="78"/>
    </x:row>
    <x:row r="14" ht="21" customHeight="1">
      <x:c r="B14" s="78"/>
      <x:c r="C14" s="78"/>
      <x:c r="D14" s="78"/>
      <x:c r="E14" s="68"/>
      <x:c r="F14" s="68"/>
      <x:c r="G14" s="70"/>
      <x:c r="H14" s="78" t="str">
        <x:f>IF($J$13="","",IF($J$13&gt;1,"우세",IF($J$13&lt;1,"열세","동일")))</x:f>
      </x:c>
      <x:c r="I14" s="78"/>
      <x:c r="J14" s="78"/>
      <x:c r="K14" s="78"/>
      <x:c r="L14" s="78" t="str">
        <x:f>IF($N$13="","",IF($N$13&gt;1,"우세",IF($N$13&lt;1,"열세","동일")))</x:f>
      </x:c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</x:row>
    <x:row r="15" ht="24" customHeight="1">
      <x:c r="B15" s="69"/>
      <x:c r="C15" s="68"/>
      <x:c r="D15" s="68"/>
      <x:c r="E15" s="68"/>
      <x:c r="F15" s="68"/>
      <x:c r="G15" s="70"/>
      <x:c r="H15" s="78"/>
      <x:c r="I15" s="68"/>
      <x:c r="J15" s="68"/>
      <x:c r="K15" s="68"/>
      <x:c r="L15" s="68"/>
      <x:c r="M15" s="68"/>
      <x:c r="N15" s="68"/>
      <x:c r="O15" s="78"/>
      <x:c r="P15" s="78" t="s">
        <x:v>4356</x:v>
      </x:c>
      <x:c r="Q15" s="78"/>
      <x:c r="R15" s="78"/>
      <x:c r="S15" s="78"/>
      <x:c r="T15" s="78"/>
      <x:c r="U15" s="78"/>
      <x:c r="V15" s="78"/>
      <x:c r="W15" s="78"/>
    </x:row>
    <x:row r="16" ht="21" customHeight="1">
      <x:c r="B16" s="78" t="s">
        <x:v>3661</x:v>
      </x:c>
      <x:c r="C16" s="78"/>
      <x:c r="D16" s="78"/>
      <x:c r="E16" s="78" t="e">
        <x:f>IFERROR(INDEX(몬스터!$F$7:$F$312,MATCH($B$3,몬스터!$C$7:$C$312,0)),"")</x:f>
        <x:v>#NAME?</x:v>
      </x:c>
      <x:c r="F16" s="78"/>
      <x:c r="G16" s="78"/>
      <x:c r="H16" s="78" t="s">
        <x:v>2486</x:v>
      </x:c>
      <x:c r="I16" s="78"/>
      <x:c r="J16" s="78">
        <x:f>$V$9</x:f>
        <x:v>160</x:v>
      </x:c>
      <x:c r="K16" s="78"/>
      <x:c r="L16" s="78" t="s">
        <x:v>2486</x:v>
      </x:c>
      <x:c r="M16" s="78"/>
      <x:c r="N16" s="78">
        <x:f>$E$17</x:f>
        <x:v>25</x:v>
      </x:c>
      <x:c r="O16" s="78"/>
      <x:c r="P16" s="78" t="s">
        <x:v>2123</x:v>
      </x:c>
      <x:c r="Q16" s="78"/>
      <x:c r="R16" s="78"/>
      <x:c r="S16" s="78"/>
      <x:c r="T16" s="78" t="s">
        <x:v>4357</x:v>
      </x:c>
      <x:c r="U16" s="78"/>
      <x:c r="V16" s="78"/>
      <x:c r="W16" s="78"/>
    </x:row>
    <x:row r="17" ht="21" customHeight="1">
      <x:c r="B17" s="78" t="s">
        <x:v>3664</x:v>
      </x:c>
      <x:c r="C17" s="78"/>
      <x:c r="D17" s="78"/>
      <x:c r="E17" s="78" t="e">
        <x:f>IFERROR(INDEX(몬스터!$J$7:$J$312,MATCH($B$3,몬스터!$C$7:$C$312,0)),"")</x:f>
        <x:v>#NAME?</x:v>
      </x:c>
      <x:c r="F17" s="78"/>
      <x:c r="G17" s="78"/>
      <x:c r="H17" s="78" t="s">
        <x:v>3831</x:v>
      </x:c>
      <x:c r="I17" s="78"/>
      <x:c r="J17" s="78">
        <x:f>$E$19</x:f>
        <x:v>13</x:v>
      </x:c>
      <x:c r="K17" s="78"/>
      <x:c r="L17" s="78" t="s">
        <x:v>3831</x:v>
      </x:c>
      <x:c r="M17" s="78"/>
      <x:c r="N17" s="78">
        <x:f>$V$10</x:f>
        <x:v>100</x:v>
      </x:c>
      <x:c r="O17" s="78"/>
      <x:c r="P17" s="78" t="s">
        <x:v>2178</x:v>
      </x:c>
      <x:c r="Q17" s="78"/>
      <x:c r="R17" s="78"/>
      <x:c r="S17" s="78"/>
      <x:c r="T17" s="78" t="s">
        <x:v>2134</x:v>
      </x:c>
      <x:c r="U17" s="78"/>
      <x:c r="V17" s="78"/>
      <x:c r="W17" s="78"/>
    </x:row>
    <x:row r="18" ht="21" customHeight="1">
      <x:c r="B18" s="78" t="s">
        <x:v>4358</x:v>
      </x:c>
      <x:c r="C18" s="78"/>
      <x:c r="D18" s="78"/>
      <x:c r="E18" s="78" t="e">
        <x:f>IFERROR(INDEX(몬스터!$H$7:$H$312,MATCH($B$3,몬스터!$C$7:$C$312,0)),"")</x:f>
        <x:v>#NAME?</x:v>
      </x:c>
      <x:c r="F18" s="78"/>
      <x:c r="G18" s="78"/>
      <x:c r="H18" s="78" t="s">
        <x:v>4355</x:v>
      </x:c>
      <x:c r="I18" s="78"/>
      <x:c r="J18" s="78" t="str">
        <x:f>$J$13</x:f>
      </x:c>
      <x:c r="K18" s="78"/>
      <x:c r="L18" s="78" t="s">
        <x:v>4355</x:v>
      </x:c>
      <x:c r="M18" s="78"/>
      <x:c r="N18" s="78" t="str">
        <x:f>$N$13</x:f>
      </x:c>
      <x:c r="O18" s="78"/>
      <x:c r="P18" s="78"/>
      <x:c r="Q18" s="78"/>
      <x:c r="R18" s="78"/>
      <x:c r="S18" s="78"/>
      <x:c r="T18" s="78"/>
      <x:c r="U18" s="78"/>
      <x:c r="V18" s="78"/>
      <x:c r="W18" s="78"/>
    </x:row>
    <x:row r="19" ht="21" customHeight="1">
      <x:c r="B19" s="78" t="s">
        <x:v>3667</x:v>
      </x:c>
      <x:c r="C19" s="78"/>
      <x:c r="D19" s="78"/>
      <x:c r="E19" s="78" t="e">
        <x:f>IFERROR(INDEX(몬스터!$N$7:$N$312,MATCH($B$3,몬스터!$C$7:$C$312,0)),"")</x:f>
        <x:v>#NAME?</x:v>
      </x:c>
      <x:c r="F19" s="78"/>
      <x:c r="G19" s="78"/>
      <x:c r="H19" s="78" t="s">
        <x:v>4359</x:v>
      </x:c>
      <x:c r="I19" s="78"/>
      <x:c r="J19" s="78" t="str">
        <x:f>IFERROR(MAX(1,ROUND(($J$16-$J$17)*$J$18,0)),"")</x:f>
      </x:c>
      <x:c r="K19" s="78"/>
      <x:c r="L19" s="78" t="s">
        <x:v>4359</x:v>
      </x:c>
      <x:c r="M19" s="78"/>
      <x:c r="N19" s="78" t="str">
        <x:f>IFERROR(MAX(1,ROUND(($N$16-$N$17)*$N$18,0)),"")</x:f>
      </x:c>
      <x:c r="O19" s="78"/>
      <x:c r="P19" s="78" t="s">
        <x:v>2401</x:v>
      </x:c>
      <x:c r="Q19" s="78"/>
      <x:c r="R19" s="78" t="e">
        <x:f>IFERROR(INDEX(아이템!$T$2:$T$43,MATCH($P$17,아이템!$A$2:$A$43,0)),"")</x:f>
        <x:v>#NAME?</x:v>
      </x:c>
      <x:c r="S19" s="78"/>
      <x:c r="T19" s="78" t="s">
        <x:v>2402</x:v>
      </x:c>
      <x:c r="U19" s="78"/>
      <x:c r="V19" s="78" t="e">
        <x:f>IFERROR(INDEX(아이템!$T$2:$T$43,MATCH($T$17,아이템!$A$2:$A$43,0)),"")</x:f>
        <x:v>#NAME?</x:v>
      </x:c>
      <x:c r="W19" s="78"/>
    </x:row>
    <x:row r="20" ht="21" customHeight="1">
      <x:c r="B20" s="78" t="s">
        <x:v>4360</x:v>
      </x:c>
      <x:c r="C20" s="78"/>
      <x:c r="D20" s="78"/>
      <x:c r="E20" s="78" t="e">
        <x:f>IFERROR(INDEX(몬스터!$L$7:$L$312,MATCH($B$3,몬스터!$C$7:$C$312,0)),"")</x:f>
        <x:v>#NAME?</x:v>
      </x:c>
      <x:c r="F20" s="78"/>
      <x:c r="G20" s="78"/>
      <x:c r="H20" s="78" t="s">
        <x:v>4361</x:v>
      </x:c>
      <x:c r="I20" s="78"/>
      <x:c r="J20" s="78" t="str">
        <x:f>IFERROR(ROUNDUP($E$16/$J$19,0)*$L$3,"")</x:f>
      </x:c>
      <x:c r="K20" s="78"/>
      <x:c r="L20" s="78" t="s">
        <x:v>4362</x:v>
      </x:c>
      <x:c r="M20" s="78"/>
      <x:c r="N20" s="78" t="str">
        <x:f>IF($P$3="","",IFERROR(ROUNDUP($P$3/$N$19,0)*$L$3,""))</x:f>
      </x:c>
      <x:c r="O20" s="78"/>
      <x:c r="P20" s="78" t="e">
        <x:f>"ATK +"&amp;IFERROR(VLOOKUP($P$17,아이템!$A$2:$S$43,9,FALSE),0)&amp;" / DEF +"&amp;IFERROR(VLOOKUP($P$17,아이템!$A$2:$S$43,11,FALSE),0)</x:f>
        <x:v>#NAME?</x:v>
      </x:c>
      <x:c r="Q20" s="78"/>
      <x:c r="R20" s="78"/>
      <x:c r="S20" s="78"/>
      <x:c r="T20" s="78" t="e">
        <x:f>"ATK +"&amp;IFERROR(VLOOKUP($T$17,아이템!$A$2:$S$43,9,FALSE),0)&amp;" / DEF +"&amp;IFERROR(VLOOKUP($T$17,아이템!$A$2:$S$43,11,FALSE),0)</x:f>
        <x:v>#NAME?</x:v>
      </x:c>
      <x:c r="U20" s="78"/>
      <x:c r="V20" s="78"/>
      <x:c r="W20" s="78"/>
    </x:row>
    <x:row r="21" ht="21" customHeight="1">
      <x:c r="B21" s="69"/>
      <x:c r="C21" s="68"/>
      <x:c r="D21" s="68"/>
      <x:c r="E21" s="68"/>
      <x:c r="F21" s="68"/>
      <x:c r="G21" s="70"/>
      <x:c r="H21" s="78"/>
      <x:c r="I21" s="68"/>
      <x:c r="J21" s="68"/>
      <x:c r="K21" s="68"/>
      <x:c r="L21" s="68"/>
      <x:c r="M21" s="68"/>
      <x:c r="N21" s="68"/>
      <x:c r="O21" s="78"/>
      <x:c r="P21" s="78" t="s">
        <x:v>2148</x:v>
      </x:c>
      <x:c r="Q21" s="78"/>
      <x:c r="R21" s="78"/>
      <x:c r="S21" s="78"/>
      <x:c r="T21" s="78" t="s">
        <x:v>4363</x:v>
      </x:c>
      <x:c r="U21" s="78"/>
      <x:c r="V21" s="78"/>
      <x:c r="W21" s="78"/>
    </x:row>
    <x:row r="22" ht="21" customHeight="1">
      <x:c r="B22" s="78" t="s">
        <x:v>4364</x:v>
      </x:c>
      <x:c r="C22" s="78"/>
      <x:c r="D22" s="78"/>
      <x:c r="E22" s="78"/>
      <x:c r="F22" s="78"/>
      <x:c r="G22" s="78"/>
      <x:c r="H22" s="78" t="s">
        <x:v>4365</x:v>
      </x:c>
      <x:c r="I22" s="78"/>
      <x:c r="J22" s="78"/>
      <x:c r="K22" s="78"/>
      <x:c r="L22" s="78"/>
      <x:c r="M22" s="78"/>
      <x:c r="N22" s="78"/>
      <x:c r="O22" s="78"/>
      <x:c r="P22" s="78" t="s">
        <x:v>2147</x:v>
      </x:c>
      <x:c r="Q22" s="78"/>
      <x:c r="R22" s="78"/>
      <x:c r="S22" s="78"/>
      <x:c r="T22" s="78" t="s">
        <x:v>2162</x:v>
      </x:c>
      <x:c r="U22" s="78"/>
      <x:c r="V22" s="78"/>
      <x:c r="W22" s="78"/>
    </x:row>
    <x:row r="23" ht="21" customHeight="1">
      <x:c r="B23" s="78" t="e">
        <x:f>IFERROR(INDEX(몬스터!$O$7:$O$312,MATCH($B$3,몬스터!$C$7:$C$312,0)),"")</x:f>
        <x:v>#NAME?</x:v>
      </x:c>
      <x:c r="C23" s="78"/>
      <x:c r="D23" s="78"/>
      <x:c r="E23" s="78" t="e">
        <x:f>IF(B23="","-",IFERROR(INDEX(몬스터!$P$7:$P$312,MATCH($B$3,몬스터!$C$7:$C$312,0))&amp;"%","-"))</x:f>
        <x:v>#NAME?</x:v>
      </x:c>
      <x:c r="F23" s="78"/>
      <x:c r="G23" s="78"/>
      <x:c r="H23" s="78" t="str">
        <x:f>IF($P$3="","차한해 HP를 입력하면 승패를 계산함",IF($J$20&lt;$N$20,"차한해 우세",IF($J$20&gt;$N$20,"몬스터 우세","백중세")))</x:f>
        <x:v>차한해 HP를 입력하면 승패를 계산함</x:v>
      </x:c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</x:row>
    <x:row r="24" ht="21" customHeight="1">
      <x:c r="B24" s="78"/>
      <x:c r="C24" s="68"/>
      <x:c r="D24" s="68"/>
      <x:c r="E24" s="68"/>
      <x:c r="F24" s="6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 t="e">
        <x:f>"ATK +"&amp;IFERROR(VLOOKUP($P$22,아이템!$A$2:$S$43,9,FALSE),0)&amp;" / DEF +"&amp;IFERROR(VLOOKUP($P$22,아이템!$A$2:$S$43,11,FALSE),0)</x:f>
        <x:v>#NAME?</x:v>
      </x:c>
      <x:c r="Q24" s="78"/>
      <x:c r="R24" s="78"/>
      <x:c r="S24" s="78"/>
      <x:c r="T24" s="78" t="e">
        <x:f>"ATK +"&amp;IFERROR(VLOOKUP($T$22,아이템!$A$2:$S$43,9,FALSE),0)&amp;" / DEF +"&amp;IFERROR(VLOOKUP($T$22,아이템!$A$2:$S$43,11,FALSE),0)</x:f>
        <x:v>#NAME?</x:v>
      </x:c>
      <x:c r="U24" s="78"/>
      <x:c r="V24" s="78"/>
      <x:c r="W24" s="78"/>
    </x:row>
    <x:row r="25" ht="21" customHeight="1">
      <x:c r="B25" s="78" t="e">
        <x:f>IFERROR(INDEX(몬스터!$Q$7:$Q$312,MATCH($B$3,몬스터!$C$7:$C$312,0)),"")</x:f>
        <x:v>#NAME?</x:v>
      </x:c>
      <x:c r="C25" s="78"/>
      <x:c r="D25" s="78"/>
      <x:c r="E25" s="78" t="e">
        <x:f>IF(B25="","-",IFERROR(INDEX(몬스터!$R$7:$R$312,MATCH($B$3,몬스터!$C$7:$C$312,0))&amp;"%","-"))</x:f>
        <x:v>#NAME?</x:v>
      </x:c>
      <x:c r="F25" s="78"/>
      <x:c r="G25" s="78"/>
      <x:c r="H25" s="78"/>
      <x:c r="I25" s="68"/>
      <x:c r="J25" s="68"/>
      <x:c r="K25" s="68"/>
      <x:c r="L25" s="68"/>
      <x:c r="M25" s="68"/>
      <x:c r="N25" s="68"/>
      <x:c r="O25" s="78"/>
      <x:c r="P25" s="78" t="s">
        <x:v>2156</x:v>
      </x:c>
      <x:c r="Q25" s="78"/>
      <x:c r="R25" s="78"/>
      <x:c r="S25" s="78"/>
      <x:c r="T25" s="78" t="s">
        <x:v>2168</x:v>
      </x:c>
      <x:c r="U25" s="78"/>
      <x:c r="V25" s="78"/>
      <x:c r="W25" s="78"/>
    </x:row>
    <x:row r="26" ht="21" customHeight="1">
      <x:c r="B26" s="78"/>
      <x:c r="C26" s="68"/>
      <x:c r="D26" s="68"/>
      <x:c r="E26" s="68"/>
      <x:c r="F26" s="68"/>
      <x:c r="G26" s="78"/>
      <x:c r="H26" s="78" t="s">
        <x:v>4366</x:v>
      </x:c>
      <x:c r="I26" s="78"/>
      <x:c r="J26" s="78"/>
      <x:c r="K26" s="78"/>
      <x:c r="L26" s="78"/>
      <x:c r="M26" s="78"/>
      <x:c r="N26" s="78"/>
      <x:c r="O26" s="78"/>
      <x:c r="P26" s="78" t="s">
        <x:v>2155</x:v>
      </x:c>
      <x:c r="Q26" s="78"/>
      <x:c r="R26" s="78"/>
      <x:c r="S26" s="78"/>
      <x:c r="T26" s="78" t="s">
        <x:v>2167</x:v>
      </x:c>
      <x:c r="U26" s="78"/>
      <x:c r="V26" s="78"/>
      <x:c r="W26" s="78"/>
    </x:row>
    <x:row r="27" ht="21" customHeight="1">
      <x:c r="B27" s="78" t="e">
        <x:f>IFERROR(INDEX(몬스터!$S$7:$S$312,MATCH($B$3,몬스터!$C$7:$C$312,0)),"")</x:f>
        <x:v>#NAME?</x:v>
      </x:c>
      <x:c r="C27" s="78"/>
      <x:c r="D27" s="78"/>
      <x:c r="E27" s="78" t="e">
        <x:f>IF(B27="","-",IFERROR(INDEX(몬스터!$T$7:$T$312,MATCH($B$3,몬스터!$C$7:$C$312,0))&amp;"%","-"))</x:f>
        <x:v>#NAME?</x:v>
      </x:c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</x:row>
    <x:row r="28" ht="21" customHeight="1">
      <x:c r="B28" s="78"/>
      <x:c r="C28" s="68"/>
      <x:c r="D28" s="68"/>
      <x:c r="E28" s="68"/>
      <x:c r="F28" s="68"/>
      <x:c r="G28" s="78"/>
      <x:c r="H28" s="78" t="s">
        <x:v>4367</x:v>
      </x:c>
      <x:c r="I28" s="78"/>
      <x:c r="J28" s="78"/>
      <x:c r="K28" s="78"/>
      <x:c r="L28" s="78"/>
      <x:c r="M28" s="78"/>
      <x:c r="N28" s="78"/>
      <x:c r="O28" s="78"/>
      <x:c r="P28" s="78" t="e">
        <x:f>"ATK +"&amp;IFERROR(VLOOKUP($P$26,아이템!$A$2:$S$43,9,FALSE),0)&amp;" / DEF +"&amp;IFERROR(VLOOKUP($P$26,아이템!$A$2:$S$43,11,FALSE),0)</x:f>
        <x:v>#NAME?</x:v>
      </x:c>
      <x:c r="Q28" s="78"/>
      <x:c r="R28" s="78"/>
      <x:c r="S28" s="78"/>
      <x:c r="T28" s="78" t="e">
        <x:f>IFERROR(VLOOKUP($T$26,아이템!$A$2:$S$43,13,FALSE),"")</x:f>
        <x:v>#NAME?</x:v>
      </x:c>
      <x:c r="U28" s="78"/>
      <x:c r="V28" s="78"/>
      <x:c r="W28" s="78"/>
    </x:row>
    <x:row r="29" ht="21" customHeight="1">
      <x:c r="B29" s="78" t="e">
        <x:f>IFERROR(INDEX(몬스터!$U$7:$U$312,MATCH($B$3,몬스터!$C$7:$C$312,0)),"")</x:f>
        <x:v>#NAME?</x:v>
      </x:c>
      <x:c r="C29" s="78"/>
      <x:c r="D29" s="78"/>
      <x:c r="E29" s="78" t="e">
        <x:f>IF(B29="","-",IFERROR(INDEX(몬스터!$V$7:$V$312,MATCH($B$3,몬스터!$C$7:$C$312,0))&amp;"%","-"))</x:f>
        <x:v>#NAME?</x:v>
      </x:c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 t="s">
        <x:v>2187</x:v>
      </x:c>
      <x:c r="Q29" s="78"/>
      <x:c r="R29" s="78"/>
      <x:c r="S29" s="78"/>
      <x:c r="T29" s="78" t="s">
        <x:v>2261</x:v>
      </x:c>
      <x:c r="U29" s="78"/>
      <x:c r="V29" s="78"/>
      <x:c r="W29" s="78"/>
    </x:row>
    <x:row r="30" ht="21" customHeight="1">
      <x:c r="B30" s="69"/>
      <x:c r="C30" s="68"/>
      <x:c r="D30" s="68"/>
      <x:c r="E30" s="68"/>
      <x:c r="F30" s="68"/>
      <x:c r="G30" s="70"/>
      <x:c r="H30" s="78"/>
      <x:c r="I30" s="68"/>
      <x:c r="J30" s="68"/>
      <x:c r="K30" s="68"/>
      <x:c r="L30" s="68"/>
      <x:c r="M30" s="68"/>
      <x:c r="N30" s="68"/>
      <x:c r="O30" s="78"/>
      <x:c r="P30" s="78" t="s">
        <x:v>2186</x:v>
      </x:c>
      <x:c r="Q30" s="78"/>
      <x:c r="R30" s="78"/>
      <x:c r="S30" s="78"/>
      <x:c r="T30" s="78" t="s">
        <x:v>2271</x:v>
      </x:c>
      <x:c r="U30" s="78"/>
      <x:c r="V30" s="78"/>
      <x:c r="W30" s="78"/>
    </x:row>
    <x:row r="31" ht="21" customHeight="1">
      <x:c r="B31" s="78" t="e">
        <x:f>IFERROR(INDEX(몬스터!$X$7:$X$312,MATCH($B$3,몬스터!$C$7:$C$312,0)),"")</x:f>
        <x:v>#NAME?</x:v>
      </x:c>
      <x:c r="C31" s="78"/>
      <x:c r="D31" s="78"/>
      <x:c r="E31" s="78"/>
      <x:c r="F31" s="78"/>
      <x:c r="G31" s="78"/>
      <x:c r="H31" s="78" t="s">
        <x:v>4368</x:v>
      </x:c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</x:row>
    <x:row r="32" ht="21" customHeight="1"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 t="e">
        <x:f>IFERROR(VLOOKUP($P$30,아이템!$A$2:$S$43,12,FALSE),"")</x:f>
        <x:v>#NAME?</x:v>
      </x:c>
      <x:c r="Q32" s="78"/>
      <x:c r="R32" s="78"/>
      <x:c r="S32" s="78"/>
      <x:c r="T32" s="78" t="e">
        <x:f>IFERROR(VLOOKUP($T$30,아이템!$A$2:$S$43,13,FALSE),"")</x:f>
        <x:v>#NAME?</x:v>
      </x:c>
      <x:c r="U32" s="78"/>
      <x:c r="V32" s="78"/>
      <x:c r="W32" s="78"/>
    </x:row>
    <x:row r="33" ht="21" customHeight="1">
      <x:c r="B33" s="78"/>
      <x:c r="C33" s="78"/>
      <x:c r="D33" s="78"/>
      <x:c r="E33" s="78"/>
      <x:c r="F33" s="78"/>
      <x:c r="G33" s="78"/>
      <x:c r="H33" s="78" t="s">
        <x:v>4369</x:v>
      </x:c>
      <x:c r="I33" s="78"/>
      <x:c r="J33" s="78"/>
      <x:c r="K33" s="78"/>
      <x:c r="L33" s="78"/>
      <x:c r="M33" s="78"/>
      <x:c r="N33" s="78"/>
      <x:c r="O33" s="78"/>
      <x:c r="P33" s="78" t="s">
        <x:v>4370</x:v>
      </x:c>
      <x:c r="Q33" s="78"/>
      <x:c r="R33" s="78"/>
      <x:c r="S33" s="78"/>
      <x:c r="T33" s="78"/>
      <x:c r="U33" s="78"/>
      <x:c r="V33" s="78"/>
      <x:c r="W33" s="78"/>
    </x:row>
    <x:row r="34" ht="21" customHeight="1"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</x:row>
    <x:row r="35" ht="21" customHeight="1"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</x:row>
    <x:row r="36" ht="24" customHeight="1">
      <x:c r="B36" s="78" t="s">
        <x:v>4371</x:v>
      </x:c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 t="s">
        <x:v>4372</x:v>
      </x:c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</x:row>
    <x:row r="37" ht="21" customHeight="1">
      <x:c r="B37" s="78" t="s">
        <x:v>4373</x:v>
      </x:c>
      <x:c r="C37" s="78"/>
      <x:c r="D37" s="78" t="e">
        <x:f>IFERROR(INDEX(몬스터!$O$7:$O$312,MATCH($B$3,몬스터!$C$7:$C$312,0)),"")</x:f>
        <x:v>#NAME?</x:v>
      </x:c>
      <x:c r="E37" s="78"/>
      <x:c r="F37" s="78"/>
      <x:c r="G37" s="78"/>
      <x:c r="H37" s="78"/>
      <x:c r="I37" s="78"/>
      <x:c r="J37" s="78"/>
      <x:c r="K37" s="78"/>
      <x:c r="L37" s="78"/>
      <x:c r="M37" s="78" t="s">
        <x:v>4354</x:v>
      </x:c>
      <x:c r="N37" s="78"/>
      <x:c r="O37" s="78" t="str">
        <x:f>IFERROR(INDEX('PC DATA(대차대조표)'!$J$2:$J$307,MATCH($H$3,'PC DATA(대차대조표)'!$A$2:$A$307,0)),"")</x:f>
        <x:v>보라색, 여기!</x:v>
      </x:c>
      <x:c r="P37" s="78"/>
      <x:c r="Q37" s="78"/>
      <x:c r="R37" s="78"/>
      <x:c r="S37" s="78"/>
      <x:c r="T37" s="78"/>
      <x:c r="U37" s="78"/>
      <x:c r="V37" s="78"/>
      <x:c r="W37" s="78"/>
    </x:row>
    <x:row r="38" ht="21" customHeight="1">
      <x:c r="B38" s="78" t="s">
        <x:v>4374</x:v>
      </x:c>
      <x:c r="C38" s="78"/>
      <x:c r="D38" s="78" t="e">
        <x:f>IFERROR(INDEX(몬스터!$P$7:$P$312,MATCH($B$3,몬스터!$C$7:$C$312,0))&amp;"%","")</x:f>
        <x:v>#NAME?</x:v>
      </x:c>
      <x:c r="E38" s="78"/>
      <x:c r="F38" s="78"/>
      <x:c r="G38" s="78"/>
      <x:c r="H38" s="78"/>
      <x:c r="I38" s="78"/>
      <x:c r="J38" s="78"/>
      <x:c r="K38" s="78"/>
      <x:c r="L38" s="78"/>
      <x:c r="M38" s="78"/>
      <x:c r="N38" s="68"/>
      <x:c r="O38" s="78"/>
      <x:c r="P38" s="78"/>
      <x:c r="Q38" s="78"/>
      <x:c r="R38" s="78"/>
      <x:c r="S38" s="78"/>
      <x:c r="T38" s="78"/>
      <x:c r="U38" s="78"/>
      <x:c r="V38" s="78"/>
      <x:c r="W38" s="78"/>
    </x:row>
    <x:row r="39" ht="21" customHeight="1">
      <x:c r="B39" s="78" t="s">
        <x:v>2109</x:v>
      </x:c>
      <x:c r="C39" s="78"/>
      <x:c r="D39" s="78" t="str">
        <x:f>IFERROR(INDEX('스킬 DATA'!$J$2:$J$212,MATCH($D$37,'스킬 DATA'!$G$2:$G$212,0)),"")</x:f>
        <x:v>액티브</x:v>
      </x:c>
      <x:c r="E39" s="78"/>
      <x:c r="F39" s="78"/>
      <x:c r="G39" s="78"/>
      <x:c r="H39" s="78"/>
      <x:c r="I39" s="78"/>
      <x:c r="J39" s="78"/>
      <x:c r="K39" s="78"/>
      <x:c r="L39" s="78"/>
      <x:c r="M39" s="78"/>
      <x:c r="N39" s="68"/>
      <x:c r="O39" s="78"/>
      <x:c r="P39" s="78"/>
      <x:c r="Q39" s="78"/>
      <x:c r="R39" s="78"/>
      <x:c r="S39" s="78"/>
      <x:c r="T39" s="78"/>
      <x:c r="U39" s="78"/>
      <x:c r="V39" s="78"/>
      <x:c r="W39" s="78"/>
    </x:row>
    <x:row r="40" ht="21" customHeight="1">
      <x:c r="B40" s="78" t="s">
        <x:v>4375</x:v>
      </x:c>
      <x:c r="C40" s="78"/>
      <x:c r="D40" s="78" t="str">
        <x:f>IFERROR(INDEX('스킬 DATA'!$H$2:$H$212,MATCH($D$37,'스킬 DATA'!$G$2:$G$212,0)),"")</x:f>
        <x:v>몸체·집게·외피로 목표를 밀어 안전 위치에서 벗어나게 함.</x:v>
      </x:c>
      <x:c r="E40" s="78"/>
      <x:c r="F40" s="78"/>
      <x:c r="G40" s="78"/>
      <x:c r="H40" s="78"/>
      <x:c r="I40" s="78"/>
      <x:c r="J40" s="78"/>
      <x:c r="K40" s="78"/>
      <x:c r="L40" s="78"/>
      <x:c r="M40" s="78"/>
      <x:c r="N40" s="68"/>
      <x:c r="O40" s="68"/>
      <x:c r="P40" s="68"/>
      <x:c r="Q40" s="68"/>
      <x:c r="R40" s="68"/>
      <x:c r="S40" s="68"/>
      <x:c r="T40" s="68"/>
      <x:c r="U40" s="68"/>
      <x:c r="V40" s="68"/>
      <x:c r="W40" s="78"/>
    </x:row>
    <x:row r="41" ht="21" customHeight="1">
      <x:c r="B41" s="78"/>
      <x:c r="C41" s="6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 t="s">
        <x:v>4376</x:v>
      </x:c>
      <x:c r="N41" s="78"/>
      <x:c r="O41" s="78" t="e">
        <x:f>IFERROR(VLOOKUP($P$17,아이템!$A$2:$S$43,10,FALSE),"")</x:f>
        <x:v>#NAME?</x:v>
      </x:c>
      <x:c r="P41" s="78"/>
      <x:c r="Q41" s="78"/>
      <x:c r="R41" s="78"/>
      <x:c r="S41" s="78"/>
      <x:c r="T41" s="78"/>
      <x:c r="U41" s="78"/>
      <x:c r="V41" s="78"/>
      <x:c r="W41" s="78"/>
    </x:row>
    <x:row r="42" ht="21" customHeight="1">
      <x:c r="B42" s="78"/>
      <x:c r="C42" s="6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 t="s">
        <x:v>4377</x:v>
      </x:c>
      <x:c r="N42" s="78"/>
      <x:c r="O42" s="78" t="e">
        <x:f>IFERROR(VLOOKUP($P$17,아이템!$A$2:$S$43,13,FALSE),"")</x:f>
        <x:v>#NAME?</x:v>
      </x:c>
      <x:c r="P42" s="78"/>
      <x:c r="Q42" s="78"/>
      <x:c r="R42" s="78"/>
      <x:c r="S42" s="78"/>
      <x:c r="T42" s="78"/>
      <x:c r="U42" s="78"/>
      <x:c r="V42" s="78"/>
      <x:c r="W42" s="78"/>
    </x:row>
    <x:row r="43" ht="21" customHeight="1">
      <x:c r="B43" s="78"/>
      <x:c r="C43" s="6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68"/>
      <x:c r="O43" s="68"/>
      <x:c r="P43" s="68"/>
      <x:c r="Q43" s="68"/>
      <x:c r="R43" s="68"/>
      <x:c r="S43" s="68"/>
      <x:c r="T43" s="68"/>
      <x:c r="U43" s="68"/>
      <x:c r="V43" s="68"/>
      <x:c r="W43" s="78"/>
    </x:row>
    <x:row r="44" ht="21" customHeight="1">
      <x:c r="B44" s="78" t="s">
        <x:v>4378</x:v>
      </x:c>
      <x:c r="C44" s="78"/>
      <x:c r="D44" s="78" t="str">
        <x:f>IFERROR(INDEX('스킬 DATA'!$L$2:$L$212,MATCH($D$37,'스킬 DATA'!$G$2:$G$212,0)),"")</x:f>
        <x:v>밀려남 1.5칸</x:v>
      </x:c>
      <x:c r="E44" s="78"/>
      <x:c r="F44" s="78"/>
      <x:c r="G44" s="78"/>
      <x:c r="H44" s="78"/>
      <x:c r="I44" s="78"/>
      <x:c r="J44" s="78"/>
      <x:c r="K44" s="78"/>
      <x:c r="L44" s="78"/>
      <x:c r="M44" s="78" t="s">
        <x:v>4379</x:v>
      </x:c>
      <x:c r="N44" s="78"/>
      <x:c r="O44" s="78" t="e">
        <x:f>IFERROR(VLOOKUP($T$17,아이템!$A$2:$S$43,12,FALSE),"")</x:f>
        <x:v>#NAME?</x:v>
      </x:c>
      <x:c r="P44" s="78"/>
      <x:c r="Q44" s="78"/>
      <x:c r="R44" s="78"/>
      <x:c r="S44" s="78"/>
      <x:c r="T44" s="78"/>
      <x:c r="U44" s="78"/>
      <x:c r="V44" s="78"/>
      <x:c r="W44" s="78"/>
    </x:row>
    <x:row r="45" ht="21" customHeight="1">
      <x:c r="B45" s="78" t="s">
        <x:v>2452</x:v>
      </x:c>
      <x:c r="C45" s="78"/>
      <x:c r="D45" s="78">
        <x:f>IFERROR(INDEX('스킬 DATA'!$P$2:$P$212,MATCH($D$37,'스킬 DATA'!$G$2:$G$212,0)),"")</x:f>
        <x:v>0.75</x:v>
      </x:c>
      <x:c r="E45" s="78"/>
      <x:c r="F45" s="78"/>
      <x:c r="G45" s="78" t="s">
        <x:v>2458</x:v>
      </x:c>
      <x:c r="H45" s="78"/>
      <x:c r="I45" s="78">
        <x:f>IFERROR(INDEX('스킬 DATA'!$V$2:$V$212,MATCH($D$37,'스킬 DATA'!$G$2:$G$212,0)),"")</x:f>
        <x:v>3.5</x:v>
      </x:c>
      <x:c r="J45" s="78"/>
      <x:c r="K45" s="78" t="s">
        <x:v>4380</x:v>
      </x:c>
      <x:c r="L45" s="78">
        <x:f>IFERROR(INDEX('스킬 DATA'!$W$2:$W$212,MATCH($D$37,'스킬 DATA'!$G$2:$G$212,0)),"")</x:f>
        <x:v>0.55000000000000004</x:v>
      </x:c>
      <x:c r="M45" s="78" t="s">
        <x:v>4381</x:v>
      </x:c>
      <x:c r="N45" s="78"/>
      <x:c r="O45" s="78" t="e">
        <x:f>IFERROR(VLOOKUP($T$17,아이템!$A$2:$S$43,13,FALSE),"")</x:f>
        <x:v>#NAME?</x:v>
      </x:c>
      <x:c r="P45" s="78"/>
      <x:c r="Q45" s="78"/>
      <x:c r="R45" s="78"/>
      <x:c r="S45" s="78"/>
      <x:c r="T45" s="78"/>
      <x:c r="U45" s="78"/>
      <x:c r="V45" s="78"/>
      <x:c r="W45" s="78"/>
    </x:row>
    <x:row r="46" ht="21" customHeight="1">
      <x:c r="B46" s="78"/>
      <x:c r="C46" s="68"/>
      <x:c r="D46" s="68"/>
      <x:c r="E46" s="68"/>
      <x:c r="F46" s="68"/>
      <x:c r="G46" s="68"/>
      <x:c r="H46" s="68"/>
      <x:c r="I46" s="68"/>
      <x:c r="J46" s="68"/>
      <x:c r="K46" s="68"/>
      <x:c r="L46" s="78"/>
      <x:c r="M46" s="78"/>
      <x:c r="N46" s="68"/>
      <x:c r="O46" s="68"/>
      <x:c r="P46" s="68"/>
      <x:c r="Q46" s="68"/>
      <x:c r="R46" s="68"/>
      <x:c r="S46" s="68"/>
      <x:c r="T46" s="68"/>
      <x:c r="U46" s="68"/>
      <x:c r="V46" s="68"/>
      <x:c r="W46" s="78"/>
    </x:row>
    <x:row r="47" ht="21" customHeight="1">
      <x:c r="B47" s="78" t="s">
        <x:v>4382</x:v>
      </x:c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 t="s">
        <x:v>2187</x:v>
      </x:c>
      <x:c r="N47" s="78"/>
      <x:c r="O47" s="78" t="e">
        <x:f>IFERROR(VLOOKUP($P$30,아이템!$A$2:$S$43,12,FALSE)&amp;" "&amp;VLOOKUP($P$30,아이템!$A$2:$S$43,13,FALSE),"")</x:f>
        <x:v>#NAME?</x:v>
      </x:c>
      <x:c r="P47" s="78"/>
      <x:c r="Q47" s="78"/>
      <x:c r="R47" s="78"/>
      <x:c r="S47" s="78"/>
      <x:c r="T47" s="78"/>
      <x:c r="U47" s="78"/>
      <x:c r="V47" s="78"/>
      <x:c r="W47" s="78"/>
    </x:row>
    <x:row r="48" ht="21" customHeight="1"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68"/>
      <x:c r="O48" s="68"/>
      <x:c r="P48" s="68"/>
      <x:c r="Q48" s="68"/>
      <x:c r="R48" s="68"/>
      <x:c r="S48" s="68"/>
      <x:c r="T48" s="68"/>
      <x:c r="U48" s="68"/>
      <x:c r="V48" s="68"/>
      <x:c r="W48" s="78"/>
    </x:row>
    <x:row r="49" ht="21" customHeight="1"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 t="s">
        <x:v>4383</x:v>
      </x:c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</x:row>
    <x:row r="50" ht="21" customHeight="1"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</x:row>
    <x:row r="51" ht="21" customHeight="1"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</x:row>
    <x:row r="52" ht="21" customHeight="1">
      <x:c r="B52" s="69"/>
      <x:c r="C52" s="68"/>
      <x:c r="D52" s="68"/>
      <x:c r="E52" s="68"/>
      <x:c r="F52" s="68"/>
      <x:c r="G52" s="68"/>
      <x:c r="H52" s="68"/>
      <x:c r="I52" s="68"/>
      <x:c r="J52" s="68"/>
      <x:c r="K52" s="68"/>
      <x:c r="L52" s="70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</x:row>
    <x:row r="53" ht="21" customHeight="1">
      <x:c r="B53" s="69"/>
      <x:c r="C53" s="68"/>
      <x:c r="D53" s="68"/>
      <x:c r="E53" s="68"/>
      <x:c r="F53" s="68"/>
      <x:c r="G53" s="68"/>
      <x:c r="H53" s="68"/>
      <x:c r="I53" s="68"/>
      <x:c r="J53" s="68"/>
      <x:c r="K53" s="68"/>
      <x:c r="L53" s="70"/>
      <x:c r="M53" s="78"/>
      <x:c r="N53" s="68"/>
      <x:c r="O53" s="68"/>
      <x:c r="P53" s="68"/>
      <x:c r="Q53" s="68"/>
      <x:c r="R53" s="68"/>
      <x:c r="S53" s="68"/>
      <x:c r="T53" s="68"/>
      <x:c r="U53" s="68"/>
      <x:c r="V53" s="68"/>
      <x:c r="W53" s="78"/>
    </x:row>
    <x:row r="54" ht="21" customHeight="1">
      <x:c r="B54" s="69"/>
      <x:c r="C54" s="68"/>
      <x:c r="D54" s="68"/>
      <x:c r="E54" s="68"/>
      <x:c r="F54" s="68"/>
      <x:c r="G54" s="68"/>
      <x:c r="H54" s="68"/>
      <x:c r="I54" s="68"/>
      <x:c r="J54" s="68"/>
      <x:c r="K54" s="68"/>
      <x:c r="L54" s="70"/>
      <x:c r="M54" s="78" t="s">
        <x:v>4384</x:v>
      </x:c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</x:row>
    <x:row r="55" ht="21" customHeight="1">
      <x:c r="B55" s="69"/>
      <x:c r="C55" s="68"/>
      <x:c r="D55" s="68"/>
      <x:c r="E55" s="68"/>
      <x:c r="F55" s="68"/>
      <x:c r="G55" s="68"/>
      <x:c r="H55" s="68"/>
      <x:c r="I55" s="68"/>
      <x:c r="J55" s="68"/>
      <x:c r="K55" s="68"/>
      <x:c r="L55" s="70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</x:row>
    <x:row r="56" ht="21" customHeight="1">
      <x:c r="B56" s="71"/>
      <x:c r="C56" s="72"/>
      <x:c r="D56" s="72"/>
      <x:c r="E56" s="72"/>
      <x:c r="F56" s="72"/>
      <x:c r="G56" s="72"/>
      <x:c r="H56" s="72"/>
      <x:c r="I56" s="72"/>
      <x:c r="J56" s="72"/>
      <x:c r="K56" s="72"/>
      <x:c r="L56" s="73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</x:row>
    <x:row r="57" ht="21" customHeight="1"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</x:row>
    <x:row r="58" ht="21" customHeight="1"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</x:row>
  </x:sheetData>
  <x:mergeCells>
    <x:mergeCell ref="B2:F2"/>
    <x:mergeCell ref="H2:J2"/>
    <x:mergeCell ref="L2:N2"/>
    <x:mergeCell ref="P2:R2"/>
    <x:mergeCell ref="T2:W2"/>
    <x:mergeCell ref="B3:F3"/>
    <x:mergeCell ref="H3:J3"/>
    <x:mergeCell ref="L3:N3"/>
    <x:mergeCell ref="P3:R3"/>
    <x:mergeCell ref="T3:W4"/>
    <x:mergeCell ref="B6:G6"/>
    <x:mergeCell ref="H6:O6"/>
    <x:mergeCell ref="P6:W6"/>
    <x:mergeCell ref="B7:D14"/>
    <x:mergeCell ref="E7:G7"/>
    <x:mergeCell ref="H7:O8"/>
    <x:mergeCell ref="P7:S14"/>
    <x:mergeCell ref="T7:W7"/>
    <x:mergeCell ref="E8:G8"/>
    <x:mergeCell ref="T8:U8"/>
    <x:mergeCell ref="V8:W8"/>
    <x:mergeCell ref="E9:G9"/>
    <x:mergeCell ref="T9:U9"/>
    <x:mergeCell ref="V9:W9"/>
    <x:mergeCell ref="E10:G10"/>
    <x:mergeCell ref="H10:K10"/>
    <x:mergeCell ref="L10:O10"/>
    <x:mergeCell ref="T10:U10"/>
    <x:mergeCell ref="V10:W10"/>
    <x:mergeCell ref="E11:F11"/>
    <x:mergeCell ref="H11:I11"/>
    <x:mergeCell ref="J11:K11"/>
    <x:mergeCell ref="L11:M11"/>
    <x:mergeCell ref="N11:O11"/>
    <x:mergeCell ref="T11:U11"/>
    <x:mergeCell ref="V11:W14"/>
    <x:mergeCell ref="H12:I12"/>
    <x:mergeCell ref="J12:K12"/>
    <x:mergeCell ref="L12:M12"/>
    <x:mergeCell ref="N12:O12"/>
    <x:mergeCell ref="H13:I13"/>
    <x:mergeCell ref="J13:K13"/>
    <x:mergeCell ref="L13:M13"/>
    <x:mergeCell ref="N13:O13"/>
    <x:mergeCell ref="H14:K14"/>
    <x:mergeCell ref="L14:O14"/>
    <x:mergeCell ref="P15:W15"/>
    <x:mergeCell ref="B16:D16"/>
    <x:mergeCell ref="E16:G16"/>
    <x:mergeCell ref="H16:I16"/>
    <x:mergeCell ref="J16:K16"/>
    <x:mergeCell ref="L16:M16"/>
    <x:mergeCell ref="N16:O16"/>
    <x:mergeCell ref="P16:S16"/>
    <x:mergeCell ref="T16:W16"/>
    <x:mergeCell ref="B17:D17"/>
    <x:mergeCell ref="E17:G17"/>
    <x:mergeCell ref="H17:I17"/>
    <x:mergeCell ref="J17:K17"/>
    <x:mergeCell ref="L17:M17"/>
    <x:mergeCell ref="N17:O17"/>
    <x:mergeCell ref="P17:S18"/>
    <x:mergeCell ref="T17:W18"/>
    <x:mergeCell ref="B18:D18"/>
    <x:mergeCell ref="E18:G18"/>
    <x:mergeCell ref="H18:I18"/>
    <x:mergeCell ref="J18:K18"/>
    <x:mergeCell ref="L18:M18"/>
    <x:mergeCell ref="N18:O18"/>
    <x:mergeCell ref="B19:D19"/>
    <x:mergeCell ref="E19:G19"/>
    <x:mergeCell ref="H19:I19"/>
    <x:mergeCell ref="J19:K19"/>
    <x:mergeCell ref="L19:M19"/>
    <x:mergeCell ref="N19:O19"/>
    <x:mergeCell ref="P19:Q19"/>
    <x:mergeCell ref="R19:S19"/>
    <x:mergeCell ref="T19:U19"/>
    <x:mergeCell ref="V19:W19"/>
    <x:mergeCell ref="B20:D20"/>
    <x:mergeCell ref="E20:G20"/>
    <x:mergeCell ref="H20:I20"/>
    <x:mergeCell ref="J20:K20"/>
    <x:mergeCell ref="L20:M20"/>
    <x:mergeCell ref="N20:O20"/>
    <x:mergeCell ref="P20:S20"/>
    <x:mergeCell ref="T20:W20"/>
    <x:mergeCell ref="P21:S21"/>
    <x:mergeCell ref="T21:W21"/>
    <x:mergeCell ref="B22:G22"/>
    <x:mergeCell ref="H22:O22"/>
    <x:mergeCell ref="P22:S23"/>
    <x:mergeCell ref="T22:W23"/>
    <x:mergeCell ref="B23:D23"/>
    <x:mergeCell ref="E23:G23"/>
    <x:mergeCell ref="H23:O24"/>
    <x:mergeCell ref="P24:S24"/>
    <x:mergeCell ref="T24:W24"/>
    <x:mergeCell ref="B25:D25"/>
    <x:mergeCell ref="E25:G25"/>
    <x:mergeCell ref="P25:S25"/>
    <x:mergeCell ref="T25:W25"/>
    <x:mergeCell ref="H26:O27"/>
    <x:mergeCell ref="P26:S27"/>
    <x:mergeCell ref="T26:W27"/>
    <x:mergeCell ref="B27:D27"/>
    <x:mergeCell ref="E27:G27"/>
    <x:mergeCell ref="H28:O29"/>
    <x:mergeCell ref="P28:S28"/>
    <x:mergeCell ref="T28:W28"/>
    <x:mergeCell ref="B29:D29"/>
    <x:mergeCell ref="E29:G29"/>
    <x:mergeCell ref="P29:S29"/>
    <x:mergeCell ref="T29:W29"/>
    <x:mergeCell ref="P30:S31"/>
    <x:mergeCell ref="T30:W31"/>
    <x:mergeCell ref="B31:G34"/>
    <x:mergeCell ref="H31:O32"/>
    <x:mergeCell ref="P32:S32"/>
    <x:mergeCell ref="T32:W32"/>
    <x:mergeCell ref="H33:O34"/>
    <x:mergeCell ref="P33:W34"/>
    <x:mergeCell ref="B36:L36"/>
    <x:mergeCell ref="M36:W36"/>
    <x:mergeCell ref="B37:C37"/>
    <x:mergeCell ref="D37:L37"/>
    <x:mergeCell ref="M37:N37"/>
    <x:mergeCell ref="O37:W39"/>
    <x:mergeCell ref="B38:C38"/>
    <x:mergeCell ref="D38:L38"/>
    <x:mergeCell ref="B39:C39"/>
    <x:mergeCell ref="D39:L39"/>
    <x:mergeCell ref="B40:C40"/>
    <x:mergeCell ref="D40:L43"/>
    <x:mergeCell ref="M41:N41"/>
    <x:mergeCell ref="O41:W41"/>
    <x:mergeCell ref="M42:N42"/>
    <x:mergeCell ref="O42:W42"/>
    <x:mergeCell ref="B44:C44"/>
    <x:mergeCell ref="D44:L44"/>
    <x:mergeCell ref="M44:N44"/>
    <x:mergeCell ref="O44:W44"/>
    <x:mergeCell ref="B45:C45"/>
    <x:mergeCell ref="D45:F45"/>
    <x:mergeCell ref="G45:H45"/>
    <x:mergeCell ref="I45:J45"/>
    <x:mergeCell ref="M45:N45"/>
    <x:mergeCell ref="O45:W45"/>
    <x:mergeCell ref="B47:L51"/>
    <x:mergeCell ref="M47:N47"/>
    <x:mergeCell ref="O47:W47"/>
    <x:mergeCell ref="M49:W52"/>
    <x:mergeCell ref="M54:W56"/>
  </x:mergeCells>
  <x:dataValidations count="11">
    <x:dataValidation type="list" sqref="B3:B3">
      <x:formula1>몬스터_선택목록</x:formula1>
    </x:dataValidation>
    <x:dataValidation type="list" sqref="H3:H3">
      <x:formula1>콘텐츠_선택목록</x:formula1>
    </x:dataValidation>
    <x:dataValidation type="decimal" operator="greaterThan" sqref="P3:P3">
      <x:formula1>0</x:formula1>
    </x:dataValidation>
    <x:dataValidation type="list" sqref="P17:P17">
      <x:formula1>무기_선택목록</x:formula1>
    </x:dataValidation>
    <x:dataValidation type="list" sqref="T17:T17">
      <x:formula1>방어구_선택목록</x:formula1>
    </x:dataValidation>
    <x:dataValidation type="list" sqref="P22:P22">
      <x:formula1>손_선택목록</x:formula1>
    </x:dataValidation>
    <x:dataValidation type="list" sqref="T22:T22">
      <x:formula1>머리얼굴_선택목록</x:formula1>
    </x:dataValidation>
    <x:dataValidation type="list" sqref="P26:P26">
      <x:formula1>신발_선택목록</x:formula1>
    </x:dataValidation>
    <x:dataValidation type="list" sqref="T26:T26">
      <x:formula1>액세서리_선택목록</x:formula1>
    </x:dataValidation>
    <x:dataValidation type="list" sqref="P30:P30">
      <x:formula1>보조장비_선택목록</x:formula1>
    </x:dataValidation>
    <x:dataValidation type="list" sqref="T30:T30">
      <x:formula1>소모품_선택목록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8.5" hidden="0" customWidth="1"/>
    <x:col min="16" max="16" width="8.5" hidden="0" customWidth="1"/>
    <x:col min="17" max="17" width="11" hidden="0" customWidth="1"/>
    <x:col min="18" max="18" width="11" hidden="0" customWidth="1"/>
    <x:col min="19" max="19" width="8.5" hidden="0" customWidth="1"/>
    <x:col min="20" max="20" width="8.5" hidden="0" customWidth="1"/>
    <x:col min="21" max="21" width="11" hidden="0" customWidth="1"/>
    <x:col min="22" max="22" width="11" hidden="0" customWidth="1"/>
  </x:cols>
  <x:sheetData>
    <x:row r="1" ht="24" customHeight="1">
      <x:c r="A1" s="123" t="str">
        <x:v>넌 착해!  ·  전투 시뮬레이터  /  VS HUD + 검증 콘솔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1"/>
      <x:c r="O1" s="121"/>
      <x:c r="P1" s="121"/>
      <x:c r="Q1" s="121"/>
      <x:c r="R1" s="121"/>
      <x:c r="S1" s="121"/>
      <x:c r="T1" s="121"/>
      <x:c r="U1" s="121"/>
      <x:c r="V1" s="121"/>
    </x:row>
    <x:row r="2" ht="24" customHeight="1">
      <x:c r="A2" s="125" t="str">
        <x:v>목록은 이름 관리자 → 데이터 유효성 검사 · 상세 정보는 INDEX/MATCH/VLOOKUP · 승패 계산은 시뮬레이터 시트 표시 셀만 참조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  <x:c r="Q2" s="121"/>
      <x:c r="R2" s="121"/>
      <x:c r="S2" s="121"/>
      <x:c r="T2" s="121"/>
      <x:c r="U2" s="121"/>
      <x:c r="V2" s="121"/>
    </x:row>
    <x:row r="3" ht="21" customHeight="1">
      <x:c r="A3" s="123" t="str">
        <x:v>전투 대상</x:v>
      </x:c>
      <x:c r="B3" s="133" t="str">
        <x:v>밖으로 나가재</x:v>
      </x:c>
      <x:c r="C3" s="132"/>
      <x:c r="D3" s="132"/>
      <x:c r="E3" s="134"/>
      <x:c r="F3" s="123" t="str">
        <x:v>PC 콘텐츠</x:v>
      </x:c>
      <x:c r="G3" s="139" t="n">
        <x:v>130</x:v>
      </x:c>
      <x:c r="H3" s="140"/>
      <x:c r="I3" s="123" t="str">
        <x:v>PC 최대 HP</x:v>
      </x:c>
      <x:c r="J3" s="149" t="n">
        <x:v>200</x:v>
      </x:c>
      <x:c r="K3" s="150"/>
      <x:c r="L3" s="123" t="str">
        <x:v>PC 공격 간격</x:v>
      </x:c>
      <x:c r="M3" s="269" t="n">
        <x:v>0.3</x:v>
      </x:c>
      <x:c r="N3" s="270"/>
      <x:c r="O3" s="123" t="str">
        <x:v>MON 공격 간격</x:v>
      </x:c>
      <x:c r="P3" s="269" t="n">
        <x:v>0.3</x:v>
      </x:c>
      <x:c r="Q3" s="270"/>
      <x:c r="R3" s="149" t="str">
        <x:v>금색 테두리 = 문서 미정의 · 직접 조정 입력값</x:v>
      </x:c>
      <x:c r="S3" s="144"/>
      <x:c r="T3" s="144" t="str">
        <x:v>백중세</x:v>
      </x:c>
      <x:c r="U3" s="144"/>
      <x:c r="V3" s="146"/>
    </x:row>
    <x:row r="4" ht="21" customHeight="1">
      <x:c r="A4" s="121"/>
      <x:c r="B4" s="121"/>
      <x:c r="C4" s="121"/>
      <x:c r="D4" s="121"/>
      <x:c r="E4" s="121"/>
      <x:c r="F4" s="121"/>
      <x:c r="G4" s="121"/>
      <x:c r="H4" s="121"/>
      <x:c r="I4" s="121"/>
      <x:c r="J4" s="121"/>
      <x:c r="K4" s="121"/>
      <x:c r="L4" s="121"/>
      <x:c r="M4" s="121"/>
      <x:c r="N4" s="121"/>
      <x:c r="O4" s="121"/>
      <x:c r="P4" s="121"/>
      <x:c r="Q4" s="121"/>
      <x:c r="R4" s="121"/>
      <x:c r="S4" s="121"/>
      <x:c r="T4" s="121"/>
      <x:c r="U4" s="121"/>
      <x:c r="V4" s="121"/>
    </x:row>
    <x:row r="5" ht="24" customHeight="1">
      <x:c r="A5" s="155" t="str">
        <x:v>MONSTER  ·  적 개체</x:v>
      </x:c>
      <x:c r="B5" s="132"/>
      <x:c r="C5" s="132"/>
      <x:c r="D5" s="132"/>
      <x:c r="E5" s="132"/>
      <x:c r="F5" s="134"/>
      <x:c r="G5" s="234" t="str">
        <x:v>BATTLE CORE</x:v>
      </x:c>
      <x:c r="H5" s="232"/>
      <x:c r="I5" s="232"/>
      <x:c r="J5" s="232"/>
      <x:c r="K5" s="232"/>
      <x:c r="L5" s="232"/>
      <x:c r="M5" s="232"/>
      <x:c r="N5" s="237"/>
      <x:c r="O5" s="188" t="str">
        <x:v>PLAYER  ·  차한해 / INVENTORY</x:v>
      </x:c>
      <x:c r="P5" s="138"/>
      <x:c r="Q5" s="138"/>
      <x:c r="R5" s="138"/>
      <x:c r="S5" s="138"/>
      <x:c r="T5" s="138"/>
      <x:c r="U5" s="138"/>
      <x:c r="V5" s="140"/>
    </x:row>
    <x:row r="6" ht="25" customHeight="1">
      <x:c r="A6" s="165" t="str">
        <x:f>INDEX('몬스터'!$D$7:$D$312,MATCH('시뮬레이터'!$B$3,'몬스터'!$C$7:$C$312,0))</x:f>
      </x:c>
      <x:c r="B6" s="166"/>
      <x:c r="C6" s="166"/>
      <x:c r="D6" s="166"/>
      <x:c r="E6" s="166"/>
      <x:c r="F6" s="167"/>
      <x:c r="G6" s="241" t="str">
        <x:v>VS</x:v>
      </x:c>
      <x:c r="H6" s="121"/>
      <x:c r="I6" s="121"/>
      <x:c r="J6" s="121"/>
      <x:c r="K6" s="121"/>
      <x:c r="L6" s="121"/>
      <x:c r="M6" s="121"/>
      <x:c r="N6" s="238"/>
      <x:c r="O6" s="197" t="str">
        <x:f>INDEX('PC DATA(대차대조표)'!$C$2:$C$307,MATCH('시뮬레이터'!$G$3,'PC DATA(대차대조표)'!$A$2:$A$307,0))</x:f>
      </x:c>
      <x:c r="P6" s="198"/>
      <x:c r="Q6" s="198"/>
      <x:c r="R6" s="198"/>
      <x:c r="S6" s="198"/>
      <x:c r="T6" s="198"/>
      <x:c r="U6" s="198"/>
      <x:c r="V6" s="199"/>
    </x:row>
    <x:row r="7" ht="25" customHeight="1">
      <x:c r="A7" s="168"/>
      <x:c r="B7" s="162"/>
      <x:c r="C7" s="162"/>
      <x:c r="D7" s="162"/>
      <x:c r="E7" s="162" t="str">
        <x:v>밖으로 나가재</x:v>
      </x:c>
      <x:c r="F7" s="169"/>
      <x:c r="G7" s="235"/>
      <x:c r="H7" s="121"/>
      <x:c r="I7" s="121"/>
      <x:c r="J7" s="121"/>
      <x:c r="K7" s="121"/>
      <x:c r="L7" s="121"/>
      <x:c r="M7" s="121"/>
      <x:c r="N7" s="238"/>
      <x:c r="O7" s="200"/>
      <x:c r="P7" s="162"/>
      <x:c r="Q7" s="162"/>
      <x:c r="R7" s="162"/>
      <x:c r="S7" s="162"/>
      <x:c r="T7" s="162" t="str">
        <x:v>차한해</x:v>
      </x:c>
      <x:c r="U7" s="162"/>
      <x:c r="V7" s="201"/>
    </x:row>
    <x:row r="8" ht="25" customHeight="1">
      <x:c r="A8" s="168"/>
      <x:c r="B8" s="162"/>
      <x:c r="C8" s="162"/>
      <x:c r="D8" s="162"/>
      <x:c r="E8" s="162" t="str"/>
      <x:c r="F8" s="169"/>
      <x:c r="G8" s="243" t="str">
        <x:v>차한해 → 몬스터</x:v>
      </x:c>
      <x:c r="H8" s="121"/>
      <x:c r="I8" s="121"/>
      <x:c r="J8" s="121"/>
      <x:c r="K8" s="152" t="str">
        <x:v>몬스터 → 차한해</x:v>
      </x:c>
      <x:c r="L8" s="121"/>
      <x:c r="M8" s="121"/>
      <x:c r="N8" s="238"/>
      <x:c r="O8" s="200"/>
      <x:c r="P8" s="162"/>
      <x:c r="Q8" s="162"/>
      <x:c r="R8" s="162"/>
      <x:c r="S8" s="162"/>
      <x:c r="T8" s="162"/>
      <x:c r="U8" s="162"/>
      <x:c r="V8" s="201" t="str"/>
    </x:row>
    <x:row r="9" ht="25" customHeight="1">
      <x:c r="A9" s="168"/>
      <x:c r="B9" s="162"/>
      <x:c r="C9" s="162"/>
      <x:c r="D9" s="162"/>
      <x:c r="E9" s="162" t="str">
        <x:v>번 콘텐츠</x:v>
      </x:c>
      <x:c r="F9" s="169"/>
      <x:c r="G9" s="245" t="str">
        <x:v>공격 속성</x:v>
      </x:c>
      <x:c r="H9" s="176"/>
      <x:c r="I9" s="177" t="str">
        <x:f>'시뮬레이터'!$Q$41</x:f>
        <x:v>공명</x:v>
      </x:c>
      <x:c r="J9" s="176"/>
      <x:c r="K9" s="246" t="str">
        <x:v>공격 속성</x:v>
      </x:c>
      <x:c r="L9" s="176"/>
      <x:c r="M9" s="177" t="str">
        <x:f>'시뮬레이터'!$C$18</x:f>
        <x:v>차단</x:v>
      </x:c>
      <x:c r="N9" s="176"/>
      <x:c r="O9" s="200"/>
      <x:c r="P9" s="162"/>
      <x:c r="Q9" s="162"/>
      <x:c r="R9" s="162"/>
      <x:c r="S9" s="162"/>
      <x:c r="T9" s="162"/>
      <x:c r="U9" s="162"/>
      <x:c r="V9" s="201" t="str"/>
    </x:row>
    <x:row r="10" ht="25" customHeight="1">
      <x:c r="A10" s="168"/>
      <x:c r="B10" s="162"/>
      <x:c r="C10" s="162"/>
      <x:c r="D10" s="162"/>
      <x:c r="E10" s="162" t="str"/>
      <x:c r="F10" s="169"/>
      <x:c r="G10" s="245" t="str">
        <x:v>방어 속성</x:v>
      </x:c>
      <x:c r="H10" s="176"/>
      <x:c r="I10" s="177" t="str">
        <x:f>'시뮬레이터'!$C$18</x:f>
        <x:v>차단</x:v>
      </x:c>
      <x:c r="J10" s="176"/>
      <x:c r="K10" s="246" t="str">
        <x:v>방어 속성</x:v>
      </x:c>
      <x:c r="L10" s="176"/>
      <x:c r="M10" s="177" t="str">
        <x:f>'시뮬레이터'!$Q$45</x:f>
        <x:v>공명</x:v>
      </x:c>
      <x:c r="N10" s="176"/>
      <x:c r="O10" s="200"/>
      <x:c r="P10" s="162"/>
      <x:c r="Q10" s="162"/>
      <x:c r="R10" s="162"/>
      <x:c r="S10" s="162"/>
      <x:c r="T10" s="162"/>
      <x:c r="U10" s="162"/>
      <x:c r="V10" s="201" t="str"/>
    </x:row>
    <x:row r="11" ht="25" customHeight="1">
      <x:c r="A11" s="168"/>
      <x:c r="B11" s="162"/>
      <x:c r="C11" s="162"/>
      <x:c r="D11" s="162"/>
      <x:c r="E11" s="162"/>
      <x:c r="F11" s="169"/>
      <x:c r="G11" s="245" t="str">
        <x:v>상성 K</x:v>
      </x:c>
      <x:c r="H11" s="176"/>
      <x:c r="I11" s="271" t="n">
        <x:f>IF(OR('시뮬레이터'!$I$9="",'시뮬레이터'!$I$10=""),1,INDEX('속성 대차대조표 (2)'!$B$11:$E$14,MATCH('시뮬레이터'!$I$9,'속성 대차대조표 (2)'!$A$11:$A$14,0),MATCH('시뮬레이터'!$I$10,'속성 대차대조표 (2)'!$B$10:$E$10,0)))</x:f>
        <x:v>1.7</x:v>
      </x:c>
      <x:c r="J11" s="272" t="n">
        <x:v>0</x:v>
      </x:c>
      <x:c r="K11" s="246" t="str">
        <x:v>상성 K</x:v>
      </x:c>
      <x:c r="L11" s="176"/>
      <x:c r="M11" s="271" t="n">
        <x:f>IF(OR('시뮬레이터'!$M$9="",'시뮬레이터'!$M$10=""),1,INDEX('속성 대차대조표 (2)'!$B$11:$E$14,MATCH('시뮬레이터'!$M$9,'속성 대차대조표 (2)'!$A$11:$A$14,0),MATCH('시뮬레이터'!$M$10,'속성 대차대조표 (2)'!$B$10:$E$10,0)))</x:f>
        <x:v>0.3</x:v>
      </x:c>
      <x:c r="N11" s="272" t="str"/>
      <x:c r="O11" s="200"/>
      <x:c r="P11" s="162"/>
      <x:c r="Q11" s="162"/>
      <x:c r="R11" s="162"/>
      <x:c r="S11" s="162"/>
      <x:c r="T11" s="162"/>
      <x:c r="U11" s="162"/>
      <x:c r="V11" s="201" t="str"/>
    </x:row>
    <x:row r="12" ht="25" customHeight="1">
      <x:c r="A12" s="168"/>
      <x:c r="B12" s="162"/>
      <x:c r="C12" s="162"/>
      <x:c r="D12" s="162"/>
      <x:c r="E12" s="162"/>
      <x:c r="F12" s="169"/>
      <x:c r="G12" s="245" t="str">
        <x:v>공격력</x:v>
      </x:c>
      <x:c r="H12" s="176"/>
      <x:c r="I12" s="177" t="n">
        <x:f>'시뮬레이터'!$Q$40</x:f>
        <x:v>243</x:v>
      </x:c>
      <x:c r="J12" s="176" t="str"/>
      <x:c r="K12" s="246" t="str">
        <x:v>공격력</x:v>
      </x:c>
      <x:c r="L12" s="176"/>
      <x:c r="M12" s="177" t="n">
        <x:f>'시뮬레이터'!$C$25</x:f>
        <x:v>25</x:v>
      </x:c>
      <x:c r="N12" s="176" t="n">
        <x:v>0</x:v>
      </x:c>
      <x:c r="O12" s="200"/>
      <x:c r="P12" s="162"/>
      <x:c r="Q12" s="162"/>
      <x:c r="R12" s="162"/>
      <x:c r="S12" s="162"/>
      <x:c r="T12" s="162"/>
      <x:c r="U12" s="162"/>
      <x:c r="V12" s="201"/>
    </x:row>
    <x:row r="13" ht="25" customHeight="1">
      <x:c r="A13" s="170"/>
      <x:c r="B13" s="171"/>
      <x:c r="C13" s="171"/>
      <x:c r="D13" s="171"/>
      <x:c r="E13" s="171"/>
      <x:c r="F13" s="172"/>
      <x:c r="G13" s="245" t="str">
        <x:v>상대 방어력</x:v>
      </x:c>
      <x:c r="H13" s="176"/>
      <x:c r="I13" s="177" t="n">
        <x:f>'시뮬레이터'!$C$29</x:f>
        <x:v>13</x:v>
      </x:c>
      <x:c r="J13" s="176" t="str"/>
      <x:c r="K13" s="246" t="str">
        <x:v>상대 방어력</x:v>
      </x:c>
      <x:c r="L13" s="176"/>
      <x:c r="M13" s="177" t="n">
        <x:f>'시뮬레이터'!$Q$44</x:f>
        <x:v>164</x:v>
      </x:c>
      <x:c r="N13" s="176" t="str"/>
      <x:c r="O13" s="202"/>
      <x:c r="P13" s="203"/>
      <x:c r="Q13" s="203"/>
      <x:c r="R13" s="203"/>
      <x:c r="S13" s="203"/>
      <x:c r="T13" s="203"/>
      <x:c r="U13" s="203"/>
      <x:c r="V13" s="204"/>
    </x:row>
    <x:row r="14" ht="21" customHeight="1">
      <x:c r="A14" s="175" t="str">
        <x:v>이름</x:v>
      </x:c>
      <x:c r="B14" s="176"/>
      <x:c r="C14" s="177" t="str">
        <x:f>INDEX('몬스터'!$C$7:$C$312,MATCH('시뮬레이터'!$B$3,'몬스터'!$C$7:$C$312,0))</x:f>
        <x:v>밖으로 나가재</x:v>
      </x:c>
      <x:c r="D14" s="176"/>
      <x:c r="E14" s="176"/>
      <x:c r="F14" s="176"/>
      <x:c r="G14" s="245" t="str">
        <x:v>1회 기본 공격 피해</x:v>
      </x:c>
      <x:c r="H14" s="176" t="str"/>
      <x:c r="I14" s="177" t="n">
        <x:f>MAX(1,ROUND(('시뮬레이터'!$I$12-'시뮬레이터'!$I$13)*'시뮬레이터'!$I$11,0))</x:f>
        <x:v>391</x:v>
      </x:c>
      <x:c r="J14" s="176"/>
      <x:c r="K14" s="246" t="str">
        <x:v>1회 기본 공격 피해</x:v>
      </x:c>
      <x:c r="L14" s="176" t="str"/>
      <x:c r="M14" s="177" t="n">
        <x:f>MAX(1,ROUND(('시뮬레이터'!$M$12-'시뮬레이터'!$M$13)*'시뮬레이터'!$M$11,0))</x:f>
        <x:v>1</x:v>
      </x:c>
      <x:c r="N14" s="176"/>
      <x:c r="O14" s="207" t="str">
        <x:v>이름</x:v>
      </x:c>
      <x:c r="P14" s="176"/>
      <x:c r="Q14" s="177" t="str">
        <x:f>INDEX('PC DATA(대차대조표)'!$B$2:$B$307,MATCH('시뮬레이터'!$G$3,'PC DATA(대차대조표)'!$A$2:$A$307,0))</x:f>
        <x:v>차한해</x:v>
      </x:c>
      <x:c r="R14" s="176"/>
      <x:c r="S14" s="176"/>
      <x:c r="T14" s="176"/>
      <x:c r="U14" s="176"/>
      <x:c r="V14" s="176"/>
    </x:row>
    <x:row r="15" ht="21" customHeight="1">
      <x:c r="A15" s="175" t="str">
        <x:v>콘텐츠</x:v>
      </x:c>
      <x:c r="B15" s="176"/>
      <x:c r="C15" s="177" t="n">
        <x:f>INDEX('몬스터'!$A$7:$A$312,MATCH('시뮬레이터'!$B$3,'몬스터'!$C$7:$C$312,0))</x:f>
        <x:v>130</x:v>
      </x:c>
      <x:c r="D15" s="176"/>
      <x:c r="E15" s="176"/>
      <x:c r="F15" s="176"/>
      <x:c r="G15" s="245" t="str">
        <x:v>몬스터 처치 필요 공격</x:v>
      </x:c>
      <x:c r="H15" s="176"/>
      <x:c r="I15" s="177" t="n">
        <x:f>ROUNDUP('시뮬레이터'!$C$21/'시뮬레이터'!$I$14,0)</x:f>
        <x:v>1</x:v>
      </x:c>
      <x:c r="J15" s="176"/>
      <x:c r="K15" s="246" t="str">
        <x:v>PC 사망 필요 공격</x:v>
      </x:c>
      <x:c r="L15" s="176"/>
      <x:c r="M15" s="177" t="n">
        <x:f>IF('시뮬레이터'!$J$3="","",ROUNDUP('시뮬레이터'!$J$3/'시뮬레이터'!$M$14,0))</x:f>
        <x:v>200</x:v>
      </x:c>
      <x:c r="N15" s="176"/>
      <x:c r="O15" s="207" t="str">
        <x:v>콘텐츠명</x:v>
      </x:c>
      <x:c r="P15" s="176"/>
      <x:c r="Q15" s="177" t="str">
        <x:f>INDEX('PC DATA(대차대조표)'!$D$2:$D$307,MATCH('시뮬레이터'!$G$3,'PC DATA(대차대조표)'!$A$2:$A$307,0))</x:f>
        <x:v>보랏빛 철봉으로 밖으로 나가재 제압하기</x:v>
      </x:c>
      <x:c r="R15" s="176"/>
      <x:c r="S15" s="176"/>
      <x:c r="T15" s="176"/>
      <x:c r="U15" s="176"/>
      <x:c r="V15" s="176"/>
    </x:row>
    <x:row r="16" ht="21" customHeight="1">
      <x:c r="A16" s="175" t="str">
        <x:v>타입</x:v>
      </x:c>
      <x:c r="B16" s="176"/>
      <x:c r="C16" s="177" t="str">
        <x:f>INDEX('몬스터'!$E$7:$E$312,MATCH('시뮬레이터'!$B$3,'몬스터'!$C$7:$C$312,0))</x:f>
        <x:v>일반 변이체</x:v>
      </x:c>
      <x:c r="D16" s="176"/>
      <x:c r="E16" s="176" t="str"/>
      <x:c r="F16" s="176"/>
      <x:c r="G16" s="245" t="str">
        <x:v>공격 간격(초)</x:v>
      </x:c>
      <x:c r="H16" s="176"/>
      <x:c r="I16" s="271" t="n">
        <x:f>'시뮬레이터'!$M$3</x:f>
        <x:v>0.3</x:v>
      </x:c>
      <x:c r="J16" s="272" t="n">
        <x:v>0</x:v>
      </x:c>
      <x:c r="K16" s="246" t="str">
        <x:v>공격 간격(초)</x:v>
      </x:c>
      <x:c r="L16" s="176"/>
      <x:c r="M16" s="271" t="n">
        <x:f>'시뮬레이터'!$P$3</x:f>
        <x:v>0.3</x:v>
      </x:c>
      <x:c r="N16" s="272" t="n">
        <x:v>0</x:v>
      </x:c>
      <x:c r="O16" s="207" t="str">
        <x:v>전투 상태</x:v>
      </x:c>
      <x:c r="P16" s="176"/>
      <x:c r="Q16" s="177" t="str">
        <x:f>INDEX('PC DATA(대차대조표)'!$E$2:$E$307,MATCH('시뮬레이터'!$G$3,'PC DATA(대차대조표)'!$A$2:$A$307,0))</x:f>
        <x:v>전투 가능</x:v>
      </x:c>
      <x:c r="R16" s="176"/>
      <x:c r="S16" s="176"/>
      <x:c r="T16" s="176"/>
      <x:c r="U16" s="176"/>
      <x:c r="V16" s="176"/>
    </x:row>
    <x:row r="17" ht="21" customHeight="1">
      <x:c r="A17" s="175" t="str">
        <x:v>교전</x:v>
      </x:c>
      <x:c r="B17" s="176"/>
      <x:c r="C17" s="177" t="str">
        <x:f>INDEX('몬스터'!$B$7:$B$312,MATCH('시뮬레이터'!$B$3,'몬스터'!$C$7:$C$312,0))</x:f>
        <x:v>선공</x:v>
      </x:c>
      <x:c r="D17" s="176"/>
      <x:c r="E17" s="176" t="str"/>
      <x:c r="F17" s="176"/>
      <x:c r="G17" s="245" t="str">
        <x:v>TTK(초)</x:v>
      </x:c>
      <x:c r="H17" s="176"/>
      <x:c r="I17" s="271" t="n">
        <x:f>('시뮬레이터'!$I$15-1)*'시뮬레이터'!$I$16</x:f>
        <x:v>0</x:v>
      </x:c>
      <x:c r="J17" s="272" t="n">
        <x:v>0</x:v>
      </x:c>
      <x:c r="K17" s="246" t="str">
        <x:v>TTK(초)</x:v>
      </x:c>
      <x:c r="L17" s="176"/>
      <x:c r="M17" s="271" t="n">
        <x:f>IF('시뮬레이터'!$M$15="","",('시뮬레이터'!$M$15-1)*'시뮬레이터'!$M$16)</x:f>
        <x:v>59.699999999999996</x:v>
      </x:c>
      <x:c r="N17" s="272" t="n">
        <x:v>0</x:v>
      </x:c>
      <x:c r="O17" s="207" t="str">
        <x:v>현재 스킬</x:v>
      </x:c>
      <x:c r="P17" s="176"/>
      <x:c r="Q17" s="177" t="str">
        <x:f>IF(INDEX('PC DATA(대차대조표)'!$J$2:$J$307,MATCH('시뮬레이터'!$G$3,'PC DATA(대차대조표)'!$A$2:$A$307,0))="","-",INDEX('PC DATA(대차대조표)'!$J$2:$J$307,MATCH('시뮬레이터'!$G$3,'PC DATA(대차대조표)'!$A$2:$A$307,0)))</x:f>
        <x:v>보라색, 여기!</x:v>
      </x:c>
      <x:c r="R17" s="176"/>
      <x:c r="S17" s="176"/>
      <x:c r="T17" s="176"/>
      <x:c r="U17" s="176"/>
      <x:c r="V17" s="176"/>
    </x:row>
    <x:row r="18" ht="21" customHeight="1">
      <x:c r="A18" s="175" t="str">
        <x:v>속성</x:v>
      </x:c>
      <x:c r="B18" s="176"/>
      <x:c r="C18" s="177" t="str">
        <x:f>INDEX('몬스터'!$W$7:$W$312,MATCH('시뮬레이터'!$B$3,'몬스터'!$C$7:$C$312,0))</x:f>
        <x:v>차단</x:v>
      </x:c>
      <x:c r="D18" s="176"/>
      <x:c r="E18" s="176" t="str"/>
      <x:c r="F18" s="176"/>
      <x:c r="G18" s="245" t="str">
        <x:v>상성 판정</x:v>
      </x:c>
      <x:c r="H18" s="176"/>
      <x:c r="I18" s="177" t="str">
        <x:f>IF('시뮬레이터'!$I$11&gt;1,"우세",IF('시뮬레이터'!$I$11&lt;1,"열세","중립"))</x:f>
        <x:v>우세</x:v>
      </x:c>
      <x:c r="J18" s="176" t="n">
        <x:v>0</x:v>
      </x:c>
      <x:c r="K18" s="246" t="str">
        <x:v>상성 판정</x:v>
      </x:c>
      <x:c r="L18" s="176"/>
      <x:c r="M18" s="177" t="str">
        <x:f>IF('시뮬레이터'!$M$11&gt;1,"우세",IF('시뮬레이터'!$M$11&lt;1,"열세","중립"))</x:f>
        <x:v>열세</x:v>
      </x:c>
      <x:c r="N18" s="176" t="n">
        <x:v>0</x:v>
      </x:c>
      <x:c r="O18" s="189"/>
      <x:c r="P18" s="121"/>
      <x:c r="Q18" s="121"/>
      <x:c r="R18" s="121"/>
      <x:c r="S18" s="121"/>
      <x:c r="T18" s="121"/>
      <x:c r="U18" s="121"/>
      <x:c r="V18" s="191"/>
    </x:row>
    <x:row r="19" ht="24" customHeight="1">
      <x:c r="A19" s="156"/>
      <x:c r="B19" s="121"/>
      <x:c r="C19" s="121"/>
      <x:c r="D19" s="121"/>
      <x:c r="E19" s="121" t="str"/>
      <x:c r="F19" s="158"/>
      <x:c r="G19" s="235"/>
      <x:c r="H19" s="121"/>
      <x:c r="I19" s="121"/>
      <x:c r="J19" s="121" t="n">
        <x:v>1</x:v>
      </x:c>
      <x:c r="K19" s="121"/>
      <x:c r="L19" s="121"/>
      <x:c r="M19" s="121"/>
      <x:c r="N19" s="238" t="n">
        <x:v>1</x:v>
      </x:c>
      <x:c r="O19" s="188" t="str">
        <x:v>CURRENT LOADOUT  ·  셀 내용 삭제 = 미착용</x:v>
      </x:c>
      <x:c r="P19" s="138"/>
      <x:c r="Q19" s="138"/>
      <x:c r="R19" s="138" t="str"/>
      <x:c r="S19" s="138"/>
      <x:c r="T19" s="138"/>
      <x:c r="U19" s="138"/>
      <x:c r="V19" s="138" t="str"/>
    </x:row>
    <x:row r="20" ht="24" customHeight="1">
      <x:c r="A20" s="155" t="str">
        <x:v>COMBAT STATUS</x:v>
      </x:c>
      <x:c r="B20" s="132"/>
      <x:c r="C20" s="132"/>
      <x:c r="D20" s="132"/>
      <x:c r="E20" s="132" t="str"/>
      <x:c r="F20" s="132"/>
      <x:c r="G20" s="234" t="str">
        <x:v>BATTLE RESULT</x:v>
      </x:c>
      <x:c r="H20" s="232"/>
      <x:c r="I20" s="232"/>
      <x:c r="J20" s="232" t="str"/>
      <x:c r="K20" s="232"/>
      <x:c r="L20" s="232"/>
      <x:c r="M20" s="232"/>
      <x:c r="N20" s="232" t="str"/>
      <x:c r="O20" s="208" t="str">
        <x:v>무기</x:v>
      </x:c>
      <x:c r="P20" s="121" t="str">
        <x:v>ATK +0 / DEF +0</x:v>
      </x:c>
      <x:c r="Q20" s="121"/>
      <x:c r="R20" s="121"/>
      <x:c r="S20" s="185" t="str">
        <x:v>방어구</x:v>
      </x:c>
      <x:c r="T20" s="121" t="str">
        <x:v>ATK +0 / DEF +0</x:v>
      </x:c>
      <x:c r="U20" s="121"/>
      <x:c r="V20" s="191"/>
    </x:row>
    <x:row r="21" ht="21" customHeight="1">
      <x:c r="A21" s="175" t="str">
        <x:v>생명력</x:v>
      </x:c>
      <x:c r="B21" s="176"/>
      <x:c r="C21" s="177" t="n">
        <x:f>INDEX('몬스터'!$F$7:$F$312,MATCH('시뮬레이터'!$B$3,'몬스터'!$C$7:$C$312,0))</x:f>
        <x:v>165</x:v>
      </x:c>
      <x:c r="D21" s="176"/>
      <x:c r="E21" s="176"/>
      <x:c r="F21" s="176"/>
      <x:c r="G21" s="241" t="str">
        <x:f>IF('시뮬레이터'!$J$3="","PC 최대 HP 입력 필요",IF('시뮬레이터'!$I$17&lt;'시뮬레이터'!$M$17,"차한해 승리",IF('시뮬레이터'!$I$17&gt;'시뮬레이터'!$M$17,"몬스터 승리","동시 처치")))</x:f>
        <x:v>차한해 승리</x:v>
      </x:c>
      <x:c r="H21" s="121"/>
      <x:c r="I21" s="121"/>
      <x:c r="J21" s="121"/>
      <x:c r="K21" s="121"/>
      <x:c r="L21" s="121"/>
      <x:c r="M21" s="121"/>
      <x:c r="N21" s="238"/>
      <x:c r="O21" s="213" t="str">
        <x:f>IF('시뮬레이터'!$Q21="","",INDEX('아이템'!$C$2:$C$43,MATCH('시뮬레이터'!$Q21,'아이템'!$A$2:$A$43,0)))</x:f>
      </x:c>
      <x:c r="P21" s="215"/>
      <x:c r="Q21" s="220" t="str">
        <x:v>보랏빛 철봉</x:v>
      </x:c>
      <x:c r="R21" s="222"/>
      <x:c r="S21" s="213" t="str">
        <x:f>IF('시뮬레이터'!$U21="","",INDEX('아이템'!$C$2:$C$43,MATCH('시뮬레이터'!$U21,'아이템'!$A$2:$A$43,0)))</x:f>
      </x:c>
      <x:c r="T21" s="215"/>
      <x:c r="U21" s="220" t="str">
        <x:v>기본 보호 조끼</x:v>
      </x:c>
      <x:c r="V21" s="222"/>
    </x:row>
    <x:row r="22" ht="21" customHeight="1">
      <x:c r="A22" s="175" t="str">
        <x:v>기본 공격력</x:v>
      </x:c>
      <x:c r="B22" s="176"/>
      <x:c r="C22" s="177" t="n">
        <x:f>INDEX('몬스터'!$G$7:$G$312,MATCH('시뮬레이터'!$B$3,'몬스터'!$C$7:$C$312,0))</x:f>
        <x:v>21</x:v>
      </x:c>
      <x:c r="D22" s="176"/>
      <x:c r="E22" s="176"/>
      <x:c r="F22" s="176"/>
      <x:c r="G22" s="235"/>
      <x:c r="H22" s="121"/>
      <x:c r="I22" s="121"/>
      <x:c r="J22" s="121"/>
      <x:c r="K22" s="121"/>
      <x:c r="L22" s="121"/>
      <x:c r="M22" s="121"/>
      <x:c r="N22" s="238"/>
      <x:c r="O22" s="214"/>
      <x:c r="P22" s="216"/>
      <x:c r="Q22" s="221"/>
      <x:c r="R22" s="223"/>
      <x:c r="S22" s="214"/>
      <x:c r="T22" s="216"/>
      <x:c r="U22" s="221"/>
      <x:c r="V22" s="223"/>
    </x:row>
    <x:row r="23" ht="21" customHeight="1">
      <x:c r="A23" s="175" t="str">
        <x:v>공격 STATUS</x:v>
      </x:c>
      <x:c r="B23" s="176" t="str"/>
      <x:c r="C23" s="177" t="str">
        <x:f>INDEX('몬스터'!$H$7:$H$312,MATCH('시뮬레이터'!$B$3,'몬스터'!$C$7:$C$312,0))</x:f>
        <x:v>밀치기 충격</x:v>
      </x:c>
      <x:c r="D23" s="176"/>
      <x:c r="E23" s="176" t="str">
        <x:v>-</x:v>
      </x:c>
      <x:c r="F23" s="176"/>
      <x:c r="G23" s="235"/>
      <x:c r="H23" s="121" t="str">
        <x:v>백중세</x:v>
      </x:c>
      <x:c r="I23" s="121"/>
      <x:c r="J23" s="121"/>
      <x:c r="K23" s="121"/>
      <x:c r="L23" s="121"/>
      <x:c r="M23" s="121"/>
      <x:c r="N23" s="238"/>
      <x:c r="O23" s="214"/>
      <x:c r="P23" s="216"/>
      <x:c r="Q23" s="221"/>
      <x:c r="R23" s="223"/>
      <x:c r="S23" s="214"/>
      <x:c r="T23" s="216"/>
      <x:c r="U23" s="221"/>
      <x:c r="V23" s="223"/>
    </x:row>
    <x:row r="24" ht="21" customHeight="1">
      <x:c r="A24" s="175" t="str">
        <x:v>공격 보정</x:v>
      </x:c>
      <x:c r="B24" s="176"/>
      <x:c r="C24" s="177" t="n">
        <x:f>INDEX('몬스터'!$I$7:$I$312,MATCH('시뮬레이터'!$B$3,'몬스터'!$C$7:$C$312,0))</x:f>
        <x:v>4</x:v>
      </x:c>
      <x:c r="D24" s="176"/>
      <x:c r="E24" s="176"/>
      <x:c r="F24" s="176"/>
      <x:c r="G24" s="250" t="str">
        <x:v>승패 = 기본 공격 기준 TTK 비교 · 공격 간격이 같으면 필요 공격 횟수 비교와 동일</x:v>
      </x:c>
      <x:c r="H24" s="121"/>
      <x:c r="I24" s="121"/>
      <x:c r="J24" s="121"/>
      <x:c r="K24" s="121"/>
      <x:c r="L24" s="121"/>
      <x:c r="M24" s="121"/>
      <x:c r="N24" s="238"/>
      <x:c r="O24" s="208" t="str">
        <x:v>손</x:v>
      </x:c>
      <x:c r="P24" s="121" t="str">
        <x:v>ATK +0 / DEF +0</x:v>
      </x:c>
      <x:c r="Q24" s="121"/>
      <x:c r="R24" s="121"/>
      <x:c r="S24" s="185" t="str">
        <x:v>머리·얼굴</x:v>
      </x:c>
      <x:c r="T24" s="121" t="str">
        <x:v>ATK +0 / DEF +0</x:v>
      </x:c>
      <x:c r="U24" s="121"/>
      <x:c r="V24" s="191"/>
    </x:row>
    <x:row r="25" ht="21" customHeight="1">
      <x:c r="A25" s="175" t="str">
        <x:v>최종 공격력</x:v>
      </x:c>
      <x:c r="B25" s="176" t="str"/>
      <x:c r="C25" s="177" t="n">
        <x:f>INDEX('몬스터'!$J$7:$J$312,MATCH('시뮬레이터'!$B$3,'몬스터'!$C$7:$C$312,0))</x:f>
        <x:v>25</x:v>
      </x:c>
      <x:c r="D25" s="176"/>
      <x:c r="E25" s="176" t="str">
        <x:v>-</x:v>
      </x:c>
      <x:c r="F25" s="176"/>
      <x:c r="G25" s="235"/>
      <x:c r="H25" s="121"/>
      <x:c r="I25" s="121"/>
      <x:c r="J25" s="121"/>
      <x:c r="K25" s="121"/>
      <x:c r="L25" s="121"/>
      <x:c r="M25" s="121"/>
      <x:c r="N25" s="238"/>
      <x:c r="O25" s="213" t="str">
        <x:f>IF('시뮬레이터'!$Q25="","",INDEX('아이템'!$C$2:$C$43,MATCH('시뮬레이터'!$Q25,'아이템'!$A$2:$A$43,0)))</x:f>
      </x:c>
      <x:c r="P25" s="215"/>
      <x:c r="Q25" s="220" t="str">
        <x:v>관리국 대응 장갑</x:v>
      </x:c>
      <x:c r="R25" s="222"/>
      <x:c r="S25" s="213" t="str">
        <x:f>IF('시뮬레이터'!$U25="","",INDEX('아이템'!$C$2:$C$43,MATCH('시뮬레이터'!$U25,'아이템'!$A$2:$A$43,0)))</x:f>
      </x:c>
      <x:c r="T25" s="215"/>
      <x:c r="U25" s="220" t="str">
        <x:v>관리국 방진 마스크</x:v>
      </x:c>
      <x:c r="V25" s="222"/>
    </x:row>
    <x:row r="26" ht="21" customHeight="1">
      <x:c r="A26" s="175" t="str">
        <x:v>기본 방어력</x:v>
      </x:c>
      <x:c r="B26" s="176"/>
      <x:c r="C26" s="177" t="n">
        <x:f>INDEX('몬스터'!$K$7:$K$312,MATCH('시뮬레이터'!$B$3,'몬스터'!$C$7:$C$312,0))</x:f>
        <x:v>10</x:v>
      </x:c>
      <x:c r="D26" s="176"/>
      <x:c r="E26" s="176"/>
      <x:c r="F26" s="176"/>
      <x:c r="G26" s="234" t="str">
        <x:v>DAMAGE MODEL</x:v>
      </x:c>
      <x:c r="H26" s="232"/>
      <x:c r="I26" s="232"/>
      <x:c r="J26" s="232"/>
      <x:c r="K26" s="232"/>
      <x:c r="L26" s="232"/>
      <x:c r="M26" s="232"/>
      <x:c r="N26" s="232"/>
      <x:c r="O26" s="214"/>
      <x:c r="P26" s="216"/>
      <x:c r="Q26" s="221"/>
      <x:c r="R26" s="223"/>
      <x:c r="S26" s="214"/>
      <x:c r="T26" s="216"/>
      <x:c r="U26" s="221"/>
      <x:c r="V26" s="223"/>
    </x:row>
    <x:row r="27" ht="21" customHeight="1">
      <x:c r="A27" s="175" t="str">
        <x:v>방어 STATUS</x:v>
      </x:c>
      <x:c r="B27" s="176" t="str"/>
      <x:c r="C27" s="177" t="str">
        <x:f>INDEX('몬스터'!$L$7:$L$312,MATCH('시뮬레이터'!$B$3,'몬스터'!$C$7:$C$312,0))</x:f>
        <x:v>낮은 무게중심</x:v>
      </x:c>
      <x:c r="D27" s="176"/>
      <x:c r="E27" s="176" t="str">
        <x:v>-</x:v>
      </x:c>
      <x:c r="F27" s="176"/>
      <x:c r="G27" s="241" t="str">
        <x:v>기본 공격 피해 = MAX(1, ROUND((공격력 - 상대 방어력) × 상성 K, 0))</x:v>
      </x:c>
      <x:c r="H27" s="121"/>
      <x:c r="I27" s="121"/>
      <x:c r="J27" s="121"/>
      <x:c r="K27" s="121"/>
      <x:c r="L27" s="121"/>
      <x:c r="M27" s="121"/>
      <x:c r="N27" s="238"/>
      <x:c r="O27" s="214"/>
      <x:c r="P27" s="216"/>
      <x:c r="Q27" s="221"/>
      <x:c r="R27" s="223"/>
      <x:c r="S27" s="214"/>
      <x:c r="T27" s="216"/>
      <x:c r="U27" s="221"/>
      <x:c r="V27" s="223"/>
    </x:row>
    <x:row r="28" ht="21" customHeight="1">
      <x:c r="A28" s="175" t="str">
        <x:v>방어 보정</x:v>
      </x:c>
      <x:c r="B28" s="176"/>
      <x:c r="C28" s="177" t="n">
        <x:f>INDEX('몬스터'!$M$7:$M$312,MATCH('시뮬레이터'!$B$3,'몬스터'!$C$7:$C$312,0))</x:f>
        <x:v>3</x:v>
      </x:c>
      <x:c r="D28" s="176"/>
      <x:c r="E28" s="176"/>
      <x:c r="F28" s="176"/>
      <x:c r="G28" s="235"/>
      <x:c r="H28" s="121"/>
      <x:c r="I28" s="121"/>
      <x:c r="J28" s="121"/>
      <x:c r="K28" s="121"/>
      <x:c r="L28" s="121"/>
      <x:c r="M28" s="121"/>
      <x:c r="N28" s="238"/>
      <x:c r="O28" s="208" t="str">
        <x:v>신발</x:v>
      </x:c>
      <x:c r="P28" s="121" t="str">
        <x:v>ATK +0 / DEF +0</x:v>
      </x:c>
      <x:c r="Q28" s="121"/>
      <x:c r="R28" s="121"/>
      <x:c r="S28" s="185" t="str">
        <x:v>액세서리</x:v>
      </x:c>
      <x:c r="T28" s="121" t="str"/>
      <x:c r="U28" s="121"/>
      <x:c r="V28" s="191"/>
    </x:row>
    <x:row r="29" ht="21" customHeight="1">
      <x:c r="A29" s="175" t="str">
        <x:v>최종 방어력</x:v>
      </x:c>
      <x:c r="B29" s="176" t="str"/>
      <x:c r="C29" s="177" t="n">
        <x:f>INDEX('몬스터'!$N$7:$N$312,MATCH('시뮬레이터'!$B$3,'몬스터'!$C$7:$C$312,0))</x:f>
        <x:v>13</x:v>
      </x:c>
      <x:c r="D29" s="176"/>
      <x:c r="E29" s="176" t="str">
        <x:v>-</x:v>
      </x:c>
      <x:c r="F29" s="176"/>
      <x:c r="G29" s="250" t="str">
        <x:v>처치 필요 횟수 = ROUNDUP(상대 HP ÷ 1회 피해, 0)  /  TTK = (필요 횟수 - 1) × 공격 간격</x:v>
      </x:c>
      <x:c r="H29" s="121"/>
      <x:c r="I29" s="121"/>
      <x:c r="J29" s="121"/>
      <x:c r="K29" s="121"/>
      <x:c r="L29" s="121"/>
      <x:c r="M29" s="121"/>
      <x:c r="N29" s="238"/>
      <x:c r="O29" s="213" t="str">
        <x:f>IF('시뮬레이터'!$Q29="","",INDEX('아이템'!$C$2:$C$43,MATCH('시뮬레이터'!$Q29,'아이템'!$A$2:$A$43,0)))</x:f>
      </x:c>
      <x:c r="P29" s="215"/>
      <x:c r="Q29" s="220" t="str">
        <x:v>관리국 전술화</x:v>
      </x:c>
      <x:c r="R29" s="222"/>
      <x:c r="S29" s="213" t="str">
        <x:f>IF('시뮬레이터'!$U29="","",INDEX('아이템'!$C$2:$C$43,MATCH('시뮬레이터'!$U29,'아이템'!$A$2:$A$43,0)))</x:f>
      </x:c>
      <x:c r="T29" s="215"/>
      <x:c r="U29" s="220" t="str">
        <x:v>관리국 무전 이어피스</x:v>
      </x:c>
      <x:c r="V29" s="222"/>
    </x:row>
    <x:row r="30" ht="21" customHeight="1">
      <x:c r="A30" s="156"/>
      <x:c r="B30" s="121"/>
      <x:c r="C30" s="121"/>
      <x:c r="D30" s="121"/>
      <x:c r="E30" s="121"/>
      <x:c r="F30" s="158"/>
      <x:c r="G30" s="235"/>
      <x:c r="H30" s="121"/>
      <x:c r="I30" s="121"/>
      <x:c r="J30" s="121"/>
      <x:c r="K30" s="121"/>
      <x:c r="L30" s="121"/>
      <x:c r="M30" s="121"/>
      <x:c r="N30" s="238"/>
      <x:c r="O30" s="214"/>
      <x:c r="P30" s="216"/>
      <x:c r="Q30" s="221"/>
      <x:c r="R30" s="223"/>
      <x:c r="S30" s="214"/>
      <x:c r="T30" s="216"/>
      <x:c r="U30" s="221"/>
      <x:c r="V30" s="223"/>
    </x:row>
    <x:row r="31" ht="24" customHeight="1">
      <x:c r="A31" s="155" t="str">
        <x:v>MONSTER SKILL LOADOUT</x:v>
      </x:c>
      <x:c r="B31" s="132" t="str"/>
      <x:c r="C31" s="132"/>
      <x:c r="D31" s="132"/>
      <x:c r="E31" s="132"/>
      <x:c r="F31" s="132"/>
      <x:c r="G31" s="149" t="str">
        <x:v>VALIDATION CONSOLE  ·  같은 시트 셀 참조 검증</x:v>
      </x:c>
      <x:c r="H31" s="144"/>
      <x:c r="I31" s="144"/>
      <x:c r="J31" s="144"/>
      <x:c r="K31" s="144"/>
      <x:c r="L31" s="144"/>
      <x:c r="M31" s="144"/>
      <x:c r="N31" s="146"/>
      <x:c r="O31" s="214"/>
      <x:c r="P31" s="216"/>
      <x:c r="Q31" s="221"/>
      <x:c r="R31" s="223"/>
      <x:c r="S31" s="214"/>
      <x:c r="T31" s="216"/>
      <x:c r="U31" s="221"/>
      <x:c r="V31" s="223"/>
    </x:row>
    <x:row r="32" ht="21" customHeight="1">
      <x:c r="A32" s="175" t="str">
        <x:v>S1</x:v>
      </x:c>
      <x:c r="B32" s="176"/>
      <x:c r="C32" s="177" t="str">
        <x:f>IF(INDEX('몬스터'!$O$7:$O$312,MATCH('시뮬레이터'!$B$3,'몬스터'!$C$7:$C$312,0))="","-",INDEX('몬스터'!$O$7:$O$312,MATCH('시뮬레이터'!$B$3,'몬스터'!$C$7:$C$312,0)))</x:f>
        <x:v>나가!</x:v>
      </x:c>
      <x:c r="D32" s="176"/>
      <x:c r="E32" s="176"/>
      <x:c r="F32" s="177" t="str">
        <x:f>IF(INDEX('몬스터'!$O$7:$O$312,MATCH('시뮬레이터'!$B$3,'몬스터'!$C$7:$C$312,0))="","-",INDEX('몬스터'!$P$7:$P$312,MATCH('시뮬레이터'!$B$3,'몬스터'!$C$7:$C$312,0))&amp;"%")</x:f>
        <x:v>50%</x:v>
      </x:c>
      <x:c r="G32" s="263" t="str">
        <x:v>PC 최종 ATK</x:v>
      </x:c>
      <x:c r="H32" s="264"/>
      <x:c r="I32" s="265" t="n">
        <x:f>'시뮬레이터'!$Q$40</x:f>
        <x:v>243</x:v>
      </x:c>
      <x:c r="J32" s="264"/>
      <x:c r="K32" s="266" t="str">
        <x:v>MON 최종 ATK</x:v>
      </x:c>
      <x:c r="L32" s="264"/>
      <x:c r="M32" s="265" t="n">
        <x:f>'시뮬레이터'!$C$25</x:f>
        <x:v>25</x:v>
      </x:c>
      <x:c r="N32" s="264"/>
      <x:c r="O32" s="208" t="str">
        <x:v>보조 장비</x:v>
      </x:c>
      <x:c r="P32" s="121" t="str"/>
      <x:c r="Q32" s="121"/>
      <x:c r="R32" s="121"/>
      <x:c r="S32" s="185" t="str">
        <x:v>소모품</x:v>
      </x:c>
      <x:c r="T32" s="121" t="str"/>
      <x:c r="U32" s="121"/>
      <x:c r="V32" s="191"/>
    </x:row>
    <x:row r="33" ht="21" customHeight="1">
      <x:c r="A33" s="175" t="str">
        <x:v>S2</x:v>
      </x:c>
      <x:c r="B33" s="176"/>
      <x:c r="C33" s="177" t="str">
        <x:f>IF(INDEX('몬스터'!$Q$7:$Q$312,MATCH('시뮬레이터'!$B$3,'몬스터'!$C$7:$C$312,0))="","-",INDEX('몬스터'!$Q$7:$Q$312,MATCH('시뮬레이터'!$B$3,'몬스터'!$C$7:$C$312,0)))</x:f>
        <x:v>출구는 내 자리</x:v>
      </x:c>
      <x:c r="D33" s="176"/>
      <x:c r="E33" s="176"/>
      <x:c r="F33" s="177" t="str">
        <x:f>IF(INDEX('몬스터'!$Q$7:$Q$312,MATCH('시뮬레이터'!$B$3,'몬스터'!$C$7:$C$312,0))="","-",INDEX('몬스터'!$R$7:$R$312,MATCH('시뮬레이터'!$B$3,'몬스터'!$C$7:$C$312,0))&amp;"%")</x:f>
        <x:v>30%</x:v>
      </x:c>
      <x:c r="G33" s="263" t="str">
        <x:v>MON 최종 DEF</x:v>
      </x:c>
      <x:c r="H33" s="264"/>
      <x:c r="I33" s="265" t="n">
        <x:f>'시뮬레이터'!$C$29</x:f>
        <x:v>13</x:v>
      </x:c>
      <x:c r="J33" s="264"/>
      <x:c r="K33" s="266" t="str">
        <x:v>PC 최종 DEF</x:v>
      </x:c>
      <x:c r="L33" s="264"/>
      <x:c r="M33" s="265" t="n">
        <x:f>'시뮬레이터'!$Q$44</x:f>
        <x:v>164</x:v>
      </x:c>
      <x:c r="N33" s="264"/>
      <x:c r="O33" s="213" t="str">
        <x:f>IF('시뮬레이터'!$Q33="","",INDEX('아이템'!$C$2:$C$43,MATCH('시뮬레이터'!$Q33,'아이템'!$A$2:$A$43,0)))</x:f>
      </x:c>
      <x:c r="P33" s="215"/>
      <x:c r="Q33" s="220" t="str">
        <x:v>깨진 경찰 방패</x:v>
      </x:c>
      <x:c r="R33" s="222"/>
      <x:c r="S33" s="213" t="str">
        <x:f>IF('시뮬레이터'!$U33="","",INDEX('아이템'!$C$2:$C$43,MATCH('시뮬레이터'!$U33,'아이템'!$A$2:$A$43,0)))</x:f>
      </x:c>
      <x:c r="T33" s="215"/>
      <x:c r="U33" s="220" t="str">
        <x:v>안정 앰플</x:v>
      </x:c>
      <x:c r="V33" s="222"/>
    </x:row>
    <x:row r="34" ht="21" customHeight="1">
      <x:c r="A34" s="175" t="str">
        <x:v>S3</x:v>
      </x:c>
      <x:c r="B34" s="176"/>
      <x:c r="C34" s="177" t="str">
        <x:f>IF(INDEX('몬스터'!$S$7:$S$312,MATCH('시뮬레이터'!$B$3,'몬스터'!$C$7:$C$312,0))="","-",INDEX('몬스터'!$S$7:$S$312,MATCH('시뮬레이터'!$B$3,'몬스터'!$C$7:$C$312,0)))</x:f>
        <x:v>바닥도 나가!</x:v>
      </x:c>
      <x:c r="D34" s="176"/>
      <x:c r="E34" s="176"/>
      <x:c r="F34" s="177" t="str">
        <x:f>IF(INDEX('몬스터'!$S$7:$S$312,MATCH('시뮬레이터'!$B$3,'몬스터'!$C$7:$C$312,0))="","-",INDEX('몬스터'!$T$7:$T$312,MATCH('시뮬레이터'!$B$3,'몬스터'!$C$7:$C$312,0))&amp;"%")</x:f>
        <x:v>20%</x:v>
      </x:c>
      <x:c r="G34" s="263" t="str">
        <x:v>MON HP</x:v>
      </x:c>
      <x:c r="H34" s="264"/>
      <x:c r="I34" s="265" t="n">
        <x:f>'시뮬레이터'!$C$21</x:f>
        <x:v>165</x:v>
      </x:c>
      <x:c r="J34" s="264"/>
      <x:c r="K34" s="266" t="str">
        <x:v>PC HP</x:v>
      </x:c>
      <x:c r="L34" s="264"/>
      <x:c r="M34" s="265" t="n">
        <x:f>'시뮬레이터'!$J$3</x:f>
        <x:v>200</x:v>
      </x:c>
      <x:c r="N34" s="264"/>
      <x:c r="O34" s="214"/>
      <x:c r="P34" s="216"/>
      <x:c r="Q34" s="221"/>
      <x:c r="R34" s="223"/>
      <x:c r="S34" s="214"/>
      <x:c r="T34" s="216"/>
      <x:c r="U34" s="221"/>
      <x:c r="V34" s="223"/>
    </x:row>
    <x:row r="35" ht="21" customHeight="1">
      <x:c r="A35" s="175" t="str">
        <x:v>S4</x:v>
      </x:c>
      <x:c r="B35" s="176"/>
      <x:c r="C35" s="177" t="str">
        <x:f>IF(INDEX('몬스터'!$U$7:$U$312,MATCH('시뮬레이터'!$B$3,'몬스터'!$C$7:$C$312,0))="","-",INDEX('몬스터'!$U$7:$U$312,MATCH('시뮬레이터'!$B$3,'몬스터'!$C$7:$C$312,0)))</x:f>
        <x:v>-</x:v>
      </x:c>
      <x:c r="D35" s="176"/>
      <x:c r="E35" s="176"/>
      <x:c r="F35" s="177" t="str">
        <x:f>IF(INDEX('몬스터'!$U$7:$U$312,MATCH('시뮬레이터'!$B$3,'몬스터'!$C$7:$C$312,0))="","-",INDEX('몬스터'!$V$7:$V$312,MATCH('시뮬레이터'!$B$3,'몬스터'!$C$7:$C$312,0))&amp;"%")</x:f>
        <x:v>-</x:v>
      </x:c>
      <x:c r="G35" s="263" t="str">
        <x:v>PC 1회 피해</x:v>
      </x:c>
      <x:c r="H35" s="264"/>
      <x:c r="I35" s="265" t="n">
        <x:f>'시뮬레이터'!$I$14</x:f>
        <x:v>391</x:v>
      </x:c>
      <x:c r="J35" s="264"/>
      <x:c r="K35" s="266" t="str">
        <x:v>MON 1회 피해</x:v>
      </x:c>
      <x:c r="L35" s="264"/>
      <x:c r="M35" s="265" t="n">
        <x:f>'시뮬레이터'!$M$14</x:f>
        <x:v>1</x:v>
      </x:c>
      <x:c r="N35" s="264"/>
      <x:c r="O35" s="214"/>
      <x:c r="P35" s="216"/>
      <x:c r="Q35" s="221"/>
      <x:c r="R35" s="223"/>
      <x:c r="S35" s="214"/>
      <x:c r="T35" s="216"/>
      <x:c r="U35" s="221"/>
      <x:c r="V35" s="223"/>
    </x:row>
    <x:row r="36" ht="24" customHeight="1">
      <x:c r="A36" s="155" t="str">
        <x:v>대표 공격 스킬 상세</x:v>
      </x:c>
      <x:c r="B36" s="132"/>
      <x:c r="C36" s="132"/>
      <x:c r="D36" s="132"/>
      <x:c r="E36" s="132"/>
      <x:c r="F36" s="132"/>
      <x:c r="G36" s="263" t="str">
        <x:v>PC 필요 타격</x:v>
      </x:c>
      <x:c r="H36" s="264"/>
      <x:c r="I36" s="265" t="n">
        <x:f>'시뮬레이터'!$I$15</x:f>
        <x:v>1</x:v>
      </x:c>
      <x:c r="J36" s="264"/>
      <x:c r="K36" s="266" t="str">
        <x:v>MON 필요 타격</x:v>
      </x:c>
      <x:c r="L36" s="264"/>
      <x:c r="M36" s="265" t="n">
        <x:f>'시뮬레이터'!$M$15</x:f>
        <x:v>200</x:v>
      </x:c>
      <x:c r="N36" s="264"/>
      <x:c r="O36" s="189"/>
      <x:c r="P36" s="121"/>
      <x:c r="Q36" s="121"/>
      <x:c r="R36" s="121"/>
      <x:c r="S36" s="121"/>
      <x:c r="T36" s="121"/>
      <x:c r="U36" s="121"/>
      <x:c r="V36" s="191"/>
    </x:row>
    <x:row r="37" ht="24" customHeight="1">
      <x:c r="A37" s="165" t="str">
        <x:f>IFERROR(INDEX('스킬 DATA'!$I$5:$I$212,MATCH('시뮬레이터'!$C$32,'스킬 DATA'!$G$5:$G$212,0)),"")</x:f>
      </x:c>
      <x:c r="B37" s="167"/>
      <x:c r="C37" s="180" t="str">
        <x:v>스킬명</x:v>
      </x:c>
      <x:c r="D37" s="121" t="str"/>
      <x:c r="E37" s="126" t="str">
        <x:f>'시뮬레이터'!$C$32</x:f>
        <x:v>나가!</x:v>
      </x:c>
      <x:c r="F37" s="158"/>
      <x:c r="G37" s="263" t="str">
        <x:v>PC TTK</x:v>
      </x:c>
      <x:c r="H37" s="264"/>
      <x:c r="I37" s="265" t="n">
        <x:f>'시뮬레이터'!$I$17</x:f>
        <x:v>0</x:v>
      </x:c>
      <x:c r="J37" s="264"/>
      <x:c r="K37" s="266" t="str">
        <x:v>MON TTK</x:v>
      </x:c>
      <x:c r="L37" s="264"/>
      <x:c r="M37" s="265" t="n">
        <x:f>'시뮬레이터'!$M$17</x:f>
        <x:v>59.699999999999996</x:v>
      </x:c>
      <x:c r="N37" s="264"/>
      <x:c r="O37" s="188" t="str">
        <x:v>PC STATUS  ·  선택 장비 자동 합산</x:v>
      </x:c>
      <x:c r="P37" s="138"/>
      <x:c r="Q37" s="138"/>
      <x:c r="R37" s="138"/>
      <x:c r="S37" s="138"/>
      <x:c r="T37" s="138"/>
      <x:c r="U37" s="138"/>
      <x:c r="V37" s="138"/>
    </x:row>
    <x:row r="38" ht="21" customHeight="1">
      <x:c r="A38" s="168"/>
      <x:c r="B38" s="169"/>
      <x:c r="C38" s="180" t="str">
        <x:v>타입</x:v>
      </x:c>
      <x:c r="D38" s="121" t="str"/>
      <x:c r="E38" s="126" t="str">
        <x:f>IFERROR(INDEX('스킬 DATA'!$J$5:$J$212,MATCH('시뮬레이터'!$C$32,'스킬 DATA'!$G$5:$G$212,0)),"-")</x:f>
        <x:v>액티브</x:v>
      </x:c>
      <x:c r="F38" s="158"/>
      <x:c r="G38" s="263" t="str">
        <x:v>PC 공격 속성</x:v>
      </x:c>
      <x:c r="H38" s="264"/>
      <x:c r="I38" s="265" t="str">
        <x:f>'시뮬레이터'!$I$9</x:f>
        <x:v>공명</x:v>
      </x:c>
      <x:c r="J38" s="264"/>
      <x:c r="K38" s="266" t="str">
        <x:v>MON 공격 속성</x:v>
      </x:c>
      <x:c r="L38" s="264"/>
      <x:c r="M38" s="265" t="str">
        <x:f>'시뮬레이터'!$M$9</x:f>
        <x:v>차단</x:v>
      </x:c>
      <x:c r="N38" s="264"/>
      <x:c r="O38" s="207" t="str">
        <x:v>기본 공격력</x:v>
      </x:c>
      <x:c r="P38" s="176"/>
      <x:c r="Q38" s="177" t="n">
        <x:f>INDEX('PC DATA(대차대조표)'!$F$2:$F$307,MATCH('시뮬레이터'!$G$3,'PC DATA(대차대조표)'!$A$2:$A$307,0))</x:f>
        <x:v>160</x:v>
      </x:c>
      <x:c r="R38" s="176"/>
      <x:c r="S38" s="176"/>
      <x:c r="T38" s="176"/>
      <x:c r="U38" s="176"/>
      <x:c r="V38" s="176"/>
    </x:row>
    <x:row r="39" ht="21" customHeight="1">
      <x:c r="A39" s="168"/>
      <x:c r="B39" s="169"/>
      <x:c r="C39" s="180" t="str">
        <x:v>상태이상</x:v>
      </x:c>
      <x:c r="D39" s="121" t="str"/>
      <x:c r="E39" s="126" t="str">
        <x:f>IFERROR(INDEX('스킬 DATA'!$L$5:$L$212,MATCH('시뮬레이터'!$C$32,'스킬 DATA'!$G$5:$G$212,0)),"-")</x:f>
        <x:v>밀려남 1.5칸</x:v>
      </x:c>
      <x:c r="F39" s="158"/>
      <x:c r="G39" s="263" t="str">
        <x:v>PC K</x:v>
      </x:c>
      <x:c r="H39" s="264"/>
      <x:c r="I39" s="265" t="n">
        <x:f>'시뮬레이터'!$I$11</x:f>
        <x:v>1.7</x:v>
      </x:c>
      <x:c r="J39" s="264"/>
      <x:c r="K39" s="266" t="str">
        <x:v>MON K</x:v>
      </x:c>
      <x:c r="L39" s="264"/>
      <x:c r="M39" s="265" t="n">
        <x:f>'시뮬레이터'!$M$11</x:f>
        <x:v>0.3</x:v>
      </x:c>
      <x:c r="N39" s="264"/>
      <x:c r="O39" s="207" t="str">
        <x:v>장비 공격 합</x:v>
      </x:c>
      <x:c r="P39" s="176"/>
      <x:c r="Q39" s="177" t="n">
        <x:f>IF('시뮬레이터'!$Q$21="",0,VLOOKUP('시뮬레이터'!$Q$21,'아이템'!$A$2:$T$43,9,0))+IF('시뮬레이터'!$U$21="",0,VLOOKUP('시뮬레이터'!$U$21,'아이템'!$A$2:$T$43,9,0))+IF('시뮬레이터'!$Q$25="",0,VLOOKUP('시뮬레이터'!$Q$25,'아이템'!$A$2:$T$43,9,0))+IF('시뮬레이터'!$U$25="",0,VLOOKUP('시뮬레이터'!$U$25,'아이템'!$A$2:$T$43,9,0))+IF('시뮬레이터'!$Q$29="",0,VLOOKUP('시뮬레이터'!$Q$29,'아이템'!$A$2:$T$43,9,0))+IF('시뮬레이터'!$U$29="",0,VLOOKUP('시뮬레이터'!$U$29,'아이템'!$A$2:$T$43,9,0))+IF('시뮬레이터'!$Q$33="",0,VLOOKUP('시뮬레이터'!$Q$33,'아이템'!$A$2:$T$43,9,0))+IF('시뮬레이터'!$U$33="",0,VLOOKUP('시뮬레이터'!$U$33,'아이템'!$A$2:$T$43,9,0))</x:f>
        <x:v>83</x:v>
      </x:c>
      <x:c r="R39" s="176"/>
      <x:c r="S39" s="176"/>
      <x:c r="T39" s="176"/>
      <x:c r="U39" s="176"/>
      <x:c r="V39" s="176"/>
    </x:row>
    <x:row r="40" ht="21" customHeight="1">
      <x:c r="A40" s="170"/>
      <x:c r="B40" s="172"/>
      <x:c r="C40" s="180" t="str">
        <x:v>피해 계수</x:v>
      </x:c>
      <x:c r="D40" s="121" t="str"/>
      <x:c r="E40" s="126" t="n">
        <x:f>IFERROR(INDEX('스킬 DATA'!$P$5:$P$212,MATCH('시뮬레이터'!$C$32,'스킬 DATA'!$G$5:$G$212,0)),0)</x:f>
        <x:v>0.75</x:v>
      </x:c>
      <x:c r="F40" s="158"/>
      <x:c r="G40" s="268" t="str">
        <x:v>※ 원본 시트 직접 참조는 좌/우 정보 패널에서만 수행 · 가운데 승패/피해/횟수/TTK는 이 시트 셀만 다시 참조</x:v>
      </x:c>
      <x:c r="H40" s="255"/>
      <x:c r="I40" s="255"/>
      <x:c r="J40" s="255"/>
      <x:c r="K40" s="255"/>
      <x:c r="L40" s="255"/>
      <x:c r="M40" s="255"/>
      <x:c r="N40" s="259"/>
      <x:c r="O40" s="207" t="str">
        <x:v>최종 공격력</x:v>
      </x:c>
      <x:c r="P40" s="176"/>
      <x:c r="Q40" s="177" t="n">
        <x:f>'시뮬레이터'!$Q$38+'시뮬레이터'!$Q$39</x:f>
        <x:v>243</x:v>
      </x:c>
      <x:c r="R40" s="176"/>
      <x:c r="S40" s="176"/>
      <x:c r="T40" s="176"/>
      <x:c r="U40" s="176"/>
      <x:c r="V40" s="176"/>
    </x:row>
    <x:row r="41" ht="21" customHeight="1">
      <x:c r="A41" s="182" t="str">
        <x:v>설명</x:v>
      </x:c>
      <x:c r="B41" s="121"/>
      <x:c r="C41" s="183" t="str">
        <x:f>IFERROR(INDEX('스킬 DATA'!$H$5:$H$212,MATCH('시뮬레이터'!$C$32,'스킬 DATA'!$G$5:$G$212,0)),"-")</x:f>
        <x:v>몸체·집게·외피로 목표를 밀어 안전 위치에서 벗어나게 함.</x:v>
      </x:c>
      <x:c r="D41" s="121"/>
      <x:c r="E41" s="121"/>
      <x:c r="F41" s="158"/>
      <x:c r="G41" s="235"/>
      <x:c r="H41" s="121"/>
      <x:c r="I41" s="121"/>
      <x:c r="J41" s="121"/>
      <x:c r="K41" s="121"/>
      <x:c r="L41" s="121"/>
      <x:c r="M41" s="121"/>
      <x:c r="N41" s="238"/>
      <x:c r="O41" s="207" t="str">
        <x:v>공격 속성</x:v>
      </x:c>
      <x:c r="P41" s="176"/>
      <x:c r="Q41" s="177" t="str">
        <x:f>IF('시뮬레이터'!$Q$21="","",VLOOKUP('시뮬레이터'!$Q$21,'아이템'!$A$2:$T$43,20,0))</x:f>
        <x:v>공명</x:v>
      </x:c>
      <x:c r="R41" s="176"/>
      <x:c r="S41" s="176"/>
      <x:c r="T41" s="176"/>
      <x:c r="U41" s="176"/>
      <x:c r="V41" s="176"/>
    </x:row>
    <x:row r="42" ht="21" customHeight="1">
      <x:c r="A42" s="156"/>
      <x:c r="B42" s="121"/>
      <x:c r="C42" s="121"/>
      <x:c r="D42" s="121"/>
      <x:c r="E42" s="121"/>
      <x:c r="F42" s="158"/>
      <x:c r="G42" s="234" t="str">
        <x:v>ATTRIBUTE LOOP</x:v>
      </x:c>
      <x:c r="H42" s="232"/>
      <x:c r="I42" s="232"/>
      <x:c r="J42" s="232"/>
      <x:c r="K42" s="232"/>
      <x:c r="L42" s="232"/>
      <x:c r="M42" s="232"/>
      <x:c r="N42" s="232"/>
      <x:c r="O42" s="207" t="str">
        <x:v>기본 방어력</x:v>
      </x:c>
      <x:c r="P42" s="176"/>
      <x:c r="Q42" s="177" t="n">
        <x:f>INDEX('PC DATA(대차대조표)'!$H$2:$H$307,MATCH('시뮬레이터'!$G$3,'PC DATA(대차대조표)'!$A$2:$A$307,0))</x:f>
        <x:v>100</x:v>
      </x:c>
      <x:c r="R42" s="176"/>
      <x:c r="S42" s="176"/>
      <x:c r="T42" s="176"/>
      <x:c r="U42" s="176"/>
      <x:c r="V42" s="176"/>
    </x:row>
    <x:row r="43" ht="21" customHeight="1">
      <x:c r="A43" s="156"/>
      <x:c r="B43" s="121"/>
      <x:c r="C43" s="121"/>
      <x:c r="D43" s="121"/>
      <x:c r="E43" s="121"/>
      <x:c r="F43" s="158"/>
      <x:c r="G43" s="241" t="str">
        <x:v>안정 → 공명 → 차단 → 침식 → 안정
강한 우위 ×1.7 · 강한 열위 ×0.3 · 나머지는 속성 대차대조표 K 적용</x:v>
      </x:c>
      <x:c r="H43" s="121"/>
      <x:c r="I43" s="121"/>
      <x:c r="J43" s="121"/>
      <x:c r="K43" s="121"/>
      <x:c r="L43" s="121"/>
      <x:c r="M43" s="121"/>
      <x:c r="N43" s="238"/>
      <x:c r="O43" s="207" t="str">
        <x:v>장비 방어 합</x:v>
      </x:c>
      <x:c r="P43" s="176"/>
      <x:c r="Q43" s="177" t="n">
        <x:f>IF('시뮬레이터'!$Q$21="",0,VLOOKUP('시뮬레이터'!$Q$21,'아이템'!$A$2:$T$43,11,0))+IF('시뮬레이터'!$U$21="",0,VLOOKUP('시뮬레이터'!$U$21,'아이템'!$A$2:$T$43,11,0))+IF('시뮬레이터'!$Q$25="",0,VLOOKUP('시뮬레이터'!$Q$25,'아이템'!$A$2:$T$43,11,0))+IF('시뮬레이터'!$U$25="",0,VLOOKUP('시뮬레이터'!$U$25,'아이템'!$A$2:$T$43,11,0))+IF('시뮬레이터'!$Q$29="",0,VLOOKUP('시뮬레이터'!$Q$29,'아이템'!$A$2:$T$43,11,0))+IF('시뮬레이터'!$U$29="",0,VLOOKUP('시뮬레이터'!$U$29,'아이템'!$A$2:$T$43,11,0))+IF('시뮬레이터'!$Q$33="",0,VLOOKUP('시뮬레이터'!$Q$33,'아이템'!$A$2:$T$43,11,0))+IF('시뮬레이터'!$U$33="",0,VLOOKUP('시뮬레이터'!$U$33,'아이템'!$A$2:$T$43,11,0))</x:f>
        <x:v>64</x:v>
      </x:c>
      <x:c r="R43" s="176"/>
      <x:c r="S43" s="176"/>
      <x:c r="T43" s="176"/>
      <x:c r="U43" s="176"/>
      <x:c r="V43" s="176"/>
    </x:row>
    <x:row r="44" ht="21" customHeight="1">
      <x:c r="A44" s="182" t="str">
        <x:v>쿨타임(초)</x:v>
      </x:c>
      <x:c r="B44" s="121"/>
      <x:c r="C44" s="126" t="n">
        <x:f>IFERROR(INDEX('스킬 DATA'!$V$5:$V$212,MATCH('시뮬레이터'!$C$32,'스킬 DATA'!$G$5:$G$212,0)),0)</x:f>
        <x:v>3.5</x:v>
      </x:c>
      <x:c r="D44" s="121" t="str"/>
      <x:c r="E44" s="180" t="str">
        <x:v>시전</x:v>
      </x:c>
      <x:c r="F44" s="179" t="n">
        <x:f>IFERROR(INDEX('스킬 DATA'!$W$5:$W$212,MATCH('시뮬레이터'!$C$32,'스킬 DATA'!$G$5:$G$212,0)),0)</x:f>
        <x:v>0.55</x:v>
      </x:c>
      <x:c r="G44" s="235"/>
      <x:c r="H44" s="121"/>
      <x:c r="I44" s="121"/>
      <x:c r="J44" s="121"/>
      <x:c r="K44" s="121"/>
      <x:c r="L44" s="121"/>
      <x:c r="M44" s="121"/>
      <x:c r="N44" s="238"/>
      <x:c r="O44" s="207" t="str">
        <x:v>최종 방어력</x:v>
      </x:c>
      <x:c r="P44" s="176"/>
      <x:c r="Q44" s="177" t="n">
        <x:f>'시뮬레이터'!$Q$42+'시뮬레이터'!$Q$43</x:f>
        <x:v>164</x:v>
      </x:c>
      <x:c r="R44" s="176"/>
      <x:c r="S44" s="176"/>
      <x:c r="T44" s="176"/>
      <x:c r="U44" s="176"/>
      <x:c r="V44" s="176"/>
    </x:row>
    <x:row r="45" ht="21" customHeight="1">
      <x:c r="A45" s="182" t="str">
        <x:v>비고</x:v>
      </x:c>
      <x:c r="B45" s="121"/>
      <x:c r="C45" s="183" t="str">
        <x:f>INDEX('몬스터'!$X$7:$X$312,MATCH('시뮬레이터'!$B$3,'몬스터'!$C$7:$C$312,0))</x:f>
        <x:v>쐐기 집게와 넓은 꼬리판으로 시민을 안전 구역 밖으로 밀어낸다. 관절 안쪽만 보랏빛으로 발광한다.</x:v>
      </x:c>
      <x:c r="D45" s="121" t="str"/>
      <x:c r="E45" s="121"/>
      <x:c r="F45" s="158"/>
      <x:c r="G45" s="250" t="str">
        <x:v>PC 공격 속성 = 선택 무기 속성 / PC 방어 속성 = 선택 방어구 속성 / 몬스터 속성 = 몬스터 시트 자동 조회</x:v>
      </x:c>
      <x:c r="H45" s="121"/>
      <x:c r="I45" s="121" t="str"/>
      <x:c r="J45" s="121"/>
      <x:c r="K45" s="121"/>
      <x:c r="L45" s="121" t="str"/>
      <x:c r="M45" s="121"/>
      <x:c r="N45" s="238"/>
      <x:c r="O45" s="207" t="str">
        <x:v>방어 속성</x:v>
      </x:c>
      <x:c r="P45" s="176"/>
      <x:c r="Q45" s="177" t="str">
        <x:f>IF('시뮬레이터'!$U$21="","",VLOOKUP('시뮬레이터'!$U$21,'아이템'!$A$2:$T$43,20,0))</x:f>
        <x:v>공명</x:v>
      </x:c>
      <x:c r="R45" s="176"/>
      <x:c r="S45" s="176"/>
      <x:c r="T45" s="176"/>
      <x:c r="U45" s="176"/>
      <x:c r="V45" s="176"/>
    </x:row>
    <x:row r="46" ht="24" customHeight="1">
      <x:c r="A46" s="157"/>
      <x:c r="B46" s="154"/>
      <x:c r="C46" s="154"/>
      <x:c r="D46" s="154"/>
      <x:c r="E46" s="154"/>
      <x:c r="F46" s="159"/>
      <x:c r="G46" s="236"/>
      <x:c r="H46" s="233"/>
      <x:c r="I46" s="233"/>
      <x:c r="J46" s="233"/>
      <x:c r="K46" s="233"/>
      <x:c r="L46" s="233"/>
      <x:c r="M46" s="233"/>
      <x:c r="N46" s="239"/>
      <x:c r="O46" s="188" t="str">
        <x:v>PLAYER CURRENT SKILL</x:v>
      </x:c>
      <x:c r="P46" s="138"/>
      <x:c r="Q46" s="138"/>
      <x:c r="R46" s="138"/>
      <x:c r="S46" s="138"/>
      <x:c r="T46" s="138"/>
      <x:c r="U46" s="138"/>
      <x:c r="V46" s="138"/>
    </x:row>
    <x:row r="47" ht="21" customHeight="1">
      <x:c r="A47" s="121"/>
      <x:c r="B47" s="121"/>
      <x:c r="C47" s="121"/>
      <x:c r="D47" s="121"/>
      <x:c r="E47" s="121"/>
      <x:c r="F47" s="121"/>
      <x:c r="G47" s="121"/>
      <x:c r="H47" s="121"/>
      <x:c r="I47" s="121"/>
      <x:c r="J47" s="121"/>
      <x:c r="K47" s="121"/>
      <x:c r="L47" s="121"/>
      <x:c r="M47" s="121"/>
      <x:c r="N47" s="121"/>
      <x:c r="O47" s="227" t="str">
        <x:v>스킬명</x:v>
      </x:c>
      <x:c r="P47" s="121"/>
      <x:c r="Q47" s="126" t="str">
        <x:f>'시뮬레이터'!$Q$17</x:f>
        <x:v>보라색, 여기!</x:v>
      </x:c>
      <x:c r="R47" s="121"/>
      <x:c r="S47" s="121"/>
      <x:c r="T47" s="121"/>
      <x:c r="U47" s="121"/>
      <x:c r="V47" s="191"/>
    </x:row>
    <x:row r="48" ht="21" customHeight="1">
      <x:c r="A48" s="121"/>
      <x:c r="B48" s="121"/>
      <x:c r="C48" s="121"/>
      <x:c r="D48" s="121"/>
      <x:c r="E48" s="121"/>
      <x:c r="F48" s="121"/>
      <x:c r="G48" s="121"/>
      <x:c r="H48" s="121"/>
      <x:c r="I48" s="121"/>
      <x:c r="J48" s="121"/>
      <x:c r="K48" s="121"/>
      <x:c r="L48" s="121"/>
      <x:c r="M48" s="121"/>
      <x:c r="N48" s="121"/>
      <x:c r="O48" s="227" t="str">
        <x:v>타입</x:v>
      </x:c>
      <x:c r="P48" s="121"/>
      <x:c r="Q48" s="126" t="str">
        <x:f>IFERROR(INDEX('스킬 DATA'!$J$5:$J$212,MATCH('시뮬레이터'!$Q$47,'스킬 DATA'!$G$5:$G$212,0)),"-")</x:f>
        <x:v>액티브</x:v>
      </x:c>
      <x:c r="R48" s="121"/>
      <x:c r="S48" s="121"/>
      <x:c r="T48" s="121"/>
      <x:c r="U48" s="121"/>
      <x:c r="V48" s="191"/>
    </x:row>
    <x:row r="49" ht="21" customHeight="1">
      <x:c r="A49" s="121"/>
      <x:c r="B49" s="121"/>
      <x:c r="C49" s="121"/>
      <x:c r="D49" s="121"/>
      <x:c r="E49" s="121"/>
      <x:c r="F49" s="121"/>
      <x:c r="G49" s="121"/>
      <x:c r="H49" s="121"/>
      <x:c r="I49" s="121"/>
      <x:c r="J49" s="121"/>
      <x:c r="K49" s="121"/>
      <x:c r="L49" s="121"/>
      <x:c r="M49" s="121"/>
      <x:c r="N49" s="121"/>
      <x:c r="O49" s="227" t="str">
        <x:v>상태/효과</x:v>
      </x:c>
      <x:c r="P49" s="121"/>
      <x:c r="Q49" s="126" t="str">
        <x:f>IFERROR(INDEX('스킬 DATA'!$L$5:$L$212,MATCH('시뮬레이터'!$Q$47,'스킬 DATA'!$G$5:$G$212,0)),"-")</x:f>
      </x:c>
      <x:c r="R49" s="121"/>
      <x:c r="S49" s="121"/>
      <x:c r="T49" s="121"/>
      <x:c r="U49" s="121"/>
      <x:c r="V49" s="191"/>
    </x:row>
    <x:row r="50" ht="21" customHeight="1">
      <x:c r="A50" s="121"/>
      <x:c r="B50" s="121"/>
      <x:c r="C50" s="121"/>
      <x:c r="D50" s="121"/>
      <x:c r="E50" s="121"/>
      <x:c r="F50" s="121"/>
      <x:c r="G50" s="121"/>
      <x:c r="H50" s="121"/>
      <x:c r="I50" s="121"/>
      <x:c r="J50" s="121"/>
      <x:c r="K50" s="121"/>
      <x:c r="L50" s="121"/>
      <x:c r="M50" s="121"/>
      <x:c r="N50" s="121"/>
      <x:c r="O50" s="227" t="str">
        <x:v>피해 계수</x:v>
      </x:c>
      <x:c r="P50" s="121"/>
      <x:c r="Q50" s="126" t="n">
        <x:f>IFERROR(INDEX('스킬 DATA'!$P$5:$P$212,MATCH('시뮬레이터'!$Q$47,'스킬 DATA'!$G$5:$G$212,0)),0)</x:f>
        <x:v>1.35</x:v>
      </x:c>
      <x:c r="R50" s="121"/>
      <x:c r="S50" s="180" t="str">
        <x:v>쿨타임(초)</x:v>
      </x:c>
      <x:c r="T50" s="121"/>
      <x:c r="U50" s="126" t="n">
        <x:f>IFERROR(INDEX('스킬 DATA'!$V$5:$V$212,MATCH('시뮬레이터'!$Q$47,'스킬 DATA'!$G$5:$G$212,0)),0)</x:f>
        <x:v>2.5</x:v>
      </x:c>
      <x:c r="V50" s="191"/>
    </x:row>
    <x:row r="51" ht="21" customHeight="1">
      <x:c r="A51" s="121"/>
      <x:c r="B51" s="121"/>
      <x:c r="C51" s="121"/>
      <x:c r="D51" s="121"/>
      <x:c r="E51" s="121"/>
      <x:c r="F51" s="121"/>
      <x:c r="G51" s="121"/>
      <x:c r="H51" s="121"/>
      <x:c r="I51" s="121"/>
      <x:c r="J51" s="121"/>
      <x:c r="K51" s="121"/>
      <x:c r="L51" s="121"/>
      <x:c r="M51" s="121"/>
      <x:c r="N51" s="121"/>
      <x:c r="O51" s="227" t="str">
        <x:v>스킬 아이콘</x:v>
      </x:c>
      <x:c r="P51" s="121"/>
      <x:c r="Q51" s="213" t="str">
        <x:f>IFERROR(INDEX('스킬 DATA'!$I$5:$I$212,MATCH('시뮬레이터'!$Q$47,'스킬 DATA'!$G$5:$G$212,0)),"")</x:f>
      </x:c>
      <x:c r="R51" s="215"/>
      <x:c r="S51" s="183" t="str">
        <x:f>IFERROR(INDEX('스킬 DATA'!$H$5:$H$212,MATCH('시뮬레이터'!$Q$47,'스킬 DATA'!$G$5:$G$212,0)),"-")</x:f>
        <x:v>차한해에게만 보이는 보랏빛 공명 반응 부위를 노려 타격해 일반 공격보다 큰 약점 피해를 줌.</x:v>
      </x:c>
      <x:c r="T51" s="121"/>
      <x:c r="U51" s="121"/>
      <x:c r="V51" s="191"/>
    </x:row>
    <x:row r="52" ht="21" customHeight="1">
      <x:c r="A52" s="121"/>
      <x:c r="B52" s="121"/>
      <x:c r="C52" s="121"/>
      <x:c r="D52" s="121"/>
      <x:c r="E52" s="121"/>
      <x:c r="F52" s="121"/>
      <x:c r="G52" s="121"/>
      <x:c r="H52" s="121"/>
      <x:c r="I52" s="121"/>
      <x:c r="J52" s="121"/>
      <x:c r="K52" s="121"/>
      <x:c r="L52" s="121"/>
      <x:c r="M52" s="121"/>
      <x:c r="N52" s="121"/>
      <x:c r="O52" s="189"/>
      <x:c r="P52" s="121"/>
      <x:c r="Q52" s="214"/>
      <x:c r="R52" s="216"/>
      <x:c r="S52" s="121"/>
      <x:c r="T52" s="121"/>
      <x:c r="U52" s="121"/>
      <x:c r="V52" s="191"/>
    </x:row>
    <x:row r="53" ht="21" customHeight="1">
      <x:c r="A53" s="121"/>
      <x:c r="B53" s="121"/>
      <x:c r="C53" s="121"/>
      <x:c r="D53" s="121"/>
      <x:c r="E53" s="121"/>
      <x:c r="F53" s="121"/>
      <x:c r="G53" s="121"/>
      <x:c r="H53" s="121"/>
      <x:c r="I53" s="121"/>
      <x:c r="J53" s="121"/>
      <x:c r="K53" s="121"/>
      <x:c r="L53" s="121"/>
      <x:c r="M53" s="121"/>
      <x:c r="N53" s="121"/>
      <x:c r="O53" s="189"/>
      <x:c r="P53" s="121"/>
      <x:c r="Q53" s="214"/>
      <x:c r="R53" s="216"/>
      <x:c r="S53" s="121"/>
      <x:c r="T53" s="121"/>
      <x:c r="U53" s="121"/>
      <x:c r="V53" s="191"/>
    </x:row>
    <x:row r="54" ht="21" customHeight="1">
      <x:c r="A54" s="121"/>
      <x:c r="B54" s="121"/>
      <x:c r="C54" s="121"/>
      <x:c r="D54" s="121"/>
      <x:c r="E54" s="121"/>
      <x:c r="F54" s="121"/>
      <x:c r="G54" s="121"/>
      <x:c r="H54" s="121"/>
      <x:c r="I54" s="121"/>
      <x:c r="J54" s="121"/>
      <x:c r="K54" s="121"/>
      <x:c r="L54" s="121"/>
      <x:c r="M54" s="121"/>
      <x:c r="N54" s="121"/>
      <x:c r="O54" s="190"/>
      <x:c r="P54" s="187"/>
      <x:c r="Q54" s="214"/>
      <x:c r="R54" s="216"/>
      <x:c r="S54" s="187"/>
      <x:c r="T54" s="187"/>
      <x:c r="U54" s="187"/>
      <x:c r="V54" s="192"/>
    </x:row>
    <x:row r="55" ht="21" customHeight="1">
      <x:c r="A55" s="121"/>
      <x:c r="B55" s="121"/>
      <x:c r="C55" s="121"/>
      <x:c r="D55" s="121"/>
      <x:c r="E55" s="121"/>
      <x:c r="F55" s="121"/>
      <x:c r="G55" s="121"/>
      <x:c r="H55" s="121"/>
      <x:c r="I55" s="121"/>
      <x:c r="J55" s="121"/>
      <x:c r="K55" s="121"/>
      <x:c r="L55" s="121"/>
      <x:c r="M55" s="121"/>
      <x:c r="N55" s="121"/>
      <x:c r="O55" s="121"/>
      <x:c r="P55" s="121"/>
      <x:c r="Q55" s="121"/>
      <x:c r="R55" s="121"/>
      <x:c r="S55" s="121"/>
      <x:c r="T55" s="121"/>
      <x:c r="U55" s="121"/>
      <x:c r="V55" s="121"/>
    </x:row>
    <x:row r="56" ht="21" customHeight="1">
      <x:c r="A56" s="121"/>
      <x:c r="B56" s="121"/>
      <x:c r="C56" s="121"/>
      <x:c r="D56" s="121"/>
      <x:c r="E56" s="121"/>
      <x:c r="F56" s="121"/>
      <x:c r="G56" s="121"/>
      <x:c r="H56" s="121"/>
      <x:c r="I56" s="121"/>
      <x:c r="J56" s="121"/>
      <x:c r="K56" s="121"/>
      <x:c r="L56" s="121"/>
      <x:c r="M56" s="121"/>
      <x:c r="N56" s="121"/>
      <x:c r="O56" s="121"/>
      <x:c r="P56" s="121"/>
      <x:c r="Q56" s="121"/>
      <x:c r="R56" s="121"/>
      <x:c r="S56" s="121"/>
      <x:c r="T56" s="121"/>
      <x:c r="U56" s="121"/>
      <x:c r="V56" s="121"/>
    </x:row>
  </x:sheetData>
  <x:mergeCells>
    <x:mergeCell ref="A1:V1"/>
    <x:mergeCell ref="A2:V2"/>
    <x:mergeCell ref="B3:E3"/>
    <x:mergeCell ref="G3:H3"/>
    <x:mergeCell ref="J3:K3"/>
    <x:mergeCell ref="M3:N3"/>
    <x:mergeCell ref="P3:Q3"/>
    <x:mergeCell ref="R3:V3"/>
    <x:mergeCell ref="A5:F5"/>
    <x:mergeCell ref="A6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8:B18"/>
    <x:mergeCell ref="C18:F18"/>
    <x:mergeCell ref="A20:F20"/>
    <x:mergeCell ref="A21:B21"/>
    <x:mergeCell ref="C21:F21"/>
    <x:mergeCell ref="A22:B22"/>
    <x:mergeCell ref="C22:F22"/>
    <x:mergeCell ref="A23:B23"/>
    <x:mergeCell ref="C23:F23"/>
    <x:mergeCell ref="A24:B24"/>
    <x:mergeCell ref="C24:F24"/>
    <x:mergeCell ref="A25:B25"/>
    <x:mergeCell ref="C25:F25"/>
    <x:mergeCell ref="A26:B26"/>
    <x:mergeCell ref="C26:F26"/>
    <x:mergeCell ref="A27:B27"/>
    <x:mergeCell ref="C27:F27"/>
    <x:mergeCell ref="A28:B28"/>
    <x:mergeCell ref="C28:F28"/>
    <x:mergeCell ref="A29:B29"/>
    <x:mergeCell ref="C29:F29"/>
    <x:mergeCell ref="A31:F31"/>
    <x:mergeCell ref="A32:B32"/>
    <x:mergeCell ref="C32:E32"/>
    <x:mergeCell ref="A33:B33"/>
    <x:mergeCell ref="C33:E33"/>
    <x:mergeCell ref="A34:B34"/>
    <x:mergeCell ref="C34:E34"/>
    <x:mergeCell ref="A35:B35"/>
    <x:mergeCell ref="C35:E35"/>
    <x:mergeCell ref="A36:F36"/>
    <x:mergeCell ref="A37:B40"/>
    <x:mergeCell ref="C37:D37"/>
    <x:mergeCell ref="E37:F37"/>
    <x:mergeCell ref="C38:D38"/>
    <x:mergeCell ref="E38:F38"/>
    <x:mergeCell ref="C39:D39"/>
    <x:mergeCell ref="E39:F39"/>
    <x:mergeCell ref="C40:D40"/>
    <x:mergeCell ref="E40:F40"/>
    <x:mergeCell ref="A41:B41"/>
    <x:mergeCell ref="C41:F43"/>
    <x:mergeCell ref="A44:B44"/>
    <x:mergeCell ref="C44:D44"/>
    <x:mergeCell ref="A45:B45"/>
    <x:mergeCell ref="C45:F46"/>
    <x:mergeCell ref="O5:V5"/>
    <x:mergeCell ref="O6:V13"/>
    <x:mergeCell ref="O14:P14"/>
    <x:mergeCell ref="Q14:V14"/>
    <x:mergeCell ref="O15:P15"/>
    <x:mergeCell ref="Q15:V15"/>
    <x:mergeCell ref="O16:P16"/>
    <x:mergeCell ref="Q16:V16"/>
    <x:mergeCell ref="O17:P17"/>
    <x:mergeCell ref="Q17:V17"/>
    <x:mergeCell ref="O19:V19"/>
    <x:mergeCell ref="O20:R20"/>
    <x:mergeCell ref="O21:P23"/>
    <x:mergeCell ref="Q21:R23"/>
    <x:mergeCell ref="S20:V20"/>
    <x:mergeCell ref="S21:T23"/>
    <x:mergeCell ref="U21:V23"/>
    <x:mergeCell ref="O24:R24"/>
    <x:mergeCell ref="O25:P27"/>
    <x:mergeCell ref="Q25:R27"/>
    <x:mergeCell ref="S24:V24"/>
    <x:mergeCell ref="S25:T27"/>
    <x:mergeCell ref="U25:V27"/>
    <x:mergeCell ref="O28:R28"/>
    <x:mergeCell ref="O29:P31"/>
    <x:mergeCell ref="Q29:R31"/>
    <x:mergeCell ref="S28:V28"/>
    <x:mergeCell ref="S29:T31"/>
    <x:mergeCell ref="U29:V31"/>
    <x:mergeCell ref="O32:R32"/>
    <x:mergeCell ref="O33:P35"/>
    <x:mergeCell ref="Q33:R35"/>
    <x:mergeCell ref="S32:V32"/>
    <x:mergeCell ref="S33:T35"/>
    <x:mergeCell ref="U33:V35"/>
    <x:mergeCell ref="O37:V37"/>
    <x:mergeCell ref="O38:P38"/>
    <x:mergeCell ref="Q38:V38"/>
    <x:mergeCell ref="O39:P39"/>
    <x:mergeCell ref="Q39:V39"/>
    <x:mergeCell ref="O40:P40"/>
    <x:mergeCell ref="Q40:V40"/>
    <x:mergeCell ref="O41:P41"/>
    <x:mergeCell ref="Q41:V41"/>
    <x:mergeCell ref="O42:P42"/>
    <x:mergeCell ref="Q42:V42"/>
    <x:mergeCell ref="O43:P43"/>
    <x:mergeCell ref="Q43:V43"/>
    <x:mergeCell ref="O44:P44"/>
    <x:mergeCell ref="Q44:V44"/>
    <x:mergeCell ref="O45:P45"/>
    <x:mergeCell ref="Q45:V45"/>
    <x:mergeCell ref="O46:V46"/>
    <x:mergeCell ref="O47:P47"/>
    <x:mergeCell ref="Q47:V47"/>
    <x:mergeCell ref="O48:P48"/>
    <x:mergeCell ref="Q48:V48"/>
    <x:mergeCell ref="O49:P49"/>
    <x:mergeCell ref="Q49:V49"/>
    <x:mergeCell ref="O50:P50"/>
    <x:mergeCell ref="Q50:R50"/>
    <x:mergeCell ref="S50:T50"/>
    <x:mergeCell ref="U50:V50"/>
    <x:mergeCell ref="O51:P51"/>
    <x:mergeCell ref="Q51:R54"/>
    <x:mergeCell ref="S51:V54"/>
    <x:mergeCell ref="G5:N5"/>
    <x:mergeCell ref="G6:N7"/>
    <x:mergeCell ref="G8:J8"/>
    <x:mergeCell ref="K8:N8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G13:H13"/>
    <x:mergeCell ref="I13:J13"/>
    <x:mergeCell ref="G14:H14"/>
    <x:mergeCell ref="I14:J14"/>
    <x:mergeCell ref="G15:H15"/>
    <x:mergeCell ref="I15:J15"/>
    <x:mergeCell ref="G16:H16"/>
    <x:mergeCell ref="I16:J16"/>
    <x:mergeCell ref="G17:H17"/>
    <x:mergeCell ref="I17:J17"/>
    <x:mergeCell ref="G18:H18"/>
    <x:mergeCell ref="I18:J18"/>
    <x:mergeCell ref="K9:L9"/>
    <x:mergeCell ref="M9:N9"/>
    <x:mergeCell ref="K10:L10"/>
    <x:mergeCell ref="M10:N10"/>
    <x:mergeCell ref="K11:L11"/>
    <x:mergeCell ref="M11:N11"/>
    <x:mergeCell ref="K12:L12"/>
    <x:mergeCell ref="M12:N12"/>
    <x:mergeCell ref="K13:L13"/>
    <x:mergeCell ref="M13:N13"/>
    <x:mergeCell ref="K14:L14"/>
    <x:mergeCell ref="M14:N14"/>
    <x:mergeCell ref="K15:L15"/>
    <x:mergeCell ref="M15:N15"/>
    <x:mergeCell ref="K16:L16"/>
    <x:mergeCell ref="M16:N16"/>
    <x:mergeCell ref="K17:L17"/>
    <x:mergeCell ref="M17:N17"/>
    <x:mergeCell ref="K18:L18"/>
    <x:mergeCell ref="M18:N18"/>
    <x:mergeCell ref="G20:N20"/>
    <x:mergeCell ref="G21:N23"/>
    <x:mergeCell ref="G24:N24"/>
    <x:mergeCell ref="G26:N26"/>
    <x:mergeCell ref="G27:N28"/>
    <x:mergeCell ref="G29:N29"/>
    <x:mergeCell ref="G31:N31"/>
    <x:mergeCell ref="G32:H32"/>
    <x:mergeCell ref="I32:J32"/>
    <x:mergeCell ref="K32:L32"/>
    <x:mergeCell ref="M32:N32"/>
    <x:mergeCell ref="G33:H33"/>
    <x:mergeCell ref="I33:J33"/>
    <x:mergeCell ref="K33:L33"/>
    <x:mergeCell ref="M33:N33"/>
    <x:mergeCell ref="G34:H34"/>
    <x:mergeCell ref="I34:J34"/>
    <x:mergeCell ref="K34:L34"/>
    <x:mergeCell ref="M34:N34"/>
    <x:mergeCell ref="G35:H35"/>
    <x:mergeCell ref="I35:J35"/>
    <x:mergeCell ref="K35:L35"/>
    <x:mergeCell ref="M35:N35"/>
    <x:mergeCell ref="G36:H36"/>
    <x:mergeCell ref="I36:J36"/>
    <x:mergeCell ref="K36:L36"/>
    <x:mergeCell ref="M36:N36"/>
    <x:mergeCell ref="G37:H37"/>
    <x:mergeCell ref="I37:J37"/>
    <x:mergeCell ref="K37:L37"/>
    <x:mergeCell ref="M37:N37"/>
    <x:mergeCell ref="G38:H38"/>
    <x:mergeCell ref="I38:J38"/>
    <x:mergeCell ref="K38:L38"/>
    <x:mergeCell ref="M38:N38"/>
    <x:mergeCell ref="G39:H39"/>
    <x:mergeCell ref="I39:J39"/>
    <x:mergeCell ref="K39:L39"/>
    <x:mergeCell ref="M39:N39"/>
    <x:mergeCell ref="G40:N40"/>
    <x:mergeCell ref="G42:N42"/>
    <x:mergeCell ref="G43:N44"/>
    <x:mergeCell ref="G45:N46"/>
  </x:mergeCells>
  <x:conditionalFormatting sqref="G21:N23">
    <x:cfRule type="expression" dxfId="11" priority="1">
      <x:formula>G21="차한해 승리"</x:formula>
    </x:cfRule>
    <x:cfRule type="expression" dxfId="12" priority="2">
      <x:formula>G21="몬스터 승리"</x:formula>
    </x:cfRule>
  </x:conditionalFormatting>
  <x:conditionalFormatting sqref="I18:J18">
    <x:cfRule type="expression" dxfId="13" priority="3">
      <x:formula>I18="우세"</x:formula>
    </x:cfRule>
    <x:cfRule type="expression" dxfId="14" priority="4">
      <x:formula>I18="열세"</x:formula>
    </x:cfRule>
  </x:conditionalFormatting>
  <x:conditionalFormatting sqref="M18:N18">
    <x:cfRule type="expression" dxfId="15" priority="5">
      <x:formula>M18="우세"</x:formula>
    </x:cfRule>
    <x:cfRule type="expression" dxfId="16" priority="6">
      <x:formula>M18="열세"</x:formula>
    </x:cfRule>
  </x:conditionalFormatting>
  <x:dataValidations count="18">
    <x:dataValidation type="list" sqref="B3">
      <x:formula1>몬스터_선택목록</x:formula1>
    </x:dataValidation>
    <x:dataValidation type="list" sqref="G3">
      <x:formula1>콘텐츠_선택목록</x:formula1>
    </x:dataValidation>
    <x:dataValidation type="list" sqref="Q22">
      <x:formula1>무기_선택목록</x:formula1>
    </x:dataValidation>
    <x:dataValidation type="list" sqref="U22">
      <x:formula1>방어구_선택목록</x:formula1>
    </x:dataValidation>
    <x:dataValidation type="list" sqref="Q26">
      <x:formula1>손_선택목록</x:formula1>
    </x:dataValidation>
    <x:dataValidation type="list" sqref="U26">
      <x:formula1>머리얼굴_선택목록</x:formula1>
    </x:dataValidation>
    <x:dataValidation type="list" sqref="Q30">
      <x:formula1>신발_선택목록</x:formula1>
    </x:dataValidation>
    <x:dataValidation type="list" sqref="U30">
      <x:formula1>액세서리_선택목록</x:formula1>
    </x:dataValidation>
    <x:dataValidation type="list" sqref="Q34">
      <x:formula1>보조장비_선택목록</x:formula1>
    </x:dataValidation>
    <x:dataValidation type="list" sqref="U34">
      <x:formula1>소모품_선택목록</x:formula1>
    </x:dataValidation>
    <x:dataValidation type="list" sqref="Q21">
      <x:formula1>무기_선택목록</x:formula1>
    </x:dataValidation>
    <x:dataValidation type="list" sqref="U21">
      <x:formula1>방어구_선택목록</x:formula1>
    </x:dataValidation>
    <x:dataValidation type="list" sqref="Q25">
      <x:formula1>손_선택목록</x:formula1>
    </x:dataValidation>
    <x:dataValidation type="list" sqref="U25">
      <x:formula1>머리얼굴_선택목록</x:formula1>
    </x:dataValidation>
    <x:dataValidation type="list" sqref="Q29">
      <x:formula1>신발_선택목록</x:formula1>
    </x:dataValidation>
    <x:dataValidation type="list" sqref="U29">
      <x:formula1>액세서리_선택목록</x:formula1>
    </x:dataValidation>
    <x:dataValidation type="list" sqref="Q33">
      <x:formula1>보조장비_선택목록</x:formula1>
    </x:dataValidation>
    <x:dataValidation type="list" sqref="U33">
      <x:formula1>소모품_선택목록</x:formula1>
    </x:dataValidation>
  </x:dataValidations>
  <x:pageMargins left="0.7" right="0.7" top="0.75" bottom="0.75" header="0.3" footer="0.3"/>
</x:worksheet>
</file>