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175" activeTab="7"/>
  </bookViews>
  <sheets>
    <sheet name="2008" sheetId="4" r:id="rId1"/>
    <sheet name="2009" sheetId="3" r:id="rId2"/>
    <sheet name="2010" sheetId="2" r:id="rId3"/>
    <sheet name="2011" sheetId="1" r:id="rId4"/>
    <sheet name="2012" sheetId="7" r:id="rId5"/>
    <sheet name="2013" sheetId="9" r:id="rId6"/>
    <sheet name="Geral" sheetId="5" r:id="rId7"/>
    <sheet name="Disciplinas&amp;Séries" sheetId="6" r:id="rId8"/>
    <sheet name="Gráfico Geral" sheetId="8" r:id="rId9"/>
  </sheets>
  <calcPr calcId="162913"/>
</workbook>
</file>

<file path=xl/calcChain.xml><?xml version="1.0" encoding="utf-8"?>
<calcChain xmlns="http://schemas.openxmlformats.org/spreadsheetml/2006/main">
  <c r="K12" i="8" l="1"/>
  <c r="K11" i="8"/>
  <c r="K10" i="8"/>
  <c r="K9" i="8"/>
  <c r="K8" i="8"/>
  <c r="K115" i="6"/>
  <c r="K114" i="6"/>
  <c r="K113" i="6"/>
  <c r="K112" i="6"/>
  <c r="K111" i="6"/>
  <c r="K110" i="6"/>
  <c r="K109" i="6"/>
  <c r="K108" i="6"/>
  <c r="K105" i="6"/>
  <c r="K101" i="6"/>
  <c r="K100" i="6"/>
  <c r="J116" i="6"/>
  <c r="K116" i="6"/>
  <c r="K93" i="6"/>
  <c r="K92" i="6"/>
  <c r="K91" i="6"/>
  <c r="K90" i="6"/>
  <c r="K89" i="6"/>
  <c r="K88" i="6"/>
  <c r="K87" i="6"/>
  <c r="K83" i="6"/>
  <c r="K81" i="6"/>
  <c r="J94" i="6"/>
  <c r="K94" i="6"/>
  <c r="K66" i="6"/>
  <c r="K63" i="6"/>
  <c r="K53" i="6"/>
  <c r="K52" i="6"/>
  <c r="K48" i="6"/>
  <c r="K68" i="6"/>
  <c r="K67" i="6"/>
  <c r="J69" i="6"/>
  <c r="K69" i="6"/>
  <c r="K19" i="6"/>
  <c r="K44" i="6"/>
  <c r="J44" i="6"/>
  <c r="K41" i="6"/>
  <c r="K39" i="6"/>
  <c r="K36" i="6"/>
  <c r="K33" i="6"/>
  <c r="K32" i="6"/>
  <c r="K29" i="6"/>
  <c r="K27" i="6"/>
  <c r="K25" i="6"/>
  <c r="J19" i="6"/>
  <c r="K16" i="6"/>
  <c r="K14" i="6"/>
  <c r="K12" i="6"/>
  <c r="K11" i="6"/>
  <c r="K10" i="6"/>
  <c r="K8" i="6"/>
  <c r="K5" i="6"/>
  <c r="K4" i="6"/>
  <c r="I116" i="6"/>
  <c r="K106" i="6"/>
  <c r="K104" i="6"/>
  <c r="K103" i="6"/>
  <c r="K102" i="6"/>
  <c r="K99" i="6"/>
  <c r="I94" i="6"/>
  <c r="K86" i="6"/>
  <c r="K85" i="6"/>
  <c r="K84" i="6"/>
  <c r="K82" i="6"/>
  <c r="K80" i="6"/>
  <c r="K79" i="6"/>
  <c r="K78" i="6"/>
  <c r="K77" i="6"/>
  <c r="K76" i="6"/>
  <c r="K75" i="6"/>
  <c r="K74" i="6"/>
  <c r="I69" i="6"/>
  <c r="K65" i="6"/>
  <c r="K64" i="6"/>
  <c r="K62" i="6"/>
  <c r="K61" i="6"/>
  <c r="K60" i="6"/>
  <c r="K59" i="6"/>
  <c r="K58" i="6"/>
  <c r="K57" i="6"/>
  <c r="K56" i="6"/>
  <c r="K55" i="6"/>
  <c r="K54" i="6"/>
  <c r="K51" i="6"/>
  <c r="K50" i="6"/>
  <c r="K49" i="6"/>
  <c r="I44" i="6"/>
  <c r="I19" i="6"/>
  <c r="H116" i="6"/>
  <c r="H94" i="6"/>
  <c r="H69" i="6"/>
  <c r="H44" i="6"/>
  <c r="H19" i="6"/>
  <c r="G19" i="6"/>
  <c r="G116" i="6"/>
  <c r="G94" i="6"/>
  <c r="E49" i="7"/>
  <c r="G69" i="6"/>
  <c r="G44" i="6"/>
  <c r="E71" i="7"/>
  <c r="E60" i="9"/>
  <c r="D61" i="9"/>
  <c r="C61" i="9"/>
  <c r="D60" i="9"/>
  <c r="C60" i="9"/>
  <c r="D59" i="9"/>
  <c r="C59" i="9"/>
  <c r="E59" i="9"/>
  <c r="D58" i="9"/>
  <c r="C58" i="9"/>
  <c r="B58" i="9"/>
  <c r="B59" i="9"/>
  <c r="B80" i="9"/>
  <c r="B79" i="9"/>
  <c r="B78" i="9"/>
  <c r="B77" i="9"/>
  <c r="B76" i="9"/>
  <c r="B75" i="9"/>
  <c r="B74" i="9"/>
  <c r="B73" i="9"/>
  <c r="B71" i="9"/>
  <c r="B67" i="9"/>
  <c r="B66" i="9"/>
  <c r="B55" i="9"/>
  <c r="B54" i="9"/>
  <c r="B53" i="9"/>
  <c r="B51" i="9"/>
  <c r="B49" i="9"/>
  <c r="B43" i="9"/>
  <c r="B42" i="9"/>
  <c r="B39" i="9"/>
  <c r="B38" i="9"/>
  <c r="B37" i="9"/>
  <c r="B36" i="9"/>
  <c r="B35" i="9"/>
  <c r="B30" i="9"/>
  <c r="B29" i="9"/>
  <c r="B28" i="9"/>
  <c r="B27" i="9"/>
  <c r="B26" i="9"/>
  <c r="B25" i="9"/>
  <c r="B24" i="9"/>
  <c r="B23" i="9"/>
  <c r="B22" i="9"/>
  <c r="B21" i="9"/>
  <c r="B15" i="9"/>
  <c r="B13" i="9"/>
  <c r="B12" i="9"/>
  <c r="B11" i="9"/>
  <c r="B9" i="9"/>
  <c r="B8" i="9"/>
  <c r="B7" i="9"/>
  <c r="B6" i="9"/>
  <c r="F116" i="6"/>
  <c r="E116" i="6"/>
  <c r="D116" i="6"/>
  <c r="C116" i="6"/>
  <c r="B116" i="6"/>
  <c r="F94" i="6"/>
  <c r="E94" i="6"/>
  <c r="D94" i="6"/>
  <c r="C94" i="6"/>
  <c r="B94" i="6"/>
  <c r="F69" i="6"/>
  <c r="E69" i="6"/>
  <c r="D69" i="6"/>
  <c r="C69" i="6"/>
  <c r="B69" i="6"/>
  <c r="K43" i="6"/>
  <c r="K42" i="6"/>
  <c r="K40" i="6"/>
  <c r="K38" i="6"/>
  <c r="K37" i="6"/>
  <c r="K35" i="6"/>
  <c r="K34" i="6"/>
  <c r="K31" i="6"/>
  <c r="K30" i="6"/>
  <c r="K28" i="6"/>
  <c r="K26" i="6"/>
  <c r="K24" i="6"/>
  <c r="K23" i="6"/>
  <c r="F44" i="6"/>
  <c r="E44" i="6"/>
  <c r="D44" i="6"/>
  <c r="C44" i="6"/>
  <c r="B44" i="6"/>
  <c r="F19" i="6"/>
  <c r="E19" i="6"/>
  <c r="D19" i="6"/>
  <c r="C19" i="6"/>
  <c r="K18" i="6"/>
  <c r="K17" i="6"/>
  <c r="K15" i="6"/>
  <c r="K13" i="6"/>
  <c r="K9" i="6"/>
  <c r="K7" i="6"/>
  <c r="K6" i="6"/>
  <c r="B19" i="6"/>
  <c r="E6" i="1"/>
  <c r="E7" i="1"/>
  <c r="E8" i="1"/>
  <c r="E9" i="1"/>
  <c r="E10" i="1"/>
  <c r="E11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4" i="1"/>
  <c r="E35" i="1"/>
  <c r="E36" i="1"/>
  <c r="E37" i="1"/>
  <c r="E38" i="1"/>
  <c r="E39" i="1"/>
  <c r="E40" i="1"/>
  <c r="E41" i="1"/>
  <c r="E4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4" i="1"/>
  <c r="E65" i="1"/>
  <c r="E66" i="1"/>
  <c r="E67" i="1"/>
  <c r="E68" i="1"/>
  <c r="E69" i="1"/>
  <c r="E70" i="1"/>
  <c r="E71" i="1"/>
  <c r="E6" i="2"/>
  <c r="E7" i="2"/>
  <c r="E8" i="2"/>
  <c r="E9" i="2"/>
  <c r="E10" i="2"/>
  <c r="E11" i="2"/>
  <c r="E12" i="2"/>
  <c r="E13" i="2"/>
  <c r="E14" i="2"/>
  <c r="E15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5" i="2"/>
  <c r="E76" i="2"/>
  <c r="E77" i="2"/>
  <c r="E78" i="2"/>
  <c r="E79" i="2"/>
  <c r="E80" i="2"/>
  <c r="E81" i="2"/>
  <c r="E82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82" i="3"/>
  <c r="E83" i="3"/>
  <c r="E84" i="3"/>
  <c r="E85" i="3"/>
  <c r="E86" i="3"/>
  <c r="E87" i="3"/>
  <c r="E88" i="3"/>
  <c r="E89" i="3"/>
  <c r="E90" i="3"/>
  <c r="E91" i="3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4" i="4"/>
  <c r="E85" i="4"/>
  <c r="E86" i="4"/>
  <c r="E87" i="4"/>
  <c r="E88" i="4"/>
  <c r="E89" i="4"/>
  <c r="E90" i="4"/>
  <c r="E91" i="4"/>
  <c r="B60" i="9"/>
  <c r="E58" i="9"/>
  <c r="B61" i="9"/>
  <c r="E61" i="9"/>
</calcChain>
</file>

<file path=xl/sharedStrings.xml><?xml version="1.0" encoding="utf-8"?>
<sst xmlns="http://schemas.openxmlformats.org/spreadsheetml/2006/main" count="1411" uniqueCount="225">
  <si>
    <t>DISCIPLINA</t>
  </si>
  <si>
    <t>LAB. DE FÍSICA I (TURMA A)</t>
  </si>
  <si>
    <t>INTRO. À ENG. MECÂNICA</t>
  </si>
  <si>
    <t>LAB. DE FÍSICA I (TURMA B)</t>
  </si>
  <si>
    <t>CÁLCULO (TURMA B)</t>
  </si>
  <si>
    <t>COMPUTAÇÃO</t>
  </si>
  <si>
    <t>FÍSICA I</t>
  </si>
  <si>
    <t>GEOMETRIA DESCRITIVA E DESENHO TÉCNICO</t>
  </si>
  <si>
    <t>CÁLCULO (TURMA A)</t>
  </si>
  <si>
    <t>QUÍMICA GERAL E TECNOLÓGICA (TURMA 01)</t>
  </si>
  <si>
    <t>QUÍMICA GERAL E TECNOLÓGICA (TURMA 02)</t>
  </si>
  <si>
    <t>APRO.</t>
  </si>
  <si>
    <t>REPRO.</t>
  </si>
  <si>
    <t>UNIOESTE - CECE - FOZ DO IGUAÇU</t>
  </si>
  <si>
    <t>LEVANTAMENTO DE REPETÊNCIA DO 1º ANO - ANO DE 2011</t>
  </si>
  <si>
    <t>Sotuyo</t>
  </si>
  <si>
    <t>Elizete</t>
  </si>
  <si>
    <t>William/Calima</t>
  </si>
  <si>
    <t>Andres/Eliane</t>
  </si>
  <si>
    <t>Nora</t>
  </si>
  <si>
    <t>DOCENTE</t>
  </si>
  <si>
    <t>D Iria/Nodari</t>
  </si>
  <si>
    <t>Cálculo</t>
  </si>
  <si>
    <t>Computação</t>
  </si>
  <si>
    <t>Física I</t>
  </si>
  <si>
    <t>Geometria Analítica e Álgebra Linear</t>
  </si>
  <si>
    <t>Geometria Descritiva e Desenho Técnico</t>
  </si>
  <si>
    <t>Introdução à Engenharia Mecânica</t>
  </si>
  <si>
    <t>Laboratório de Física I</t>
  </si>
  <si>
    <t>Química Geral e Tecnológica</t>
  </si>
  <si>
    <t>Química Geral e Tecnológica I</t>
  </si>
  <si>
    <t>Química Geral e Tecnológica II</t>
  </si>
  <si>
    <t>LEVANTAMENTO DE REPETÊNCIA DO 1º ANO - ANO DE 2010</t>
  </si>
  <si>
    <t>LEVANTAMENTO DE REPETÊNCIA DO 2º ANO - ANO DE 2011</t>
  </si>
  <si>
    <t>LEVANTAMENTO DE REPETÊNCIA DO 3º ANO - ANO DE 2011</t>
  </si>
  <si>
    <t>LEVANTAMENTO DE REPETÊNCIA DO 4º ANO - ANO DE 2011</t>
  </si>
  <si>
    <t>Análise Complexa</t>
  </si>
  <si>
    <t>LEVANTAMENTO DE REPETÊNCIA DO 2º ANO - ANO DE 2010</t>
  </si>
  <si>
    <t>LEVANTAMENTO DE REPETÊNCIA DO 3º ANO - ANO DE 2010</t>
  </si>
  <si>
    <t>LEVANTAMENTO DE REPETÊNCIA DO 4º ANO - ANO DE 2010</t>
  </si>
  <si>
    <t>Cálculo Vetorial</t>
  </si>
  <si>
    <t>Equações Diferenciais</t>
  </si>
  <si>
    <t>Física II</t>
  </si>
  <si>
    <t>Física IV</t>
  </si>
  <si>
    <t>Laboratório de Física II</t>
  </si>
  <si>
    <t>Materiais de Construção Mecânica</t>
  </si>
  <si>
    <t>Materiais de Construção Mecânica I</t>
  </si>
  <si>
    <t>Materiais de Construção Mecânica II</t>
  </si>
  <si>
    <t>Mecânica - Estática e Dinâmica</t>
  </si>
  <si>
    <t>Princípios Eletrotécnicos Gerais</t>
  </si>
  <si>
    <t>Probabilidades e Estatística</t>
  </si>
  <si>
    <t>Resistência dos Materiais</t>
  </si>
  <si>
    <t>Termodinâmica</t>
  </si>
  <si>
    <t>Termodinâmica I</t>
  </si>
  <si>
    <t>Termodinâmica II</t>
  </si>
  <si>
    <t>Análise de Sistemas Dinâmicos e Vibrações</t>
  </si>
  <si>
    <t>Cálculo Numérico</t>
  </si>
  <si>
    <t>Circuitos Elétricos e Eletrotécnica p/Eng.Mecânica</t>
  </si>
  <si>
    <t>Mecânica dos Fluidos</t>
  </si>
  <si>
    <t>Mecânica dos Fluídos I</t>
  </si>
  <si>
    <t>Mecânica dos Fluídos II</t>
  </si>
  <si>
    <t>Mecânica dos Sólidos</t>
  </si>
  <si>
    <t>Mecanismos e Elementos de Máquinas I</t>
  </si>
  <si>
    <t>Mecanismos e Elementos de Máquinas II</t>
  </si>
  <si>
    <t>Processos de Fundição</t>
  </si>
  <si>
    <t>Processos de Usinagem</t>
  </si>
  <si>
    <t>Processos de Usinagem I</t>
  </si>
  <si>
    <t>Processos de Usinagem II</t>
  </si>
  <si>
    <t>Transferência de Calor</t>
  </si>
  <si>
    <t>Transferência de Calor I</t>
  </si>
  <si>
    <t>Transferência de Calor II</t>
  </si>
  <si>
    <t>LEVANTAMENTO DE REPETÊNCIA DO 5º ANO - ANO DE 2010</t>
  </si>
  <si>
    <t>Engenharia de Superfícies</t>
  </si>
  <si>
    <t>Acionamentos Elétricos</t>
  </si>
  <si>
    <t>Confiabilidade</t>
  </si>
  <si>
    <t>Engenharia de Segurança</t>
  </si>
  <si>
    <t>Experimentos em Sistemas Fluidos Mecânicos</t>
  </si>
  <si>
    <t>Fadiga</t>
  </si>
  <si>
    <t>Máquinas de Fluxo I</t>
  </si>
  <si>
    <t>Máquinas Térmicas I</t>
  </si>
  <si>
    <t>Máquinas de Fluxo II</t>
  </si>
  <si>
    <t>Marketing Pessoal e Planos de Negócios em Engenharia</t>
  </si>
  <si>
    <t>Mecanismos e Elementos de Máquinas</t>
  </si>
  <si>
    <t>Processos de Conformação e Fundição</t>
  </si>
  <si>
    <t>Processos de Soldagem</t>
  </si>
  <si>
    <t>Vibrações</t>
  </si>
  <si>
    <t>Engenharia: Geração de Idéias e Criatividade</t>
  </si>
  <si>
    <t>Estágio</t>
  </si>
  <si>
    <t>Experimentos em Sistemas Térmicos</t>
  </si>
  <si>
    <t>Máquinas Térmicas II</t>
  </si>
  <si>
    <t>Recursos Humanos em Engenharia</t>
  </si>
  <si>
    <t>Trabalho de Conclusão de Curso</t>
  </si>
  <si>
    <t>LEVANTAMENTO DE REPETÊNCIA DO 1º ANO - ANO DE 2009</t>
  </si>
  <si>
    <t>Circ. Elétricos e Eletrotécnica p. Engenharia Mecânica</t>
  </si>
  <si>
    <t>Metrologia e Controle de Processos</t>
  </si>
  <si>
    <t>Processos de Conformação</t>
  </si>
  <si>
    <t>Máquinas de Fluxo</t>
  </si>
  <si>
    <t>Máquinas Térmicas</t>
  </si>
  <si>
    <t>Med. Eletromecânicas e Metrologia e Controle de Processos</t>
  </si>
  <si>
    <t>LEVANTAMENTO DE REPETÊNCIA DO 5º ANO - ANO DE 2011</t>
  </si>
  <si>
    <t>LEVANTAMENTO DE REPETÊNCIA DO 2º ANO - ANO DE 2009</t>
  </si>
  <si>
    <t>Cálculo com Geometria Analítica</t>
  </si>
  <si>
    <t>Equaçóes Diferenciais</t>
  </si>
  <si>
    <t>Álgebra Linear</t>
  </si>
  <si>
    <t>Equações Diferenciais Parciais</t>
  </si>
  <si>
    <t>Física III</t>
  </si>
  <si>
    <t>Mecânica Geral</t>
  </si>
  <si>
    <t>Ciência, Tecnologia e Sociedade na Engenharia</t>
  </si>
  <si>
    <t>Medidas Eletromecânicas I</t>
  </si>
  <si>
    <t>Medidas Eletromecânicas II</t>
  </si>
  <si>
    <t>Medidas Eletromecânicas e Metrologia e Controle de Processos</t>
  </si>
  <si>
    <t>Optativa I</t>
  </si>
  <si>
    <t>Optativa II</t>
  </si>
  <si>
    <t>Optativa III</t>
  </si>
  <si>
    <t>Optativa IV</t>
  </si>
  <si>
    <t>Desenho Técnico I</t>
  </si>
  <si>
    <t>Desenho Técnico II</t>
  </si>
  <si>
    <t>Laboratório de Desenho Técnico II</t>
  </si>
  <si>
    <t>Métodos Numéricos</t>
  </si>
  <si>
    <t>Circuitos Eletronicos Aplicados á Engenharia Mecânica</t>
  </si>
  <si>
    <t>Cáculo Numérico</t>
  </si>
  <si>
    <t>Análise Complexa - Optativa I</t>
  </si>
  <si>
    <t>Microprocessadores - Optativa III</t>
  </si>
  <si>
    <t>LEVANTAMENTO DE REPETÊNCIA DO 4º ANO - ANO DE 2009</t>
  </si>
  <si>
    <t>LEVANTAMENTO DE REPETÊNCIA DO 5º ANO - ANO DE 2009</t>
  </si>
  <si>
    <t>Elementos Finitos - Optativa I</t>
  </si>
  <si>
    <t>Sistemas Industriais - Optativa I</t>
  </si>
  <si>
    <t>Identificação de Sistemas - Optativa IIII</t>
  </si>
  <si>
    <t>LEVANTAMENTO DE REPETÊNCIA DO 1º ANO - ANO DE 2008</t>
  </si>
  <si>
    <t>LEVANTAMENTO DE REPETÊNCIA DO 2º ANO - ANO DE 2008</t>
  </si>
  <si>
    <t>LEVANTAMENTO DE REPETÊNCIA DO 3º ANO - ANO DE 2008</t>
  </si>
  <si>
    <t>LEVANTAMENTO DE REPETÊNCIA DO 4º ANO - ANO DE 2008</t>
  </si>
  <si>
    <t>LEVANTAMENTO DE REPETÊNCIA DO 5º ANO - ANO DE 2008</t>
  </si>
  <si>
    <t>Engenharia de Superfícies????????</t>
  </si>
  <si>
    <t>Elementos Finitos - Optativa III</t>
  </si>
  <si>
    <t>LEVANTAMENTO DE REPETÊNCIA DO 3º ANO - ANO DE 2009</t>
  </si>
  <si>
    <t>CURSO DE ENGENHARIA MECÂNICA - 2008</t>
  </si>
  <si>
    <t>CURSO DE ENGENHARIA MECÂNICA - 2009</t>
  </si>
  <si>
    <t>CURSO DE ENGENHARIA MECÂNICA - 2010</t>
  </si>
  <si>
    <t>CURSO DE ENGENHARIA MECÂNICA - 2011</t>
  </si>
  <si>
    <t>% APROV</t>
  </si>
  <si>
    <t>4º ANO 2011</t>
  </si>
  <si>
    <t>3º ANO 2011</t>
  </si>
  <si>
    <t>2º ANO 2011</t>
  </si>
  <si>
    <t>1º ANO 2011</t>
  </si>
  <si>
    <t>1º ANO 2010</t>
  </si>
  <si>
    <t>5º ANO 2011</t>
  </si>
  <si>
    <t>TOTAL MATR</t>
  </si>
  <si>
    <t>2º ANO 2010</t>
  </si>
  <si>
    <t>3º ANO 2010</t>
  </si>
  <si>
    <t>4º ANO 2010</t>
  </si>
  <si>
    <t>5º ANO 2010</t>
  </si>
  <si>
    <t>1º ANO 2009</t>
  </si>
  <si>
    <t>2º ANO 2009</t>
  </si>
  <si>
    <t>3º ANO 2009</t>
  </si>
  <si>
    <t>4º ANO 2009</t>
  </si>
  <si>
    <t>5º ANO 2009</t>
  </si>
  <si>
    <t>1º ANO 2008</t>
  </si>
  <si>
    <t>2º ANO 2008</t>
  </si>
  <si>
    <t>3º ANO 2008</t>
  </si>
  <si>
    <t>4º ANO 2008</t>
  </si>
  <si>
    <t>5º ANO 2008</t>
  </si>
  <si>
    <t>9o</t>
  </si>
  <si>
    <t>ENGENHARIA MECÂNICA - 2008</t>
  </si>
  <si>
    <t>ENGENHARIA MECÂNICA - 2009</t>
  </si>
  <si>
    <t>ENGENHARIA MECÂNICA - 2010</t>
  </si>
  <si>
    <t>ENGENHARIA MECÂNICA - 2011</t>
  </si>
  <si>
    <t>2º ANO</t>
  </si>
  <si>
    <t>1º ANO</t>
  </si>
  <si>
    <t>3º ANO</t>
  </si>
  <si>
    <t>4º ANO</t>
  </si>
  <si>
    <t>5º ANO</t>
  </si>
  <si>
    <t>Disciplinas</t>
  </si>
  <si>
    <t>Média</t>
  </si>
  <si>
    <t xml:space="preserve">      % de Aprovação</t>
  </si>
  <si>
    <t>ENGENHARIA MECÂNICA - 2012</t>
  </si>
  <si>
    <t>1º ANO 2012</t>
  </si>
  <si>
    <t>2º ANO 2012</t>
  </si>
  <si>
    <t>3º ANO 2012</t>
  </si>
  <si>
    <t>4º ANO 2012</t>
  </si>
  <si>
    <t>5º ANO 2012</t>
  </si>
  <si>
    <t>Geom. Analítica e Álgebra Linear</t>
  </si>
  <si>
    <t>16+14+9+1+1</t>
  </si>
  <si>
    <t>2+12+1+18+1+1</t>
  </si>
  <si>
    <t>Engenharia de Segurança, Legislação e Ética Profissional</t>
  </si>
  <si>
    <t>Engenharia Econômica</t>
  </si>
  <si>
    <t>Estágio Supervisionado</t>
  </si>
  <si>
    <t>Marketing Pessoal e Plano de Negócios em Engenharia</t>
  </si>
  <si>
    <t>Técnicas de Redação e Metodologia Científica</t>
  </si>
  <si>
    <t>4+10+8+1+0</t>
  </si>
  <si>
    <t>12+4+1+0+1</t>
  </si>
  <si>
    <t>0+12+0+13+1+1</t>
  </si>
  <si>
    <t>2+0+1+5+0+0</t>
  </si>
  <si>
    <t>9+4+1+4+4+0</t>
  </si>
  <si>
    <t>10+1+0+0+0+1</t>
  </si>
  <si>
    <t>3+1+6+16+6</t>
  </si>
  <si>
    <t>2+0+1+1+0</t>
  </si>
  <si>
    <t>CURSO DE ENGENHARIA MECÂNICA - 2012</t>
  </si>
  <si>
    <t>LEVANTAMENTO DE REPETÊNCIA DO 1º ANO - ANO DE 2012</t>
  </si>
  <si>
    <t>LEVANTAMENTO DE REPETÊNCIA DO 2º ANO - ANO DE 2012</t>
  </si>
  <si>
    <t>LEVANTAMENTO DE REPETÊNCIA DO 3º ANO - ANO DE 201</t>
  </si>
  <si>
    <t>LEVANTAMENTO DE REPETÊNCIA DO 4º ANO - ANO DE 2012</t>
  </si>
  <si>
    <t>LEVANTAMENTO DE REPETÊNCIA DO 5º ANO - ANO DE 2012</t>
  </si>
  <si>
    <t>19+5+1+4+4+1</t>
  </si>
  <si>
    <t>5+1+7+17+6</t>
  </si>
  <si>
    <t>Marketing Pessoal Planos Negócios Eng</t>
  </si>
  <si>
    <t>Índice Geral de Aprovação</t>
  </si>
  <si>
    <t>Curso de Engenharia Mecânica</t>
  </si>
  <si>
    <t>CURSO DE ENGENHARIA MECÂNICA - 2008 A 2012</t>
  </si>
  <si>
    <t>CURSO DE ENGENHARIA MECÂNICA - 2013</t>
  </si>
  <si>
    <t>LEVANTAMENTO DE REPETÊNCIA DO 1º ANO - ANO DE 2013</t>
  </si>
  <si>
    <t>?????</t>
  </si>
  <si>
    <t>LEVANTAMENTO DE REPETÊNCIA DO 2º ANO - ANO DE 2013</t>
  </si>
  <si>
    <t>LEVANTAMENTO DE REPETÊNCIA DO 3º ANO - ANO DE 2013</t>
  </si>
  <si>
    <t>LEVANTAMENTO DE REPETÊNCIA DO 4º ANO - ANO DE 2013</t>
  </si>
  <si>
    <t>LEVANTAMENTO DE REPETÊNCIA DO 5º ANO - ANO DE 2013</t>
  </si>
  <si>
    <t>ENGENHARIA MECÂNICA - 2013</t>
  </si>
  <si>
    <t>1º ANO 2013</t>
  </si>
  <si>
    <t>2º ANO 2013</t>
  </si>
  <si>
    <t>3º ANO 2013</t>
  </si>
  <si>
    <t>4º ANO 2013</t>
  </si>
  <si>
    <t>5º ANO 2013</t>
  </si>
  <si>
    <t>Início do Projeto: Fev 2011</t>
  </si>
  <si>
    <t>MÉDIA ANUAL</t>
  </si>
  <si>
    <t xml:space="preserve"> Período 2008 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</si>
</sst>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6"/>
      <color rgb="FFFF0000"/>
      <name val="Verdan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horizontal="center"/>
    </xf>
    <xf numFmtId="0" fontId="0" fillId="3" borderId="4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5" xfId="0" applyFill="1" applyBorder="1"/>
    <xf numFmtId="0" fontId="2" fillId="0" borderId="0" xfId="0" applyFont="1"/>
    <xf numFmtId="0" fontId="0" fillId="0" borderId="17" xfId="0" applyBorder="1"/>
    <xf numFmtId="0" fontId="0" fillId="0" borderId="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20" xfId="0" applyFont="1" applyFill="1" applyBorder="1"/>
    <xf numFmtId="0" fontId="2" fillId="0" borderId="21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9" xfId="0" applyBorder="1" applyAlignment="1">
      <alignment shrinkToFit="1"/>
    </xf>
    <xf numFmtId="0" fontId="0" fillId="0" borderId="19" xfId="0" applyFont="1" applyFill="1" applyBorder="1" applyAlignment="1">
      <alignment shrinkToFit="1"/>
    </xf>
    <xf numFmtId="0" fontId="0" fillId="0" borderId="19" xfId="0" applyFont="1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5" xfId="0" applyFont="1" applyFill="1" applyBorder="1"/>
    <xf numFmtId="0" fontId="1" fillId="0" borderId="1" xfId="0" applyFont="1" applyBorder="1"/>
    <xf numFmtId="0" fontId="0" fillId="0" borderId="26" xfId="0" applyBorder="1"/>
    <xf numFmtId="0" fontId="0" fillId="0" borderId="27" xfId="0" applyBorder="1"/>
    <xf numFmtId="0" fontId="0" fillId="3" borderId="28" xfId="0" applyFill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6" xfId="0" applyFont="1" applyBorder="1"/>
    <xf numFmtId="0" fontId="1" fillId="0" borderId="6" xfId="0" applyFont="1" applyBorder="1"/>
    <xf numFmtId="0" fontId="2" fillId="2" borderId="0" xfId="0" applyFont="1" applyFill="1"/>
    <xf numFmtId="0" fontId="0" fillId="0" borderId="3" xfId="0" applyBorder="1"/>
    <xf numFmtId="0" fontId="0" fillId="0" borderId="25" xfId="0" applyBorder="1"/>
    <xf numFmtId="0" fontId="5" fillId="3" borderId="5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0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20" xfId="0" applyNumberFormat="1" applyFont="1" applyFill="1" applyBorder="1"/>
    <xf numFmtId="1" fontId="0" fillId="0" borderId="26" xfId="0" applyNumberFormat="1" applyBorder="1"/>
    <xf numFmtId="0" fontId="1" fillId="0" borderId="4" xfId="0" applyFont="1" applyBorder="1"/>
    <xf numFmtId="1" fontId="0" fillId="0" borderId="3" xfId="0" applyNumberFormat="1" applyFont="1" applyFill="1" applyBorder="1"/>
    <xf numFmtId="1" fontId="0" fillId="0" borderId="3" xfId="0" applyNumberFormat="1" applyBorder="1"/>
    <xf numFmtId="1" fontId="0" fillId="0" borderId="31" xfId="0" applyNumberFormat="1" applyFont="1" applyBorder="1" applyAlignment="1">
      <alignment horizontal="center" vertical="center"/>
    </xf>
    <xf numFmtId="1" fontId="0" fillId="0" borderId="32" xfId="0" applyNumberFormat="1" applyFont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2" borderId="29" xfId="0" applyFon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shrinkToFit="1"/>
    </xf>
    <xf numFmtId="0" fontId="5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4" xfId="0" applyFill="1" applyBorder="1"/>
    <xf numFmtId="0" fontId="0" fillId="4" borderId="4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5" xfId="0" applyFill="1" applyBorder="1"/>
    <xf numFmtId="0" fontId="0" fillId="4" borderId="5" xfId="0" applyFill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4" borderId="2" xfId="0" applyFill="1" applyBorder="1"/>
    <xf numFmtId="1" fontId="0" fillId="0" borderId="25" xfId="0" applyNumberFormat="1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0" fontId="0" fillId="4" borderId="19" xfId="0" applyFont="1" applyFill="1" applyBorder="1"/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shrinkToFit="1"/>
    </xf>
    <xf numFmtId="1" fontId="0" fillId="4" borderId="1" xfId="0" applyNumberFormat="1" applyFill="1" applyBorder="1" applyAlignment="1">
      <alignment horizont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7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/>
    <xf numFmtId="0" fontId="1" fillId="4" borderId="4" xfId="0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4" borderId="2" xfId="0" applyFont="1" applyFill="1" applyBorder="1"/>
    <xf numFmtId="0" fontId="4" fillId="2" borderId="34" xfId="0" applyFont="1" applyFill="1" applyBorder="1" applyAlignment="1">
      <alignment horizontal="center" vertical="center"/>
    </xf>
    <xf numFmtId="1" fontId="0" fillId="4" borderId="3" xfId="0" applyNumberFormat="1" applyFill="1" applyBorder="1"/>
    <xf numFmtId="0" fontId="0" fillId="4" borderId="19" xfId="0" applyFill="1" applyBorder="1" applyAlignment="1">
      <alignment shrinkToFit="1"/>
    </xf>
    <xf numFmtId="1" fontId="0" fillId="0" borderId="17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1" fontId="0" fillId="0" borderId="0" xfId="0" applyNumberFormat="1" applyFill="1" applyBorder="1" applyAlignment="1">
      <alignment horizontal="center" vertical="center"/>
    </xf>
    <xf numFmtId="1" fontId="0" fillId="4" borderId="6" xfId="0" applyNumberFormat="1" applyFill="1" applyBorder="1"/>
    <xf numFmtId="1" fontId="0" fillId="0" borderId="6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shrinkToFit="1"/>
    </xf>
    <xf numFmtId="0" fontId="5" fillId="4" borderId="5" xfId="0" applyFont="1" applyFill="1" applyBorder="1"/>
    <xf numFmtId="0" fontId="0" fillId="4" borderId="28" xfId="0" applyFill="1" applyBorder="1"/>
    <xf numFmtId="1" fontId="0" fillId="4" borderId="6" xfId="0" applyNumberFormat="1" applyFill="1" applyBorder="1" applyAlignment="1">
      <alignment horizontal="center"/>
    </xf>
    <xf numFmtId="0" fontId="5" fillId="4" borderId="4" xfId="0" applyFon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2" fillId="2" borderId="3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 shrinkToFit="1"/>
    </xf>
    <xf numFmtId="0" fontId="0" fillId="0" borderId="0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1" fillId="0" borderId="1" xfId="0" applyNumberFormat="1" applyFont="1" applyBorder="1"/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1" fontId="0" fillId="0" borderId="3" xfId="0" applyNumberFormat="1" applyFont="1" applyBorder="1" applyAlignment="1">
      <alignment horizontal="center" vertical="center"/>
    </xf>
    <xf numFmtId="1" fontId="0" fillId="4" borderId="6" xfId="0" applyNumberFormat="1" applyFont="1" applyFill="1" applyBorder="1" applyAlignment="1">
      <alignment horizontal="center" vertical="center"/>
    </xf>
    <xf numFmtId="1" fontId="0" fillId="0" borderId="18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1" fontId="0" fillId="0" borderId="18" xfId="0" applyNumberFormat="1" applyFon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4" borderId="25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1" fillId="4" borderId="25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4" xfId="0" applyFill="1" applyBorder="1" applyAlignment="1"/>
    <xf numFmtId="0" fontId="2" fillId="2" borderId="38" xfId="0" applyFont="1" applyFill="1" applyBorder="1" applyAlignment="1">
      <alignment horizontal="center"/>
    </xf>
    <xf numFmtId="1" fontId="0" fillId="6" borderId="2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left"/>
    </xf>
    <xf numFmtId="1" fontId="0" fillId="6" borderId="36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7" borderId="19" xfId="0" applyFill="1" applyBorder="1" applyAlignment="1">
      <alignment wrapText="1"/>
    </xf>
    <xf numFmtId="1" fontId="0" fillId="7" borderId="20" xfId="0" applyNumberFormat="1" applyFill="1" applyBorder="1" applyAlignment="1">
      <alignment horizontal="center" vertical="center"/>
    </xf>
    <xf numFmtId="1" fontId="0" fillId="7" borderId="20" xfId="0" applyNumberFormat="1" applyFont="1" applyFill="1" applyBorder="1" applyAlignment="1">
      <alignment horizontal="center" vertical="center"/>
    </xf>
    <xf numFmtId="1" fontId="1" fillId="7" borderId="39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wrapText="1"/>
    </xf>
    <xf numFmtId="1" fontId="0" fillId="7" borderId="1" xfId="0" applyNumberForma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1" fontId="0" fillId="7" borderId="14" xfId="0" applyNumberFormat="1" applyFill="1" applyBorder="1" applyAlignment="1">
      <alignment horizontal="center" vertical="center"/>
    </xf>
    <xf numFmtId="1" fontId="5" fillId="7" borderId="14" xfId="0" applyNumberFormat="1" applyFont="1" applyFill="1" applyBorder="1" applyAlignment="1">
      <alignment horizontal="center" vertical="center"/>
    </xf>
    <xf numFmtId="1" fontId="0" fillId="7" borderId="26" xfId="0" applyNumberFormat="1" applyFill="1" applyBorder="1" applyAlignment="1">
      <alignment horizontal="center" vertical="center"/>
    </xf>
    <xf numFmtId="0" fontId="0" fillId="7" borderId="19" xfId="0" applyFont="1" applyFill="1" applyBorder="1" applyAlignment="1">
      <alignment wrapText="1" shrinkToFit="1"/>
    </xf>
    <xf numFmtId="0" fontId="0" fillId="7" borderId="4" xfId="0" applyFill="1" applyBorder="1" applyAlignment="1">
      <alignment wrapText="1" shrinkToFit="1"/>
    </xf>
    <xf numFmtId="0" fontId="0" fillId="7" borderId="5" xfId="0" applyFill="1" applyBorder="1" applyAlignment="1">
      <alignment wrapText="1" shrinkToFit="1"/>
    </xf>
    <xf numFmtId="0" fontId="0" fillId="7" borderId="26" xfId="0" applyFill="1" applyBorder="1" applyAlignment="1">
      <alignment horizontal="center" vertical="center"/>
    </xf>
    <xf numFmtId="1" fontId="0" fillId="7" borderId="40" xfId="0" applyNumberFormat="1" applyFill="1" applyBorder="1" applyAlignment="1">
      <alignment horizontal="center" vertical="center"/>
    </xf>
    <xf numFmtId="1" fontId="0" fillId="7" borderId="39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shrinkToFit="1"/>
    </xf>
    <xf numFmtId="0" fontId="5" fillId="7" borderId="4" xfId="0" applyFont="1" applyFill="1" applyBorder="1" applyAlignment="1">
      <alignment wrapText="1" shrinkToFit="1"/>
    </xf>
    <xf numFmtId="0" fontId="5" fillId="7" borderId="5" xfId="0" applyFont="1" applyFill="1" applyBorder="1" applyAlignment="1">
      <alignment wrapText="1" shrinkToFit="1"/>
    </xf>
    <xf numFmtId="0" fontId="0" fillId="7" borderId="2" xfId="0" applyFill="1" applyBorder="1" applyAlignment="1">
      <alignment wrapText="1" shrinkToFit="1"/>
    </xf>
    <xf numFmtId="0" fontId="0" fillId="7" borderId="28" xfId="0" applyFill="1" applyBorder="1" applyAlignment="1">
      <alignment wrapText="1" shrinkToFi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28" xfId="0" applyFont="1" applyFill="1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2" borderId="2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3" fillId="0" borderId="32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" fillId="0" borderId="26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1" fontId="0" fillId="0" borderId="25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1" fontId="0" fillId="0" borderId="1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0" fillId="0" borderId="25" xfId="0" applyNumberForma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1" fontId="0" fillId="0" borderId="21" xfId="0" applyNumberFormat="1" applyFill="1" applyBorder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1" fontId="0" fillId="6" borderId="22" xfId="0" applyNumberFormat="1" applyFill="1" applyBorder="1" applyAlignment="1">
      <alignment horizontal="center" vertical="center"/>
    </xf>
    <xf numFmtId="1" fontId="0" fillId="6" borderId="23" xfId="0" applyNumberFormat="1" applyFill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1" fontId="0" fillId="0" borderId="26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wrapText="1" shrinkToFit="1"/>
    </xf>
    <xf numFmtId="1" fontId="0" fillId="0" borderId="20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wrapText="1" shrinkToFit="1"/>
    </xf>
    <xf numFmtId="0" fontId="0" fillId="0" borderId="5" xfId="0" applyFill="1" applyBorder="1" applyAlignment="1">
      <alignment wrapText="1" shrinkToFit="1"/>
    </xf>
    <xf numFmtId="1" fontId="0" fillId="0" borderId="40" xfId="0" applyNumberForma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wrapText="1" shrinkToFit="1"/>
    </xf>
    <xf numFmtId="1" fontId="0" fillId="0" borderId="39" xfId="0" applyNumberForma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1" fontId="2" fillId="8" borderId="30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Aprovação - 1º Ano - EM</a:t>
            </a:r>
          </a:p>
          <a:p>
            <a:pPr>
              <a:defRPr/>
            </a:pPr>
            <a:r>
              <a:rPr lang="pt-BR"/>
              <a:t>Média 57%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'Disciplinas&amp;Séries'!$B$3:$J$3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('Disciplinas&amp;Séries'!$B$19:$H$19,'Disciplinas&amp;Séries'!$I$19:$J$19)</c:f>
              <c:numCache>
                <c:formatCode>0</c:formatCode>
                <c:ptCount val="9"/>
                <c:pt idx="0">
                  <c:v>71.198398006246592</c:v>
                </c:pt>
                <c:pt idx="1">
                  <c:v>60.968012628780322</c:v>
                </c:pt>
                <c:pt idx="2">
                  <c:v>58.319444444444443</c:v>
                </c:pt>
                <c:pt idx="3">
                  <c:v>49.357142857142854</c:v>
                </c:pt>
                <c:pt idx="4">
                  <c:v>57.125</c:v>
                </c:pt>
                <c:pt idx="5">
                  <c:v>64.5</c:v>
                </c:pt>
                <c:pt idx="6">
                  <c:v>46.75</c:v>
                </c:pt>
                <c:pt idx="7">
                  <c:v>60.875</c:v>
                </c:pt>
                <c:pt idx="8">
                  <c:v>45.75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26400"/>
        <c:axId val="72137472"/>
      </c:barChart>
      <c:catAx>
        <c:axId val="987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137472"/>
        <c:crosses val="autoZero"/>
        <c:auto val="1"/>
        <c:lblAlgn val="ctr"/>
        <c:lblOffset val="100"/>
        <c:noMultiLvlLbl val="0"/>
      </c:catAx>
      <c:valAx>
        <c:axId val="721374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9872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Aprovação - 2º Ano</a:t>
            </a:r>
            <a:r>
              <a:rPr lang="pt-BR" baseline="0"/>
              <a:t> - EM</a:t>
            </a:r>
          </a:p>
          <a:p>
            <a:pPr>
              <a:defRPr/>
            </a:pPr>
            <a:r>
              <a:rPr lang="pt-BR" baseline="0"/>
              <a:t>Média 57%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('Disciplinas&amp;Séries'!$B$22:$H$22,'Disciplinas&amp;Séries'!$I$22:$J$22)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('Disciplinas&amp;Séries'!$B$44:$H$44,'Disciplinas&amp;Séries'!$I$44:$J$44)</c:f>
              <c:numCache>
                <c:formatCode>0</c:formatCode>
                <c:ptCount val="9"/>
                <c:pt idx="0">
                  <c:v>72.401263333155157</c:v>
                </c:pt>
                <c:pt idx="1">
                  <c:v>55.603134150801495</c:v>
                </c:pt>
                <c:pt idx="2">
                  <c:v>64.3125</c:v>
                </c:pt>
                <c:pt idx="3">
                  <c:v>66.2</c:v>
                </c:pt>
                <c:pt idx="4">
                  <c:v>52.333333333333336</c:v>
                </c:pt>
                <c:pt idx="5">
                  <c:v>46.25</c:v>
                </c:pt>
                <c:pt idx="6">
                  <c:v>44.875</c:v>
                </c:pt>
                <c:pt idx="7">
                  <c:v>52.125</c:v>
                </c:pt>
                <c:pt idx="8">
                  <c:v>55.875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301376"/>
        <c:axId val="98665024"/>
      </c:barChart>
      <c:catAx>
        <c:axId val="753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65024"/>
        <c:crosses val="autoZero"/>
        <c:auto val="1"/>
        <c:lblAlgn val="ctr"/>
        <c:lblOffset val="100"/>
        <c:noMultiLvlLbl val="0"/>
      </c:catAx>
      <c:valAx>
        <c:axId val="986650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530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Aprovação - 3º</a:t>
            </a:r>
            <a:r>
              <a:rPr lang="pt-BR" baseline="0"/>
              <a:t> Ano - EM</a:t>
            </a:r>
          </a:p>
          <a:p>
            <a:pPr>
              <a:defRPr/>
            </a:pPr>
            <a:r>
              <a:rPr lang="pt-BR" baseline="0"/>
              <a:t>Média 71%</a:t>
            </a:r>
            <a:endParaRPr lang="pt-BR"/>
          </a:p>
        </c:rich>
      </c:tx>
      <c:layout>
        <c:manualLayout>
          <c:xMode val="edge"/>
          <c:yMode val="edge"/>
          <c:x val="0.25236815298937487"/>
          <c:y val="3.70369391745494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('Disciplinas&amp;Séries'!$B$47:$H$47,'Disciplinas&amp;Séries'!$I$47:$J$47)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('Disciplinas&amp;Séries'!$B$69:$H$69,'Disciplinas&amp;Séries'!$I$69:$J$69)</c:f>
              <c:numCache>
                <c:formatCode>0</c:formatCode>
                <c:ptCount val="9"/>
                <c:pt idx="0">
                  <c:v>81.243706076997142</c:v>
                </c:pt>
                <c:pt idx="1">
                  <c:v>81.8</c:v>
                </c:pt>
                <c:pt idx="2">
                  <c:v>82.544642857142861</c:v>
                </c:pt>
                <c:pt idx="3">
                  <c:v>76.666666666666671</c:v>
                </c:pt>
                <c:pt idx="4">
                  <c:v>66.666666666666671</c:v>
                </c:pt>
                <c:pt idx="5">
                  <c:v>61</c:v>
                </c:pt>
                <c:pt idx="6">
                  <c:v>60.571428571428569</c:v>
                </c:pt>
                <c:pt idx="7">
                  <c:v>57.857142857142854</c:v>
                </c:pt>
                <c:pt idx="8">
                  <c:v>68.285714285714292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301888"/>
        <c:axId val="98666752"/>
      </c:barChart>
      <c:catAx>
        <c:axId val="75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66752"/>
        <c:crosses val="autoZero"/>
        <c:auto val="1"/>
        <c:lblAlgn val="ctr"/>
        <c:lblOffset val="100"/>
        <c:noMultiLvlLbl val="0"/>
      </c:catAx>
      <c:valAx>
        <c:axId val="986667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53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Aprovação - 4º Ano - EM</a:t>
            </a:r>
          </a:p>
          <a:p>
            <a:pPr>
              <a:defRPr/>
            </a:pPr>
            <a:r>
              <a:rPr lang="pt-BR"/>
              <a:t>Média 81%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356114651783678E-2"/>
          <c:y val="0.24301883622163123"/>
          <c:w val="0.90737739516511462"/>
          <c:h val="0.672170076422566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('Disciplinas&amp;Séries'!$B$73:$H$73,'Disciplinas&amp;Séries'!$I$73:$J$73)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('Disciplinas&amp;Séries'!$B$94:$H$94,'Disciplinas&amp;Séries'!$I$94:$J$94)</c:f>
              <c:numCache>
                <c:formatCode>0</c:formatCode>
                <c:ptCount val="9"/>
                <c:pt idx="0">
                  <c:v>94.585568277875979</c:v>
                </c:pt>
                <c:pt idx="1">
                  <c:v>91.523518809233096</c:v>
                </c:pt>
                <c:pt idx="2">
                  <c:v>98.1218253968254</c:v>
                </c:pt>
                <c:pt idx="3">
                  <c:v>89.8</c:v>
                </c:pt>
                <c:pt idx="4">
                  <c:v>72</c:v>
                </c:pt>
                <c:pt idx="5">
                  <c:v>75.111111111111114</c:v>
                </c:pt>
                <c:pt idx="6">
                  <c:v>72.888888888888886</c:v>
                </c:pt>
                <c:pt idx="7">
                  <c:v>70.444444444444443</c:v>
                </c:pt>
                <c:pt idx="8">
                  <c:v>62.333333333333336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344896"/>
        <c:axId val="98668480"/>
      </c:barChart>
      <c:catAx>
        <c:axId val="753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68480"/>
        <c:crosses val="autoZero"/>
        <c:auto val="1"/>
        <c:lblAlgn val="ctr"/>
        <c:lblOffset val="100"/>
        <c:noMultiLvlLbl val="0"/>
      </c:catAx>
      <c:valAx>
        <c:axId val="9866848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534489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Aprovação - 5º Ano - EM</a:t>
            </a:r>
          </a:p>
          <a:p>
            <a:pPr>
              <a:defRPr/>
            </a:pPr>
            <a:r>
              <a:rPr lang="en-US"/>
              <a:t>Média 92%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('Disciplinas&amp;Séries'!$B$98:$H$98,'Disciplinas&amp;Séries'!$I$98:$J$98)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('Disciplinas&amp;Séries'!$B$116:$H$116,'Disciplinas&amp;Séries'!$I$116:$J$116)</c:f>
              <c:numCache>
                <c:formatCode>0</c:formatCode>
                <c:ptCount val="9"/>
                <c:pt idx="0">
                  <c:v>97.058823529411768</c:v>
                </c:pt>
                <c:pt idx="1">
                  <c:v>96.5</c:v>
                </c:pt>
                <c:pt idx="2">
                  <c:v>99</c:v>
                </c:pt>
                <c:pt idx="3">
                  <c:v>99.625</c:v>
                </c:pt>
                <c:pt idx="4">
                  <c:v>92.727272727272734</c:v>
                </c:pt>
                <c:pt idx="5">
                  <c:v>88.909090909090907</c:v>
                </c:pt>
                <c:pt idx="6">
                  <c:v>85.090909090909093</c:v>
                </c:pt>
                <c:pt idx="7">
                  <c:v>88.272727272727266</c:v>
                </c:pt>
                <c:pt idx="8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1824"/>
        <c:axId val="98670208"/>
      </c:barChart>
      <c:catAx>
        <c:axId val="753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70208"/>
        <c:crosses val="autoZero"/>
        <c:auto val="1"/>
        <c:lblAlgn val="ctr"/>
        <c:lblOffset val="100"/>
        <c:noMultiLvlLbl val="0"/>
      </c:catAx>
      <c:valAx>
        <c:axId val="98670208"/>
        <c:scaling>
          <c:orientation val="minMax"/>
          <c:max val="1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34182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de Aprovação por Ano - Eng. Mecânica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89581554309669E-2"/>
          <c:y val="0.11963847747704383"/>
          <c:w val="0.82885790364803824"/>
          <c:h val="0.7488405779255887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'Gráfico Geral'!$B$7:$J$7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'Gráfico Geral'!$B$8:$J$8</c:f>
              <c:numCache>
                <c:formatCode>0</c:formatCode>
                <c:ptCount val="9"/>
                <c:pt idx="0">
                  <c:v>71.198398006246592</c:v>
                </c:pt>
                <c:pt idx="1">
                  <c:v>60.968012628780322</c:v>
                </c:pt>
                <c:pt idx="2">
                  <c:v>58.319444444444443</c:v>
                </c:pt>
                <c:pt idx="3">
                  <c:v>49.357142857142854</c:v>
                </c:pt>
                <c:pt idx="4">
                  <c:v>57.125</c:v>
                </c:pt>
                <c:pt idx="5">
                  <c:v>64.5</c:v>
                </c:pt>
                <c:pt idx="6">
                  <c:v>46.75</c:v>
                </c:pt>
                <c:pt idx="7">
                  <c:v>60.875</c:v>
                </c:pt>
                <c:pt idx="8">
                  <c:v>45.75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'Gráfico Geral'!$B$7:$J$7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'Gráfico Geral'!$B$9:$J$9</c:f>
              <c:numCache>
                <c:formatCode>0</c:formatCode>
                <c:ptCount val="9"/>
                <c:pt idx="0">
                  <c:v>72.401263333155157</c:v>
                </c:pt>
                <c:pt idx="1">
                  <c:v>55.603134150801495</c:v>
                </c:pt>
                <c:pt idx="2">
                  <c:v>64.3125</c:v>
                </c:pt>
                <c:pt idx="3">
                  <c:v>66.2</c:v>
                </c:pt>
                <c:pt idx="4">
                  <c:v>52.333333333333336</c:v>
                </c:pt>
                <c:pt idx="5">
                  <c:v>46.25</c:v>
                </c:pt>
                <c:pt idx="6">
                  <c:v>44.875</c:v>
                </c:pt>
                <c:pt idx="7">
                  <c:v>52.125</c:v>
                </c:pt>
                <c:pt idx="8">
                  <c:v>55.875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'Gráfico Geral'!$B$7:$J$7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'Gráfico Geral'!$B$10:$J$10</c:f>
              <c:numCache>
                <c:formatCode>0</c:formatCode>
                <c:ptCount val="9"/>
                <c:pt idx="0">
                  <c:v>81.243706076997142</c:v>
                </c:pt>
                <c:pt idx="1">
                  <c:v>81.8</c:v>
                </c:pt>
                <c:pt idx="2">
                  <c:v>82.544642857142861</c:v>
                </c:pt>
                <c:pt idx="3">
                  <c:v>76.666666666666671</c:v>
                </c:pt>
                <c:pt idx="4">
                  <c:v>66.666666666666671</c:v>
                </c:pt>
                <c:pt idx="5">
                  <c:v>61</c:v>
                </c:pt>
                <c:pt idx="6">
                  <c:v>60.571428571428569</c:v>
                </c:pt>
                <c:pt idx="7">
                  <c:v>57.857142857142854</c:v>
                </c:pt>
                <c:pt idx="8">
                  <c:v>68.285714285714292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'Gráfico Geral'!$B$7:$J$7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'Gráfico Geral'!$B$11:$J$11</c:f>
              <c:numCache>
                <c:formatCode>0</c:formatCode>
                <c:ptCount val="9"/>
                <c:pt idx="0">
                  <c:v>94.585568277875979</c:v>
                </c:pt>
                <c:pt idx="1">
                  <c:v>91.523518809233096</c:v>
                </c:pt>
                <c:pt idx="2">
                  <c:v>98.1218253968254</c:v>
                </c:pt>
                <c:pt idx="3">
                  <c:v>89.8</c:v>
                </c:pt>
                <c:pt idx="4">
                  <c:v>72</c:v>
                </c:pt>
                <c:pt idx="5">
                  <c:v>75.111111111111114</c:v>
                </c:pt>
                <c:pt idx="6">
                  <c:v>72.888888888888886</c:v>
                </c:pt>
                <c:pt idx="7">
                  <c:v>70.444444444444443</c:v>
                </c:pt>
                <c:pt idx="8">
                  <c:v>62.333333333333336</c:v>
                </c:pt>
              </c:numCache>
            </c:numRef>
          </c:val>
        </c:ser>
        <c:ser>
          <c:idx val="4"/>
          <c:order val="4"/>
          <c:invertIfNegative val="0"/>
          <c:cat>
            <c:numRef>
              <c:f>'Gráfico Geral'!$B$7:$J$7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'Gráfico Geral'!$B$12:$J$12</c:f>
              <c:numCache>
                <c:formatCode>0</c:formatCode>
                <c:ptCount val="9"/>
                <c:pt idx="0">
                  <c:v>97.058823529411768</c:v>
                </c:pt>
                <c:pt idx="1">
                  <c:v>96.5</c:v>
                </c:pt>
                <c:pt idx="2">
                  <c:v>99</c:v>
                </c:pt>
                <c:pt idx="3">
                  <c:v>99.625</c:v>
                </c:pt>
                <c:pt idx="4">
                  <c:v>92.727272727272734</c:v>
                </c:pt>
                <c:pt idx="5">
                  <c:v>88.909090909090907</c:v>
                </c:pt>
                <c:pt idx="6">
                  <c:v>85.090909090909093</c:v>
                </c:pt>
                <c:pt idx="7">
                  <c:v>88.272727272727266</c:v>
                </c:pt>
                <c:pt idx="8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4384"/>
        <c:axId val="98671936"/>
      </c:barChart>
      <c:catAx>
        <c:axId val="753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71936"/>
        <c:crosses val="autoZero"/>
        <c:auto val="1"/>
        <c:lblAlgn val="ctr"/>
        <c:lblOffset val="100"/>
        <c:noMultiLvlLbl val="0"/>
      </c:catAx>
      <c:valAx>
        <c:axId val="9867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DE APROVAÇÃO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534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538458300803927"/>
          <c:y val="0.41459684689734838"/>
          <c:w val="6.6352799805954168E-2"/>
          <c:h val="0.250008148882823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6</xdr:row>
      <xdr:rowOff>28575</xdr:rowOff>
    </xdr:from>
    <xdr:to>
      <xdr:col>19</xdr:col>
      <xdr:colOff>266700</xdr:colOff>
      <xdr:row>17</xdr:row>
      <xdr:rowOff>314325</xdr:rowOff>
    </xdr:to>
    <xdr:graphicFrame macro="">
      <xdr:nvGraphicFramePr>
        <xdr:cNvPr id="1120610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26</xdr:row>
      <xdr:rowOff>123825</xdr:rowOff>
    </xdr:from>
    <xdr:to>
      <xdr:col>19</xdr:col>
      <xdr:colOff>400050</xdr:colOff>
      <xdr:row>40</xdr:row>
      <xdr:rowOff>161925</xdr:rowOff>
    </xdr:to>
    <xdr:graphicFrame macro="">
      <xdr:nvGraphicFramePr>
        <xdr:cNvPr id="11206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51</xdr:row>
      <xdr:rowOff>142875</xdr:rowOff>
    </xdr:from>
    <xdr:to>
      <xdr:col>19</xdr:col>
      <xdr:colOff>495300</xdr:colOff>
      <xdr:row>66</xdr:row>
      <xdr:rowOff>295275</xdr:rowOff>
    </xdr:to>
    <xdr:graphicFrame macro="">
      <xdr:nvGraphicFramePr>
        <xdr:cNvPr id="11206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77</xdr:row>
      <xdr:rowOff>38100</xdr:rowOff>
    </xdr:from>
    <xdr:to>
      <xdr:col>20</xdr:col>
      <xdr:colOff>314325</xdr:colOff>
      <xdr:row>88</xdr:row>
      <xdr:rowOff>552450</xdr:rowOff>
    </xdr:to>
    <xdr:graphicFrame macro="">
      <xdr:nvGraphicFramePr>
        <xdr:cNvPr id="11206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99</xdr:row>
      <xdr:rowOff>247650</xdr:rowOff>
    </xdr:from>
    <xdr:to>
      <xdr:col>20</xdr:col>
      <xdr:colOff>419100</xdr:colOff>
      <xdr:row>111</xdr:row>
      <xdr:rowOff>76200</xdr:rowOff>
    </xdr:to>
    <xdr:graphicFrame macro="">
      <xdr:nvGraphicFramePr>
        <xdr:cNvPr id="1120614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209550</xdr:rowOff>
    </xdr:from>
    <xdr:to>
      <xdr:col>13</xdr:col>
      <xdr:colOff>104775</xdr:colOff>
      <xdr:row>32</xdr:row>
      <xdr:rowOff>19050</xdr:rowOff>
    </xdr:to>
    <xdr:graphicFrame macro="">
      <xdr:nvGraphicFramePr>
        <xdr:cNvPr id="63398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A2" sqref="A2"/>
    </sheetView>
  </sheetViews>
  <sheetFormatPr defaultRowHeight="15" x14ac:dyDescent="0.25"/>
  <cols>
    <col min="1" max="1" width="40.42578125" customWidth="1"/>
    <col min="2" max="2" width="12.140625" customWidth="1"/>
    <col min="3" max="3" width="6.5703125" customWidth="1"/>
    <col min="4" max="4" width="7.5703125" customWidth="1"/>
    <col min="5" max="5" width="9.7109375" customWidth="1"/>
    <col min="6" max="6" width="25.7109375" customWidth="1"/>
  </cols>
  <sheetData>
    <row r="1" spans="1:6" x14ac:dyDescent="0.25">
      <c r="A1" s="60" t="s">
        <v>13</v>
      </c>
    </row>
    <row r="2" spans="1:6" x14ac:dyDescent="0.25">
      <c r="A2" s="89" t="s">
        <v>136</v>
      </c>
    </row>
    <row r="4" spans="1:6" ht="15.75" thickBot="1" x14ac:dyDescent="0.3">
      <c r="A4" s="60" t="s">
        <v>128</v>
      </c>
    </row>
    <row r="5" spans="1:6" s="22" customFormat="1" ht="15.75" thickBot="1" x14ac:dyDescent="0.3">
      <c r="A5" s="93" t="s">
        <v>0</v>
      </c>
      <c r="B5" s="94" t="s">
        <v>147</v>
      </c>
      <c r="C5" s="94" t="s">
        <v>11</v>
      </c>
      <c r="D5" s="94" t="s">
        <v>12</v>
      </c>
      <c r="E5" s="94" t="s">
        <v>140</v>
      </c>
      <c r="F5" s="95" t="s">
        <v>20</v>
      </c>
    </row>
    <row r="6" spans="1:6" x14ac:dyDescent="0.25">
      <c r="A6" s="31" t="s">
        <v>22</v>
      </c>
      <c r="B6" s="64">
        <v>53</v>
      </c>
      <c r="C6" s="64">
        <v>21</v>
      </c>
      <c r="D6" s="64">
        <v>33</v>
      </c>
      <c r="E6" s="113" t="e">
        <f>#N/A</f>
        <v>#N/A</v>
      </c>
      <c r="F6" s="65"/>
    </row>
    <row r="7" spans="1:6" x14ac:dyDescent="0.25">
      <c r="A7" s="24" t="s">
        <v>101</v>
      </c>
      <c r="B7" s="55">
        <v>8</v>
      </c>
      <c r="C7" s="55">
        <v>3</v>
      </c>
      <c r="D7" s="55">
        <v>5</v>
      </c>
      <c r="E7" s="114" t="e">
        <f>#N/A</f>
        <v>#N/A</v>
      </c>
      <c r="F7" s="61"/>
    </row>
    <row r="8" spans="1:6" x14ac:dyDescent="0.25">
      <c r="A8" s="24" t="s">
        <v>23</v>
      </c>
      <c r="B8" s="55">
        <v>51</v>
      </c>
      <c r="C8" s="55">
        <v>26</v>
      </c>
      <c r="D8" s="55">
        <v>26</v>
      </c>
      <c r="E8" s="114" t="e">
        <f>#N/A</f>
        <v>#N/A</v>
      </c>
      <c r="F8" s="61"/>
    </row>
    <row r="9" spans="1:6" x14ac:dyDescent="0.25">
      <c r="A9" s="24" t="s">
        <v>115</v>
      </c>
      <c r="B9" s="55">
        <v>2</v>
      </c>
      <c r="C9" s="55">
        <v>0</v>
      </c>
      <c r="D9" s="55">
        <v>2</v>
      </c>
      <c r="E9" s="114" t="e">
        <f>#N/A</f>
        <v>#N/A</v>
      </c>
      <c r="F9" s="61"/>
    </row>
    <row r="10" spans="1:6" x14ac:dyDescent="0.25">
      <c r="A10" s="24" t="s">
        <v>116</v>
      </c>
      <c r="B10" s="55">
        <v>15</v>
      </c>
      <c r="C10" s="55">
        <v>13</v>
      </c>
      <c r="D10" s="55">
        <v>2</v>
      </c>
      <c r="E10" s="114" t="e">
        <f>#N/A</f>
        <v>#N/A</v>
      </c>
      <c r="F10" s="61"/>
    </row>
    <row r="11" spans="1:6" x14ac:dyDescent="0.25">
      <c r="A11" s="24" t="s">
        <v>102</v>
      </c>
      <c r="B11" s="55">
        <v>9</v>
      </c>
      <c r="C11" s="55">
        <v>7</v>
      </c>
      <c r="D11" s="55">
        <v>2</v>
      </c>
      <c r="E11" s="114" t="e">
        <f>#N/A</f>
        <v>#N/A</v>
      </c>
      <c r="F11" s="61"/>
    </row>
    <row r="12" spans="1:6" x14ac:dyDescent="0.25">
      <c r="A12" s="24" t="s">
        <v>24</v>
      </c>
      <c r="B12" s="55">
        <v>76</v>
      </c>
      <c r="C12" s="55">
        <v>44</v>
      </c>
      <c r="D12" s="55">
        <v>33</v>
      </c>
      <c r="E12" s="114" t="e">
        <f>#N/A</f>
        <v>#N/A</v>
      </c>
      <c r="F12" s="61"/>
    </row>
    <row r="13" spans="1:6" x14ac:dyDescent="0.25">
      <c r="A13" s="24" t="s">
        <v>42</v>
      </c>
      <c r="B13" s="55">
        <v>16</v>
      </c>
      <c r="C13" s="55">
        <v>14</v>
      </c>
      <c r="D13" s="55">
        <v>2</v>
      </c>
      <c r="E13" s="114" t="e">
        <f>#N/A</f>
        <v>#N/A</v>
      </c>
      <c r="F13" s="61"/>
    </row>
    <row r="14" spans="1:6" x14ac:dyDescent="0.25">
      <c r="A14" s="24" t="s">
        <v>25</v>
      </c>
      <c r="B14" s="55">
        <v>60</v>
      </c>
      <c r="C14" s="55">
        <v>48</v>
      </c>
      <c r="D14" s="55">
        <v>14</v>
      </c>
      <c r="E14" s="114" t="e">
        <f>#N/A</f>
        <v>#N/A</v>
      </c>
      <c r="F14" s="61"/>
    </row>
    <row r="15" spans="1:6" x14ac:dyDescent="0.25">
      <c r="A15" s="24" t="s">
        <v>26</v>
      </c>
      <c r="B15" s="55">
        <v>51</v>
      </c>
      <c r="C15" s="55">
        <v>45</v>
      </c>
      <c r="D15" s="55">
        <v>6</v>
      </c>
      <c r="E15" s="114" t="e">
        <f>#N/A</f>
        <v>#N/A</v>
      </c>
      <c r="F15" s="61"/>
    </row>
    <row r="16" spans="1:6" x14ac:dyDescent="0.25">
      <c r="A16" s="24" t="s">
        <v>27</v>
      </c>
      <c r="B16" s="55">
        <v>42</v>
      </c>
      <c r="C16" s="55">
        <v>41</v>
      </c>
      <c r="D16" s="55">
        <v>1</v>
      </c>
      <c r="E16" s="114" t="e">
        <f>#N/A</f>
        <v>#N/A</v>
      </c>
      <c r="F16" s="61"/>
    </row>
    <row r="17" spans="1:6" x14ac:dyDescent="0.25">
      <c r="A17" s="24" t="s">
        <v>117</v>
      </c>
      <c r="B17" s="55">
        <v>17</v>
      </c>
      <c r="C17" s="55">
        <v>15</v>
      </c>
      <c r="D17" s="55">
        <v>2</v>
      </c>
      <c r="E17" s="114" t="e">
        <f>#N/A</f>
        <v>#N/A</v>
      </c>
      <c r="F17" s="61"/>
    </row>
    <row r="18" spans="1:6" x14ac:dyDescent="0.25">
      <c r="A18" s="24" t="s">
        <v>28</v>
      </c>
      <c r="B18" s="55">
        <v>69</v>
      </c>
      <c r="C18" s="55">
        <v>55</v>
      </c>
      <c r="D18" s="55">
        <v>14</v>
      </c>
      <c r="E18" s="114" t="e">
        <f>#N/A</f>
        <v>#N/A</v>
      </c>
      <c r="F18" s="61"/>
    </row>
    <row r="19" spans="1:6" x14ac:dyDescent="0.25">
      <c r="A19" s="24" t="s">
        <v>118</v>
      </c>
      <c r="B19" s="55">
        <v>9</v>
      </c>
      <c r="C19" s="55">
        <v>6</v>
      </c>
      <c r="D19" s="55">
        <v>3</v>
      </c>
      <c r="E19" s="114" t="e">
        <f>#N/A</f>
        <v>#N/A</v>
      </c>
      <c r="F19" s="61"/>
    </row>
    <row r="20" spans="1:6" x14ac:dyDescent="0.25">
      <c r="A20" s="24" t="s">
        <v>29</v>
      </c>
      <c r="B20" s="55">
        <v>65</v>
      </c>
      <c r="C20" s="55">
        <v>31</v>
      </c>
      <c r="D20" s="55">
        <v>34</v>
      </c>
      <c r="E20" s="114" t="e">
        <f>#N/A</f>
        <v>#N/A</v>
      </c>
      <c r="F20" s="61"/>
    </row>
    <row r="21" spans="1:6" x14ac:dyDescent="0.25">
      <c r="A21" s="24" t="s">
        <v>30</v>
      </c>
      <c r="B21" s="55">
        <v>32</v>
      </c>
      <c r="C21" s="55">
        <v>19</v>
      </c>
      <c r="D21" s="55">
        <v>33</v>
      </c>
      <c r="E21" s="114" t="e">
        <f>#N/A</f>
        <v>#N/A</v>
      </c>
      <c r="F21" s="61"/>
    </row>
    <row r="22" spans="1:6" ht="15.75" thickBot="1" x14ac:dyDescent="0.3">
      <c r="A22" s="28" t="s">
        <v>31</v>
      </c>
      <c r="B22" s="62">
        <v>30</v>
      </c>
      <c r="C22" s="62">
        <v>18</v>
      </c>
      <c r="D22" s="62">
        <v>12</v>
      </c>
      <c r="E22" s="115" t="e">
        <f>#N/A</f>
        <v>#N/A</v>
      </c>
      <c r="F22" s="63"/>
    </row>
    <row r="24" spans="1:6" s="60" customFormat="1" ht="15.75" thickBot="1" x14ac:dyDescent="0.3">
      <c r="A24" s="60" t="s">
        <v>129</v>
      </c>
    </row>
    <row r="25" spans="1:6" s="22" customFormat="1" ht="15.75" thickBot="1" x14ac:dyDescent="0.3">
      <c r="A25" s="93" t="s">
        <v>0</v>
      </c>
      <c r="B25" s="94" t="s">
        <v>147</v>
      </c>
      <c r="C25" s="94" t="s">
        <v>11</v>
      </c>
      <c r="D25" s="94" t="s">
        <v>12</v>
      </c>
      <c r="E25" s="94" t="s">
        <v>140</v>
      </c>
      <c r="F25" s="95" t="s">
        <v>20</v>
      </c>
    </row>
    <row r="26" spans="1:6" s="69" customFormat="1" x14ac:dyDescent="0.25">
      <c r="A26" s="74" t="s">
        <v>103</v>
      </c>
      <c r="B26" s="75">
        <v>52</v>
      </c>
      <c r="C26" s="75">
        <v>31</v>
      </c>
      <c r="D26" s="75">
        <v>21</v>
      </c>
      <c r="E26" s="116" t="e">
        <f>#N/A</f>
        <v>#N/A</v>
      </c>
      <c r="F26" s="76"/>
    </row>
    <row r="27" spans="1:6" x14ac:dyDescent="0.25">
      <c r="A27" s="24" t="s">
        <v>36</v>
      </c>
      <c r="B27" s="55">
        <v>68</v>
      </c>
      <c r="C27" s="55">
        <v>39</v>
      </c>
      <c r="D27" s="55">
        <v>29</v>
      </c>
      <c r="E27" s="114" t="e">
        <f>#N/A</f>
        <v>#N/A</v>
      </c>
      <c r="F27" s="61"/>
    </row>
    <row r="28" spans="1:6" x14ac:dyDescent="0.25">
      <c r="A28" s="24" t="s">
        <v>40</v>
      </c>
      <c r="B28" s="55">
        <v>59</v>
      </c>
      <c r="C28" s="55">
        <v>49</v>
      </c>
      <c r="D28" s="55">
        <v>10</v>
      </c>
      <c r="E28" s="114" t="e">
        <f>#N/A</f>
        <v>#N/A</v>
      </c>
      <c r="F28" s="61"/>
    </row>
    <row r="29" spans="1:6" x14ac:dyDescent="0.25">
      <c r="A29" s="70" t="s">
        <v>119</v>
      </c>
      <c r="B29" s="55">
        <v>45</v>
      </c>
      <c r="C29" s="55">
        <v>40</v>
      </c>
      <c r="D29" s="55">
        <v>5</v>
      </c>
      <c r="E29" s="114" t="e">
        <f>#N/A</f>
        <v>#N/A</v>
      </c>
      <c r="F29" s="61"/>
    </row>
    <row r="30" spans="1:6" x14ac:dyDescent="0.25">
      <c r="A30" s="24" t="s">
        <v>41</v>
      </c>
      <c r="B30" s="55">
        <v>6</v>
      </c>
      <c r="C30" s="55">
        <v>6</v>
      </c>
      <c r="D30" s="55">
        <v>0</v>
      </c>
      <c r="E30" s="114" t="e">
        <f>#N/A</f>
        <v>#N/A</v>
      </c>
      <c r="F30" s="61"/>
    </row>
    <row r="31" spans="1:6" x14ac:dyDescent="0.25">
      <c r="A31" s="24" t="s">
        <v>104</v>
      </c>
      <c r="B31" s="55">
        <v>45</v>
      </c>
      <c r="C31" s="55">
        <v>27</v>
      </c>
      <c r="D31" s="55">
        <v>18</v>
      </c>
      <c r="E31" s="114" t="e">
        <f>#N/A</f>
        <v>#N/A</v>
      </c>
      <c r="F31" s="61"/>
    </row>
    <row r="32" spans="1:6" x14ac:dyDescent="0.25">
      <c r="A32" s="118" t="s">
        <v>42</v>
      </c>
      <c r="B32" s="80">
        <v>6</v>
      </c>
      <c r="C32" s="80">
        <v>7</v>
      </c>
      <c r="D32" s="55">
        <v>0</v>
      </c>
      <c r="E32" s="194" t="e">
        <f>#N/A</f>
        <v>#N/A</v>
      </c>
      <c r="F32" s="61"/>
    </row>
    <row r="33" spans="1:6" x14ac:dyDescent="0.25">
      <c r="A33" s="24" t="s">
        <v>105</v>
      </c>
      <c r="B33" s="55">
        <v>33</v>
      </c>
      <c r="C33" s="55">
        <v>27</v>
      </c>
      <c r="D33" s="55">
        <v>6</v>
      </c>
      <c r="E33" s="114" t="e">
        <f>#N/A</f>
        <v>#N/A</v>
      </c>
      <c r="F33" s="61"/>
    </row>
    <row r="34" spans="1:6" x14ac:dyDescent="0.25">
      <c r="A34" s="24" t="s">
        <v>43</v>
      </c>
      <c r="B34" s="55">
        <v>44</v>
      </c>
      <c r="C34" s="55">
        <v>25</v>
      </c>
      <c r="D34" s="55">
        <v>19</v>
      </c>
      <c r="E34" s="114" t="e">
        <f>#N/A</f>
        <v>#N/A</v>
      </c>
      <c r="F34" s="61"/>
    </row>
    <row r="35" spans="1:6" x14ac:dyDescent="0.25">
      <c r="A35" s="24" t="s">
        <v>44</v>
      </c>
      <c r="B35" s="55">
        <v>6</v>
      </c>
      <c r="C35" s="55">
        <v>6</v>
      </c>
      <c r="D35" s="55">
        <v>0</v>
      </c>
      <c r="E35" s="114" t="e">
        <f>#N/A</f>
        <v>#N/A</v>
      </c>
      <c r="F35" s="61"/>
    </row>
    <row r="36" spans="1:6" x14ac:dyDescent="0.25">
      <c r="A36" s="24" t="s">
        <v>45</v>
      </c>
      <c r="B36" s="55">
        <v>1</v>
      </c>
      <c r="C36" s="55">
        <v>1</v>
      </c>
      <c r="D36" s="55">
        <v>0</v>
      </c>
      <c r="E36" s="114" t="e">
        <f>#N/A</f>
        <v>#N/A</v>
      </c>
      <c r="F36" s="61"/>
    </row>
    <row r="37" spans="1:6" x14ac:dyDescent="0.25">
      <c r="A37" s="24" t="s">
        <v>46</v>
      </c>
      <c r="B37" s="55">
        <v>50</v>
      </c>
      <c r="C37" s="55">
        <v>21</v>
      </c>
      <c r="D37" s="55">
        <v>29</v>
      </c>
      <c r="E37" s="114" t="e">
        <f>#N/A</f>
        <v>#N/A</v>
      </c>
      <c r="F37" s="61"/>
    </row>
    <row r="38" spans="1:6" x14ac:dyDescent="0.25">
      <c r="A38" s="24" t="s">
        <v>48</v>
      </c>
      <c r="B38" s="55">
        <v>15</v>
      </c>
      <c r="C38" s="55">
        <v>15</v>
      </c>
      <c r="D38" s="55">
        <v>0</v>
      </c>
      <c r="E38" s="114" t="e">
        <f>#N/A</f>
        <v>#N/A</v>
      </c>
      <c r="F38" s="61"/>
    </row>
    <row r="39" spans="1:6" x14ac:dyDescent="0.25">
      <c r="A39" s="24" t="s">
        <v>106</v>
      </c>
      <c r="B39" s="55">
        <v>59</v>
      </c>
      <c r="C39" s="55">
        <v>47</v>
      </c>
      <c r="D39" s="55">
        <v>12</v>
      </c>
      <c r="E39" s="114" t="e">
        <f>#N/A</f>
        <v>#N/A</v>
      </c>
      <c r="F39" s="61"/>
    </row>
    <row r="40" spans="1:6" x14ac:dyDescent="0.25">
      <c r="A40" s="24" t="s">
        <v>49</v>
      </c>
      <c r="B40" s="55">
        <v>66</v>
      </c>
      <c r="C40" s="55">
        <v>51</v>
      </c>
      <c r="D40" s="55">
        <v>15</v>
      </c>
      <c r="E40" s="114" t="e">
        <f>#N/A</f>
        <v>#N/A</v>
      </c>
      <c r="F40" s="61"/>
    </row>
    <row r="41" spans="1:6" x14ac:dyDescent="0.25">
      <c r="A41" s="24" t="s">
        <v>50</v>
      </c>
      <c r="B41" s="55">
        <v>60</v>
      </c>
      <c r="C41" s="55">
        <v>50</v>
      </c>
      <c r="D41" s="55">
        <v>10</v>
      </c>
      <c r="E41" s="114" t="e">
        <f>#N/A</f>
        <v>#N/A</v>
      </c>
      <c r="F41" s="61"/>
    </row>
    <row r="42" spans="1:6" x14ac:dyDescent="0.25">
      <c r="A42" s="24" t="s">
        <v>51</v>
      </c>
      <c r="B42" s="55">
        <v>64</v>
      </c>
      <c r="C42" s="55">
        <v>41</v>
      </c>
      <c r="D42" s="55">
        <v>23</v>
      </c>
      <c r="E42" s="114" t="e">
        <f>#N/A</f>
        <v>#N/A</v>
      </c>
      <c r="F42" s="61"/>
    </row>
    <row r="43" spans="1:6" x14ac:dyDescent="0.25">
      <c r="A43" s="24" t="s">
        <v>52</v>
      </c>
      <c r="B43" s="55">
        <v>2</v>
      </c>
      <c r="C43" s="55">
        <v>2</v>
      </c>
      <c r="D43" s="55">
        <v>0</v>
      </c>
      <c r="E43" s="114" t="e">
        <f>#N/A</f>
        <v>#N/A</v>
      </c>
      <c r="F43" s="61"/>
    </row>
    <row r="44" spans="1:6" x14ac:dyDescent="0.25">
      <c r="A44" s="24" t="s">
        <v>53</v>
      </c>
      <c r="B44" s="55">
        <v>50</v>
      </c>
      <c r="C44" s="55">
        <v>23</v>
      </c>
      <c r="D44" s="55">
        <v>27</v>
      </c>
      <c r="E44" s="114" t="e">
        <f>#N/A</f>
        <v>#N/A</v>
      </c>
      <c r="F44" s="61"/>
    </row>
    <row r="45" spans="1:6" ht="15.75" thickBot="1" x14ac:dyDescent="0.3">
      <c r="A45" s="28" t="s">
        <v>54</v>
      </c>
      <c r="B45" s="62">
        <v>80</v>
      </c>
      <c r="C45" s="62">
        <v>43</v>
      </c>
      <c r="D45" s="62">
        <v>37</v>
      </c>
      <c r="E45" s="115" t="e">
        <f>#N/A</f>
        <v>#N/A</v>
      </c>
      <c r="F45" s="63"/>
    </row>
    <row r="47" spans="1:6" s="60" customFormat="1" ht="15.75" thickBot="1" x14ac:dyDescent="0.3">
      <c r="A47" s="60" t="s">
        <v>130</v>
      </c>
    </row>
    <row r="48" spans="1:6" s="22" customFormat="1" ht="15.75" thickBot="1" x14ac:dyDescent="0.3">
      <c r="A48" s="93" t="s">
        <v>0</v>
      </c>
      <c r="B48" s="94" t="s">
        <v>147</v>
      </c>
      <c r="C48" s="94" t="s">
        <v>11</v>
      </c>
      <c r="D48" s="94" t="s">
        <v>12</v>
      </c>
      <c r="E48" s="94" t="s">
        <v>140</v>
      </c>
      <c r="F48" s="95" t="s">
        <v>20</v>
      </c>
    </row>
    <row r="49" spans="1:6" s="69" customFormat="1" x14ac:dyDescent="0.25">
      <c r="A49" s="77" t="s">
        <v>120</v>
      </c>
      <c r="B49" s="78">
        <v>4</v>
      </c>
      <c r="C49" s="78">
        <v>4</v>
      </c>
      <c r="D49" s="78">
        <v>0</v>
      </c>
      <c r="E49" s="119" t="e">
        <f>#N/A</f>
        <v>#N/A</v>
      </c>
      <c r="F49" s="79"/>
    </row>
    <row r="50" spans="1:6" x14ac:dyDescent="0.25">
      <c r="A50" s="72" t="s">
        <v>107</v>
      </c>
      <c r="B50" s="64">
        <v>30</v>
      </c>
      <c r="C50" s="64">
        <v>29</v>
      </c>
      <c r="D50" s="64">
        <v>1</v>
      </c>
      <c r="E50" s="113" t="e">
        <f>#N/A</f>
        <v>#N/A</v>
      </c>
      <c r="F50" s="65"/>
    </row>
    <row r="51" spans="1:6" x14ac:dyDescent="0.25">
      <c r="A51" s="70" t="s">
        <v>59</v>
      </c>
      <c r="B51" s="55">
        <v>34</v>
      </c>
      <c r="C51" s="55">
        <v>20</v>
      </c>
      <c r="D51" s="55">
        <v>14</v>
      </c>
      <c r="E51" s="114" t="e">
        <f>#N/A</f>
        <v>#N/A</v>
      </c>
      <c r="F51" s="61"/>
    </row>
    <row r="52" spans="1:6" x14ac:dyDescent="0.25">
      <c r="A52" s="70" t="s">
        <v>60</v>
      </c>
      <c r="B52" s="55">
        <v>29</v>
      </c>
      <c r="C52" s="55">
        <v>20</v>
      </c>
      <c r="D52" s="55">
        <v>9</v>
      </c>
      <c r="E52" s="114" t="e">
        <f>#N/A</f>
        <v>#N/A</v>
      </c>
      <c r="F52" s="61"/>
    </row>
    <row r="53" spans="1:6" x14ac:dyDescent="0.25">
      <c r="A53" s="70" t="s">
        <v>61</v>
      </c>
      <c r="B53" s="55">
        <v>7</v>
      </c>
      <c r="C53" s="55">
        <v>3</v>
      </c>
      <c r="D53" s="55">
        <v>4</v>
      </c>
      <c r="E53" s="114" t="e">
        <f>#N/A</f>
        <v>#N/A</v>
      </c>
      <c r="F53" s="61"/>
    </row>
    <row r="54" spans="1:6" x14ac:dyDescent="0.25">
      <c r="A54" s="70" t="s">
        <v>62</v>
      </c>
      <c r="B54" s="55">
        <v>35</v>
      </c>
      <c r="C54" s="55">
        <v>16</v>
      </c>
      <c r="D54" s="55">
        <v>19</v>
      </c>
      <c r="E54" s="114" t="e">
        <f>#N/A</f>
        <v>#N/A</v>
      </c>
      <c r="F54" s="61"/>
    </row>
    <row r="55" spans="1:6" x14ac:dyDescent="0.25">
      <c r="A55" s="70" t="s">
        <v>63</v>
      </c>
      <c r="B55" s="55">
        <v>35</v>
      </c>
      <c r="C55" s="55">
        <v>25</v>
      </c>
      <c r="D55" s="55">
        <v>10</v>
      </c>
      <c r="E55" s="114" t="e">
        <f>#N/A</f>
        <v>#N/A</v>
      </c>
      <c r="F55" s="61"/>
    </row>
    <row r="56" spans="1:6" x14ac:dyDescent="0.25">
      <c r="A56" s="70" t="s">
        <v>108</v>
      </c>
      <c r="B56" s="55">
        <v>33</v>
      </c>
      <c r="C56" s="55">
        <v>29</v>
      </c>
      <c r="D56" s="55">
        <v>4</v>
      </c>
      <c r="E56" s="114" t="e">
        <f>#N/A</f>
        <v>#N/A</v>
      </c>
      <c r="F56" s="61"/>
    </row>
    <row r="57" spans="1:6" x14ac:dyDescent="0.25">
      <c r="A57" s="70" t="s">
        <v>109</v>
      </c>
      <c r="B57" s="55">
        <v>28</v>
      </c>
      <c r="C57" s="55">
        <v>24</v>
      </c>
      <c r="D57" s="55">
        <v>4</v>
      </c>
      <c r="E57" s="114" t="e">
        <f>#N/A</f>
        <v>#N/A</v>
      </c>
      <c r="F57" s="61"/>
    </row>
    <row r="58" spans="1:6" x14ac:dyDescent="0.25">
      <c r="A58" s="70" t="s">
        <v>94</v>
      </c>
      <c r="B58" s="55">
        <v>30</v>
      </c>
      <c r="C58" s="55">
        <v>30</v>
      </c>
      <c r="D58" s="55">
        <v>0</v>
      </c>
      <c r="E58" s="114" t="e">
        <f>#N/A</f>
        <v>#N/A</v>
      </c>
      <c r="F58" s="61"/>
    </row>
    <row r="59" spans="1:6" x14ac:dyDescent="0.25">
      <c r="A59" s="70" t="s">
        <v>95</v>
      </c>
      <c r="B59" s="55">
        <v>34</v>
      </c>
      <c r="C59" s="55">
        <v>30</v>
      </c>
      <c r="D59" s="55">
        <v>4</v>
      </c>
      <c r="E59" s="114" t="e">
        <f>#N/A</f>
        <v>#N/A</v>
      </c>
      <c r="F59" s="61"/>
    </row>
    <row r="60" spans="1:6" x14ac:dyDescent="0.25">
      <c r="A60" s="70" t="s">
        <v>64</v>
      </c>
      <c r="B60" s="55">
        <v>36</v>
      </c>
      <c r="C60" s="55">
        <v>34</v>
      </c>
      <c r="D60" s="55">
        <v>2</v>
      </c>
      <c r="E60" s="114" t="e">
        <f>#N/A</f>
        <v>#N/A</v>
      </c>
      <c r="F60" s="61"/>
    </row>
    <row r="61" spans="1:6" x14ac:dyDescent="0.25">
      <c r="A61" s="70" t="s">
        <v>66</v>
      </c>
      <c r="B61" s="55">
        <v>30</v>
      </c>
      <c r="C61" s="55">
        <v>22</v>
      </c>
      <c r="D61" s="55">
        <v>8</v>
      </c>
      <c r="E61" s="114" t="e">
        <f>#N/A</f>
        <v>#N/A</v>
      </c>
      <c r="F61" s="61"/>
    </row>
    <row r="62" spans="1:6" x14ac:dyDescent="0.25">
      <c r="A62" s="70" t="s">
        <v>67</v>
      </c>
      <c r="B62" s="55">
        <v>28</v>
      </c>
      <c r="C62" s="55">
        <v>27</v>
      </c>
      <c r="D62" s="55">
        <v>1</v>
      </c>
      <c r="E62" s="114" t="e">
        <f>#N/A</f>
        <v>#N/A</v>
      </c>
      <c r="F62" s="61"/>
    </row>
    <row r="63" spans="1:6" x14ac:dyDescent="0.25">
      <c r="A63" s="70" t="s">
        <v>69</v>
      </c>
      <c r="B63" s="55">
        <v>29</v>
      </c>
      <c r="C63" s="55">
        <v>28</v>
      </c>
      <c r="D63" s="55">
        <v>1</v>
      </c>
      <c r="E63" s="114" t="e">
        <f>#N/A</f>
        <v>#N/A</v>
      </c>
      <c r="F63" s="61"/>
    </row>
    <row r="64" spans="1:6" ht="15.75" thickBot="1" x14ac:dyDescent="0.3">
      <c r="A64" s="71" t="s">
        <v>70</v>
      </c>
      <c r="B64" s="62">
        <v>28</v>
      </c>
      <c r="C64" s="62">
        <v>26</v>
      </c>
      <c r="D64" s="62">
        <v>2</v>
      </c>
      <c r="E64" s="115" t="e">
        <f>#N/A</f>
        <v>#N/A</v>
      </c>
      <c r="F64" s="63"/>
    </row>
    <row r="66" spans="1:6" s="60" customFormat="1" ht="15.75" thickBot="1" x14ac:dyDescent="0.3">
      <c r="A66" s="60" t="s">
        <v>131</v>
      </c>
    </row>
    <row r="67" spans="1:6" s="22" customFormat="1" ht="15.75" thickBot="1" x14ac:dyDescent="0.3">
      <c r="A67" s="93" t="s">
        <v>0</v>
      </c>
      <c r="B67" s="94" t="s">
        <v>147</v>
      </c>
      <c r="C67" s="94" t="s">
        <v>11</v>
      </c>
      <c r="D67" s="94" t="s">
        <v>12</v>
      </c>
      <c r="E67" s="94" t="s">
        <v>140</v>
      </c>
      <c r="F67" s="95" t="s">
        <v>20</v>
      </c>
    </row>
    <row r="68" spans="1:6" x14ac:dyDescent="0.25">
      <c r="A68" s="56" t="s">
        <v>73</v>
      </c>
      <c r="B68" s="90">
        <v>10</v>
      </c>
      <c r="C68" s="90">
        <v>10</v>
      </c>
      <c r="D68" s="90">
        <v>0</v>
      </c>
      <c r="E68" s="120" t="e">
        <f>#N/A</f>
        <v>#N/A</v>
      </c>
      <c r="F68" s="91"/>
    </row>
    <row r="69" spans="1:6" x14ac:dyDescent="0.25">
      <c r="A69" s="24" t="s">
        <v>74</v>
      </c>
      <c r="B69" s="55">
        <v>14</v>
      </c>
      <c r="C69" s="55">
        <v>13</v>
      </c>
      <c r="D69" s="55">
        <v>1</v>
      </c>
      <c r="E69" s="114" t="e">
        <f>#N/A</f>
        <v>#N/A</v>
      </c>
      <c r="F69" s="61"/>
    </row>
    <row r="70" spans="1:6" x14ac:dyDescent="0.25">
      <c r="A70" s="24" t="s">
        <v>75</v>
      </c>
      <c r="B70" s="55">
        <v>10</v>
      </c>
      <c r="C70" s="55">
        <v>10</v>
      </c>
      <c r="D70" s="55">
        <v>0</v>
      </c>
      <c r="E70" s="114" t="e">
        <f>#N/A</f>
        <v>#N/A</v>
      </c>
      <c r="F70" s="61"/>
    </row>
    <row r="71" spans="1:6" x14ac:dyDescent="0.25">
      <c r="A71" s="70" t="s">
        <v>76</v>
      </c>
      <c r="B71" s="55">
        <v>10</v>
      </c>
      <c r="C71" s="55">
        <v>10</v>
      </c>
      <c r="D71" s="55">
        <v>0</v>
      </c>
      <c r="E71" s="114" t="e">
        <f>#N/A</f>
        <v>#N/A</v>
      </c>
      <c r="F71" s="61"/>
    </row>
    <row r="72" spans="1:6" x14ac:dyDescent="0.25">
      <c r="A72" s="24" t="s">
        <v>77</v>
      </c>
      <c r="B72" s="55">
        <v>13</v>
      </c>
      <c r="C72" s="55">
        <v>11</v>
      </c>
      <c r="D72" s="55">
        <v>2</v>
      </c>
      <c r="E72" s="114" t="e">
        <f>#N/A</f>
        <v>#N/A</v>
      </c>
      <c r="F72" s="61"/>
    </row>
    <row r="73" spans="1:6" x14ac:dyDescent="0.25">
      <c r="A73" s="24" t="s">
        <v>78</v>
      </c>
      <c r="B73" s="55">
        <v>11</v>
      </c>
      <c r="C73" s="55">
        <v>11</v>
      </c>
      <c r="D73" s="55">
        <v>0</v>
      </c>
      <c r="E73" s="114" t="e">
        <f>#N/A</f>
        <v>#N/A</v>
      </c>
      <c r="F73" s="61"/>
    </row>
    <row r="74" spans="1:6" x14ac:dyDescent="0.25">
      <c r="A74" s="24" t="s">
        <v>80</v>
      </c>
      <c r="B74" s="55">
        <v>13</v>
      </c>
      <c r="C74" s="55">
        <v>10</v>
      </c>
      <c r="D74" s="55">
        <v>3</v>
      </c>
      <c r="E74" s="114" t="e">
        <f>#N/A</f>
        <v>#N/A</v>
      </c>
      <c r="F74" s="61"/>
    </row>
    <row r="75" spans="1:6" x14ac:dyDescent="0.25">
      <c r="A75" s="24" t="s">
        <v>79</v>
      </c>
      <c r="B75" s="55">
        <v>11</v>
      </c>
      <c r="C75" s="55">
        <v>10</v>
      </c>
      <c r="D75" s="55">
        <v>1</v>
      </c>
      <c r="E75" s="114" t="e">
        <f>#N/A</f>
        <v>#N/A</v>
      </c>
      <c r="F75" s="61"/>
    </row>
    <row r="76" spans="1:6" x14ac:dyDescent="0.25">
      <c r="A76" s="70" t="s">
        <v>81</v>
      </c>
      <c r="B76" s="55">
        <v>10</v>
      </c>
      <c r="C76" s="55">
        <v>10</v>
      </c>
      <c r="D76" s="55">
        <v>0</v>
      </c>
      <c r="E76" s="114" t="e">
        <f>#N/A</f>
        <v>#N/A</v>
      </c>
      <c r="F76" s="61"/>
    </row>
    <row r="77" spans="1:6" x14ac:dyDescent="0.25">
      <c r="A77" s="24" t="s">
        <v>84</v>
      </c>
      <c r="B77" s="55">
        <v>10</v>
      </c>
      <c r="C77" s="55">
        <v>10</v>
      </c>
      <c r="D77" s="55">
        <v>0</v>
      </c>
      <c r="E77" s="114" t="e">
        <f>#N/A</f>
        <v>#N/A</v>
      </c>
      <c r="F77" s="61"/>
    </row>
    <row r="78" spans="1:6" x14ac:dyDescent="0.25">
      <c r="A78" s="24" t="s">
        <v>85</v>
      </c>
      <c r="B78" s="55">
        <v>13</v>
      </c>
      <c r="C78" s="55">
        <v>12</v>
      </c>
      <c r="D78" s="55">
        <v>1</v>
      </c>
      <c r="E78" s="114" t="e">
        <f>#N/A</f>
        <v>#N/A</v>
      </c>
      <c r="F78" s="61"/>
    </row>
    <row r="79" spans="1:6" x14ac:dyDescent="0.25">
      <c r="A79" s="26" t="s">
        <v>111</v>
      </c>
      <c r="B79" s="80">
        <v>16</v>
      </c>
      <c r="C79" s="55">
        <v>16</v>
      </c>
      <c r="D79" s="55">
        <v>0</v>
      </c>
      <c r="E79" s="114" t="e">
        <f>#N/A</f>
        <v>#N/A</v>
      </c>
      <c r="F79" s="61"/>
    </row>
    <row r="80" spans="1:6" ht="15.75" thickBot="1" x14ac:dyDescent="0.3">
      <c r="A80" s="92" t="s">
        <v>112</v>
      </c>
      <c r="B80" s="88">
        <v>12</v>
      </c>
      <c r="C80" s="62">
        <v>11</v>
      </c>
      <c r="D80" s="62">
        <v>1</v>
      </c>
      <c r="E80" s="115" t="e">
        <f>#N/A</f>
        <v>#N/A</v>
      </c>
      <c r="F80" s="63"/>
    </row>
    <row r="82" spans="1:6" s="60" customFormat="1" ht="15.75" thickBot="1" x14ac:dyDescent="0.3">
      <c r="A82" s="60" t="s">
        <v>132</v>
      </c>
    </row>
    <row r="83" spans="1:6" s="22" customFormat="1" ht="15.75" thickBot="1" x14ac:dyDescent="0.3">
      <c r="A83" s="93" t="s">
        <v>0</v>
      </c>
      <c r="B83" s="94" t="s">
        <v>147</v>
      </c>
      <c r="C83" s="94" t="s">
        <v>11</v>
      </c>
      <c r="D83" s="94" t="s">
        <v>12</v>
      </c>
      <c r="E83" s="94" t="s">
        <v>140</v>
      </c>
      <c r="F83" s="95" t="s">
        <v>20</v>
      </c>
    </row>
    <row r="84" spans="1:6" x14ac:dyDescent="0.25">
      <c r="A84" s="24" t="s">
        <v>72</v>
      </c>
      <c r="B84" s="55">
        <v>15</v>
      </c>
      <c r="C84" s="55">
        <v>15</v>
      </c>
      <c r="D84" s="55">
        <v>1</v>
      </c>
      <c r="E84" s="114" t="e">
        <f>#N/A</f>
        <v>#N/A</v>
      </c>
      <c r="F84" s="61"/>
    </row>
    <row r="85" spans="1:6" x14ac:dyDescent="0.25">
      <c r="A85" s="24" t="s">
        <v>86</v>
      </c>
      <c r="B85" s="55">
        <v>15</v>
      </c>
      <c r="C85" s="55">
        <v>15</v>
      </c>
      <c r="D85" s="55">
        <v>0</v>
      </c>
      <c r="E85" s="114" t="e">
        <f>#N/A</f>
        <v>#N/A</v>
      </c>
      <c r="F85" s="61"/>
    </row>
    <row r="86" spans="1:6" x14ac:dyDescent="0.25">
      <c r="A86" s="24" t="s">
        <v>87</v>
      </c>
      <c r="B86" s="55">
        <v>17</v>
      </c>
      <c r="C86" s="55">
        <v>15</v>
      </c>
      <c r="D86" s="55">
        <v>2</v>
      </c>
      <c r="E86" s="114" t="e">
        <f>#N/A</f>
        <v>#N/A</v>
      </c>
      <c r="F86" s="61"/>
    </row>
    <row r="87" spans="1:6" x14ac:dyDescent="0.25">
      <c r="A87" s="24" t="s">
        <v>88</v>
      </c>
      <c r="B87" s="55">
        <v>15</v>
      </c>
      <c r="C87" s="55">
        <v>15</v>
      </c>
      <c r="D87" s="55">
        <v>0</v>
      </c>
      <c r="E87" s="114" t="e">
        <f>#N/A</f>
        <v>#N/A</v>
      </c>
      <c r="F87" s="61"/>
    </row>
    <row r="88" spans="1:6" x14ac:dyDescent="0.25">
      <c r="A88" s="24" t="s">
        <v>89</v>
      </c>
      <c r="B88" s="55">
        <v>16</v>
      </c>
      <c r="C88" s="55">
        <v>16</v>
      </c>
      <c r="D88" s="55">
        <v>0</v>
      </c>
      <c r="E88" s="114" t="e">
        <f>#N/A</f>
        <v>#N/A</v>
      </c>
      <c r="F88" s="61"/>
    </row>
    <row r="89" spans="1:6" x14ac:dyDescent="0.25">
      <c r="A89" s="24" t="s">
        <v>90</v>
      </c>
      <c r="B89" s="55">
        <v>16</v>
      </c>
      <c r="C89" s="55">
        <v>16</v>
      </c>
      <c r="D89" s="55">
        <v>0</v>
      </c>
      <c r="E89" s="114" t="e">
        <f>#N/A</f>
        <v>#N/A</v>
      </c>
      <c r="F89" s="61"/>
    </row>
    <row r="90" spans="1:6" x14ac:dyDescent="0.25">
      <c r="A90" s="24" t="s">
        <v>91</v>
      </c>
      <c r="B90" s="55">
        <v>17</v>
      </c>
      <c r="C90" s="55">
        <v>15</v>
      </c>
      <c r="D90" s="55">
        <v>2</v>
      </c>
      <c r="E90" s="114" t="e">
        <f>#N/A</f>
        <v>#N/A</v>
      </c>
      <c r="F90" s="61"/>
    </row>
    <row r="91" spans="1:6" x14ac:dyDescent="0.25">
      <c r="A91" s="26" t="s">
        <v>122</v>
      </c>
      <c r="B91" s="80">
        <v>15</v>
      </c>
      <c r="C91" s="55">
        <v>15</v>
      </c>
      <c r="D91" s="55">
        <v>0</v>
      </c>
      <c r="E91" s="114" t="e">
        <f>#N/A</f>
        <v>#N/A</v>
      </c>
      <c r="F91" s="61"/>
    </row>
    <row r="92" spans="1:6" ht="15.75" thickBot="1" x14ac:dyDescent="0.3">
      <c r="A92" s="59" t="s">
        <v>114</v>
      </c>
      <c r="B92" s="62"/>
      <c r="C92" s="62"/>
      <c r="D92" s="62"/>
      <c r="E92" s="115"/>
      <c r="F92" s="6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73" zoomScaleNormal="100" workbookViewId="0">
      <selection activeCell="A39" sqref="A39"/>
    </sheetView>
  </sheetViews>
  <sheetFormatPr defaultRowHeight="15" x14ac:dyDescent="0.25"/>
  <cols>
    <col min="1" max="1" width="40.42578125" customWidth="1"/>
    <col min="2" max="2" width="12.28515625" customWidth="1"/>
    <col min="3" max="3" width="6.85546875" customWidth="1"/>
    <col min="4" max="4" width="7.7109375" customWidth="1"/>
    <col min="5" max="5" width="9.85546875" customWidth="1"/>
    <col min="6" max="6" width="25.7109375" customWidth="1"/>
  </cols>
  <sheetData>
    <row r="1" spans="1:6" x14ac:dyDescent="0.25">
      <c r="A1" s="60" t="s">
        <v>13</v>
      </c>
    </row>
    <row r="2" spans="1:6" x14ac:dyDescent="0.25">
      <c r="A2" s="89" t="s">
        <v>137</v>
      </c>
    </row>
    <row r="4" spans="1:6" ht="15.75" thickBot="1" x14ac:dyDescent="0.3">
      <c r="A4" s="60" t="s">
        <v>92</v>
      </c>
    </row>
    <row r="5" spans="1:6" s="22" customFormat="1" ht="15.75" thickBot="1" x14ac:dyDescent="0.3">
      <c r="A5" s="93" t="s">
        <v>0</v>
      </c>
      <c r="B5" s="94" t="s">
        <v>147</v>
      </c>
      <c r="C5" s="94" t="s">
        <v>11</v>
      </c>
      <c r="D5" s="94" t="s">
        <v>12</v>
      </c>
      <c r="E5" s="94" t="s">
        <v>140</v>
      </c>
      <c r="F5" s="95" t="s">
        <v>20</v>
      </c>
    </row>
    <row r="6" spans="1:6" x14ac:dyDescent="0.25">
      <c r="A6" s="31" t="s">
        <v>22</v>
      </c>
      <c r="B6" s="64">
        <v>68</v>
      </c>
      <c r="C6" s="64">
        <v>41</v>
      </c>
      <c r="D6" s="64">
        <v>27</v>
      </c>
      <c r="E6" s="113" t="e">
        <f>#N/A</f>
        <v>#N/A</v>
      </c>
      <c r="F6" s="65"/>
    </row>
    <row r="7" spans="1:6" x14ac:dyDescent="0.25">
      <c r="A7" s="24" t="s">
        <v>101</v>
      </c>
      <c r="B7" s="55">
        <v>3</v>
      </c>
      <c r="C7" s="55">
        <v>0</v>
      </c>
      <c r="D7" s="55">
        <v>3</v>
      </c>
      <c r="E7" s="114" t="e">
        <f>#N/A</f>
        <v>#N/A</v>
      </c>
      <c r="F7" s="61"/>
    </row>
    <row r="8" spans="1:6" x14ac:dyDescent="0.25">
      <c r="A8" s="24" t="s">
        <v>23</v>
      </c>
      <c r="B8" s="55">
        <v>59</v>
      </c>
      <c r="C8" s="55">
        <v>35</v>
      </c>
      <c r="D8" s="55">
        <v>24</v>
      </c>
      <c r="E8" s="114" t="e">
        <f>#N/A</f>
        <v>#N/A</v>
      </c>
      <c r="F8" s="61"/>
    </row>
    <row r="9" spans="1:6" x14ac:dyDescent="0.25">
      <c r="A9" s="24" t="s">
        <v>102</v>
      </c>
      <c r="B9" s="55">
        <v>2</v>
      </c>
      <c r="C9" s="55">
        <v>0</v>
      </c>
      <c r="D9" s="55">
        <v>2</v>
      </c>
      <c r="E9" s="114" t="e">
        <f>#N/A</f>
        <v>#N/A</v>
      </c>
      <c r="F9" s="61"/>
    </row>
    <row r="10" spans="1:6" x14ac:dyDescent="0.25">
      <c r="A10" s="24" t="s">
        <v>24</v>
      </c>
      <c r="B10" s="55">
        <v>66</v>
      </c>
      <c r="C10" s="55">
        <v>35</v>
      </c>
      <c r="D10" s="55">
        <v>31</v>
      </c>
      <c r="E10" s="114" t="e">
        <f>#N/A</f>
        <v>#N/A</v>
      </c>
      <c r="F10" s="61"/>
    </row>
    <row r="11" spans="1:6" x14ac:dyDescent="0.25">
      <c r="A11" s="24" t="s">
        <v>42</v>
      </c>
      <c r="B11" s="55">
        <v>2</v>
      </c>
      <c r="C11" s="55">
        <v>2</v>
      </c>
      <c r="D11" s="55">
        <v>0</v>
      </c>
      <c r="E11" s="114" t="e">
        <f>#N/A</f>
        <v>#N/A</v>
      </c>
      <c r="F11" s="61"/>
    </row>
    <row r="12" spans="1:6" x14ac:dyDescent="0.25">
      <c r="A12" s="24" t="s">
        <v>25</v>
      </c>
      <c r="B12" s="55">
        <v>56</v>
      </c>
      <c r="C12" s="55">
        <v>41</v>
      </c>
      <c r="D12" s="55">
        <v>15</v>
      </c>
      <c r="E12" s="114" t="e">
        <f>#N/A</f>
        <v>#N/A</v>
      </c>
      <c r="F12" s="61"/>
    </row>
    <row r="13" spans="1:6" x14ac:dyDescent="0.25">
      <c r="A13" s="24" t="s">
        <v>26</v>
      </c>
      <c r="B13" s="55">
        <v>50</v>
      </c>
      <c r="C13" s="55">
        <v>33</v>
      </c>
      <c r="D13" s="55">
        <v>17</v>
      </c>
      <c r="E13" s="114" t="e">
        <f>#N/A</f>
        <v>#N/A</v>
      </c>
      <c r="F13" s="61"/>
    </row>
    <row r="14" spans="1:6" x14ac:dyDescent="0.25">
      <c r="A14" s="24" t="s">
        <v>27</v>
      </c>
      <c r="B14" s="55">
        <v>39</v>
      </c>
      <c r="C14" s="55">
        <v>33</v>
      </c>
      <c r="D14" s="55">
        <v>6</v>
      </c>
      <c r="E14" s="114" t="e">
        <f>#N/A</f>
        <v>#N/A</v>
      </c>
      <c r="F14" s="61"/>
    </row>
    <row r="15" spans="1:6" x14ac:dyDescent="0.25">
      <c r="A15" s="24" t="s">
        <v>117</v>
      </c>
      <c r="B15" s="55">
        <v>1</v>
      </c>
      <c r="C15" s="55">
        <v>1</v>
      </c>
      <c r="D15" s="55">
        <v>0</v>
      </c>
      <c r="E15" s="114" t="e">
        <f>#N/A</f>
        <v>#N/A</v>
      </c>
      <c r="F15" s="61"/>
    </row>
    <row r="16" spans="1:6" x14ac:dyDescent="0.25">
      <c r="A16" s="24" t="s">
        <v>28</v>
      </c>
      <c r="B16" s="55">
        <v>53</v>
      </c>
      <c r="C16" s="55">
        <v>42</v>
      </c>
      <c r="D16" s="55">
        <v>11</v>
      </c>
      <c r="E16" s="114" t="e">
        <f>#N/A</f>
        <v>#N/A</v>
      </c>
      <c r="F16" s="61"/>
    </row>
    <row r="17" spans="1:6" x14ac:dyDescent="0.25">
      <c r="A17" s="24" t="s">
        <v>29</v>
      </c>
      <c r="B17" s="55">
        <v>70</v>
      </c>
      <c r="C17" s="55">
        <v>18</v>
      </c>
      <c r="D17" s="55">
        <v>52</v>
      </c>
      <c r="E17" s="114" t="e">
        <f>#N/A</f>
        <v>#N/A</v>
      </c>
      <c r="F17" s="61"/>
    </row>
    <row r="18" spans="1:6" x14ac:dyDescent="0.25">
      <c r="A18" s="24" t="s">
        <v>30</v>
      </c>
      <c r="B18" s="55">
        <v>10</v>
      </c>
      <c r="C18" s="55">
        <v>2</v>
      </c>
      <c r="D18" s="55">
        <v>8</v>
      </c>
      <c r="E18" s="114" t="e">
        <f>#N/A</f>
        <v>#N/A</v>
      </c>
      <c r="F18" s="61"/>
    </row>
    <row r="19" spans="1:6" ht="15.75" thickBot="1" x14ac:dyDescent="0.3">
      <c r="A19" s="28" t="s">
        <v>31</v>
      </c>
      <c r="B19" s="62">
        <v>10</v>
      </c>
      <c r="C19" s="62">
        <v>1</v>
      </c>
      <c r="D19" s="62">
        <v>9</v>
      </c>
      <c r="E19" s="115" t="e">
        <f>#N/A</f>
        <v>#N/A</v>
      </c>
      <c r="F19" s="63"/>
    </row>
    <row r="21" spans="1:6" s="60" customFormat="1" ht="15.75" thickBot="1" x14ac:dyDescent="0.3">
      <c r="A21" s="60" t="s">
        <v>100</v>
      </c>
    </row>
    <row r="22" spans="1:6" s="22" customFormat="1" ht="15.75" thickBot="1" x14ac:dyDescent="0.3">
      <c r="A22" s="93" t="s">
        <v>0</v>
      </c>
      <c r="B22" s="94" t="s">
        <v>147</v>
      </c>
      <c r="C22" s="94" t="s">
        <v>11</v>
      </c>
      <c r="D22" s="94" t="s">
        <v>12</v>
      </c>
      <c r="E22" s="94" t="s">
        <v>140</v>
      </c>
      <c r="F22" s="95" t="s">
        <v>20</v>
      </c>
    </row>
    <row r="23" spans="1:6" s="69" customFormat="1" x14ac:dyDescent="0.25">
      <c r="A23" s="74" t="s">
        <v>103</v>
      </c>
      <c r="B23" s="75">
        <v>27</v>
      </c>
      <c r="C23" s="75">
        <v>25</v>
      </c>
      <c r="D23" s="75">
        <v>2</v>
      </c>
      <c r="E23" s="116" t="e">
        <f>#N/A</f>
        <v>#N/A</v>
      </c>
      <c r="F23" s="76"/>
    </row>
    <row r="24" spans="1:6" x14ac:dyDescent="0.25">
      <c r="A24" s="24" t="s">
        <v>36</v>
      </c>
      <c r="B24" s="55">
        <v>26</v>
      </c>
      <c r="C24" s="55">
        <v>12</v>
      </c>
      <c r="D24" s="55">
        <v>14</v>
      </c>
      <c r="E24" s="114" t="e">
        <f>#N/A</f>
        <v>#N/A</v>
      </c>
      <c r="F24" s="61"/>
    </row>
    <row r="25" spans="1:6" x14ac:dyDescent="0.25">
      <c r="A25" s="24" t="s">
        <v>40</v>
      </c>
      <c r="B25" s="55">
        <v>58</v>
      </c>
      <c r="C25" s="55">
        <v>45</v>
      </c>
      <c r="D25" s="55">
        <v>13</v>
      </c>
      <c r="E25" s="114" t="e">
        <f>#N/A</f>
        <v>#N/A</v>
      </c>
      <c r="F25" s="61"/>
    </row>
    <row r="26" spans="1:6" x14ac:dyDescent="0.25">
      <c r="A26" s="24" t="s">
        <v>41</v>
      </c>
      <c r="B26" s="55">
        <v>52</v>
      </c>
      <c r="C26" s="55">
        <v>32</v>
      </c>
      <c r="D26" s="55">
        <v>20</v>
      </c>
      <c r="E26" s="114" t="e">
        <f>#N/A</f>
        <v>#N/A</v>
      </c>
      <c r="F26" s="61"/>
    </row>
    <row r="27" spans="1:6" x14ac:dyDescent="0.25">
      <c r="A27" s="24" t="s">
        <v>104</v>
      </c>
      <c r="B27" s="55">
        <v>16</v>
      </c>
      <c r="C27" s="55">
        <v>8</v>
      </c>
      <c r="D27" s="55">
        <v>8</v>
      </c>
      <c r="E27" s="114" t="e">
        <f>#N/A</f>
        <v>#N/A</v>
      </c>
      <c r="F27" s="61"/>
    </row>
    <row r="28" spans="1:6" x14ac:dyDescent="0.25">
      <c r="A28" s="24" t="s">
        <v>42</v>
      </c>
      <c r="B28" s="55">
        <v>39</v>
      </c>
      <c r="C28" s="55">
        <v>25</v>
      </c>
      <c r="D28" s="55">
        <v>14</v>
      </c>
      <c r="E28" s="114" t="e">
        <f>#N/A</f>
        <v>#N/A</v>
      </c>
      <c r="F28" s="61"/>
    </row>
    <row r="29" spans="1:6" x14ac:dyDescent="0.25">
      <c r="A29" s="24" t="s">
        <v>105</v>
      </c>
      <c r="B29" s="55">
        <v>5</v>
      </c>
      <c r="C29" s="55">
        <v>1</v>
      </c>
      <c r="D29" s="55">
        <v>4</v>
      </c>
      <c r="E29" s="114" t="e">
        <f>#N/A</f>
        <v>#N/A</v>
      </c>
      <c r="F29" s="61"/>
    </row>
    <row r="30" spans="1:6" x14ac:dyDescent="0.25">
      <c r="A30" s="24" t="s">
        <v>43</v>
      </c>
      <c r="B30" s="55">
        <v>20</v>
      </c>
      <c r="C30" s="55">
        <v>1</v>
      </c>
      <c r="D30" s="55">
        <v>19</v>
      </c>
      <c r="E30" s="114" t="e">
        <f>#N/A</f>
        <v>#N/A</v>
      </c>
      <c r="F30" s="61"/>
    </row>
    <row r="31" spans="1:6" x14ac:dyDescent="0.25">
      <c r="A31" s="24" t="s">
        <v>44</v>
      </c>
      <c r="B31" s="55">
        <v>56</v>
      </c>
      <c r="C31" s="55">
        <v>46</v>
      </c>
      <c r="D31" s="55">
        <v>10</v>
      </c>
      <c r="E31" s="114" t="e">
        <f>#N/A</f>
        <v>#N/A</v>
      </c>
      <c r="F31" s="61"/>
    </row>
    <row r="32" spans="1:6" x14ac:dyDescent="0.25">
      <c r="A32" s="24" t="s">
        <v>45</v>
      </c>
      <c r="B32" s="55">
        <v>19</v>
      </c>
      <c r="C32" s="55">
        <v>19</v>
      </c>
      <c r="D32" s="55">
        <v>0</v>
      </c>
      <c r="E32" s="114" t="e">
        <f>#N/A</f>
        <v>#N/A</v>
      </c>
      <c r="F32" s="61"/>
    </row>
    <row r="33" spans="1:6" x14ac:dyDescent="0.25">
      <c r="A33" s="24" t="s">
        <v>46</v>
      </c>
      <c r="B33" s="55">
        <v>15</v>
      </c>
      <c r="C33" s="55">
        <v>10</v>
      </c>
      <c r="D33" s="55">
        <v>5</v>
      </c>
      <c r="E33" s="114" t="e">
        <f>#N/A</f>
        <v>#N/A</v>
      </c>
      <c r="F33" s="61"/>
    </row>
    <row r="34" spans="1:6" x14ac:dyDescent="0.25">
      <c r="A34" s="24" t="s">
        <v>47</v>
      </c>
      <c r="B34" s="55">
        <v>42</v>
      </c>
      <c r="C34" s="55">
        <v>33</v>
      </c>
      <c r="D34" s="55">
        <v>0</v>
      </c>
      <c r="E34" s="114" t="e">
        <f>#N/A</f>
        <v>#N/A</v>
      </c>
      <c r="F34" s="61"/>
    </row>
    <row r="35" spans="1:6" x14ac:dyDescent="0.25">
      <c r="A35" s="24" t="s">
        <v>48</v>
      </c>
      <c r="B35" s="55">
        <v>42</v>
      </c>
      <c r="C35" s="55">
        <v>17</v>
      </c>
      <c r="D35" s="55">
        <v>25</v>
      </c>
      <c r="E35" s="114" t="e">
        <f>#N/A</f>
        <v>#N/A</v>
      </c>
      <c r="F35" s="61"/>
    </row>
    <row r="36" spans="1:6" x14ac:dyDescent="0.25">
      <c r="A36" s="24" t="s">
        <v>106</v>
      </c>
      <c r="B36" s="55">
        <v>9</v>
      </c>
      <c r="C36" s="55">
        <v>4</v>
      </c>
      <c r="D36" s="55">
        <v>5</v>
      </c>
      <c r="E36" s="114" t="e">
        <f>#N/A</f>
        <v>#N/A</v>
      </c>
      <c r="F36" s="61"/>
    </row>
    <row r="37" spans="1:6" x14ac:dyDescent="0.25">
      <c r="A37" s="24" t="s">
        <v>50</v>
      </c>
      <c r="B37" s="55">
        <v>69</v>
      </c>
      <c r="C37" s="55">
        <v>44</v>
      </c>
      <c r="D37" s="55">
        <v>20</v>
      </c>
      <c r="E37" s="114" t="e">
        <f>#N/A</f>
        <v>#N/A</v>
      </c>
      <c r="F37" s="61"/>
    </row>
    <row r="38" spans="1:6" x14ac:dyDescent="0.25">
      <c r="A38" s="24" t="s">
        <v>51</v>
      </c>
      <c r="B38" s="55">
        <v>24</v>
      </c>
      <c r="C38" s="55">
        <v>8</v>
      </c>
      <c r="D38" s="55">
        <v>16</v>
      </c>
      <c r="E38" s="114" t="e">
        <f>#N/A</f>
        <v>#N/A</v>
      </c>
      <c r="F38" s="61"/>
    </row>
    <row r="39" spans="1:6" x14ac:dyDescent="0.25">
      <c r="A39" s="24" t="s">
        <v>52</v>
      </c>
      <c r="B39" s="55">
        <v>53</v>
      </c>
      <c r="C39" s="55">
        <v>10</v>
      </c>
      <c r="D39" s="55">
        <v>43</v>
      </c>
      <c r="E39" s="114" t="e">
        <f>#N/A</f>
        <v>#N/A</v>
      </c>
      <c r="F39" s="61"/>
    </row>
    <row r="40" spans="1:6" x14ac:dyDescent="0.25">
      <c r="A40" s="24" t="s">
        <v>53</v>
      </c>
      <c r="B40" s="55">
        <v>19</v>
      </c>
      <c r="C40" s="55">
        <v>2</v>
      </c>
      <c r="D40" s="55">
        <v>17</v>
      </c>
      <c r="E40" s="114" t="e">
        <f>#N/A</f>
        <v>#N/A</v>
      </c>
      <c r="F40" s="61"/>
    </row>
    <row r="41" spans="1:6" ht="15.75" thickBot="1" x14ac:dyDescent="0.3">
      <c r="A41" s="28" t="s">
        <v>54</v>
      </c>
      <c r="B41" s="62">
        <v>35</v>
      </c>
      <c r="C41" s="62">
        <v>2</v>
      </c>
      <c r="D41" s="62">
        <v>33</v>
      </c>
      <c r="E41" s="115" t="e">
        <f>#N/A</f>
        <v>#N/A</v>
      </c>
      <c r="F41" s="63"/>
    </row>
    <row r="43" spans="1:6" s="60" customFormat="1" ht="15.75" thickBot="1" x14ac:dyDescent="0.3">
      <c r="A43" s="60" t="s">
        <v>135</v>
      </c>
    </row>
    <row r="44" spans="1:6" s="22" customFormat="1" ht="15.75" thickBot="1" x14ac:dyDescent="0.3">
      <c r="A44" s="93" t="s">
        <v>0</v>
      </c>
      <c r="B44" s="94" t="s">
        <v>147</v>
      </c>
      <c r="C44" s="94" t="s">
        <v>11</v>
      </c>
      <c r="D44" s="94" t="s">
        <v>12</v>
      </c>
      <c r="E44" s="94" t="s">
        <v>140</v>
      </c>
      <c r="F44" s="95" t="s">
        <v>20</v>
      </c>
    </row>
    <row r="45" spans="1:6" x14ac:dyDescent="0.25">
      <c r="A45" s="72" t="s">
        <v>107</v>
      </c>
      <c r="B45" s="64">
        <v>35</v>
      </c>
      <c r="C45" s="64">
        <v>35</v>
      </c>
      <c r="D45" s="64">
        <v>0</v>
      </c>
      <c r="E45" s="113" t="e">
        <f>#N/A</f>
        <v>#N/A</v>
      </c>
      <c r="F45" s="65"/>
    </row>
    <row r="46" spans="1:6" x14ac:dyDescent="0.25">
      <c r="A46" s="70" t="s">
        <v>59</v>
      </c>
      <c r="B46" s="55">
        <v>49</v>
      </c>
      <c r="C46" s="55">
        <v>48</v>
      </c>
      <c r="D46" s="55">
        <v>1</v>
      </c>
      <c r="E46" s="114" t="e">
        <f>#N/A</f>
        <v>#N/A</v>
      </c>
      <c r="F46" s="61"/>
    </row>
    <row r="47" spans="1:6" x14ac:dyDescent="0.25">
      <c r="A47" s="70" t="s">
        <v>61</v>
      </c>
      <c r="B47" s="55">
        <v>6</v>
      </c>
      <c r="C47" s="55">
        <v>3</v>
      </c>
      <c r="D47" s="55">
        <v>3</v>
      </c>
      <c r="E47" s="114" t="e">
        <f>#N/A</f>
        <v>#N/A</v>
      </c>
      <c r="F47" s="61"/>
    </row>
    <row r="48" spans="1:6" x14ac:dyDescent="0.25">
      <c r="A48" s="70" t="s">
        <v>62</v>
      </c>
      <c r="B48" s="55">
        <v>53</v>
      </c>
      <c r="C48" s="55">
        <v>35</v>
      </c>
      <c r="D48" s="55">
        <v>18</v>
      </c>
      <c r="E48" s="114" t="e">
        <f>#N/A</f>
        <v>#N/A</v>
      </c>
      <c r="F48" s="61"/>
    </row>
    <row r="49" spans="1:6" x14ac:dyDescent="0.25">
      <c r="A49" s="70" t="s">
        <v>63</v>
      </c>
      <c r="B49" s="55">
        <v>47</v>
      </c>
      <c r="C49" s="55">
        <v>25</v>
      </c>
      <c r="D49" s="55">
        <v>22</v>
      </c>
      <c r="E49" s="114" t="e">
        <f>#N/A</f>
        <v>#N/A</v>
      </c>
      <c r="F49" s="61"/>
    </row>
    <row r="50" spans="1:6" x14ac:dyDescent="0.25">
      <c r="A50" s="70" t="s">
        <v>108</v>
      </c>
      <c r="B50" s="55">
        <v>39</v>
      </c>
      <c r="C50" s="55">
        <v>35</v>
      </c>
      <c r="D50" s="55">
        <v>1</v>
      </c>
      <c r="E50" s="114" t="e">
        <f>#N/A</f>
        <v>#N/A</v>
      </c>
      <c r="F50" s="61"/>
    </row>
    <row r="51" spans="1:6" x14ac:dyDescent="0.25">
      <c r="A51" s="70" t="s">
        <v>109</v>
      </c>
      <c r="B51" s="55">
        <v>41</v>
      </c>
      <c r="C51" s="55">
        <v>39</v>
      </c>
      <c r="D51" s="55">
        <v>2</v>
      </c>
      <c r="E51" s="114" t="e">
        <f>#N/A</f>
        <v>#N/A</v>
      </c>
      <c r="F51" s="61"/>
    </row>
    <row r="52" spans="1:6" x14ac:dyDescent="0.25">
      <c r="A52" s="70" t="s">
        <v>94</v>
      </c>
      <c r="B52" s="55">
        <v>37</v>
      </c>
      <c r="C52" s="55">
        <v>32</v>
      </c>
      <c r="D52" s="55">
        <v>5</v>
      </c>
      <c r="E52" s="114" t="e">
        <f>#N/A</f>
        <v>#N/A</v>
      </c>
      <c r="F52" s="61"/>
    </row>
    <row r="53" spans="1:6" x14ac:dyDescent="0.25">
      <c r="A53" s="70" t="s">
        <v>95</v>
      </c>
      <c r="B53" s="55">
        <v>39</v>
      </c>
      <c r="C53" s="55">
        <v>24</v>
      </c>
      <c r="D53" s="55">
        <v>15</v>
      </c>
      <c r="E53" s="114" t="e">
        <f>#N/A</f>
        <v>#N/A</v>
      </c>
      <c r="F53" s="61"/>
    </row>
    <row r="54" spans="1:6" x14ac:dyDescent="0.25">
      <c r="A54" s="70" t="s">
        <v>64</v>
      </c>
      <c r="B54" s="55">
        <v>39</v>
      </c>
      <c r="C54" s="55">
        <v>30</v>
      </c>
      <c r="D54" s="55">
        <v>9</v>
      </c>
      <c r="E54" s="114" t="e">
        <f>#N/A</f>
        <v>#N/A</v>
      </c>
      <c r="F54" s="61"/>
    </row>
    <row r="55" spans="1:6" x14ac:dyDescent="0.25">
      <c r="A55" s="70" t="s">
        <v>65</v>
      </c>
      <c r="B55" s="55">
        <v>8</v>
      </c>
      <c r="C55" s="55">
        <v>8</v>
      </c>
      <c r="D55" s="55">
        <v>0</v>
      </c>
      <c r="E55" s="114" t="e">
        <f>#N/A</f>
        <v>#N/A</v>
      </c>
      <c r="F55" s="61"/>
    </row>
    <row r="56" spans="1:6" x14ac:dyDescent="0.25">
      <c r="A56" s="70" t="s">
        <v>66</v>
      </c>
      <c r="B56" s="55">
        <v>43</v>
      </c>
      <c r="C56" s="55">
        <v>43</v>
      </c>
      <c r="D56" s="55">
        <v>0</v>
      </c>
      <c r="E56" s="114" t="e">
        <f>#N/A</f>
        <v>#N/A</v>
      </c>
      <c r="F56" s="61"/>
    </row>
    <row r="57" spans="1:6" x14ac:dyDescent="0.25">
      <c r="A57" s="70" t="s">
        <v>67</v>
      </c>
      <c r="B57" s="55">
        <v>38</v>
      </c>
      <c r="C57" s="55">
        <v>38</v>
      </c>
      <c r="D57" s="55">
        <v>0</v>
      </c>
      <c r="E57" s="114" t="e">
        <f>#N/A</f>
        <v>#N/A</v>
      </c>
      <c r="F57" s="61"/>
    </row>
    <row r="58" spans="1:6" x14ac:dyDescent="0.25">
      <c r="A58" s="70" t="s">
        <v>69</v>
      </c>
      <c r="B58" s="55">
        <v>36</v>
      </c>
      <c r="C58" s="55">
        <v>29</v>
      </c>
      <c r="D58" s="55">
        <v>7</v>
      </c>
      <c r="E58" s="114" t="e">
        <f>#N/A</f>
        <v>#N/A</v>
      </c>
      <c r="F58" s="61"/>
    </row>
    <row r="59" spans="1:6" ht="15.75" thickBot="1" x14ac:dyDescent="0.3">
      <c r="A59" s="71" t="s">
        <v>70</v>
      </c>
      <c r="B59" s="62">
        <v>39</v>
      </c>
      <c r="C59" s="62">
        <v>27</v>
      </c>
      <c r="D59" s="62">
        <v>12</v>
      </c>
      <c r="E59" s="115" t="e">
        <f>#N/A</f>
        <v>#N/A</v>
      </c>
      <c r="F59" s="63"/>
    </row>
    <row r="61" spans="1:6" s="60" customFormat="1" ht="15.75" thickBot="1" x14ac:dyDescent="0.3">
      <c r="A61" s="60" t="s">
        <v>123</v>
      </c>
    </row>
    <row r="62" spans="1:6" s="22" customFormat="1" ht="15.75" thickBot="1" x14ac:dyDescent="0.3">
      <c r="A62" s="93" t="s">
        <v>0</v>
      </c>
      <c r="B62" s="94" t="s">
        <v>147</v>
      </c>
      <c r="C62" s="94" t="s">
        <v>11</v>
      </c>
      <c r="D62" s="94" t="s">
        <v>12</v>
      </c>
      <c r="E62" s="94" t="s">
        <v>140</v>
      </c>
      <c r="F62" s="95" t="s">
        <v>20</v>
      </c>
    </row>
    <row r="63" spans="1:6" x14ac:dyDescent="0.25">
      <c r="A63" s="31" t="s">
        <v>73</v>
      </c>
      <c r="B63" s="64">
        <v>26</v>
      </c>
      <c r="C63" s="64">
        <v>26</v>
      </c>
      <c r="D63" s="64">
        <v>0</v>
      </c>
      <c r="E63" s="113" t="e">
        <f>#N/A</f>
        <v>#N/A</v>
      </c>
      <c r="F63" s="65"/>
    </row>
    <row r="64" spans="1:6" x14ac:dyDescent="0.25">
      <c r="A64" s="24" t="s">
        <v>74</v>
      </c>
      <c r="B64" s="55">
        <v>27</v>
      </c>
      <c r="C64" s="55">
        <v>27</v>
      </c>
      <c r="D64" s="55">
        <v>0</v>
      </c>
      <c r="E64" s="114" t="e">
        <f>#N/A</f>
        <v>#N/A</v>
      </c>
      <c r="F64" s="61"/>
    </row>
    <row r="65" spans="1:6" x14ac:dyDescent="0.25">
      <c r="A65" s="24" t="s">
        <v>75</v>
      </c>
      <c r="B65" s="55">
        <v>26</v>
      </c>
      <c r="C65" s="55">
        <v>26</v>
      </c>
      <c r="D65" s="55">
        <v>0</v>
      </c>
      <c r="E65" s="114" t="e">
        <f>#N/A</f>
        <v>#N/A</v>
      </c>
      <c r="F65" s="61"/>
    </row>
    <row r="66" spans="1:6" x14ac:dyDescent="0.25">
      <c r="A66" s="70" t="s">
        <v>76</v>
      </c>
      <c r="B66" s="55">
        <v>26</v>
      </c>
      <c r="C66" s="55">
        <v>26</v>
      </c>
      <c r="D66" s="55">
        <v>0</v>
      </c>
      <c r="E66" s="114" t="e">
        <f>#N/A</f>
        <v>#N/A</v>
      </c>
      <c r="F66" s="61"/>
    </row>
    <row r="67" spans="1:6" x14ac:dyDescent="0.25">
      <c r="A67" s="24" t="s">
        <v>77</v>
      </c>
      <c r="B67" s="55">
        <v>28</v>
      </c>
      <c r="C67" s="55">
        <v>15</v>
      </c>
      <c r="D67" s="55">
        <v>13</v>
      </c>
      <c r="E67" s="114" t="e">
        <f>#N/A</f>
        <v>#N/A</v>
      </c>
      <c r="F67" s="61"/>
    </row>
    <row r="68" spans="1:6" x14ac:dyDescent="0.25">
      <c r="A68" s="24" t="s">
        <v>78</v>
      </c>
      <c r="B68" s="55">
        <v>26</v>
      </c>
      <c r="C68" s="55">
        <v>23</v>
      </c>
      <c r="D68" s="55">
        <v>3</v>
      </c>
      <c r="E68" s="114" t="e">
        <f>#N/A</f>
        <v>#N/A</v>
      </c>
      <c r="F68" s="61"/>
    </row>
    <row r="69" spans="1:6" x14ac:dyDescent="0.25">
      <c r="A69" s="24" t="s">
        <v>80</v>
      </c>
      <c r="B69" s="55">
        <v>29</v>
      </c>
      <c r="C69" s="55">
        <v>29</v>
      </c>
      <c r="D69" s="55">
        <v>0</v>
      </c>
      <c r="E69" s="114" t="e">
        <f>#N/A</f>
        <v>#N/A</v>
      </c>
      <c r="F69" s="61"/>
    </row>
    <row r="70" spans="1:6" x14ac:dyDescent="0.25">
      <c r="A70" s="24" t="s">
        <v>79</v>
      </c>
      <c r="B70" s="55">
        <v>27</v>
      </c>
      <c r="C70" s="55">
        <v>26</v>
      </c>
      <c r="D70" s="55">
        <v>1</v>
      </c>
      <c r="E70" s="114" t="e">
        <f>#N/A</f>
        <v>#N/A</v>
      </c>
      <c r="F70" s="61"/>
    </row>
    <row r="71" spans="1:6" x14ac:dyDescent="0.25">
      <c r="A71" s="70" t="s">
        <v>81</v>
      </c>
      <c r="B71" s="55">
        <v>26</v>
      </c>
      <c r="C71" s="55">
        <v>26</v>
      </c>
      <c r="D71" s="55">
        <v>0</v>
      </c>
      <c r="E71" s="114" t="e">
        <f>#N/A</f>
        <v>#N/A</v>
      </c>
      <c r="F71" s="61"/>
    </row>
    <row r="72" spans="1:6" x14ac:dyDescent="0.25">
      <c r="A72" s="70" t="s">
        <v>110</v>
      </c>
      <c r="B72" s="55">
        <v>5</v>
      </c>
      <c r="C72" s="55">
        <v>5</v>
      </c>
      <c r="D72" s="55">
        <v>0</v>
      </c>
      <c r="E72" s="114" t="e">
        <f>#N/A</f>
        <v>#N/A</v>
      </c>
      <c r="F72" s="61"/>
    </row>
    <row r="73" spans="1:6" x14ac:dyDescent="0.25">
      <c r="A73" s="24" t="s">
        <v>83</v>
      </c>
      <c r="B73" s="55">
        <v>1</v>
      </c>
      <c r="C73" s="55">
        <v>1</v>
      </c>
      <c r="D73" s="55">
        <v>0</v>
      </c>
      <c r="E73" s="114" t="e">
        <f>#N/A</f>
        <v>#N/A</v>
      </c>
      <c r="F73" s="61"/>
    </row>
    <row r="74" spans="1:6" x14ac:dyDescent="0.25">
      <c r="A74" s="24" t="s">
        <v>84</v>
      </c>
      <c r="B74" s="55">
        <v>26</v>
      </c>
      <c r="C74" s="55">
        <v>19</v>
      </c>
      <c r="D74" s="55">
        <v>7</v>
      </c>
      <c r="E74" s="114" t="e">
        <f>#N/A</f>
        <v>#N/A</v>
      </c>
      <c r="F74" s="61"/>
    </row>
    <row r="75" spans="1:6" x14ac:dyDescent="0.25">
      <c r="A75" s="24" t="s">
        <v>85</v>
      </c>
      <c r="B75" s="55">
        <v>27</v>
      </c>
      <c r="C75" s="55">
        <v>20</v>
      </c>
      <c r="D75" s="55">
        <v>7</v>
      </c>
      <c r="E75" s="114" t="e">
        <f>#N/A</f>
        <v>#N/A</v>
      </c>
      <c r="F75" s="61"/>
    </row>
    <row r="76" spans="1:6" x14ac:dyDescent="0.25">
      <c r="A76" s="26" t="s">
        <v>121</v>
      </c>
      <c r="B76" s="80">
        <v>3</v>
      </c>
      <c r="C76" s="55">
        <v>3</v>
      </c>
      <c r="D76" s="55">
        <v>0</v>
      </c>
      <c r="E76" s="114" t="e">
        <f>#N/A</f>
        <v>#N/A</v>
      </c>
      <c r="F76" s="61"/>
    </row>
    <row r="77" spans="1:6" x14ac:dyDescent="0.25">
      <c r="A77" s="83" t="s">
        <v>126</v>
      </c>
      <c r="B77" s="87">
        <v>19</v>
      </c>
      <c r="C77" s="81">
        <v>17</v>
      </c>
      <c r="D77" s="81">
        <v>2</v>
      </c>
      <c r="E77" s="117" t="e">
        <f>#N/A</f>
        <v>#N/A</v>
      </c>
      <c r="F77" s="82"/>
    </row>
    <row r="78" spans="1:6" ht="15.75" thickBot="1" x14ac:dyDescent="0.3">
      <c r="A78" s="59" t="s">
        <v>125</v>
      </c>
      <c r="B78" s="88">
        <v>6</v>
      </c>
      <c r="C78" s="62">
        <v>6</v>
      </c>
      <c r="D78" s="62">
        <v>0</v>
      </c>
      <c r="E78" s="115" t="e">
        <f>#N/A</f>
        <v>#N/A</v>
      </c>
      <c r="F78" s="63"/>
    </row>
    <row r="80" spans="1:6" s="60" customFormat="1" ht="15.75" thickBot="1" x14ac:dyDescent="0.3">
      <c r="A80" s="60" t="s">
        <v>124</v>
      </c>
    </row>
    <row r="81" spans="1:6" s="22" customFormat="1" ht="15.75" thickBot="1" x14ac:dyDescent="0.3">
      <c r="A81" s="93" t="s">
        <v>0</v>
      </c>
      <c r="B81" s="94" t="s">
        <v>147</v>
      </c>
      <c r="C81" s="94" t="s">
        <v>11</v>
      </c>
      <c r="D81" s="94" t="s">
        <v>12</v>
      </c>
      <c r="E81" s="94" t="s">
        <v>140</v>
      </c>
      <c r="F81" s="95" t="s">
        <v>20</v>
      </c>
    </row>
    <row r="82" spans="1:6" s="68" customFormat="1" x14ac:dyDescent="0.25">
      <c r="A82" s="73" t="s">
        <v>107</v>
      </c>
      <c r="B82" s="66">
        <v>7</v>
      </c>
      <c r="C82" s="66">
        <v>7</v>
      </c>
      <c r="D82" s="66">
        <v>0</v>
      </c>
      <c r="E82" s="116" t="e">
        <f>#N/A</f>
        <v>#N/A</v>
      </c>
      <c r="F82" s="67"/>
    </row>
    <row r="83" spans="1:6" x14ac:dyDescent="0.25">
      <c r="A83" s="24" t="s">
        <v>72</v>
      </c>
      <c r="B83" s="55">
        <v>11</v>
      </c>
      <c r="C83" s="55">
        <v>11</v>
      </c>
      <c r="D83" s="55">
        <v>0</v>
      </c>
      <c r="E83" s="114" t="e">
        <f>#N/A</f>
        <v>#N/A</v>
      </c>
      <c r="F83" s="61"/>
    </row>
    <row r="84" spans="1:6" x14ac:dyDescent="0.25">
      <c r="A84" s="24" t="s">
        <v>86</v>
      </c>
      <c r="B84" s="55">
        <v>11</v>
      </c>
      <c r="C84" s="55">
        <v>11</v>
      </c>
      <c r="D84" s="55">
        <v>0</v>
      </c>
      <c r="E84" s="114" t="e">
        <f>#N/A</f>
        <v>#N/A</v>
      </c>
      <c r="F84" s="61"/>
    </row>
    <row r="85" spans="1:6" x14ac:dyDescent="0.25">
      <c r="A85" s="24" t="s">
        <v>87</v>
      </c>
      <c r="B85" s="55">
        <v>12</v>
      </c>
      <c r="C85" s="55">
        <v>11</v>
      </c>
      <c r="D85" s="55">
        <v>1</v>
      </c>
      <c r="E85" s="114" t="e">
        <f>#N/A</f>
        <v>#N/A</v>
      </c>
      <c r="F85" s="61"/>
    </row>
    <row r="86" spans="1:6" x14ac:dyDescent="0.25">
      <c r="A86" s="24" t="s">
        <v>88</v>
      </c>
      <c r="B86" s="55">
        <v>11</v>
      </c>
      <c r="C86" s="55">
        <v>11</v>
      </c>
      <c r="D86" s="55">
        <v>0</v>
      </c>
      <c r="E86" s="114" t="e">
        <f>#N/A</f>
        <v>#N/A</v>
      </c>
      <c r="F86" s="61"/>
    </row>
    <row r="87" spans="1:6" x14ac:dyDescent="0.25">
      <c r="A87" s="24" t="s">
        <v>89</v>
      </c>
      <c r="B87" s="55">
        <v>10</v>
      </c>
      <c r="C87" s="55">
        <v>8</v>
      </c>
      <c r="D87" s="55">
        <v>2</v>
      </c>
      <c r="E87" s="114" t="e">
        <f>#N/A</f>
        <v>#N/A</v>
      </c>
      <c r="F87" s="61"/>
    </row>
    <row r="88" spans="1:6" x14ac:dyDescent="0.25">
      <c r="A88" s="24" t="s">
        <v>90</v>
      </c>
      <c r="B88" s="55">
        <v>10</v>
      </c>
      <c r="C88" s="55">
        <v>10</v>
      </c>
      <c r="D88" s="55">
        <v>0</v>
      </c>
      <c r="E88" s="114" t="e">
        <f>#N/A</f>
        <v>#N/A</v>
      </c>
      <c r="F88" s="61"/>
    </row>
    <row r="89" spans="1:6" x14ac:dyDescent="0.25">
      <c r="A89" s="24" t="s">
        <v>91</v>
      </c>
      <c r="B89" s="55">
        <v>12</v>
      </c>
      <c r="C89" s="55">
        <v>12</v>
      </c>
      <c r="D89" s="55">
        <v>0</v>
      </c>
      <c r="E89" s="114" t="e">
        <f>#N/A</f>
        <v>#N/A</v>
      </c>
      <c r="F89" s="61"/>
    </row>
    <row r="90" spans="1:6" x14ac:dyDescent="0.25">
      <c r="A90" s="26" t="s">
        <v>134</v>
      </c>
      <c r="B90" s="80">
        <v>11</v>
      </c>
      <c r="C90" s="55">
        <v>11</v>
      </c>
      <c r="D90" s="55">
        <v>0</v>
      </c>
      <c r="E90" s="114" t="e">
        <f>#N/A</f>
        <v>#N/A</v>
      </c>
      <c r="F90" s="61"/>
    </row>
    <row r="91" spans="1:6" ht="15.75" thickBot="1" x14ac:dyDescent="0.3">
      <c r="A91" s="59" t="s">
        <v>127</v>
      </c>
      <c r="B91" s="88">
        <v>1</v>
      </c>
      <c r="C91" s="62">
        <v>1</v>
      </c>
      <c r="D91" s="62">
        <v>0</v>
      </c>
      <c r="E91" s="115" t="e">
        <f>#N/A</f>
        <v>#N/A</v>
      </c>
      <c r="F91" s="6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64" workbookViewId="0">
      <selection activeCell="A18" sqref="A18"/>
    </sheetView>
  </sheetViews>
  <sheetFormatPr defaultRowHeight="15" x14ac:dyDescent="0.25"/>
  <cols>
    <col min="1" max="1" width="44.5703125" customWidth="1"/>
    <col min="2" max="2" width="13.7109375" style="22" customWidth="1"/>
    <col min="3" max="3" width="7.28515625" style="22" customWidth="1"/>
    <col min="4" max="4" width="8" style="22" customWidth="1"/>
    <col min="5" max="5" width="10.85546875" style="22" customWidth="1"/>
    <col min="6" max="6" width="25.7109375" style="22" customWidth="1"/>
  </cols>
  <sheetData>
    <row r="1" spans="1:6" s="4" customFormat="1" ht="15.75" x14ac:dyDescent="0.25">
      <c r="A1" s="4" t="s">
        <v>13</v>
      </c>
      <c r="B1" s="5"/>
      <c r="C1" s="5"/>
      <c r="D1" s="5"/>
      <c r="E1" s="5"/>
      <c r="F1" s="5"/>
    </row>
    <row r="2" spans="1:6" s="4" customFormat="1" ht="15.75" x14ac:dyDescent="0.25">
      <c r="A2" s="21" t="s">
        <v>138</v>
      </c>
      <c r="B2" s="5"/>
      <c r="C2" s="5"/>
      <c r="D2" s="5"/>
      <c r="E2" s="5"/>
      <c r="F2" s="5"/>
    </row>
    <row r="4" spans="1:6" ht="16.5" thickBot="1" x14ac:dyDescent="0.3">
      <c r="A4" s="4" t="s">
        <v>32</v>
      </c>
      <c r="B4" s="2"/>
      <c r="C4" s="2"/>
      <c r="D4" s="2"/>
      <c r="E4" s="2"/>
      <c r="F4" s="2"/>
    </row>
    <row r="5" spans="1:6" s="22" customFormat="1" ht="16.5" thickBot="1" x14ac:dyDescent="0.3">
      <c r="A5" s="34" t="s">
        <v>0</v>
      </c>
      <c r="B5" s="35" t="s">
        <v>147</v>
      </c>
      <c r="C5" s="35" t="s">
        <v>11</v>
      </c>
      <c r="D5" s="35" t="s">
        <v>12</v>
      </c>
      <c r="E5" s="35" t="s">
        <v>140</v>
      </c>
      <c r="F5" s="96" t="s">
        <v>20</v>
      </c>
    </row>
    <row r="6" spans="1:6" x14ac:dyDescent="0.25">
      <c r="A6" s="51" t="s">
        <v>22</v>
      </c>
      <c r="B6" s="37">
        <v>63</v>
      </c>
      <c r="C6" s="37">
        <v>35</v>
      </c>
      <c r="D6" s="37">
        <v>28</v>
      </c>
      <c r="E6" s="102" t="e">
        <f>#N/A</f>
        <v>#N/A</v>
      </c>
      <c r="F6" s="52"/>
    </row>
    <row r="7" spans="1:6" x14ac:dyDescent="0.25">
      <c r="A7" s="45" t="s">
        <v>23</v>
      </c>
      <c r="B7" s="36">
        <v>62</v>
      </c>
      <c r="C7" s="36">
        <v>25</v>
      </c>
      <c r="D7" s="36">
        <v>37</v>
      </c>
      <c r="E7" s="103" t="e">
        <f>#N/A</f>
        <v>#N/A</v>
      </c>
      <c r="F7" s="46"/>
    </row>
    <row r="8" spans="1:6" x14ac:dyDescent="0.25">
      <c r="A8" s="45" t="s">
        <v>24</v>
      </c>
      <c r="B8" s="36">
        <v>65</v>
      </c>
      <c r="C8" s="36">
        <v>28</v>
      </c>
      <c r="D8" s="36">
        <v>37</v>
      </c>
      <c r="E8" s="103" t="e">
        <f>#N/A</f>
        <v>#N/A</v>
      </c>
      <c r="F8" s="46"/>
    </row>
    <row r="9" spans="1:6" x14ac:dyDescent="0.25">
      <c r="A9" s="45" t="s">
        <v>25</v>
      </c>
      <c r="B9" s="36">
        <v>53</v>
      </c>
      <c r="C9" s="36">
        <v>29</v>
      </c>
      <c r="D9" s="36">
        <v>24</v>
      </c>
      <c r="E9" s="103" t="e">
        <f>#N/A</f>
        <v>#N/A</v>
      </c>
      <c r="F9" s="46"/>
    </row>
    <row r="10" spans="1:6" x14ac:dyDescent="0.25">
      <c r="A10" s="45" t="s">
        <v>26</v>
      </c>
      <c r="B10" s="36">
        <v>50</v>
      </c>
      <c r="C10" s="36">
        <v>33</v>
      </c>
      <c r="D10" s="36">
        <v>17</v>
      </c>
      <c r="E10" s="103" t="e">
        <f>#N/A</f>
        <v>#N/A</v>
      </c>
      <c r="F10" s="46"/>
    </row>
    <row r="11" spans="1:6" x14ac:dyDescent="0.25">
      <c r="A11" s="45" t="s">
        <v>27</v>
      </c>
      <c r="B11" s="36">
        <v>40</v>
      </c>
      <c r="C11" s="36">
        <v>38</v>
      </c>
      <c r="D11" s="36">
        <v>2</v>
      </c>
      <c r="E11" s="103" t="e">
        <f>#N/A</f>
        <v>#N/A</v>
      </c>
      <c r="F11" s="46"/>
    </row>
    <row r="12" spans="1:6" x14ac:dyDescent="0.25">
      <c r="A12" s="45" t="s">
        <v>28</v>
      </c>
      <c r="B12" s="36">
        <v>48</v>
      </c>
      <c r="C12" s="36">
        <v>34</v>
      </c>
      <c r="D12" s="36">
        <v>14</v>
      </c>
      <c r="E12" s="103" t="e">
        <f>#N/A</f>
        <v>#N/A</v>
      </c>
      <c r="F12" s="46"/>
    </row>
    <row r="13" spans="1:6" x14ac:dyDescent="0.25">
      <c r="A13" s="45" t="s">
        <v>29</v>
      </c>
      <c r="B13" s="36">
        <v>96</v>
      </c>
      <c r="C13" s="36">
        <v>39</v>
      </c>
      <c r="D13" s="36">
        <v>57</v>
      </c>
      <c r="E13" s="103" t="e">
        <f>#N/A</f>
        <v>#N/A</v>
      </c>
      <c r="F13" s="46"/>
    </row>
    <row r="14" spans="1:6" x14ac:dyDescent="0.25">
      <c r="A14" s="45" t="s">
        <v>30</v>
      </c>
      <c r="B14" s="36">
        <v>3</v>
      </c>
      <c r="C14" s="36">
        <v>3</v>
      </c>
      <c r="D14" s="36">
        <v>0</v>
      </c>
      <c r="E14" s="103" t="e">
        <f>#N/A</f>
        <v>#N/A</v>
      </c>
      <c r="F14" s="46"/>
    </row>
    <row r="15" spans="1:6" ht="15.75" thickBot="1" x14ac:dyDescent="0.3">
      <c r="A15" s="47" t="s">
        <v>31</v>
      </c>
      <c r="B15" s="48">
        <v>3</v>
      </c>
      <c r="C15" s="48">
        <v>3</v>
      </c>
      <c r="D15" s="48">
        <v>0</v>
      </c>
      <c r="E15" s="104" t="e">
        <f>#N/A</f>
        <v>#N/A</v>
      </c>
      <c r="F15" s="49"/>
    </row>
    <row r="17" spans="1:6" ht="16.5" thickBot="1" x14ac:dyDescent="0.3">
      <c r="A17" s="4" t="s">
        <v>37</v>
      </c>
      <c r="B17" s="2"/>
      <c r="C17" s="2"/>
      <c r="D17" s="2"/>
      <c r="E17" s="2"/>
      <c r="F17" s="2"/>
    </row>
    <row r="18" spans="1:6" s="22" customFormat="1" ht="16.5" thickBot="1" x14ac:dyDescent="0.3">
      <c r="A18" s="34" t="s">
        <v>0</v>
      </c>
      <c r="B18" s="35" t="s">
        <v>147</v>
      </c>
      <c r="C18" s="35" t="s">
        <v>11</v>
      </c>
      <c r="D18" s="35" t="s">
        <v>12</v>
      </c>
      <c r="E18" s="35" t="s">
        <v>140</v>
      </c>
      <c r="F18" s="96" t="s">
        <v>20</v>
      </c>
    </row>
    <row r="19" spans="1:6" x14ac:dyDescent="0.25">
      <c r="A19" s="31" t="s">
        <v>36</v>
      </c>
      <c r="B19" s="32">
        <v>5</v>
      </c>
      <c r="C19" s="32">
        <v>3</v>
      </c>
      <c r="D19" s="32">
        <v>2</v>
      </c>
      <c r="E19" s="109" t="e">
        <f>#N/A</f>
        <v>#N/A</v>
      </c>
      <c r="F19" s="33"/>
    </row>
    <row r="20" spans="1:6" x14ac:dyDescent="0.25">
      <c r="A20" s="24" t="s">
        <v>40</v>
      </c>
      <c r="B20" s="23">
        <v>45</v>
      </c>
      <c r="C20" s="23">
        <v>25</v>
      </c>
      <c r="D20" s="23">
        <v>20</v>
      </c>
      <c r="E20" s="110" t="e">
        <f>#N/A</f>
        <v>#N/A</v>
      </c>
      <c r="F20" s="25"/>
    </row>
    <row r="21" spans="1:6" x14ac:dyDescent="0.25">
      <c r="A21" s="24" t="s">
        <v>41</v>
      </c>
      <c r="B21" s="23">
        <v>59</v>
      </c>
      <c r="C21" s="23">
        <v>26</v>
      </c>
      <c r="D21" s="23">
        <v>33</v>
      </c>
      <c r="E21" s="110" t="e">
        <f>#N/A</f>
        <v>#N/A</v>
      </c>
      <c r="F21" s="25"/>
    </row>
    <row r="22" spans="1:6" x14ac:dyDescent="0.25">
      <c r="A22" s="24" t="s">
        <v>42</v>
      </c>
      <c r="B22" s="23">
        <v>65</v>
      </c>
      <c r="C22" s="23">
        <v>30</v>
      </c>
      <c r="D22" s="23">
        <v>35</v>
      </c>
      <c r="E22" s="110" t="e">
        <f>#N/A</f>
        <v>#N/A</v>
      </c>
      <c r="F22" s="25"/>
    </row>
    <row r="23" spans="1:6" x14ac:dyDescent="0.25">
      <c r="A23" s="24" t="s">
        <v>43</v>
      </c>
      <c r="B23" s="23">
        <v>9</v>
      </c>
      <c r="C23" s="23">
        <v>8</v>
      </c>
      <c r="D23" s="23">
        <v>1</v>
      </c>
      <c r="E23" s="110" t="e">
        <f>#N/A</f>
        <v>#N/A</v>
      </c>
      <c r="F23" s="25"/>
    </row>
    <row r="24" spans="1:6" x14ac:dyDescent="0.25">
      <c r="A24" s="24" t="s">
        <v>44</v>
      </c>
      <c r="B24" s="23">
        <v>54</v>
      </c>
      <c r="C24" s="23">
        <v>37</v>
      </c>
      <c r="D24" s="23">
        <v>17</v>
      </c>
      <c r="E24" s="110" t="e">
        <f>#N/A</f>
        <v>#N/A</v>
      </c>
      <c r="F24" s="25"/>
    </row>
    <row r="25" spans="1:6" x14ac:dyDescent="0.25">
      <c r="A25" s="24" t="s">
        <v>45</v>
      </c>
      <c r="B25" s="23">
        <v>78</v>
      </c>
      <c r="C25" s="23">
        <v>43</v>
      </c>
      <c r="D25" s="23">
        <v>35</v>
      </c>
      <c r="E25" s="110" t="e">
        <f>#N/A</f>
        <v>#N/A</v>
      </c>
      <c r="F25" s="25"/>
    </row>
    <row r="26" spans="1:6" x14ac:dyDescent="0.25">
      <c r="A26" s="24" t="s">
        <v>46</v>
      </c>
      <c r="B26" s="23">
        <v>4</v>
      </c>
      <c r="C26" s="23">
        <v>3</v>
      </c>
      <c r="D26" s="23">
        <v>1</v>
      </c>
      <c r="E26" s="110" t="e">
        <f>#N/A</f>
        <v>#N/A</v>
      </c>
      <c r="F26" s="25"/>
    </row>
    <row r="27" spans="1:6" x14ac:dyDescent="0.25">
      <c r="A27" s="24" t="s">
        <v>47</v>
      </c>
      <c r="B27" s="23">
        <v>3</v>
      </c>
      <c r="C27" s="23">
        <v>3</v>
      </c>
      <c r="D27" s="23">
        <v>0</v>
      </c>
      <c r="E27" s="110" t="e">
        <f>#N/A</f>
        <v>#N/A</v>
      </c>
      <c r="F27" s="25"/>
    </row>
    <row r="28" spans="1:6" x14ac:dyDescent="0.25">
      <c r="A28" s="24" t="s">
        <v>48</v>
      </c>
      <c r="B28" s="23">
        <v>67</v>
      </c>
      <c r="C28" s="23">
        <v>23</v>
      </c>
      <c r="D28" s="23">
        <v>44</v>
      </c>
      <c r="E28" s="110" t="e">
        <f>#N/A</f>
        <v>#N/A</v>
      </c>
      <c r="F28" s="25"/>
    </row>
    <row r="29" spans="1:6" x14ac:dyDescent="0.25">
      <c r="A29" s="24" t="s">
        <v>49</v>
      </c>
      <c r="B29" s="23">
        <v>2</v>
      </c>
      <c r="C29" s="23">
        <v>2</v>
      </c>
      <c r="D29" s="23">
        <v>0</v>
      </c>
      <c r="E29" s="110" t="e">
        <f>#N/A</f>
        <v>#N/A</v>
      </c>
      <c r="F29" s="25"/>
    </row>
    <row r="30" spans="1:6" x14ac:dyDescent="0.25">
      <c r="A30" s="24" t="s">
        <v>50</v>
      </c>
      <c r="B30" s="23">
        <v>55</v>
      </c>
      <c r="C30" s="23">
        <v>28</v>
      </c>
      <c r="D30" s="23">
        <v>27</v>
      </c>
      <c r="E30" s="110" t="e">
        <f>#N/A</f>
        <v>#N/A</v>
      </c>
      <c r="F30" s="25"/>
    </row>
    <row r="31" spans="1:6" x14ac:dyDescent="0.25">
      <c r="A31" s="24" t="s">
        <v>51</v>
      </c>
      <c r="B31" s="23">
        <v>3</v>
      </c>
      <c r="C31" s="23">
        <v>3</v>
      </c>
      <c r="D31" s="23">
        <v>0</v>
      </c>
      <c r="E31" s="110" t="e">
        <f>#N/A</f>
        <v>#N/A</v>
      </c>
      <c r="F31" s="25"/>
    </row>
    <row r="32" spans="1:6" x14ac:dyDescent="0.25">
      <c r="A32" s="24" t="s">
        <v>52</v>
      </c>
      <c r="B32" s="23">
        <v>86</v>
      </c>
      <c r="C32" s="23">
        <v>40</v>
      </c>
      <c r="D32" s="23">
        <v>46</v>
      </c>
      <c r="E32" s="110" t="e">
        <f>#N/A</f>
        <v>#N/A</v>
      </c>
      <c r="F32" s="25"/>
    </row>
    <row r="33" spans="1:6" x14ac:dyDescent="0.25">
      <c r="A33" s="24" t="s">
        <v>53</v>
      </c>
      <c r="B33" s="23">
        <v>9</v>
      </c>
      <c r="C33" s="23">
        <v>3</v>
      </c>
      <c r="D33" s="23">
        <v>6</v>
      </c>
      <c r="E33" s="110" t="e">
        <f>#N/A</f>
        <v>#N/A</v>
      </c>
      <c r="F33" s="25"/>
    </row>
    <row r="34" spans="1:6" ht="15.75" thickBot="1" x14ac:dyDescent="0.3">
      <c r="A34" s="28" t="s">
        <v>54</v>
      </c>
      <c r="B34" s="29">
        <v>20</v>
      </c>
      <c r="C34" s="29">
        <v>16</v>
      </c>
      <c r="D34" s="29">
        <v>4</v>
      </c>
      <c r="E34" s="111" t="e">
        <f>#N/A</f>
        <v>#N/A</v>
      </c>
      <c r="F34" s="30"/>
    </row>
    <row r="36" spans="1:6" ht="16.5" thickBot="1" x14ac:dyDescent="0.3">
      <c r="A36" s="4" t="s">
        <v>38</v>
      </c>
      <c r="B36" s="2"/>
      <c r="C36" s="2"/>
      <c r="D36" s="2"/>
      <c r="E36" s="2"/>
      <c r="F36" s="2"/>
    </row>
    <row r="37" spans="1:6" s="22" customFormat="1" ht="16.5" thickBot="1" x14ac:dyDescent="0.3">
      <c r="A37" s="34" t="s">
        <v>0</v>
      </c>
      <c r="B37" s="35" t="s">
        <v>147</v>
      </c>
      <c r="C37" s="35" t="s">
        <v>11</v>
      </c>
      <c r="D37" s="35" t="s">
        <v>12</v>
      </c>
      <c r="E37" s="35" t="s">
        <v>140</v>
      </c>
      <c r="F37" s="96" t="s">
        <v>20</v>
      </c>
    </row>
    <row r="38" spans="1:6" x14ac:dyDescent="0.25">
      <c r="A38" s="31" t="s">
        <v>55</v>
      </c>
      <c r="B38" s="32">
        <v>24</v>
      </c>
      <c r="C38" s="32">
        <v>15</v>
      </c>
      <c r="D38" s="32">
        <v>9</v>
      </c>
      <c r="E38" s="109" t="e">
        <f>#N/A</f>
        <v>#N/A</v>
      </c>
      <c r="F38" s="33"/>
    </row>
    <row r="39" spans="1:6" x14ac:dyDescent="0.25">
      <c r="A39" s="24" t="s">
        <v>56</v>
      </c>
      <c r="B39" s="23">
        <v>28</v>
      </c>
      <c r="C39" s="23">
        <v>25</v>
      </c>
      <c r="D39" s="23">
        <v>3</v>
      </c>
      <c r="E39" s="110" t="e">
        <f>#N/A</f>
        <v>#N/A</v>
      </c>
      <c r="F39" s="25"/>
    </row>
    <row r="40" spans="1:6" x14ac:dyDescent="0.25">
      <c r="A40" s="24" t="s">
        <v>57</v>
      </c>
      <c r="B40" s="23">
        <v>47</v>
      </c>
      <c r="C40" s="23">
        <v>41</v>
      </c>
      <c r="D40" s="23">
        <v>6</v>
      </c>
      <c r="E40" s="110" t="e">
        <f>#N/A</f>
        <v>#N/A</v>
      </c>
      <c r="F40" s="25"/>
    </row>
    <row r="41" spans="1:6" x14ac:dyDescent="0.25">
      <c r="A41" s="24" t="s">
        <v>58</v>
      </c>
      <c r="B41" s="23">
        <v>55</v>
      </c>
      <c r="C41" s="23">
        <v>46</v>
      </c>
      <c r="D41" s="23">
        <v>9</v>
      </c>
      <c r="E41" s="110" t="e">
        <f>#N/A</f>
        <v>#N/A</v>
      </c>
      <c r="F41" s="25"/>
    </row>
    <row r="42" spans="1:6" x14ac:dyDescent="0.25">
      <c r="A42" s="24" t="s">
        <v>59</v>
      </c>
      <c r="B42" s="23">
        <v>2</v>
      </c>
      <c r="C42" s="23">
        <v>2</v>
      </c>
      <c r="D42" s="23">
        <v>0</v>
      </c>
      <c r="E42" s="110" t="e">
        <f>#N/A</f>
        <v>#N/A</v>
      </c>
      <c r="F42" s="25"/>
    </row>
    <row r="43" spans="1:6" x14ac:dyDescent="0.25">
      <c r="A43" s="24" t="s">
        <v>60</v>
      </c>
      <c r="B43" s="23">
        <v>46</v>
      </c>
      <c r="C43" s="23">
        <v>43</v>
      </c>
      <c r="D43" s="23">
        <v>3</v>
      </c>
      <c r="E43" s="110" t="e">
        <f>#N/A</f>
        <v>#N/A</v>
      </c>
      <c r="F43" s="25"/>
    </row>
    <row r="44" spans="1:6" x14ac:dyDescent="0.25">
      <c r="A44" s="24" t="s">
        <v>61</v>
      </c>
      <c r="B44" s="23">
        <v>51</v>
      </c>
      <c r="C44" s="23">
        <v>19</v>
      </c>
      <c r="D44" s="23">
        <v>32</v>
      </c>
      <c r="E44" s="110" t="e">
        <f>#N/A</f>
        <v>#N/A</v>
      </c>
      <c r="F44" s="25"/>
    </row>
    <row r="45" spans="1:6" x14ac:dyDescent="0.25">
      <c r="A45" s="24" t="s">
        <v>62</v>
      </c>
      <c r="B45" s="23">
        <v>17</v>
      </c>
      <c r="C45" s="23">
        <v>17</v>
      </c>
      <c r="D45" s="23">
        <v>0</v>
      </c>
      <c r="E45" s="110" t="e">
        <f>#N/A</f>
        <v>#N/A</v>
      </c>
      <c r="F45" s="25"/>
    </row>
    <row r="46" spans="1:6" x14ac:dyDescent="0.25">
      <c r="A46" s="24" t="s">
        <v>63</v>
      </c>
      <c r="B46" s="23">
        <v>21</v>
      </c>
      <c r="C46" s="23">
        <v>19</v>
      </c>
      <c r="D46" s="23">
        <v>2</v>
      </c>
      <c r="E46" s="110" t="e">
        <f>#N/A</f>
        <v>#N/A</v>
      </c>
      <c r="F46" s="25"/>
    </row>
    <row r="47" spans="1:6" x14ac:dyDescent="0.25">
      <c r="A47" s="24" t="s">
        <v>64</v>
      </c>
      <c r="B47" s="23">
        <v>9</v>
      </c>
      <c r="C47" s="23">
        <v>5</v>
      </c>
      <c r="D47" s="23">
        <v>4</v>
      </c>
      <c r="E47" s="110" t="e">
        <f>#N/A</f>
        <v>#N/A</v>
      </c>
      <c r="F47" s="25"/>
    </row>
    <row r="48" spans="1:6" x14ac:dyDescent="0.25">
      <c r="A48" s="24" t="s">
        <v>65</v>
      </c>
      <c r="B48" s="23">
        <v>46</v>
      </c>
      <c r="C48" s="23">
        <v>39</v>
      </c>
      <c r="D48" s="23">
        <v>7</v>
      </c>
      <c r="E48" s="110" t="e">
        <f>#N/A</f>
        <v>#N/A</v>
      </c>
      <c r="F48" s="25"/>
    </row>
    <row r="49" spans="1:6" x14ac:dyDescent="0.25">
      <c r="A49" s="24" t="s">
        <v>66</v>
      </c>
      <c r="B49" s="23">
        <v>1</v>
      </c>
      <c r="C49" s="23">
        <v>1</v>
      </c>
      <c r="D49" s="23">
        <v>0</v>
      </c>
      <c r="E49" s="110" t="e">
        <f>#N/A</f>
        <v>#N/A</v>
      </c>
      <c r="F49" s="25"/>
    </row>
    <row r="50" spans="1:6" x14ac:dyDescent="0.25">
      <c r="A50" s="24" t="s">
        <v>67</v>
      </c>
      <c r="B50" s="23">
        <v>1</v>
      </c>
      <c r="C50" s="23">
        <v>1</v>
      </c>
      <c r="D50" s="23">
        <v>0</v>
      </c>
      <c r="E50" s="110" t="e">
        <f>#N/A</f>
        <v>#N/A</v>
      </c>
      <c r="F50" s="25"/>
    </row>
    <row r="51" spans="1:6" x14ac:dyDescent="0.25">
      <c r="A51" s="24" t="s">
        <v>68</v>
      </c>
      <c r="B51" s="23">
        <v>51</v>
      </c>
      <c r="C51" s="23">
        <v>35</v>
      </c>
      <c r="D51" s="23">
        <v>16</v>
      </c>
      <c r="E51" s="110" t="e">
        <f>#N/A</f>
        <v>#N/A</v>
      </c>
      <c r="F51" s="25"/>
    </row>
    <row r="52" spans="1:6" x14ac:dyDescent="0.25">
      <c r="A52" s="24" t="s">
        <v>69</v>
      </c>
      <c r="B52" s="23">
        <v>7</v>
      </c>
      <c r="C52" s="23">
        <v>6</v>
      </c>
      <c r="D52" s="23">
        <v>1</v>
      </c>
      <c r="E52" s="110" t="e">
        <f>#N/A</f>
        <v>#N/A</v>
      </c>
      <c r="F52" s="25"/>
    </row>
    <row r="53" spans="1:6" ht="15.75" thickBot="1" x14ac:dyDescent="0.3">
      <c r="A53" s="28" t="s">
        <v>70</v>
      </c>
      <c r="B53" s="29">
        <v>11</v>
      </c>
      <c r="C53" s="29">
        <v>9</v>
      </c>
      <c r="D53" s="29">
        <v>2</v>
      </c>
      <c r="E53" s="111" t="e">
        <f>#N/A</f>
        <v>#N/A</v>
      </c>
      <c r="F53" s="30"/>
    </row>
    <row r="55" spans="1:6" ht="16.5" thickBot="1" x14ac:dyDescent="0.3">
      <c r="A55" s="4" t="s">
        <v>39</v>
      </c>
      <c r="B55" s="2"/>
      <c r="C55" s="2"/>
      <c r="D55" s="2"/>
      <c r="E55" s="2"/>
      <c r="F55" s="2"/>
    </row>
    <row r="56" spans="1:6" s="22" customFormat="1" ht="16.5" thickBot="1" x14ac:dyDescent="0.3">
      <c r="A56" s="34" t="s">
        <v>0</v>
      </c>
      <c r="B56" s="35" t="s">
        <v>147</v>
      </c>
      <c r="C56" s="35" t="s">
        <v>11</v>
      </c>
      <c r="D56" s="35" t="s">
        <v>12</v>
      </c>
      <c r="E56" s="35" t="s">
        <v>140</v>
      </c>
      <c r="F56" s="96" t="s">
        <v>20</v>
      </c>
    </row>
    <row r="57" spans="1:6" x14ac:dyDescent="0.25">
      <c r="A57" s="56" t="s">
        <v>73</v>
      </c>
      <c r="B57" s="57">
        <v>29</v>
      </c>
      <c r="C57" s="57">
        <v>29</v>
      </c>
      <c r="D57" s="57">
        <v>0</v>
      </c>
      <c r="E57" s="112" t="e">
        <f>#N/A</f>
        <v>#N/A</v>
      </c>
      <c r="F57" s="58"/>
    </row>
    <row r="58" spans="1:6" x14ac:dyDescent="0.25">
      <c r="A58" s="24" t="s">
        <v>74</v>
      </c>
      <c r="B58" s="23">
        <v>29</v>
      </c>
      <c r="C58" s="23">
        <v>29</v>
      </c>
      <c r="D58" s="23">
        <v>0</v>
      </c>
      <c r="E58" s="110" t="e">
        <f>#N/A</f>
        <v>#N/A</v>
      </c>
      <c r="F58" s="25"/>
    </row>
    <row r="59" spans="1:6" x14ac:dyDescent="0.25">
      <c r="A59" s="24" t="s">
        <v>75</v>
      </c>
      <c r="B59" s="23">
        <v>29</v>
      </c>
      <c r="C59" s="23">
        <v>29</v>
      </c>
      <c r="D59" s="23">
        <v>0</v>
      </c>
      <c r="E59" s="110" t="e">
        <f>#N/A</f>
        <v>#N/A</v>
      </c>
      <c r="F59" s="25"/>
    </row>
    <row r="60" spans="1:6" x14ac:dyDescent="0.25">
      <c r="A60" s="24" t="s">
        <v>76</v>
      </c>
      <c r="B60" s="23">
        <v>29</v>
      </c>
      <c r="C60" s="23">
        <v>29</v>
      </c>
      <c r="D60" s="23">
        <v>0</v>
      </c>
      <c r="E60" s="110" t="e">
        <f>#N/A</f>
        <v>#N/A</v>
      </c>
      <c r="F60" s="25"/>
    </row>
    <row r="61" spans="1:6" x14ac:dyDescent="0.25">
      <c r="A61" s="24" t="s">
        <v>77</v>
      </c>
      <c r="B61" s="23">
        <v>42</v>
      </c>
      <c r="C61" s="23">
        <v>34</v>
      </c>
      <c r="D61" s="23">
        <v>8</v>
      </c>
      <c r="E61" s="110" t="e">
        <f>#N/A</f>
        <v>#N/A</v>
      </c>
      <c r="F61" s="25"/>
    </row>
    <row r="62" spans="1:6" x14ac:dyDescent="0.25">
      <c r="A62" s="24" t="s">
        <v>78</v>
      </c>
      <c r="B62" s="23">
        <v>32</v>
      </c>
      <c r="C62" s="23">
        <v>31</v>
      </c>
      <c r="D62" s="23">
        <v>1</v>
      </c>
      <c r="E62" s="110" t="e">
        <f>#N/A</f>
        <v>#N/A</v>
      </c>
      <c r="F62" s="25"/>
    </row>
    <row r="63" spans="1:6" x14ac:dyDescent="0.25">
      <c r="A63" s="24" t="s">
        <v>80</v>
      </c>
      <c r="B63" s="23">
        <v>29</v>
      </c>
      <c r="C63" s="23">
        <v>29</v>
      </c>
      <c r="D63" s="23">
        <v>0</v>
      </c>
      <c r="E63" s="110" t="e">
        <f>#N/A</f>
        <v>#N/A</v>
      </c>
      <c r="F63" s="25"/>
    </row>
    <row r="64" spans="1:6" x14ac:dyDescent="0.25">
      <c r="A64" s="24" t="s">
        <v>79</v>
      </c>
      <c r="B64" s="23">
        <v>30</v>
      </c>
      <c r="C64" s="23">
        <v>30</v>
      </c>
      <c r="D64" s="23">
        <v>0</v>
      </c>
      <c r="E64" s="110" t="e">
        <f>#N/A</f>
        <v>#N/A</v>
      </c>
      <c r="F64" s="25"/>
    </row>
    <row r="65" spans="1:6" x14ac:dyDescent="0.25">
      <c r="A65" s="70" t="s">
        <v>81</v>
      </c>
      <c r="B65" s="23">
        <v>28</v>
      </c>
      <c r="C65" s="23">
        <v>28</v>
      </c>
      <c r="D65" s="23">
        <v>0</v>
      </c>
      <c r="E65" s="110" t="e">
        <f>#N/A</f>
        <v>#N/A</v>
      </c>
      <c r="F65" s="25"/>
    </row>
    <row r="66" spans="1:6" x14ac:dyDescent="0.25">
      <c r="A66" s="24" t="s">
        <v>82</v>
      </c>
      <c r="B66" s="23">
        <v>6</v>
      </c>
      <c r="C66" s="23">
        <v>6</v>
      </c>
      <c r="D66" s="23">
        <v>0</v>
      </c>
      <c r="E66" s="110" t="e">
        <f>#N/A</f>
        <v>#N/A</v>
      </c>
      <c r="F66" s="25"/>
    </row>
    <row r="67" spans="1:6" x14ac:dyDescent="0.25">
      <c r="A67" s="24" t="s">
        <v>83</v>
      </c>
      <c r="B67" s="23">
        <v>1</v>
      </c>
      <c r="C67" s="23">
        <v>1</v>
      </c>
      <c r="D67" s="23">
        <v>0</v>
      </c>
      <c r="E67" s="110" t="e">
        <f>#N/A</f>
        <v>#N/A</v>
      </c>
      <c r="F67" s="25"/>
    </row>
    <row r="68" spans="1:6" x14ac:dyDescent="0.25">
      <c r="A68" s="24" t="s">
        <v>84</v>
      </c>
      <c r="B68" s="23">
        <v>36</v>
      </c>
      <c r="C68" s="23">
        <v>35</v>
      </c>
      <c r="D68" s="23">
        <v>1</v>
      </c>
      <c r="E68" s="110" t="e">
        <f>#N/A</f>
        <v>#N/A</v>
      </c>
      <c r="F68" s="25"/>
    </row>
    <row r="69" spans="1:6" x14ac:dyDescent="0.25">
      <c r="A69" s="24" t="s">
        <v>85</v>
      </c>
      <c r="B69" s="23">
        <v>36</v>
      </c>
      <c r="C69" s="23">
        <v>35</v>
      </c>
      <c r="D69" s="23">
        <v>1</v>
      </c>
      <c r="E69" s="110" t="e">
        <f>#N/A</f>
        <v>#N/A</v>
      </c>
      <c r="F69" s="25"/>
    </row>
    <row r="70" spans="1:6" x14ac:dyDescent="0.25">
      <c r="A70" s="26" t="s">
        <v>111</v>
      </c>
      <c r="B70" s="86">
        <v>32</v>
      </c>
      <c r="C70" s="23">
        <v>32</v>
      </c>
      <c r="D70" s="23">
        <v>0</v>
      </c>
      <c r="E70" s="110" t="e">
        <f>#N/A</f>
        <v>#N/A</v>
      </c>
      <c r="F70" s="25"/>
    </row>
    <row r="71" spans="1:6" ht="15.75" thickBot="1" x14ac:dyDescent="0.3">
      <c r="A71" s="59" t="s">
        <v>112</v>
      </c>
      <c r="B71" s="101">
        <v>51</v>
      </c>
      <c r="C71" s="29">
        <v>51</v>
      </c>
      <c r="D71" s="29">
        <v>0</v>
      </c>
      <c r="E71" s="111" t="e">
        <f>#N/A</f>
        <v>#N/A</v>
      </c>
      <c r="F71" s="30"/>
    </row>
    <row r="73" spans="1:6" ht="16.5" thickBot="1" x14ac:dyDescent="0.3">
      <c r="A73" s="4" t="s">
        <v>71</v>
      </c>
      <c r="B73" s="2"/>
      <c r="C73" s="2"/>
      <c r="D73" s="2"/>
      <c r="E73" s="2"/>
      <c r="F73" s="2"/>
    </row>
    <row r="74" spans="1:6" s="22" customFormat="1" ht="16.5" thickBot="1" x14ac:dyDescent="0.3">
      <c r="A74" s="34" t="s">
        <v>0</v>
      </c>
      <c r="B74" s="35" t="s">
        <v>147</v>
      </c>
      <c r="C74" s="35" t="s">
        <v>11</v>
      </c>
      <c r="D74" s="35" t="s">
        <v>12</v>
      </c>
      <c r="E74" s="35" t="s">
        <v>140</v>
      </c>
      <c r="F74" s="96" t="s">
        <v>20</v>
      </c>
    </row>
    <row r="75" spans="1:6" x14ac:dyDescent="0.25">
      <c r="A75" s="56" t="s">
        <v>72</v>
      </c>
      <c r="B75" s="57">
        <v>26</v>
      </c>
      <c r="C75" s="57">
        <v>26</v>
      </c>
      <c r="D75" s="57">
        <v>0</v>
      </c>
      <c r="E75" s="112" t="e">
        <f>#N/A</f>
        <v>#N/A</v>
      </c>
      <c r="F75" s="58"/>
    </row>
    <row r="76" spans="1:6" x14ac:dyDescent="0.25">
      <c r="A76" s="24" t="s">
        <v>86</v>
      </c>
      <c r="B76" s="23">
        <v>26</v>
      </c>
      <c r="C76" s="23">
        <v>26</v>
      </c>
      <c r="D76" s="23">
        <v>0</v>
      </c>
      <c r="E76" s="110" t="e">
        <f>#N/A</f>
        <v>#N/A</v>
      </c>
      <c r="F76" s="25"/>
    </row>
    <row r="77" spans="1:6" x14ac:dyDescent="0.25">
      <c r="A77" s="24" t="s">
        <v>87</v>
      </c>
      <c r="B77" s="23">
        <v>27</v>
      </c>
      <c r="C77" s="23">
        <v>27</v>
      </c>
      <c r="D77" s="23">
        <v>0</v>
      </c>
      <c r="E77" s="110" t="e">
        <f>#N/A</f>
        <v>#N/A</v>
      </c>
      <c r="F77" s="25"/>
    </row>
    <row r="78" spans="1:6" x14ac:dyDescent="0.25">
      <c r="A78" s="24" t="s">
        <v>88</v>
      </c>
      <c r="B78" s="23">
        <v>26</v>
      </c>
      <c r="C78" s="23">
        <v>26</v>
      </c>
      <c r="D78" s="23">
        <v>0</v>
      </c>
      <c r="E78" s="110" t="e">
        <f>#N/A</f>
        <v>#N/A</v>
      </c>
      <c r="F78" s="25"/>
    </row>
    <row r="79" spans="1:6" x14ac:dyDescent="0.25">
      <c r="A79" s="27" t="s">
        <v>89</v>
      </c>
      <c r="B79" s="23">
        <v>28</v>
      </c>
      <c r="C79" s="23">
        <v>28</v>
      </c>
      <c r="D79" s="23">
        <v>0</v>
      </c>
      <c r="E79" s="110" t="e">
        <f>#N/A</f>
        <v>#N/A</v>
      </c>
      <c r="F79" s="25"/>
    </row>
    <row r="80" spans="1:6" x14ac:dyDescent="0.25">
      <c r="A80" s="24" t="s">
        <v>90</v>
      </c>
      <c r="B80" s="23">
        <v>26</v>
      </c>
      <c r="C80" s="23">
        <v>26</v>
      </c>
      <c r="D80" s="23">
        <v>0</v>
      </c>
      <c r="E80" s="110" t="e">
        <f>#N/A</f>
        <v>#N/A</v>
      </c>
      <c r="F80" s="25"/>
    </row>
    <row r="81" spans="1:6" x14ac:dyDescent="0.25">
      <c r="A81" s="24" t="s">
        <v>91</v>
      </c>
      <c r="B81" s="23">
        <v>26</v>
      </c>
      <c r="C81" s="23">
        <v>24</v>
      </c>
      <c r="D81" s="23">
        <v>2</v>
      </c>
      <c r="E81" s="110" t="e">
        <f>#N/A</f>
        <v>#N/A</v>
      </c>
      <c r="F81" s="25"/>
    </row>
    <row r="82" spans="1:6" ht="15.75" thickBot="1" x14ac:dyDescent="0.3">
      <c r="A82" s="59" t="s">
        <v>113</v>
      </c>
      <c r="B82" s="101">
        <v>26</v>
      </c>
      <c r="C82" s="29">
        <v>26</v>
      </c>
      <c r="D82" s="29">
        <v>1</v>
      </c>
      <c r="E82" s="111" t="e">
        <f>#N/A</f>
        <v>#N/A</v>
      </c>
      <c r="F82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showWhiteSpace="0" zoomScale="90" zoomScaleNormal="90" workbookViewId="0">
      <selection activeCell="A33" sqref="A33:F33"/>
    </sheetView>
  </sheetViews>
  <sheetFormatPr defaultRowHeight="15" x14ac:dyDescent="0.25"/>
  <cols>
    <col min="1" max="1" width="59.5703125" style="1" customWidth="1"/>
    <col min="2" max="2" width="12.85546875" style="2" customWidth="1"/>
    <col min="3" max="3" width="8.140625" style="2" customWidth="1"/>
    <col min="4" max="4" width="10.7109375" style="2" customWidth="1"/>
    <col min="5" max="5" width="9.140625" style="2" customWidth="1"/>
    <col min="6" max="6" width="25.7109375" style="2" customWidth="1"/>
    <col min="7" max="16384" width="9.140625" style="1"/>
  </cols>
  <sheetData>
    <row r="1" spans="1:6" s="4" customFormat="1" ht="15.75" x14ac:dyDescent="0.25">
      <c r="A1" s="4" t="s">
        <v>13</v>
      </c>
      <c r="B1" s="5"/>
      <c r="C1" s="5"/>
      <c r="D1" s="5"/>
      <c r="E1" s="5"/>
      <c r="F1" s="5"/>
    </row>
    <row r="2" spans="1:6" s="4" customFormat="1" ht="15.75" x14ac:dyDescent="0.25">
      <c r="A2" s="21" t="s">
        <v>139</v>
      </c>
      <c r="B2" s="5"/>
      <c r="C2" s="5"/>
      <c r="D2" s="5"/>
      <c r="E2" s="5"/>
      <c r="F2" s="5"/>
    </row>
    <row r="3" spans="1:6" s="4" customFormat="1" ht="15.75" x14ac:dyDescent="0.25">
      <c r="B3" s="5"/>
      <c r="C3" s="5"/>
      <c r="D3" s="5"/>
      <c r="E3" s="5"/>
      <c r="F3" s="5"/>
    </row>
    <row r="4" spans="1:6" ht="16.5" thickBot="1" x14ac:dyDescent="0.3">
      <c r="A4" s="4" t="s">
        <v>14</v>
      </c>
    </row>
    <row r="5" spans="1:6" s="98" customFormat="1" ht="20.85" customHeight="1" thickBot="1" x14ac:dyDescent="0.3">
      <c r="A5" s="11" t="s">
        <v>0</v>
      </c>
      <c r="B5" s="12" t="s">
        <v>147</v>
      </c>
      <c r="C5" s="12" t="s">
        <v>11</v>
      </c>
      <c r="D5" s="13" t="s">
        <v>12</v>
      </c>
      <c r="E5" s="20" t="s">
        <v>140</v>
      </c>
      <c r="F5" s="97" t="s">
        <v>20</v>
      </c>
    </row>
    <row r="6" spans="1:6" ht="20.85" customHeight="1" x14ac:dyDescent="0.25">
      <c r="A6" s="6" t="s">
        <v>2</v>
      </c>
      <c r="B6" s="7">
        <v>44</v>
      </c>
      <c r="C6" s="7">
        <v>39</v>
      </c>
      <c r="D6" s="14">
        <v>5</v>
      </c>
      <c r="E6" s="106" t="e">
        <f>#N/A</f>
        <v>#N/A</v>
      </c>
      <c r="F6" s="17" t="s">
        <v>15</v>
      </c>
    </row>
    <row r="7" spans="1:6" ht="20.85" customHeight="1" x14ac:dyDescent="0.25">
      <c r="A7" s="8" t="s">
        <v>1</v>
      </c>
      <c r="B7" s="3">
        <v>25</v>
      </c>
      <c r="C7" s="3">
        <v>18</v>
      </c>
      <c r="D7" s="15">
        <v>7</v>
      </c>
      <c r="E7" s="107" t="e">
        <f>#N/A</f>
        <v>#N/A</v>
      </c>
      <c r="F7" s="18" t="s">
        <v>16</v>
      </c>
    </row>
    <row r="8" spans="1:6" ht="20.85" customHeight="1" x14ac:dyDescent="0.25">
      <c r="A8" s="8" t="s">
        <v>7</v>
      </c>
      <c r="B8" s="3">
        <v>53</v>
      </c>
      <c r="C8" s="3">
        <v>36</v>
      </c>
      <c r="D8" s="15">
        <v>17</v>
      </c>
      <c r="E8" s="107" t="e">
        <f>#N/A</f>
        <v>#N/A</v>
      </c>
      <c r="F8" s="18" t="s">
        <v>17</v>
      </c>
    </row>
    <row r="9" spans="1:6" ht="20.85" customHeight="1" x14ac:dyDescent="0.25">
      <c r="A9" s="8" t="s">
        <v>3</v>
      </c>
      <c r="B9" s="3">
        <v>23</v>
      </c>
      <c r="C9" s="3">
        <v>11</v>
      </c>
      <c r="D9" s="15">
        <v>12</v>
      </c>
      <c r="E9" s="107" t="e">
        <f>#N/A</f>
        <v>#N/A</v>
      </c>
      <c r="F9" s="18" t="s">
        <v>16</v>
      </c>
    </row>
    <row r="10" spans="1:6" ht="20.85" customHeight="1" x14ac:dyDescent="0.25">
      <c r="A10" s="8" t="s">
        <v>6</v>
      </c>
      <c r="B10" s="3">
        <v>72</v>
      </c>
      <c r="C10" s="3">
        <v>29</v>
      </c>
      <c r="D10" s="15">
        <v>43</v>
      </c>
      <c r="E10" s="107" t="e">
        <f>#N/A</f>
        <v>#N/A</v>
      </c>
      <c r="F10" s="18" t="s">
        <v>21</v>
      </c>
    </row>
    <row r="11" spans="1:6" ht="20.85" customHeight="1" x14ac:dyDescent="0.25">
      <c r="A11" s="8" t="s">
        <v>5</v>
      </c>
      <c r="B11" s="3">
        <v>72</v>
      </c>
      <c r="C11" s="3">
        <v>34</v>
      </c>
      <c r="D11" s="15">
        <v>38</v>
      </c>
      <c r="E11" s="107" t="e">
        <f>#N/A</f>
        <v>#N/A</v>
      </c>
      <c r="F11" s="18" t="s">
        <v>18</v>
      </c>
    </row>
    <row r="12" spans="1:6" ht="20.85" customHeight="1" x14ac:dyDescent="0.25">
      <c r="A12" s="8" t="s">
        <v>8</v>
      </c>
      <c r="B12" s="3">
        <v>39</v>
      </c>
      <c r="C12" s="3">
        <v>14</v>
      </c>
      <c r="D12" s="15">
        <v>25</v>
      </c>
      <c r="E12" s="107" t="e">
        <f>#N/A</f>
        <v>#N/A</v>
      </c>
      <c r="F12" s="18"/>
    </row>
    <row r="13" spans="1:6" ht="20.85" customHeight="1" x14ac:dyDescent="0.25">
      <c r="A13" s="8" t="s">
        <v>4</v>
      </c>
      <c r="B13" s="3">
        <v>20</v>
      </c>
      <c r="C13" s="3">
        <v>6</v>
      </c>
      <c r="D13" s="15">
        <v>14</v>
      </c>
      <c r="E13" s="107" t="e">
        <f>#N/A</f>
        <v>#N/A</v>
      </c>
      <c r="F13" s="18"/>
    </row>
    <row r="14" spans="1:6" ht="20.85" customHeight="1" x14ac:dyDescent="0.25">
      <c r="A14" s="8" t="s">
        <v>9</v>
      </c>
      <c r="B14" s="3">
        <v>44</v>
      </c>
      <c r="C14" s="3">
        <v>6</v>
      </c>
      <c r="D14" s="15">
        <v>38</v>
      </c>
      <c r="E14" s="107" t="e">
        <f>#N/A</f>
        <v>#N/A</v>
      </c>
      <c r="F14" s="18" t="s">
        <v>19</v>
      </c>
    </row>
    <row r="15" spans="1:6" ht="20.85" customHeight="1" thickBot="1" x14ac:dyDescent="0.3">
      <c r="A15" s="9" t="s">
        <v>10</v>
      </c>
      <c r="B15" s="10">
        <v>30</v>
      </c>
      <c r="C15" s="10">
        <v>1</v>
      </c>
      <c r="D15" s="16">
        <v>29</v>
      </c>
      <c r="E15" s="108" t="e">
        <f>#N/A</f>
        <v>#N/A</v>
      </c>
      <c r="F15" s="19" t="s">
        <v>19</v>
      </c>
    </row>
    <row r="17" spans="1:6" s="4" customFormat="1" ht="16.5" thickBot="1" x14ac:dyDescent="0.3">
      <c r="A17" s="4" t="s">
        <v>33</v>
      </c>
      <c r="B17" s="5"/>
      <c r="C17" s="5"/>
      <c r="D17" s="5"/>
      <c r="E17" s="5"/>
      <c r="F17" s="5"/>
    </row>
    <row r="18" spans="1:6" s="98" customFormat="1" ht="20.85" customHeight="1" thickBot="1" x14ac:dyDescent="0.3">
      <c r="A18" s="11" t="s">
        <v>0</v>
      </c>
      <c r="B18" s="12" t="s">
        <v>147</v>
      </c>
      <c r="C18" s="12" t="s">
        <v>11</v>
      </c>
      <c r="D18" s="13" t="s">
        <v>12</v>
      </c>
      <c r="E18" s="20" t="s">
        <v>140</v>
      </c>
      <c r="F18" s="97" t="s">
        <v>20</v>
      </c>
    </row>
    <row r="19" spans="1:6" x14ac:dyDescent="0.25">
      <c r="A19" s="42" t="s">
        <v>36</v>
      </c>
      <c r="B19" s="43">
        <v>1</v>
      </c>
      <c r="C19" s="43">
        <v>0</v>
      </c>
      <c r="D19" s="43">
        <v>1</v>
      </c>
      <c r="E19" s="105" t="e">
        <f>#N/A</f>
        <v>#N/A</v>
      </c>
      <c r="F19" s="44"/>
    </row>
    <row r="20" spans="1:6" x14ac:dyDescent="0.25">
      <c r="A20" s="45" t="s">
        <v>40</v>
      </c>
      <c r="B20" s="36">
        <v>49</v>
      </c>
      <c r="C20" s="36">
        <v>35</v>
      </c>
      <c r="D20" s="36">
        <v>14</v>
      </c>
      <c r="E20" s="103" t="e">
        <f>#N/A</f>
        <v>#N/A</v>
      </c>
      <c r="F20" s="46"/>
    </row>
    <row r="21" spans="1:6" x14ac:dyDescent="0.25">
      <c r="A21" s="45" t="s">
        <v>41</v>
      </c>
      <c r="B21" s="36">
        <v>57</v>
      </c>
      <c r="C21" s="36">
        <v>27</v>
      </c>
      <c r="D21" s="36">
        <v>30</v>
      </c>
      <c r="E21" s="103" t="e">
        <f>#N/A</f>
        <v>#N/A</v>
      </c>
      <c r="F21" s="46"/>
    </row>
    <row r="22" spans="1:6" x14ac:dyDescent="0.25">
      <c r="A22" s="45" t="s">
        <v>42</v>
      </c>
      <c r="B22" s="36">
        <v>68</v>
      </c>
      <c r="C22" s="36">
        <v>33</v>
      </c>
      <c r="D22" s="36">
        <v>35</v>
      </c>
      <c r="E22" s="103" t="e">
        <f>#N/A</f>
        <v>#N/A</v>
      </c>
      <c r="F22" s="46"/>
    </row>
    <row r="23" spans="1:6" x14ac:dyDescent="0.25">
      <c r="A23" s="45" t="s">
        <v>44</v>
      </c>
      <c r="B23" s="36">
        <v>50</v>
      </c>
      <c r="C23" s="36">
        <v>26</v>
      </c>
      <c r="D23" s="36">
        <v>24</v>
      </c>
      <c r="E23" s="103" t="e">
        <f>#N/A</f>
        <v>#N/A</v>
      </c>
      <c r="F23" s="46"/>
    </row>
    <row r="24" spans="1:6" x14ac:dyDescent="0.25">
      <c r="A24" s="45" t="s">
        <v>45</v>
      </c>
      <c r="B24" s="36">
        <v>71</v>
      </c>
      <c r="C24" s="36">
        <v>48</v>
      </c>
      <c r="D24" s="36">
        <v>23</v>
      </c>
      <c r="E24" s="103" t="e">
        <f>#N/A</f>
        <v>#N/A</v>
      </c>
      <c r="F24" s="46"/>
    </row>
    <row r="25" spans="1:6" x14ac:dyDescent="0.25">
      <c r="A25" s="45" t="s">
        <v>48</v>
      </c>
      <c r="B25" s="36">
        <v>69</v>
      </c>
      <c r="C25" s="36">
        <v>35</v>
      </c>
      <c r="D25" s="36">
        <v>34</v>
      </c>
      <c r="E25" s="103" t="e">
        <f>#N/A</f>
        <v>#N/A</v>
      </c>
      <c r="F25" s="46"/>
    </row>
    <row r="26" spans="1:6" x14ac:dyDescent="0.25">
      <c r="A26" s="45" t="s">
        <v>50</v>
      </c>
      <c r="B26" s="36">
        <v>56</v>
      </c>
      <c r="C26" s="36">
        <v>37</v>
      </c>
      <c r="D26" s="36">
        <v>19</v>
      </c>
      <c r="E26" s="103" t="e">
        <f>#N/A</f>
        <v>#N/A</v>
      </c>
      <c r="F26" s="46"/>
    </row>
    <row r="27" spans="1:6" x14ac:dyDescent="0.25">
      <c r="A27" s="45" t="s">
        <v>52</v>
      </c>
      <c r="B27" s="36">
        <v>80</v>
      </c>
      <c r="C27" s="36">
        <v>46</v>
      </c>
      <c r="D27" s="36">
        <v>34</v>
      </c>
      <c r="E27" s="103" t="e">
        <f>#N/A</f>
        <v>#N/A</v>
      </c>
      <c r="F27" s="46"/>
    </row>
    <row r="28" spans="1:6" x14ac:dyDescent="0.25">
      <c r="A28" s="45" t="s">
        <v>53</v>
      </c>
      <c r="B28" s="36">
        <v>3</v>
      </c>
      <c r="C28" s="36">
        <v>3</v>
      </c>
      <c r="D28" s="36">
        <v>0</v>
      </c>
      <c r="E28" s="103" t="e">
        <f>#N/A</f>
        <v>#N/A</v>
      </c>
      <c r="F28" s="46"/>
    </row>
    <row r="29" spans="1:6" ht="15.75" thickBot="1" x14ac:dyDescent="0.3">
      <c r="A29" s="47" t="s">
        <v>54</v>
      </c>
      <c r="B29" s="48">
        <v>1</v>
      </c>
      <c r="C29" s="48">
        <v>1</v>
      </c>
      <c r="D29" s="48">
        <v>0</v>
      </c>
      <c r="E29" s="104" t="e">
        <f>#N/A</f>
        <v>#N/A</v>
      </c>
      <c r="F29" s="49"/>
    </row>
    <row r="30" spans="1:6" x14ac:dyDescent="0.25">
      <c r="A30" s="41"/>
      <c r="B30" s="39"/>
      <c r="C30" s="39"/>
      <c r="D30" s="39"/>
      <c r="E30" s="39"/>
      <c r="F30" s="39"/>
    </row>
    <row r="31" spans="1:6" s="38" customFormat="1" x14ac:dyDescent="0.25">
      <c r="B31" s="39"/>
      <c r="C31" s="39"/>
      <c r="D31" s="39"/>
      <c r="E31" s="39"/>
      <c r="F31" s="39"/>
    </row>
    <row r="32" spans="1:6" s="4" customFormat="1" ht="16.5" thickBot="1" x14ac:dyDescent="0.3">
      <c r="A32" s="50" t="s">
        <v>34</v>
      </c>
      <c r="B32" s="40"/>
      <c r="C32" s="40"/>
      <c r="D32" s="40"/>
      <c r="E32" s="40"/>
      <c r="F32" s="40"/>
    </row>
    <row r="33" spans="1:6" s="98" customFormat="1" ht="20.85" customHeight="1" thickBot="1" x14ac:dyDescent="0.3">
      <c r="A33" s="34" t="s">
        <v>0</v>
      </c>
      <c r="B33" s="35" t="s">
        <v>147</v>
      </c>
      <c r="C33" s="35" t="s">
        <v>11</v>
      </c>
      <c r="D33" s="195" t="s">
        <v>12</v>
      </c>
      <c r="E33" s="196" t="s">
        <v>140</v>
      </c>
      <c r="F33" s="97" t="s">
        <v>20</v>
      </c>
    </row>
    <row r="34" spans="1:6" x14ac:dyDescent="0.25">
      <c r="A34" s="51" t="s">
        <v>55</v>
      </c>
      <c r="B34" s="37">
        <v>43</v>
      </c>
      <c r="C34" s="37">
        <v>35</v>
      </c>
      <c r="D34" s="37">
        <v>8</v>
      </c>
      <c r="E34" s="102" t="e">
        <f>#N/A</f>
        <v>#N/A</v>
      </c>
      <c r="F34" s="52"/>
    </row>
    <row r="35" spans="1:6" x14ac:dyDescent="0.25">
      <c r="A35" s="45" t="s">
        <v>56</v>
      </c>
      <c r="B35" s="36">
        <v>32</v>
      </c>
      <c r="C35" s="36">
        <v>29</v>
      </c>
      <c r="D35" s="36">
        <v>3</v>
      </c>
      <c r="E35" s="103" t="e">
        <f>#N/A</f>
        <v>#N/A</v>
      </c>
      <c r="F35" s="46"/>
    </row>
    <row r="36" spans="1:6" x14ac:dyDescent="0.25">
      <c r="A36" s="45" t="s">
        <v>93</v>
      </c>
      <c r="B36" s="36">
        <v>32</v>
      </c>
      <c r="C36" s="36">
        <v>22</v>
      </c>
      <c r="D36" s="36">
        <v>10</v>
      </c>
      <c r="E36" s="103" t="e">
        <f>#N/A</f>
        <v>#N/A</v>
      </c>
      <c r="F36" s="46"/>
    </row>
    <row r="37" spans="1:6" x14ac:dyDescent="0.25">
      <c r="A37" s="45" t="s">
        <v>58</v>
      </c>
      <c r="B37" s="36">
        <v>28</v>
      </c>
      <c r="C37" s="36">
        <v>23</v>
      </c>
      <c r="D37" s="36">
        <v>5</v>
      </c>
      <c r="E37" s="103" t="e">
        <f>#N/A</f>
        <v>#N/A</v>
      </c>
      <c r="F37" s="46"/>
    </row>
    <row r="38" spans="1:6" x14ac:dyDescent="0.25">
      <c r="A38" s="45" t="s">
        <v>61</v>
      </c>
      <c r="B38" s="36">
        <v>44</v>
      </c>
      <c r="C38" s="36">
        <v>18</v>
      </c>
      <c r="D38" s="36">
        <v>26</v>
      </c>
      <c r="E38" s="103" t="e">
        <f>#N/A</f>
        <v>#N/A</v>
      </c>
      <c r="F38" s="46"/>
    </row>
    <row r="39" spans="1:6" x14ac:dyDescent="0.25">
      <c r="A39" s="45" t="s">
        <v>94</v>
      </c>
      <c r="B39" s="36">
        <v>1</v>
      </c>
      <c r="C39" s="36">
        <v>1</v>
      </c>
      <c r="D39" s="36">
        <v>0</v>
      </c>
      <c r="E39" s="103" t="e">
        <f>#N/A</f>
        <v>#N/A</v>
      </c>
      <c r="F39" s="46"/>
    </row>
    <row r="40" spans="1:6" x14ac:dyDescent="0.25">
      <c r="A40" s="45" t="s">
        <v>95</v>
      </c>
      <c r="B40" s="36">
        <v>9</v>
      </c>
      <c r="C40" s="36">
        <v>9</v>
      </c>
      <c r="D40" s="36">
        <v>0</v>
      </c>
      <c r="E40" s="103" t="e">
        <f>#N/A</f>
        <v>#N/A</v>
      </c>
      <c r="F40" s="46"/>
    </row>
    <row r="41" spans="1:6" x14ac:dyDescent="0.25">
      <c r="A41" s="45" t="s">
        <v>65</v>
      </c>
      <c r="B41" s="36">
        <v>20</v>
      </c>
      <c r="C41" s="36">
        <v>15</v>
      </c>
      <c r="D41" s="36">
        <v>5</v>
      </c>
      <c r="E41" s="103" t="e">
        <f>#N/A</f>
        <v>#N/A</v>
      </c>
      <c r="F41" s="46"/>
    </row>
    <row r="42" spans="1:6" ht="15.75" thickBot="1" x14ac:dyDescent="0.3">
      <c r="A42" s="47" t="s">
        <v>68</v>
      </c>
      <c r="B42" s="48">
        <v>45</v>
      </c>
      <c r="C42" s="48">
        <v>23</v>
      </c>
      <c r="D42" s="48">
        <v>22</v>
      </c>
      <c r="E42" s="104" t="e">
        <f>#N/A</f>
        <v>#N/A</v>
      </c>
      <c r="F42" s="49"/>
    </row>
    <row r="44" spans="1:6" s="4" customFormat="1" ht="16.5" thickBot="1" x14ac:dyDescent="0.3">
      <c r="A44" s="4" t="s">
        <v>35</v>
      </c>
      <c r="B44" s="5"/>
      <c r="C44" s="5"/>
      <c r="D44" s="5"/>
      <c r="E44" s="5"/>
      <c r="F44" s="5"/>
    </row>
    <row r="45" spans="1:6" s="98" customFormat="1" ht="20.85" customHeight="1" thickBot="1" x14ac:dyDescent="0.3">
      <c r="A45" s="11" t="s">
        <v>0</v>
      </c>
      <c r="B45" s="12" t="s">
        <v>147</v>
      </c>
      <c r="C45" s="12" t="s">
        <v>11</v>
      </c>
      <c r="D45" s="13" t="s">
        <v>12</v>
      </c>
      <c r="E45" s="20" t="s">
        <v>140</v>
      </c>
      <c r="F45" s="97" t="s">
        <v>20</v>
      </c>
    </row>
    <row r="46" spans="1:6" x14ac:dyDescent="0.25">
      <c r="A46" s="42" t="s">
        <v>73</v>
      </c>
      <c r="B46" s="43">
        <v>1</v>
      </c>
      <c r="C46" s="43">
        <v>1</v>
      </c>
      <c r="D46" s="43">
        <v>0</v>
      </c>
      <c r="E46" s="105" t="e">
        <f>#N/A</f>
        <v>#N/A</v>
      </c>
      <c r="F46" s="44"/>
    </row>
    <row r="47" spans="1:6" x14ac:dyDescent="0.25">
      <c r="A47" s="45" t="s">
        <v>77</v>
      </c>
      <c r="B47" s="36">
        <v>8</v>
      </c>
      <c r="C47" s="36">
        <v>8</v>
      </c>
      <c r="D47" s="36">
        <v>0</v>
      </c>
      <c r="E47" s="103" t="e">
        <f>#N/A</f>
        <v>#N/A</v>
      </c>
      <c r="F47" s="46"/>
    </row>
    <row r="48" spans="1:6" x14ac:dyDescent="0.25">
      <c r="A48" s="45" t="s">
        <v>96</v>
      </c>
      <c r="B48" s="36">
        <v>53</v>
      </c>
      <c r="C48" s="36">
        <v>31</v>
      </c>
      <c r="D48" s="36">
        <v>21</v>
      </c>
      <c r="E48" s="103" t="e">
        <f>#N/A</f>
        <v>#N/A</v>
      </c>
      <c r="F48" s="46"/>
    </row>
    <row r="49" spans="1:6" x14ac:dyDescent="0.25">
      <c r="A49" s="45" t="s">
        <v>78</v>
      </c>
      <c r="B49" s="36">
        <v>1</v>
      </c>
      <c r="C49" s="36">
        <v>1</v>
      </c>
      <c r="D49" s="36">
        <v>0</v>
      </c>
      <c r="E49" s="103" t="e">
        <f>#N/A</f>
        <v>#N/A</v>
      </c>
      <c r="F49" s="46"/>
    </row>
    <row r="50" spans="1:6" x14ac:dyDescent="0.25">
      <c r="A50" s="45" t="s">
        <v>97</v>
      </c>
      <c r="B50" s="36">
        <v>56</v>
      </c>
      <c r="C50" s="36">
        <v>55</v>
      </c>
      <c r="D50" s="36">
        <v>1</v>
      </c>
      <c r="E50" s="103" t="e">
        <f>#N/A</f>
        <v>#N/A</v>
      </c>
      <c r="F50" s="46"/>
    </row>
    <row r="51" spans="1:6" x14ac:dyDescent="0.25">
      <c r="A51" s="45" t="s">
        <v>81</v>
      </c>
      <c r="B51" s="36">
        <v>1</v>
      </c>
      <c r="C51" s="36">
        <v>1</v>
      </c>
      <c r="D51" s="36">
        <v>0</v>
      </c>
      <c r="E51" s="103" t="e">
        <f>#N/A</f>
        <v>#N/A</v>
      </c>
      <c r="F51" s="46"/>
    </row>
    <row r="52" spans="1:6" x14ac:dyDescent="0.25">
      <c r="A52" s="45" t="s">
        <v>82</v>
      </c>
      <c r="B52" s="36">
        <v>46</v>
      </c>
      <c r="C52" s="36">
        <v>19</v>
      </c>
      <c r="D52" s="36">
        <v>27</v>
      </c>
      <c r="E52" s="103" t="e">
        <f>#N/A</f>
        <v>#N/A</v>
      </c>
      <c r="F52" s="46"/>
    </row>
    <row r="53" spans="1:6" x14ac:dyDescent="0.25">
      <c r="A53" s="45" t="s">
        <v>98</v>
      </c>
      <c r="B53" s="36">
        <v>53</v>
      </c>
      <c r="C53" s="36">
        <v>52</v>
      </c>
      <c r="D53" s="36">
        <v>1</v>
      </c>
      <c r="E53" s="103" t="e">
        <f>#N/A</f>
        <v>#N/A</v>
      </c>
      <c r="F53" s="46"/>
    </row>
    <row r="54" spans="1:6" x14ac:dyDescent="0.25">
      <c r="A54" s="45" t="s">
        <v>83</v>
      </c>
      <c r="B54" s="36">
        <v>51</v>
      </c>
      <c r="C54" s="36">
        <v>39</v>
      </c>
      <c r="D54" s="36">
        <v>12</v>
      </c>
      <c r="E54" s="103" t="e">
        <f>#N/A</f>
        <v>#N/A</v>
      </c>
      <c r="F54" s="46"/>
    </row>
    <row r="55" spans="1:6" x14ac:dyDescent="0.25">
      <c r="A55" s="45" t="s">
        <v>84</v>
      </c>
      <c r="B55" s="36">
        <v>1</v>
      </c>
      <c r="C55" s="36">
        <v>1</v>
      </c>
      <c r="D55" s="36">
        <v>0</v>
      </c>
      <c r="E55" s="103" t="e">
        <f>#N/A</f>
        <v>#N/A</v>
      </c>
      <c r="F55" s="46"/>
    </row>
    <row r="56" spans="1:6" ht="15.75" customHeight="1" x14ac:dyDescent="0.25">
      <c r="A56" s="45" t="s">
        <v>85</v>
      </c>
      <c r="B56" s="36">
        <v>1</v>
      </c>
      <c r="C56" s="36">
        <v>1</v>
      </c>
      <c r="D56" s="36">
        <v>0</v>
      </c>
      <c r="E56" s="103" t="e">
        <f>#N/A</f>
        <v>#N/A</v>
      </c>
      <c r="F56" s="46"/>
    </row>
    <row r="57" spans="1:6" x14ac:dyDescent="0.25">
      <c r="A57" s="53" t="s">
        <v>111</v>
      </c>
      <c r="B57" s="84">
        <v>44</v>
      </c>
      <c r="C57" s="36">
        <v>42</v>
      </c>
      <c r="D57" s="36">
        <v>2</v>
      </c>
      <c r="E57" s="103" t="e">
        <f>#N/A</f>
        <v>#N/A</v>
      </c>
      <c r="F57" s="46"/>
    </row>
    <row r="58" spans="1:6" x14ac:dyDescent="0.25">
      <c r="A58" s="53" t="s">
        <v>112</v>
      </c>
      <c r="B58" s="84">
        <v>57</v>
      </c>
      <c r="C58" s="36">
        <v>55</v>
      </c>
      <c r="D58" s="36">
        <v>2</v>
      </c>
      <c r="E58" s="103" t="e">
        <f>#N/A</f>
        <v>#N/A</v>
      </c>
      <c r="F58" s="46"/>
    </row>
    <row r="59" spans="1:6" x14ac:dyDescent="0.25">
      <c r="A59" s="53" t="s">
        <v>113</v>
      </c>
      <c r="B59" s="84">
        <v>51</v>
      </c>
      <c r="C59" s="36">
        <v>47</v>
      </c>
      <c r="D59" s="36">
        <v>4</v>
      </c>
      <c r="E59" s="103" t="e">
        <f>#N/A</f>
        <v>#N/A</v>
      </c>
      <c r="F59" s="46"/>
    </row>
    <row r="60" spans="1:6" ht="15.75" thickBot="1" x14ac:dyDescent="0.3">
      <c r="A60" s="54" t="s">
        <v>114</v>
      </c>
      <c r="B60" s="85">
        <v>39</v>
      </c>
      <c r="C60" s="48">
        <v>38</v>
      </c>
      <c r="D60" s="48">
        <v>1</v>
      </c>
      <c r="E60" s="104" t="e">
        <f>#N/A</f>
        <v>#N/A</v>
      </c>
      <c r="F60" s="49"/>
    </row>
    <row r="62" spans="1:6" s="4" customFormat="1" ht="16.5" thickBot="1" x14ac:dyDescent="0.3">
      <c r="A62" s="4" t="s">
        <v>99</v>
      </c>
      <c r="B62" s="5"/>
      <c r="C62" s="5"/>
      <c r="D62" s="5"/>
      <c r="E62" s="5"/>
      <c r="F62" s="5"/>
    </row>
    <row r="63" spans="1:6" s="98" customFormat="1" ht="20.85" customHeight="1" thickBot="1" x14ac:dyDescent="0.3">
      <c r="A63" s="11" t="s">
        <v>0</v>
      </c>
      <c r="B63" s="12" t="s">
        <v>147</v>
      </c>
      <c r="C63" s="12" t="s">
        <v>11</v>
      </c>
      <c r="D63" s="13" t="s">
        <v>12</v>
      </c>
      <c r="E63" s="20" t="s">
        <v>140</v>
      </c>
      <c r="F63" s="97" t="s">
        <v>20</v>
      </c>
    </row>
    <row r="64" spans="1:6" x14ac:dyDescent="0.25">
      <c r="A64" s="99" t="s">
        <v>133</v>
      </c>
      <c r="B64" s="100">
        <v>29</v>
      </c>
      <c r="C64" s="100">
        <v>29</v>
      </c>
      <c r="D64" s="100">
        <v>0</v>
      </c>
      <c r="E64" s="105" t="e">
        <f>#N/A</f>
        <v>#N/A</v>
      </c>
      <c r="F64" s="44"/>
    </row>
    <row r="65" spans="1:6" x14ac:dyDescent="0.25">
      <c r="A65" s="45" t="s">
        <v>86</v>
      </c>
      <c r="B65" s="36">
        <v>29</v>
      </c>
      <c r="C65" s="36">
        <v>29</v>
      </c>
      <c r="D65" s="36">
        <v>0</v>
      </c>
      <c r="E65" s="103" t="e">
        <f>#N/A</f>
        <v>#N/A</v>
      </c>
      <c r="F65" s="46"/>
    </row>
    <row r="66" spans="1:6" x14ac:dyDescent="0.25">
      <c r="A66" s="45" t="s">
        <v>87</v>
      </c>
      <c r="B66" s="36">
        <v>29</v>
      </c>
      <c r="C66" s="36">
        <v>29</v>
      </c>
      <c r="D66" s="36">
        <v>0</v>
      </c>
      <c r="E66" s="103" t="e">
        <f>#N/A</f>
        <v>#N/A</v>
      </c>
      <c r="F66" s="46"/>
    </row>
    <row r="67" spans="1:6" x14ac:dyDescent="0.25">
      <c r="A67" s="45" t="s">
        <v>88</v>
      </c>
      <c r="B67" s="36">
        <v>29</v>
      </c>
      <c r="C67" s="36">
        <v>29</v>
      </c>
      <c r="D67" s="36">
        <v>0</v>
      </c>
      <c r="E67" s="103" t="e">
        <f>#N/A</f>
        <v>#N/A</v>
      </c>
      <c r="F67" s="46"/>
    </row>
    <row r="68" spans="1:6" x14ac:dyDescent="0.25">
      <c r="A68" s="45" t="s">
        <v>89</v>
      </c>
      <c r="B68" s="36">
        <v>29</v>
      </c>
      <c r="C68" s="36">
        <v>29</v>
      </c>
      <c r="D68" s="36">
        <v>0</v>
      </c>
      <c r="E68" s="103" t="e">
        <f>#N/A</f>
        <v>#N/A</v>
      </c>
      <c r="F68" s="46"/>
    </row>
    <row r="69" spans="1:6" x14ac:dyDescent="0.25">
      <c r="A69" s="45" t="s">
        <v>90</v>
      </c>
      <c r="B69" s="36">
        <v>29</v>
      </c>
      <c r="C69" s="36">
        <v>29</v>
      </c>
      <c r="D69" s="36">
        <v>0</v>
      </c>
      <c r="E69" s="103" t="e">
        <f>#N/A</f>
        <v>#N/A</v>
      </c>
      <c r="F69" s="46"/>
    </row>
    <row r="70" spans="1:6" x14ac:dyDescent="0.25">
      <c r="A70" s="45" t="s">
        <v>91</v>
      </c>
      <c r="B70" s="36">
        <v>31</v>
      </c>
      <c r="C70" s="36">
        <v>30</v>
      </c>
      <c r="D70" s="36">
        <v>1</v>
      </c>
      <c r="E70" s="103" t="e">
        <f>#N/A</f>
        <v>#N/A</v>
      </c>
      <c r="F70" s="46"/>
    </row>
    <row r="71" spans="1:6" ht="15.75" thickBot="1" x14ac:dyDescent="0.3">
      <c r="A71" s="54" t="s">
        <v>113</v>
      </c>
      <c r="B71" s="85">
        <v>28</v>
      </c>
      <c r="C71" s="48">
        <v>28</v>
      </c>
      <c r="D71" s="48">
        <v>0</v>
      </c>
      <c r="E71" s="104" t="e">
        <f>#N/A</f>
        <v>#N/A</v>
      </c>
      <c r="F71" s="49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80" zoomScaleNormal="80" workbookViewId="0">
      <selection activeCell="E50" sqref="E50"/>
    </sheetView>
  </sheetViews>
  <sheetFormatPr defaultRowHeight="15" x14ac:dyDescent="0.25"/>
  <cols>
    <col min="1" max="1" width="60.85546875" style="1" bestFit="1" customWidth="1"/>
    <col min="2" max="2" width="13.85546875" style="2" bestFit="1" customWidth="1"/>
    <col min="3" max="3" width="7.140625" style="2" bestFit="1" customWidth="1"/>
    <col min="4" max="4" width="8.140625" style="2" bestFit="1" customWidth="1"/>
    <col min="5" max="5" width="10.140625" style="2" bestFit="1" customWidth="1"/>
    <col min="6" max="6" width="17" style="2" bestFit="1" customWidth="1"/>
    <col min="7" max="16384" width="9.140625" style="1"/>
  </cols>
  <sheetData>
    <row r="1" spans="1:6" s="4" customFormat="1" ht="15.75" x14ac:dyDescent="0.25">
      <c r="A1" s="4" t="s">
        <v>13</v>
      </c>
      <c r="B1" s="5"/>
      <c r="C1" s="5"/>
      <c r="D1" s="5"/>
      <c r="E1" s="5"/>
      <c r="F1" s="5"/>
    </row>
    <row r="2" spans="1:6" s="4" customFormat="1" ht="15.75" x14ac:dyDescent="0.25">
      <c r="A2" s="21" t="s">
        <v>197</v>
      </c>
      <c r="B2" s="5"/>
      <c r="C2" s="5"/>
      <c r="D2" s="5"/>
      <c r="E2" s="5"/>
      <c r="F2" s="5"/>
    </row>
    <row r="3" spans="1:6" s="4" customFormat="1" ht="15.75" x14ac:dyDescent="0.25">
      <c r="B3" s="5"/>
      <c r="C3" s="5"/>
      <c r="D3" s="5"/>
      <c r="E3" s="5"/>
      <c r="F3" s="5"/>
    </row>
    <row r="4" spans="1:6" ht="16.5" thickBot="1" x14ac:dyDescent="0.3">
      <c r="A4" s="4" t="s">
        <v>198</v>
      </c>
    </row>
    <row r="5" spans="1:6" s="98" customFormat="1" ht="20.85" customHeight="1" thickBot="1" x14ac:dyDescent="0.3">
      <c r="A5" s="11" t="s">
        <v>0</v>
      </c>
      <c r="B5" s="12" t="s">
        <v>147</v>
      </c>
      <c r="C5" s="12" t="s">
        <v>11</v>
      </c>
      <c r="D5" s="13" t="s">
        <v>12</v>
      </c>
      <c r="E5" s="20" t="s">
        <v>140</v>
      </c>
      <c r="F5" s="97" t="s">
        <v>20</v>
      </c>
    </row>
    <row r="6" spans="1:6" ht="20.85" customHeight="1" x14ac:dyDescent="0.25">
      <c r="A6" s="6" t="s">
        <v>2</v>
      </c>
      <c r="B6" s="7">
        <v>41</v>
      </c>
      <c r="C6" s="7">
        <v>39</v>
      </c>
      <c r="D6" s="14">
        <v>2</v>
      </c>
      <c r="E6" s="106">
        <v>95</v>
      </c>
      <c r="F6" s="17" t="s">
        <v>15</v>
      </c>
    </row>
    <row r="7" spans="1:6" ht="20.85" customHeight="1" x14ac:dyDescent="0.25">
      <c r="A7" s="8" t="s">
        <v>1</v>
      </c>
      <c r="B7" s="3">
        <v>56</v>
      </c>
      <c r="C7" s="3">
        <v>38</v>
      </c>
      <c r="D7" s="15">
        <v>18</v>
      </c>
      <c r="E7" s="107">
        <v>67</v>
      </c>
      <c r="F7" s="18" t="s">
        <v>16</v>
      </c>
    </row>
    <row r="8" spans="1:6" ht="20.85" customHeight="1" x14ac:dyDescent="0.25">
      <c r="A8" s="8" t="s">
        <v>181</v>
      </c>
      <c r="B8" s="3">
        <v>54</v>
      </c>
      <c r="C8" s="3">
        <v>36</v>
      </c>
      <c r="D8" s="15">
        <v>18</v>
      </c>
      <c r="E8" s="107">
        <v>66</v>
      </c>
      <c r="F8" s="18"/>
    </row>
    <row r="9" spans="1:6" ht="20.85" customHeight="1" x14ac:dyDescent="0.25">
      <c r="A9" s="8" t="s">
        <v>7</v>
      </c>
      <c r="B9" s="3">
        <v>54</v>
      </c>
      <c r="C9" s="3">
        <v>34</v>
      </c>
      <c r="D9" s="15">
        <v>22</v>
      </c>
      <c r="E9" s="107">
        <v>62</v>
      </c>
      <c r="F9" s="18" t="s">
        <v>17</v>
      </c>
    </row>
    <row r="10" spans="1:6" ht="20.85" customHeight="1" x14ac:dyDescent="0.25">
      <c r="A10" s="203" t="s">
        <v>3</v>
      </c>
      <c r="B10" s="3"/>
      <c r="C10" s="3"/>
      <c r="D10" s="15"/>
      <c r="E10" s="107"/>
      <c r="F10" s="18" t="s">
        <v>16</v>
      </c>
    </row>
    <row r="11" spans="1:6" ht="20.85" customHeight="1" x14ac:dyDescent="0.25">
      <c r="A11" s="8" t="s">
        <v>6</v>
      </c>
      <c r="B11" s="3">
        <v>74</v>
      </c>
      <c r="C11" s="3">
        <v>35</v>
      </c>
      <c r="D11" s="15">
        <v>39</v>
      </c>
      <c r="E11" s="107">
        <v>47</v>
      </c>
      <c r="F11" s="18" t="s">
        <v>21</v>
      </c>
    </row>
    <row r="12" spans="1:6" ht="20.85" customHeight="1" x14ac:dyDescent="0.25">
      <c r="A12" s="8" t="s">
        <v>5</v>
      </c>
      <c r="B12" s="3">
        <v>70</v>
      </c>
      <c r="C12" s="3">
        <v>27</v>
      </c>
      <c r="D12" s="15">
        <v>43</v>
      </c>
      <c r="E12" s="107">
        <v>38</v>
      </c>
      <c r="F12" s="18" t="s">
        <v>18</v>
      </c>
    </row>
    <row r="13" spans="1:6" ht="20.85" customHeight="1" x14ac:dyDescent="0.25">
      <c r="A13" s="8" t="s">
        <v>8</v>
      </c>
      <c r="B13" s="3">
        <v>74</v>
      </c>
      <c r="C13" s="3">
        <v>20</v>
      </c>
      <c r="D13" s="15">
        <v>54</v>
      </c>
      <c r="E13" s="107">
        <v>27</v>
      </c>
      <c r="F13" s="18"/>
    </row>
    <row r="14" spans="1:6" ht="20.85" customHeight="1" x14ac:dyDescent="0.25">
      <c r="A14" s="203" t="s">
        <v>4</v>
      </c>
      <c r="B14" s="3"/>
      <c r="C14" s="3"/>
      <c r="D14" s="15"/>
      <c r="E14" s="107"/>
      <c r="F14" s="18"/>
    </row>
    <row r="15" spans="1:6" ht="20.85" customHeight="1" x14ac:dyDescent="0.25">
      <c r="A15" s="8" t="s">
        <v>9</v>
      </c>
      <c r="B15" s="3">
        <v>112</v>
      </c>
      <c r="C15" s="3">
        <v>62</v>
      </c>
      <c r="D15" s="15">
        <v>50</v>
      </c>
      <c r="E15" s="107">
        <v>55</v>
      </c>
      <c r="F15" s="18" t="s">
        <v>19</v>
      </c>
    </row>
    <row r="16" spans="1:6" ht="20.85" customHeight="1" thickBot="1" x14ac:dyDescent="0.3">
      <c r="A16" s="204" t="s">
        <v>10</v>
      </c>
      <c r="B16" s="10"/>
      <c r="C16" s="10"/>
      <c r="D16" s="16"/>
      <c r="E16" s="108"/>
      <c r="F16" s="19" t="s">
        <v>19</v>
      </c>
    </row>
    <row r="18" spans="1:6" s="4" customFormat="1" ht="16.5" thickBot="1" x14ac:dyDescent="0.3">
      <c r="A18" s="4" t="s">
        <v>199</v>
      </c>
      <c r="B18" s="5"/>
      <c r="C18" s="5"/>
      <c r="D18" s="5"/>
      <c r="E18" s="5"/>
      <c r="F18" s="5"/>
    </row>
    <row r="19" spans="1:6" s="98" customFormat="1" ht="20.85" customHeight="1" thickBot="1" x14ac:dyDescent="0.3">
      <c r="A19" s="11" t="s">
        <v>0</v>
      </c>
      <c r="B19" s="12" t="s">
        <v>147</v>
      </c>
      <c r="C19" s="12" t="s">
        <v>11</v>
      </c>
      <c r="D19" s="13" t="s">
        <v>12</v>
      </c>
      <c r="E19" s="20" t="s">
        <v>140</v>
      </c>
      <c r="F19" s="97" t="s">
        <v>20</v>
      </c>
    </row>
    <row r="20" spans="1:6" x14ac:dyDescent="0.25">
      <c r="A20" s="42" t="s">
        <v>36</v>
      </c>
      <c r="B20" s="43">
        <v>1</v>
      </c>
      <c r="C20" s="43">
        <v>1</v>
      </c>
      <c r="D20" s="43">
        <v>0</v>
      </c>
      <c r="E20" s="105">
        <v>100</v>
      </c>
      <c r="F20" s="44"/>
    </row>
    <row r="21" spans="1:6" x14ac:dyDescent="0.25">
      <c r="A21" s="45" t="s">
        <v>40</v>
      </c>
      <c r="B21" s="36">
        <v>41</v>
      </c>
      <c r="C21" s="36">
        <v>17</v>
      </c>
      <c r="D21" s="36">
        <v>24</v>
      </c>
      <c r="E21" s="103">
        <v>41</v>
      </c>
      <c r="F21" s="46"/>
    </row>
    <row r="22" spans="1:6" x14ac:dyDescent="0.25">
      <c r="A22" s="45" t="s">
        <v>41</v>
      </c>
      <c r="B22" s="36">
        <v>59</v>
      </c>
      <c r="C22" s="36">
        <v>39</v>
      </c>
      <c r="D22" s="36">
        <v>20</v>
      </c>
      <c r="E22" s="103">
        <v>66</v>
      </c>
      <c r="F22" s="46"/>
    </row>
    <row r="23" spans="1:6" x14ac:dyDescent="0.25">
      <c r="A23" s="45" t="s">
        <v>42</v>
      </c>
      <c r="B23" s="36">
        <v>60</v>
      </c>
      <c r="C23" s="36">
        <v>21</v>
      </c>
      <c r="D23" s="36">
        <v>39</v>
      </c>
      <c r="E23" s="103">
        <v>35</v>
      </c>
      <c r="F23" s="46"/>
    </row>
    <row r="24" spans="1:6" x14ac:dyDescent="0.25">
      <c r="A24" s="45" t="s">
        <v>44</v>
      </c>
      <c r="B24" s="36">
        <v>53</v>
      </c>
      <c r="C24" s="36">
        <v>34</v>
      </c>
      <c r="D24" s="36">
        <v>19</v>
      </c>
      <c r="E24" s="103">
        <v>64</v>
      </c>
      <c r="F24" s="46"/>
    </row>
    <row r="25" spans="1:6" x14ac:dyDescent="0.25">
      <c r="A25" s="45" t="s">
        <v>45</v>
      </c>
      <c r="B25" s="36">
        <v>56</v>
      </c>
      <c r="C25" s="36">
        <v>37</v>
      </c>
      <c r="D25" s="36">
        <v>19</v>
      </c>
      <c r="E25" s="103">
        <v>66</v>
      </c>
      <c r="F25" s="46"/>
    </row>
    <row r="26" spans="1:6" x14ac:dyDescent="0.25">
      <c r="A26" s="45" t="s">
        <v>48</v>
      </c>
      <c r="B26" s="36">
        <v>74</v>
      </c>
      <c r="C26" s="36">
        <v>11</v>
      </c>
      <c r="D26" s="36">
        <v>63</v>
      </c>
      <c r="E26" s="103">
        <v>14</v>
      </c>
      <c r="F26" s="46"/>
    </row>
    <row r="27" spans="1:6" x14ac:dyDescent="0.25">
      <c r="A27" s="45" t="s">
        <v>50</v>
      </c>
      <c r="B27" s="36">
        <v>53</v>
      </c>
      <c r="C27" s="36">
        <v>26</v>
      </c>
      <c r="D27" s="36">
        <v>27</v>
      </c>
      <c r="E27" s="103">
        <v>49</v>
      </c>
      <c r="F27" s="46"/>
    </row>
    <row r="28" spans="1:6" x14ac:dyDescent="0.25">
      <c r="A28" s="45" t="s">
        <v>52</v>
      </c>
      <c r="B28" s="36">
        <v>66</v>
      </c>
      <c r="C28" s="36">
        <v>24</v>
      </c>
      <c r="D28" s="36">
        <v>42</v>
      </c>
      <c r="E28" s="103">
        <v>36</v>
      </c>
      <c r="F28" s="46"/>
    </row>
    <row r="29" spans="1:6" x14ac:dyDescent="0.25">
      <c r="A29" s="201" t="s">
        <v>53</v>
      </c>
      <c r="B29" s="36"/>
      <c r="C29" s="36"/>
      <c r="D29" s="36"/>
      <c r="E29" s="103"/>
      <c r="F29" s="46"/>
    </row>
    <row r="30" spans="1:6" ht="15.75" thickBot="1" x14ac:dyDescent="0.3">
      <c r="A30" s="205" t="s">
        <v>54</v>
      </c>
      <c r="B30" s="48"/>
      <c r="C30" s="48"/>
      <c r="D30" s="48"/>
      <c r="E30" s="104"/>
      <c r="F30" s="49"/>
    </row>
    <row r="31" spans="1:6" x14ac:dyDescent="0.25">
      <c r="A31" s="41"/>
      <c r="B31" s="39"/>
      <c r="C31" s="39"/>
      <c r="D31" s="39"/>
      <c r="E31" s="39"/>
      <c r="F31" s="39"/>
    </row>
    <row r="32" spans="1:6" s="38" customFormat="1" x14ac:dyDescent="0.25">
      <c r="B32" s="39"/>
      <c r="C32" s="39"/>
      <c r="D32" s="39"/>
      <c r="E32" s="39"/>
      <c r="F32" s="39"/>
    </row>
    <row r="33" spans="1:6" s="4" customFormat="1" ht="16.5" thickBot="1" x14ac:dyDescent="0.3">
      <c r="A33" s="50" t="s">
        <v>200</v>
      </c>
      <c r="B33" s="40"/>
      <c r="C33" s="40"/>
      <c r="D33" s="40"/>
      <c r="E33" s="40"/>
      <c r="F33" s="40"/>
    </row>
    <row r="34" spans="1:6" s="98" customFormat="1" ht="20.85" customHeight="1" thickBot="1" x14ac:dyDescent="0.3">
      <c r="A34" s="34" t="s">
        <v>0</v>
      </c>
      <c r="B34" s="35" t="s">
        <v>147</v>
      </c>
      <c r="C34" s="35" t="s">
        <v>11</v>
      </c>
      <c r="D34" s="195" t="s">
        <v>12</v>
      </c>
      <c r="E34" s="196" t="s">
        <v>140</v>
      </c>
      <c r="F34" s="97" t="s">
        <v>20</v>
      </c>
    </row>
    <row r="35" spans="1:6" x14ac:dyDescent="0.25">
      <c r="A35" s="51" t="s">
        <v>55</v>
      </c>
      <c r="B35" s="37">
        <v>30</v>
      </c>
      <c r="C35" s="37">
        <v>15</v>
      </c>
      <c r="D35" s="37">
        <v>15</v>
      </c>
      <c r="E35" s="102">
        <v>50</v>
      </c>
      <c r="F35" s="52"/>
    </row>
    <row r="36" spans="1:6" x14ac:dyDescent="0.25">
      <c r="A36" s="45" t="s">
        <v>56</v>
      </c>
      <c r="B36" s="36">
        <v>30</v>
      </c>
      <c r="C36" s="36">
        <v>27</v>
      </c>
      <c r="D36" s="36">
        <v>3</v>
      </c>
      <c r="E36" s="103">
        <v>90</v>
      </c>
      <c r="F36" s="46"/>
    </row>
    <row r="37" spans="1:6" x14ac:dyDescent="0.25">
      <c r="A37" s="45" t="s">
        <v>93</v>
      </c>
      <c r="B37" s="36">
        <v>27</v>
      </c>
      <c r="C37" s="36">
        <v>19</v>
      </c>
      <c r="D37" s="36">
        <v>8</v>
      </c>
      <c r="E37" s="103">
        <v>70</v>
      </c>
      <c r="F37" s="46"/>
    </row>
    <row r="38" spans="1:6" x14ac:dyDescent="0.25">
      <c r="A38" s="45" t="s">
        <v>58</v>
      </c>
      <c r="B38" s="36">
        <v>7</v>
      </c>
      <c r="C38" s="200"/>
      <c r="D38" s="200"/>
      <c r="E38" s="206"/>
      <c r="F38" s="46"/>
    </row>
    <row r="39" spans="1:6" x14ac:dyDescent="0.25">
      <c r="A39" s="45" t="s">
        <v>61</v>
      </c>
      <c r="B39" s="36">
        <v>66</v>
      </c>
      <c r="C39" s="36">
        <v>38</v>
      </c>
      <c r="D39" s="36">
        <v>28</v>
      </c>
      <c r="E39" s="103">
        <v>57</v>
      </c>
      <c r="F39" s="46"/>
    </row>
    <row r="40" spans="1:6" x14ac:dyDescent="0.25">
      <c r="A40" s="45" t="s">
        <v>94</v>
      </c>
      <c r="B40" s="36">
        <v>49</v>
      </c>
      <c r="C40" s="200"/>
      <c r="D40" s="200"/>
      <c r="E40" s="206"/>
      <c r="F40" s="46"/>
    </row>
    <row r="41" spans="1:6" x14ac:dyDescent="0.25">
      <c r="A41" s="45" t="s">
        <v>95</v>
      </c>
      <c r="B41" s="200"/>
      <c r="C41" s="36"/>
      <c r="D41" s="36"/>
      <c r="E41" s="103"/>
      <c r="F41" s="46"/>
    </row>
    <row r="42" spans="1:6" x14ac:dyDescent="0.25">
      <c r="A42" s="45" t="s">
        <v>65</v>
      </c>
      <c r="B42" s="200"/>
      <c r="C42" s="36">
        <v>26</v>
      </c>
      <c r="D42" s="36">
        <v>23</v>
      </c>
      <c r="E42" s="103">
        <v>53</v>
      </c>
      <c r="F42" s="46"/>
    </row>
    <row r="43" spans="1:6" ht="15.75" thickBot="1" x14ac:dyDescent="0.3">
      <c r="A43" s="47" t="s">
        <v>68</v>
      </c>
      <c r="B43" s="48">
        <v>40</v>
      </c>
      <c r="C43" s="48">
        <v>32</v>
      </c>
      <c r="D43" s="48">
        <v>8</v>
      </c>
      <c r="E43" s="104">
        <v>80</v>
      </c>
      <c r="F43" s="49"/>
    </row>
    <row r="45" spans="1:6" s="4" customFormat="1" ht="16.5" thickBot="1" x14ac:dyDescent="0.3">
      <c r="A45" s="4" t="s">
        <v>201</v>
      </c>
      <c r="B45" s="5"/>
      <c r="C45" s="5"/>
      <c r="D45" s="5"/>
      <c r="E45" s="5"/>
      <c r="F45" s="5"/>
    </row>
    <row r="46" spans="1:6" s="98" customFormat="1" ht="20.85" customHeight="1" thickBot="1" x14ac:dyDescent="0.3">
      <c r="A46" s="11" t="s">
        <v>0</v>
      </c>
      <c r="B46" s="12" t="s">
        <v>147</v>
      </c>
      <c r="C46" s="12" t="s">
        <v>11</v>
      </c>
      <c r="D46" s="13" t="s">
        <v>12</v>
      </c>
      <c r="E46" s="20" t="s">
        <v>140</v>
      </c>
      <c r="F46" s="97" t="s">
        <v>20</v>
      </c>
    </row>
    <row r="47" spans="1:6" x14ac:dyDescent="0.25">
      <c r="A47" s="99" t="s">
        <v>73</v>
      </c>
      <c r="B47" s="224"/>
      <c r="C47" s="224"/>
      <c r="D47" s="224"/>
      <c r="E47" s="193"/>
      <c r="F47" s="44"/>
    </row>
    <row r="48" spans="1:6" x14ac:dyDescent="0.25">
      <c r="A48" s="201" t="s">
        <v>77</v>
      </c>
      <c r="B48" s="225"/>
      <c r="C48" s="225"/>
      <c r="D48" s="225"/>
      <c r="E48" s="161"/>
      <c r="F48" s="46"/>
    </row>
    <row r="49" spans="1:8" x14ac:dyDescent="0.25">
      <c r="A49" s="45" t="s">
        <v>96</v>
      </c>
      <c r="B49" s="36">
        <v>46</v>
      </c>
      <c r="C49" s="36">
        <v>30</v>
      </c>
      <c r="D49" s="36">
        <v>16</v>
      </c>
      <c r="E49" s="295">
        <f>(C49/B49)*100</f>
        <v>65.217391304347828</v>
      </c>
      <c r="F49" s="46"/>
    </row>
    <row r="50" spans="1:8" x14ac:dyDescent="0.25">
      <c r="A50" s="201" t="s">
        <v>78</v>
      </c>
      <c r="B50" s="225"/>
      <c r="C50" s="225"/>
      <c r="D50" s="225"/>
      <c r="E50" s="161"/>
      <c r="F50" s="46"/>
    </row>
    <row r="51" spans="1:8" x14ac:dyDescent="0.25">
      <c r="A51" s="45" t="s">
        <v>97</v>
      </c>
      <c r="B51" s="36">
        <v>34</v>
      </c>
      <c r="C51" s="36">
        <v>25</v>
      </c>
      <c r="D51" s="36">
        <v>9</v>
      </c>
      <c r="E51" s="103">
        <v>73</v>
      </c>
      <c r="F51" s="46"/>
    </row>
    <row r="52" spans="1:8" x14ac:dyDescent="0.25">
      <c r="A52" s="201" t="s">
        <v>81</v>
      </c>
      <c r="B52" s="225"/>
      <c r="C52" s="225"/>
      <c r="D52" s="225"/>
      <c r="E52" s="161"/>
      <c r="F52" s="46"/>
    </row>
    <row r="53" spans="1:8" x14ac:dyDescent="0.25">
      <c r="A53" s="45" t="s">
        <v>82</v>
      </c>
      <c r="B53" s="36">
        <v>47</v>
      </c>
      <c r="C53" s="36">
        <v>28</v>
      </c>
      <c r="D53" s="36">
        <v>19</v>
      </c>
      <c r="E53" s="103">
        <v>59</v>
      </c>
      <c r="F53" s="46"/>
    </row>
    <row r="54" spans="1:8" x14ac:dyDescent="0.25">
      <c r="A54" s="45" t="s">
        <v>98</v>
      </c>
      <c r="B54" s="36">
        <v>30</v>
      </c>
      <c r="C54" s="36">
        <v>21</v>
      </c>
      <c r="D54" s="36">
        <v>9</v>
      </c>
      <c r="E54" s="103">
        <v>70</v>
      </c>
      <c r="F54" s="46"/>
    </row>
    <row r="55" spans="1:8" x14ac:dyDescent="0.25">
      <c r="A55" s="45" t="s">
        <v>83</v>
      </c>
      <c r="B55" s="200"/>
      <c r="C55" s="36">
        <v>33</v>
      </c>
      <c r="D55" s="36">
        <v>2</v>
      </c>
      <c r="E55" s="103">
        <v>94</v>
      </c>
      <c r="F55" s="46"/>
    </row>
    <row r="56" spans="1:8" x14ac:dyDescent="0.25">
      <c r="A56" s="201" t="s">
        <v>84</v>
      </c>
      <c r="B56" s="202"/>
      <c r="C56" s="225"/>
      <c r="D56" s="225"/>
      <c r="E56" s="161"/>
      <c r="F56" s="46"/>
    </row>
    <row r="57" spans="1:8" ht="15.75" customHeight="1" x14ac:dyDescent="0.25">
      <c r="A57" s="45" t="s">
        <v>85</v>
      </c>
      <c r="B57" s="200"/>
      <c r="C57" s="225"/>
      <c r="D57" s="225"/>
      <c r="E57" s="161"/>
      <c r="F57" s="46"/>
    </row>
    <row r="58" spans="1:8" x14ac:dyDescent="0.25">
      <c r="A58" s="53" t="s">
        <v>111</v>
      </c>
      <c r="B58" s="84" t="s">
        <v>182</v>
      </c>
      <c r="C58" s="36" t="s">
        <v>189</v>
      </c>
      <c r="D58" s="36" t="s">
        <v>190</v>
      </c>
      <c r="E58" s="103">
        <v>56</v>
      </c>
      <c r="F58" s="46"/>
      <c r="G58" s="1">
        <v>41</v>
      </c>
      <c r="H58" s="1">
        <v>23</v>
      </c>
    </row>
    <row r="59" spans="1:8" x14ac:dyDescent="0.25">
      <c r="A59" s="53" t="s">
        <v>112</v>
      </c>
      <c r="B59" s="84" t="s">
        <v>183</v>
      </c>
      <c r="C59" s="36" t="s">
        <v>191</v>
      </c>
      <c r="D59" s="36" t="s">
        <v>192</v>
      </c>
      <c r="E59" s="103">
        <v>77</v>
      </c>
      <c r="F59" s="46"/>
      <c r="G59" s="1">
        <v>35</v>
      </c>
      <c r="H59" s="1">
        <v>27</v>
      </c>
    </row>
    <row r="60" spans="1:8" x14ac:dyDescent="0.25">
      <c r="A60" s="53" t="s">
        <v>113</v>
      </c>
      <c r="B60" s="84" t="s">
        <v>203</v>
      </c>
      <c r="C60" s="36" t="s">
        <v>193</v>
      </c>
      <c r="D60" s="36" t="s">
        <v>194</v>
      </c>
      <c r="E60" s="103">
        <v>65</v>
      </c>
      <c r="F60" s="46"/>
      <c r="G60" s="1">
        <v>34</v>
      </c>
      <c r="H60" s="226">
        <v>22</v>
      </c>
    </row>
    <row r="61" spans="1:8" ht="15.75" thickBot="1" x14ac:dyDescent="0.3">
      <c r="A61" s="54" t="s">
        <v>114</v>
      </c>
      <c r="B61" s="85" t="s">
        <v>204</v>
      </c>
      <c r="C61" s="48" t="s">
        <v>195</v>
      </c>
      <c r="D61" s="48" t="s">
        <v>196</v>
      </c>
      <c r="E61" s="104">
        <v>89</v>
      </c>
      <c r="F61" s="49"/>
      <c r="G61" s="1">
        <v>36</v>
      </c>
      <c r="H61" s="226">
        <v>32</v>
      </c>
    </row>
    <row r="63" spans="1:8" s="4" customFormat="1" ht="16.5" thickBot="1" x14ac:dyDescent="0.3">
      <c r="A63" s="4" t="s">
        <v>202</v>
      </c>
      <c r="B63" s="5"/>
      <c r="C63" s="5"/>
      <c r="D63" s="5"/>
      <c r="E63" s="5"/>
      <c r="F63" s="5"/>
    </row>
    <row r="64" spans="1:8" s="98" customFormat="1" ht="20.85" customHeight="1" thickBot="1" x14ac:dyDescent="0.3">
      <c r="A64" s="11" t="s">
        <v>0</v>
      </c>
      <c r="B64" s="12" t="s">
        <v>147</v>
      </c>
      <c r="C64" s="12" t="s">
        <v>11</v>
      </c>
      <c r="D64" s="13" t="s">
        <v>12</v>
      </c>
      <c r="E64" s="20" t="s">
        <v>140</v>
      </c>
      <c r="F64" s="97" t="s">
        <v>20</v>
      </c>
    </row>
    <row r="65" spans="1:6" x14ac:dyDescent="0.25">
      <c r="A65" s="99" t="s">
        <v>133</v>
      </c>
      <c r="B65" s="100"/>
      <c r="C65" s="100"/>
      <c r="D65" s="100"/>
      <c r="E65" s="105"/>
      <c r="F65" s="44"/>
    </row>
    <row r="66" spans="1:6" x14ac:dyDescent="0.25">
      <c r="A66" s="45" t="s">
        <v>86</v>
      </c>
      <c r="B66" s="36">
        <v>51</v>
      </c>
      <c r="C66" s="36">
        <v>50</v>
      </c>
      <c r="D66" s="36">
        <v>1</v>
      </c>
      <c r="E66" s="103">
        <v>98</v>
      </c>
      <c r="F66" s="46"/>
    </row>
    <row r="67" spans="1:6" x14ac:dyDescent="0.25">
      <c r="A67" s="45" t="s">
        <v>186</v>
      </c>
      <c r="B67" s="36">
        <v>46</v>
      </c>
      <c r="C67" s="36">
        <v>42</v>
      </c>
      <c r="D67" s="36">
        <v>4</v>
      </c>
      <c r="E67" s="103">
        <v>91</v>
      </c>
      <c r="F67" s="46"/>
    </row>
    <row r="68" spans="1:6" x14ac:dyDescent="0.25">
      <c r="A68" s="201" t="s">
        <v>88</v>
      </c>
      <c r="B68" s="36"/>
      <c r="C68" s="36"/>
      <c r="D68" s="36"/>
      <c r="E68" s="103"/>
      <c r="F68" s="46"/>
    </row>
    <row r="69" spans="1:6" x14ac:dyDescent="0.25">
      <c r="A69" s="201" t="s">
        <v>89</v>
      </c>
      <c r="B69" s="36"/>
      <c r="C69" s="36"/>
      <c r="D69" s="36"/>
      <c r="E69" s="103"/>
      <c r="F69" s="46"/>
    </row>
    <row r="70" spans="1:6" x14ac:dyDescent="0.25">
      <c r="A70" s="201" t="s">
        <v>90</v>
      </c>
      <c r="B70" s="36"/>
      <c r="C70" s="36"/>
      <c r="D70" s="36"/>
      <c r="E70" s="103"/>
      <c r="F70" s="46"/>
    </row>
    <row r="71" spans="1:6" x14ac:dyDescent="0.25">
      <c r="A71" s="45" t="s">
        <v>91</v>
      </c>
      <c r="B71" s="36">
        <v>47</v>
      </c>
      <c r="C71" s="36">
        <v>33</v>
      </c>
      <c r="D71" s="36">
        <v>14</v>
      </c>
      <c r="E71" s="103">
        <f>(C71/B71)*100</f>
        <v>70.212765957446805</v>
      </c>
      <c r="F71" s="46"/>
    </row>
    <row r="72" spans="1:6" x14ac:dyDescent="0.25">
      <c r="A72" s="269" t="s">
        <v>113</v>
      </c>
      <c r="B72" s="270"/>
      <c r="C72" s="271"/>
      <c r="D72" s="271"/>
      <c r="E72" s="272"/>
      <c r="F72" s="273"/>
    </row>
    <row r="73" spans="1:6" x14ac:dyDescent="0.25">
      <c r="A73" s="45" t="s">
        <v>107</v>
      </c>
      <c r="B73" s="36">
        <v>41</v>
      </c>
      <c r="C73" s="36">
        <v>41</v>
      </c>
      <c r="D73" s="36">
        <v>0</v>
      </c>
      <c r="E73" s="36">
        <v>100</v>
      </c>
      <c r="F73" s="46"/>
    </row>
    <row r="74" spans="1:6" x14ac:dyDescent="0.25">
      <c r="A74" s="45" t="s">
        <v>74</v>
      </c>
      <c r="B74" s="36">
        <v>54</v>
      </c>
      <c r="C74" s="36">
        <v>54</v>
      </c>
      <c r="D74" s="36">
        <v>0</v>
      </c>
      <c r="E74" s="36">
        <v>100</v>
      </c>
      <c r="F74" s="46"/>
    </row>
    <row r="75" spans="1:6" x14ac:dyDescent="0.25">
      <c r="A75" s="45" t="s">
        <v>184</v>
      </c>
      <c r="B75" s="36">
        <v>54</v>
      </c>
      <c r="C75" s="36">
        <v>53</v>
      </c>
      <c r="D75" s="36">
        <v>1</v>
      </c>
      <c r="E75" s="36">
        <v>98</v>
      </c>
      <c r="F75" s="46"/>
    </row>
    <row r="76" spans="1:6" x14ac:dyDescent="0.25">
      <c r="A76" s="45" t="s">
        <v>185</v>
      </c>
      <c r="B76" s="36">
        <v>51</v>
      </c>
      <c r="C76" s="36">
        <v>51</v>
      </c>
      <c r="D76" s="36">
        <v>0</v>
      </c>
      <c r="E76" s="36">
        <v>100</v>
      </c>
      <c r="F76" s="46"/>
    </row>
    <row r="77" spans="1:6" x14ac:dyDescent="0.25">
      <c r="A77" s="45" t="s">
        <v>77</v>
      </c>
      <c r="B77" s="36">
        <v>55</v>
      </c>
      <c r="C77" s="36">
        <v>36</v>
      </c>
      <c r="D77" s="36">
        <v>19</v>
      </c>
      <c r="E77" s="36">
        <v>65</v>
      </c>
      <c r="F77" s="46"/>
    </row>
    <row r="78" spans="1:6" x14ac:dyDescent="0.25">
      <c r="A78" s="45" t="s">
        <v>187</v>
      </c>
      <c r="B78" s="36">
        <v>53</v>
      </c>
      <c r="C78" s="36">
        <v>53</v>
      </c>
      <c r="D78" s="36">
        <v>0</v>
      </c>
      <c r="E78" s="36">
        <v>100</v>
      </c>
      <c r="F78" s="46"/>
    </row>
    <row r="79" spans="1:6" x14ac:dyDescent="0.25">
      <c r="A79" s="45" t="s">
        <v>84</v>
      </c>
      <c r="B79" s="36">
        <v>53</v>
      </c>
      <c r="C79" s="36">
        <v>52</v>
      </c>
      <c r="D79" s="36">
        <v>1</v>
      </c>
      <c r="E79" s="36">
        <v>98</v>
      </c>
      <c r="F79" s="46"/>
    </row>
    <row r="80" spans="1:6" ht="15.75" thickBot="1" x14ac:dyDescent="0.3">
      <c r="A80" s="47" t="s">
        <v>188</v>
      </c>
      <c r="B80" s="48">
        <v>51</v>
      </c>
      <c r="C80" s="48">
        <v>51</v>
      </c>
      <c r="D80" s="48">
        <v>0</v>
      </c>
      <c r="E80" s="48">
        <v>100</v>
      </c>
      <c r="F80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70" zoomScaleNormal="70" workbookViewId="0">
      <selection activeCell="A18" sqref="A18"/>
    </sheetView>
  </sheetViews>
  <sheetFormatPr defaultRowHeight="15" x14ac:dyDescent="0.25"/>
  <cols>
    <col min="1" max="1" width="60.85546875" style="1" bestFit="1" customWidth="1"/>
    <col min="2" max="2" width="13.85546875" style="2" bestFit="1" customWidth="1"/>
    <col min="3" max="3" width="10.85546875" style="2" customWidth="1"/>
    <col min="4" max="4" width="8.140625" style="2" bestFit="1" customWidth="1"/>
    <col min="5" max="5" width="10.140625" style="2" bestFit="1" customWidth="1"/>
    <col min="6" max="6" width="17" style="2" bestFit="1" customWidth="1"/>
    <col min="7" max="16384" width="9.140625" style="1"/>
  </cols>
  <sheetData>
    <row r="1" spans="1:6" s="4" customFormat="1" ht="15.75" x14ac:dyDescent="0.25">
      <c r="A1" s="4" t="s">
        <v>13</v>
      </c>
      <c r="B1" s="5"/>
      <c r="C1" s="5"/>
      <c r="D1" s="5"/>
      <c r="E1" s="5"/>
      <c r="F1" s="5"/>
    </row>
    <row r="2" spans="1:6" s="4" customFormat="1" ht="15.75" x14ac:dyDescent="0.25">
      <c r="A2" s="21" t="s">
        <v>209</v>
      </c>
      <c r="B2" s="5"/>
      <c r="C2" s="5"/>
      <c r="D2" s="5"/>
      <c r="E2" s="5"/>
      <c r="F2" s="5"/>
    </row>
    <row r="3" spans="1:6" s="4" customFormat="1" ht="15.75" x14ac:dyDescent="0.25">
      <c r="B3" s="5"/>
      <c r="C3" s="5"/>
      <c r="D3" s="5"/>
      <c r="E3" s="5"/>
      <c r="F3" s="5"/>
    </row>
    <row r="4" spans="1:6" ht="16.5" thickBot="1" x14ac:dyDescent="0.3">
      <c r="A4" s="4" t="s">
        <v>210</v>
      </c>
    </row>
    <row r="5" spans="1:6" s="98" customFormat="1" ht="20.85" customHeight="1" thickBot="1" x14ac:dyDescent="0.3">
      <c r="A5" s="11" t="s">
        <v>0</v>
      </c>
      <c r="B5" s="12" t="s">
        <v>147</v>
      </c>
      <c r="C5" s="12" t="s">
        <v>11</v>
      </c>
      <c r="D5" s="13" t="s">
        <v>12</v>
      </c>
      <c r="E5" s="20" t="s">
        <v>140</v>
      </c>
      <c r="F5" s="97" t="s">
        <v>20</v>
      </c>
    </row>
    <row r="6" spans="1:6" ht="20.85" customHeight="1" x14ac:dyDescent="0.25">
      <c r="A6" s="6" t="s">
        <v>2</v>
      </c>
      <c r="B6" s="7">
        <f>SUM(C6:D6)</f>
        <v>39</v>
      </c>
      <c r="C6" s="7">
        <v>36</v>
      </c>
      <c r="D6" s="14">
        <v>3</v>
      </c>
      <c r="E6" s="106">
        <v>92</v>
      </c>
      <c r="F6" s="17" t="s">
        <v>15</v>
      </c>
    </row>
    <row r="7" spans="1:6" ht="20.85" customHeight="1" x14ac:dyDescent="0.25">
      <c r="A7" s="8" t="s">
        <v>1</v>
      </c>
      <c r="B7" s="3">
        <f t="shared" ref="B7:B15" si="0">SUM(C7:D7)</f>
        <v>47</v>
      </c>
      <c r="C7" s="3">
        <v>24</v>
      </c>
      <c r="D7" s="15">
        <v>23</v>
      </c>
      <c r="E7" s="107">
        <v>51</v>
      </c>
      <c r="F7" s="18" t="s">
        <v>16</v>
      </c>
    </row>
    <row r="8" spans="1:6" ht="20.85" customHeight="1" x14ac:dyDescent="0.25">
      <c r="A8" s="8" t="s">
        <v>181</v>
      </c>
      <c r="B8" s="3">
        <f t="shared" si="0"/>
        <v>59</v>
      </c>
      <c r="C8" s="3">
        <v>41</v>
      </c>
      <c r="D8" s="15">
        <v>18</v>
      </c>
      <c r="E8" s="107">
        <v>69</v>
      </c>
      <c r="F8" s="18"/>
    </row>
    <row r="9" spans="1:6" ht="20.85" customHeight="1" x14ac:dyDescent="0.25">
      <c r="A9" s="8" t="s">
        <v>7</v>
      </c>
      <c r="B9" s="3">
        <f t="shared" si="0"/>
        <v>50</v>
      </c>
      <c r="C9" s="3">
        <v>32</v>
      </c>
      <c r="D9" s="15">
        <v>18</v>
      </c>
      <c r="E9" s="107">
        <v>64</v>
      </c>
      <c r="F9" s="18" t="s">
        <v>17</v>
      </c>
    </row>
    <row r="10" spans="1:6" ht="20.85" customHeight="1" x14ac:dyDescent="0.25">
      <c r="A10" s="290" t="s">
        <v>3</v>
      </c>
      <c r="B10" s="291"/>
      <c r="C10" s="291"/>
      <c r="D10" s="292"/>
      <c r="E10" s="293"/>
      <c r="F10" s="294"/>
    </row>
    <row r="11" spans="1:6" ht="20.85" customHeight="1" x14ac:dyDescent="0.25">
      <c r="A11" s="8" t="s">
        <v>6</v>
      </c>
      <c r="B11" s="3">
        <f t="shared" si="0"/>
        <v>72</v>
      </c>
      <c r="C11" s="3">
        <v>48</v>
      </c>
      <c r="D11" s="15">
        <v>24</v>
      </c>
      <c r="E11" s="107">
        <v>66</v>
      </c>
      <c r="F11" s="18" t="s">
        <v>21</v>
      </c>
    </row>
    <row r="12" spans="1:6" ht="20.85" customHeight="1" x14ac:dyDescent="0.25">
      <c r="A12" s="8" t="s">
        <v>5</v>
      </c>
      <c r="B12" s="3">
        <f t="shared" si="0"/>
        <v>66</v>
      </c>
      <c r="C12" s="3">
        <v>37</v>
      </c>
      <c r="D12" s="15">
        <v>29</v>
      </c>
      <c r="E12" s="107">
        <v>56</v>
      </c>
      <c r="F12" s="18" t="s">
        <v>18</v>
      </c>
    </row>
    <row r="13" spans="1:6" ht="20.85" customHeight="1" x14ac:dyDescent="0.25">
      <c r="A13" s="8" t="s">
        <v>8</v>
      </c>
      <c r="B13" s="3">
        <f t="shared" si="0"/>
        <v>83</v>
      </c>
      <c r="C13" s="3">
        <v>62</v>
      </c>
      <c r="D13" s="15">
        <v>21</v>
      </c>
      <c r="E13" s="107">
        <v>74</v>
      </c>
      <c r="F13" s="18" t="s">
        <v>211</v>
      </c>
    </row>
    <row r="14" spans="1:6" ht="20.85" customHeight="1" x14ac:dyDescent="0.25">
      <c r="A14" s="203" t="s">
        <v>4</v>
      </c>
      <c r="B14" s="3"/>
      <c r="C14" s="3"/>
      <c r="D14" s="15"/>
      <c r="E14" s="107"/>
      <c r="F14" s="18"/>
    </row>
    <row r="15" spans="1:6" ht="20.85" customHeight="1" x14ac:dyDescent="0.25">
      <c r="A15" s="8" t="s">
        <v>9</v>
      </c>
      <c r="B15" s="3">
        <f t="shared" si="0"/>
        <v>74</v>
      </c>
      <c r="C15" s="3">
        <v>35</v>
      </c>
      <c r="D15" s="15">
        <v>39</v>
      </c>
      <c r="E15" s="107">
        <v>47</v>
      </c>
      <c r="F15" s="18" t="s">
        <v>19</v>
      </c>
    </row>
    <row r="16" spans="1:6" ht="20.85" customHeight="1" thickBot="1" x14ac:dyDescent="0.3">
      <c r="A16" s="204" t="s">
        <v>10</v>
      </c>
      <c r="B16" s="10"/>
      <c r="C16" s="10"/>
      <c r="D16" s="16"/>
      <c r="E16" s="108"/>
      <c r="F16" s="19"/>
    </row>
    <row r="18" spans="1:6" s="4" customFormat="1" ht="16.5" thickBot="1" x14ac:dyDescent="0.3">
      <c r="A18" s="4" t="s">
        <v>212</v>
      </c>
      <c r="B18" s="5"/>
      <c r="C18" s="5"/>
      <c r="D18" s="5"/>
      <c r="E18" s="5"/>
      <c r="F18" s="5"/>
    </row>
    <row r="19" spans="1:6" s="98" customFormat="1" ht="20.85" customHeight="1" thickBot="1" x14ac:dyDescent="0.3">
      <c r="A19" s="11" t="s">
        <v>0</v>
      </c>
      <c r="B19" s="12" t="s">
        <v>147</v>
      </c>
      <c r="C19" s="12" t="s">
        <v>11</v>
      </c>
      <c r="D19" s="13" t="s">
        <v>12</v>
      </c>
      <c r="E19" s="20" t="s">
        <v>140</v>
      </c>
      <c r="F19" s="97" t="s">
        <v>20</v>
      </c>
    </row>
    <row r="20" spans="1:6" x14ac:dyDescent="0.25">
      <c r="A20" s="99" t="s">
        <v>36</v>
      </c>
      <c r="B20" s="43"/>
      <c r="C20" s="43"/>
      <c r="D20" s="43"/>
      <c r="E20" s="105"/>
      <c r="F20" s="44"/>
    </row>
    <row r="21" spans="1:6" x14ac:dyDescent="0.25">
      <c r="A21" s="45" t="s">
        <v>40</v>
      </c>
      <c r="B21" s="36">
        <f t="shared" ref="B21:B30" si="1">SUM(C21:D21)</f>
        <v>34</v>
      </c>
      <c r="C21" s="36">
        <v>12</v>
      </c>
      <c r="D21" s="36">
        <v>22</v>
      </c>
      <c r="E21" s="103">
        <v>35</v>
      </c>
      <c r="F21" s="46"/>
    </row>
    <row r="22" spans="1:6" x14ac:dyDescent="0.25">
      <c r="A22" s="45" t="s">
        <v>41</v>
      </c>
      <c r="B22" s="36">
        <f t="shared" si="1"/>
        <v>37</v>
      </c>
      <c r="C22" s="36">
        <v>26</v>
      </c>
      <c r="D22" s="36">
        <v>11</v>
      </c>
      <c r="E22" s="103">
        <v>70</v>
      </c>
      <c r="F22" s="46"/>
    </row>
    <row r="23" spans="1:6" x14ac:dyDescent="0.25">
      <c r="A23" s="45" t="s">
        <v>42</v>
      </c>
      <c r="B23" s="36">
        <f t="shared" si="1"/>
        <v>67</v>
      </c>
      <c r="C23" s="36">
        <v>18</v>
      </c>
      <c r="D23" s="36">
        <v>49</v>
      </c>
      <c r="E23" s="103">
        <v>26</v>
      </c>
      <c r="F23" s="46"/>
    </row>
    <row r="24" spans="1:6" x14ac:dyDescent="0.25">
      <c r="A24" s="45" t="s">
        <v>44</v>
      </c>
      <c r="B24" s="36">
        <f t="shared" si="1"/>
        <v>51</v>
      </c>
      <c r="C24" s="36">
        <v>24</v>
      </c>
      <c r="D24" s="36">
        <v>27</v>
      </c>
      <c r="E24" s="103">
        <v>47</v>
      </c>
      <c r="F24" s="46"/>
    </row>
    <row r="25" spans="1:6" x14ac:dyDescent="0.25">
      <c r="A25" s="45" t="s">
        <v>45</v>
      </c>
      <c r="B25" s="36">
        <f t="shared" si="1"/>
        <v>52</v>
      </c>
      <c r="C25" s="36">
        <v>29</v>
      </c>
      <c r="D25" s="36">
        <v>23</v>
      </c>
      <c r="E25" s="103">
        <v>55</v>
      </c>
      <c r="F25" s="46"/>
    </row>
    <row r="26" spans="1:6" x14ac:dyDescent="0.25">
      <c r="A26" s="45" t="s">
        <v>48</v>
      </c>
      <c r="B26" s="36">
        <f t="shared" si="1"/>
        <v>82</v>
      </c>
      <c r="C26" s="36">
        <v>30</v>
      </c>
      <c r="D26" s="36">
        <v>52</v>
      </c>
      <c r="E26" s="103">
        <v>38</v>
      </c>
      <c r="F26" s="46"/>
    </row>
    <row r="27" spans="1:6" x14ac:dyDescent="0.25">
      <c r="A27" s="45" t="s">
        <v>50</v>
      </c>
      <c r="B27" s="36">
        <f t="shared" si="1"/>
        <v>56</v>
      </c>
      <c r="C27" s="36">
        <v>35</v>
      </c>
      <c r="D27" s="36">
        <v>21</v>
      </c>
      <c r="E27" s="103">
        <v>62</v>
      </c>
      <c r="F27" s="46"/>
    </row>
    <row r="28" spans="1:6" x14ac:dyDescent="0.25">
      <c r="A28" s="45" t="s">
        <v>52</v>
      </c>
      <c r="B28" s="36">
        <f t="shared" si="1"/>
        <v>66</v>
      </c>
      <c r="C28" s="36">
        <v>25</v>
      </c>
      <c r="D28" s="36">
        <v>41</v>
      </c>
      <c r="E28" s="103">
        <v>37</v>
      </c>
      <c r="F28" s="46"/>
    </row>
    <row r="29" spans="1:6" x14ac:dyDescent="0.25">
      <c r="A29" s="201" t="s">
        <v>53</v>
      </c>
      <c r="B29" s="36">
        <f t="shared" si="1"/>
        <v>0</v>
      </c>
      <c r="C29" s="36"/>
      <c r="D29" s="36"/>
      <c r="E29" s="103"/>
      <c r="F29" s="46"/>
    </row>
    <row r="30" spans="1:6" ht="15.75" thickBot="1" x14ac:dyDescent="0.3">
      <c r="A30" s="205" t="s">
        <v>54</v>
      </c>
      <c r="B30" s="48">
        <f t="shared" si="1"/>
        <v>0</v>
      </c>
      <c r="C30" s="48"/>
      <c r="D30" s="48"/>
      <c r="E30" s="104"/>
      <c r="F30" s="49"/>
    </row>
    <row r="31" spans="1:6" x14ac:dyDescent="0.25">
      <c r="A31" s="41"/>
      <c r="B31" s="39"/>
      <c r="C31" s="39"/>
      <c r="D31" s="39"/>
      <c r="E31" s="39"/>
      <c r="F31" s="39"/>
    </row>
    <row r="32" spans="1:6" s="38" customFormat="1" x14ac:dyDescent="0.25">
      <c r="B32" s="39"/>
      <c r="C32" s="39"/>
      <c r="D32" s="39"/>
      <c r="E32" s="39"/>
      <c r="F32" s="39"/>
    </row>
    <row r="33" spans="1:6" s="4" customFormat="1" ht="16.5" thickBot="1" x14ac:dyDescent="0.3">
      <c r="A33" s="50" t="s">
        <v>213</v>
      </c>
      <c r="B33" s="40"/>
      <c r="C33" s="40"/>
      <c r="D33" s="40"/>
      <c r="E33" s="40"/>
      <c r="F33" s="40"/>
    </row>
    <row r="34" spans="1:6" s="98" customFormat="1" ht="20.85" customHeight="1" thickBot="1" x14ac:dyDescent="0.3">
      <c r="A34" s="34" t="s">
        <v>0</v>
      </c>
      <c r="B34" s="35" t="s">
        <v>147</v>
      </c>
      <c r="C34" s="35" t="s">
        <v>11</v>
      </c>
      <c r="D34" s="195" t="s">
        <v>12</v>
      </c>
      <c r="E34" s="196" t="s">
        <v>140</v>
      </c>
      <c r="F34" s="97" t="s">
        <v>20</v>
      </c>
    </row>
    <row r="35" spans="1:6" x14ac:dyDescent="0.25">
      <c r="A35" s="51" t="s">
        <v>55</v>
      </c>
      <c r="B35" s="37">
        <f t="shared" ref="B35:B43" si="2">SUM(C35:D35)</f>
        <v>49</v>
      </c>
      <c r="C35" s="37">
        <v>22</v>
      </c>
      <c r="D35" s="37">
        <v>27</v>
      </c>
      <c r="E35" s="102">
        <v>44</v>
      </c>
      <c r="F35" s="52"/>
    </row>
    <row r="36" spans="1:6" x14ac:dyDescent="0.25">
      <c r="A36" s="45" t="s">
        <v>56</v>
      </c>
      <c r="B36" s="36">
        <f t="shared" si="2"/>
        <v>28</v>
      </c>
      <c r="C36" s="36">
        <v>23</v>
      </c>
      <c r="D36" s="36">
        <v>5</v>
      </c>
      <c r="E36" s="103">
        <v>82</v>
      </c>
      <c r="F36" s="46"/>
    </row>
    <row r="37" spans="1:6" x14ac:dyDescent="0.25">
      <c r="A37" s="45" t="s">
        <v>93</v>
      </c>
      <c r="B37" s="36">
        <f t="shared" si="2"/>
        <v>66</v>
      </c>
      <c r="C37" s="36">
        <v>41</v>
      </c>
      <c r="D37" s="36">
        <v>25</v>
      </c>
      <c r="E37" s="103">
        <v>62</v>
      </c>
      <c r="F37" s="46"/>
    </row>
    <row r="38" spans="1:6" x14ac:dyDescent="0.25">
      <c r="A38" s="45" t="s">
        <v>58</v>
      </c>
      <c r="B38" s="36">
        <f t="shared" si="2"/>
        <v>67</v>
      </c>
      <c r="C38" s="202">
        <v>49</v>
      </c>
      <c r="D38" s="202">
        <v>18</v>
      </c>
      <c r="E38" s="295">
        <v>73</v>
      </c>
      <c r="F38" s="46"/>
    </row>
    <row r="39" spans="1:6" x14ac:dyDescent="0.25">
      <c r="A39" s="45" t="s">
        <v>61</v>
      </c>
      <c r="B39" s="36">
        <f t="shared" si="2"/>
        <v>58</v>
      </c>
      <c r="C39" s="36">
        <v>38</v>
      </c>
      <c r="D39" s="36">
        <v>20</v>
      </c>
      <c r="E39" s="103">
        <v>65</v>
      </c>
      <c r="F39" s="46"/>
    </row>
    <row r="40" spans="1:6" x14ac:dyDescent="0.25">
      <c r="A40" s="201" t="s">
        <v>94</v>
      </c>
      <c r="B40" s="202"/>
      <c r="C40" s="202"/>
      <c r="D40" s="202"/>
      <c r="E40" s="295"/>
      <c r="F40" s="46"/>
    </row>
    <row r="41" spans="1:6" x14ac:dyDescent="0.25">
      <c r="A41" s="201" t="s">
        <v>95</v>
      </c>
      <c r="B41" s="202"/>
      <c r="C41" s="36"/>
      <c r="D41" s="36"/>
      <c r="E41" s="103"/>
      <c r="F41" s="46"/>
    </row>
    <row r="42" spans="1:6" x14ac:dyDescent="0.25">
      <c r="A42" s="45" t="s">
        <v>65</v>
      </c>
      <c r="B42" s="202">
        <f t="shared" si="2"/>
        <v>53</v>
      </c>
      <c r="C42" s="36">
        <v>38</v>
      </c>
      <c r="D42" s="36">
        <v>15</v>
      </c>
      <c r="E42" s="103">
        <v>71</v>
      </c>
      <c r="F42" s="46"/>
    </row>
    <row r="43" spans="1:6" ht="15.75" thickBot="1" x14ac:dyDescent="0.3">
      <c r="A43" s="47" t="s">
        <v>68</v>
      </c>
      <c r="B43" s="48">
        <f t="shared" si="2"/>
        <v>49</v>
      </c>
      <c r="C43" s="48">
        <v>15</v>
      </c>
      <c r="D43" s="48">
        <v>34</v>
      </c>
      <c r="E43" s="104">
        <v>30</v>
      </c>
      <c r="F43" s="49"/>
    </row>
    <row r="45" spans="1:6" s="4" customFormat="1" ht="16.5" thickBot="1" x14ac:dyDescent="0.3">
      <c r="A45" s="4" t="s">
        <v>214</v>
      </c>
      <c r="B45" s="5"/>
      <c r="C45" s="5"/>
      <c r="D45" s="5"/>
      <c r="E45" s="5"/>
      <c r="F45" s="5"/>
    </row>
    <row r="46" spans="1:6" s="98" customFormat="1" ht="20.85" customHeight="1" thickBot="1" x14ac:dyDescent="0.3">
      <c r="A46" s="11" t="s">
        <v>0</v>
      </c>
      <c r="B46" s="12" t="s">
        <v>147</v>
      </c>
      <c r="C46" s="12" t="s">
        <v>11</v>
      </c>
      <c r="D46" s="13" t="s">
        <v>12</v>
      </c>
      <c r="E46" s="20" t="s">
        <v>140</v>
      </c>
      <c r="F46" s="97" t="s">
        <v>20</v>
      </c>
    </row>
    <row r="47" spans="1:6" x14ac:dyDescent="0.25">
      <c r="A47" s="99" t="s">
        <v>73</v>
      </c>
      <c r="B47" s="298"/>
      <c r="C47" s="298"/>
      <c r="D47" s="298"/>
      <c r="E47" s="299"/>
      <c r="F47" s="44"/>
    </row>
    <row r="48" spans="1:6" x14ac:dyDescent="0.25">
      <c r="A48" s="201" t="s">
        <v>77</v>
      </c>
      <c r="B48" s="300"/>
      <c r="C48" s="300"/>
      <c r="D48" s="300"/>
      <c r="E48" s="301"/>
      <c r="F48" s="46"/>
    </row>
    <row r="49" spans="1:8" x14ac:dyDescent="0.25">
      <c r="A49" s="45" t="s">
        <v>96</v>
      </c>
      <c r="B49" s="300">
        <f t="shared" ref="B49:B61" si="3">SUM(C49:D49)</f>
        <v>45</v>
      </c>
      <c r="C49" s="300">
        <v>29</v>
      </c>
      <c r="D49" s="300">
        <v>16</v>
      </c>
      <c r="E49" s="301">
        <v>64</v>
      </c>
      <c r="F49" s="46"/>
    </row>
    <row r="50" spans="1:8" x14ac:dyDescent="0.25">
      <c r="A50" s="201" t="s">
        <v>78</v>
      </c>
      <c r="B50" s="300"/>
      <c r="C50" s="300"/>
      <c r="D50" s="300"/>
      <c r="E50" s="301"/>
      <c r="F50" s="46"/>
    </row>
    <row r="51" spans="1:8" x14ac:dyDescent="0.25">
      <c r="A51" s="45" t="s">
        <v>97</v>
      </c>
      <c r="B51" s="300">
        <f t="shared" si="3"/>
        <v>32</v>
      </c>
      <c r="C51" s="300">
        <v>31</v>
      </c>
      <c r="D51" s="300">
        <v>1</v>
      </c>
      <c r="E51" s="301">
        <v>96</v>
      </c>
      <c r="F51" s="46"/>
    </row>
    <row r="52" spans="1:8" x14ac:dyDescent="0.25">
      <c r="A52" s="201" t="s">
        <v>81</v>
      </c>
      <c r="B52" s="300"/>
      <c r="C52" s="300"/>
      <c r="D52" s="300"/>
      <c r="E52" s="301"/>
      <c r="F52" s="46"/>
    </row>
    <row r="53" spans="1:8" x14ac:dyDescent="0.25">
      <c r="A53" s="45" t="s">
        <v>82</v>
      </c>
      <c r="B53" s="300">
        <f t="shared" si="3"/>
        <v>52</v>
      </c>
      <c r="C53" s="300">
        <v>25</v>
      </c>
      <c r="D53" s="300">
        <v>27</v>
      </c>
      <c r="E53" s="301">
        <v>48</v>
      </c>
      <c r="F53" s="46"/>
    </row>
    <row r="54" spans="1:8" x14ac:dyDescent="0.25">
      <c r="A54" s="45" t="s">
        <v>98</v>
      </c>
      <c r="B54" s="300">
        <f t="shared" si="3"/>
        <v>30</v>
      </c>
      <c r="C54" s="300">
        <v>22</v>
      </c>
      <c r="D54" s="300">
        <v>8</v>
      </c>
      <c r="E54" s="301">
        <v>73</v>
      </c>
      <c r="F54" s="46"/>
    </row>
    <row r="55" spans="1:8" x14ac:dyDescent="0.25">
      <c r="A55" s="45" t="s">
        <v>83</v>
      </c>
      <c r="B55" s="300">
        <f t="shared" si="3"/>
        <v>35</v>
      </c>
      <c r="C55" s="300">
        <v>24</v>
      </c>
      <c r="D55" s="300">
        <v>11</v>
      </c>
      <c r="E55" s="301">
        <v>68</v>
      </c>
      <c r="F55" s="46"/>
    </row>
    <row r="56" spans="1:8" x14ac:dyDescent="0.25">
      <c r="A56" s="201" t="s">
        <v>84</v>
      </c>
      <c r="B56" s="300"/>
      <c r="C56" s="300"/>
      <c r="D56" s="300"/>
      <c r="E56" s="301"/>
      <c r="F56" s="46"/>
    </row>
    <row r="57" spans="1:8" ht="15.75" customHeight="1" x14ac:dyDescent="0.25">
      <c r="A57" s="201" t="s">
        <v>85</v>
      </c>
      <c r="B57" s="300"/>
      <c r="C57" s="300"/>
      <c r="D57" s="300"/>
      <c r="E57" s="301"/>
      <c r="F57" s="46"/>
    </row>
    <row r="58" spans="1:8" x14ac:dyDescent="0.25">
      <c r="A58" s="302" t="s">
        <v>111</v>
      </c>
      <c r="B58" s="296">
        <f t="shared" si="3"/>
        <v>56</v>
      </c>
      <c r="C58" s="36">
        <f>33+0+5+1</f>
        <v>39</v>
      </c>
      <c r="D58" s="36">
        <f>11+1+0+5</f>
        <v>17</v>
      </c>
      <c r="E58" s="103">
        <f>(C58/B58)*100</f>
        <v>69.642857142857139</v>
      </c>
      <c r="F58" s="46"/>
    </row>
    <row r="59" spans="1:8" x14ac:dyDescent="0.25">
      <c r="A59" s="302" t="s">
        <v>112</v>
      </c>
      <c r="B59" s="296">
        <f t="shared" si="3"/>
        <v>33</v>
      </c>
      <c r="C59" s="36">
        <f>25+2+1</f>
        <v>28</v>
      </c>
      <c r="D59" s="36">
        <f>4+0+1</f>
        <v>5</v>
      </c>
      <c r="E59" s="103">
        <f>(C59/B59)*100</f>
        <v>84.848484848484844</v>
      </c>
      <c r="F59" s="46"/>
    </row>
    <row r="60" spans="1:8" x14ac:dyDescent="0.25">
      <c r="A60" s="302" t="s">
        <v>113</v>
      </c>
      <c r="B60" s="296">
        <f t="shared" si="3"/>
        <v>88</v>
      </c>
      <c r="C60" s="36">
        <f>41+2+35+2</f>
        <v>80</v>
      </c>
      <c r="D60" s="36">
        <f>4+0+1+3</f>
        <v>8</v>
      </c>
      <c r="E60" s="103">
        <f>(C60/B60)*100</f>
        <v>90.909090909090907</v>
      </c>
      <c r="F60" s="46"/>
      <c r="H60" s="226"/>
    </row>
    <row r="61" spans="1:8" ht="15.75" thickBot="1" x14ac:dyDescent="0.3">
      <c r="A61" s="303" t="s">
        <v>114</v>
      </c>
      <c r="B61" s="297">
        <f t="shared" si="3"/>
        <v>85</v>
      </c>
      <c r="C61" s="48">
        <f>36+11+22</f>
        <v>69</v>
      </c>
      <c r="D61" s="48">
        <f>8+0+8</f>
        <v>16</v>
      </c>
      <c r="E61" s="104">
        <f>(C61/B61)*100</f>
        <v>81.17647058823529</v>
      </c>
      <c r="F61" s="49"/>
      <c r="H61" s="226"/>
    </row>
    <row r="63" spans="1:8" s="4" customFormat="1" ht="16.5" thickBot="1" x14ac:dyDescent="0.3">
      <c r="A63" s="4" t="s">
        <v>215</v>
      </c>
      <c r="B63" s="5"/>
      <c r="C63" s="5"/>
      <c r="D63" s="5"/>
      <c r="E63" s="5"/>
      <c r="F63" s="5"/>
    </row>
    <row r="64" spans="1:8" s="98" customFormat="1" ht="20.85" customHeight="1" thickBot="1" x14ac:dyDescent="0.3">
      <c r="A64" s="11" t="s">
        <v>0</v>
      </c>
      <c r="B64" s="12" t="s">
        <v>147</v>
      </c>
      <c r="C64" s="12" t="s">
        <v>11</v>
      </c>
      <c r="D64" s="13" t="s">
        <v>12</v>
      </c>
      <c r="E64" s="20" t="s">
        <v>140</v>
      </c>
      <c r="F64" s="97" t="s">
        <v>20</v>
      </c>
    </row>
    <row r="65" spans="1:6" x14ac:dyDescent="0.25">
      <c r="A65" s="99" t="s">
        <v>72</v>
      </c>
      <c r="B65" s="100"/>
      <c r="C65" s="100"/>
      <c r="D65" s="100"/>
      <c r="E65" s="105"/>
      <c r="F65" s="44"/>
    </row>
    <row r="66" spans="1:6" x14ac:dyDescent="0.25">
      <c r="A66" s="45" t="s">
        <v>86</v>
      </c>
      <c r="B66" s="36">
        <f t="shared" ref="B66:B80" si="4">SUM(C66:D66)</f>
        <v>31</v>
      </c>
      <c r="C66" s="36">
        <v>31</v>
      </c>
      <c r="D66" s="36">
        <v>0</v>
      </c>
      <c r="E66" s="103">
        <v>100</v>
      </c>
      <c r="F66" s="46"/>
    </row>
    <row r="67" spans="1:6" x14ac:dyDescent="0.25">
      <c r="A67" s="45" t="s">
        <v>186</v>
      </c>
      <c r="B67" s="36">
        <f t="shared" si="4"/>
        <v>32</v>
      </c>
      <c r="C67" s="36">
        <v>22</v>
      </c>
      <c r="D67" s="36">
        <v>10</v>
      </c>
      <c r="E67" s="103">
        <v>68</v>
      </c>
      <c r="F67" s="46"/>
    </row>
    <row r="68" spans="1:6" x14ac:dyDescent="0.25">
      <c r="A68" s="201" t="s">
        <v>88</v>
      </c>
      <c r="B68" s="36"/>
      <c r="C68" s="36"/>
      <c r="D68" s="36"/>
      <c r="E68" s="103"/>
      <c r="F68" s="46"/>
    </row>
    <row r="69" spans="1:6" x14ac:dyDescent="0.25">
      <c r="A69" s="201" t="s">
        <v>89</v>
      </c>
      <c r="B69" s="36"/>
      <c r="C69" s="36"/>
      <c r="D69" s="36"/>
      <c r="E69" s="103"/>
      <c r="F69" s="46"/>
    </row>
    <row r="70" spans="1:6" x14ac:dyDescent="0.25">
      <c r="A70" s="201" t="s">
        <v>90</v>
      </c>
      <c r="B70" s="36"/>
      <c r="C70" s="36"/>
      <c r="D70" s="36"/>
      <c r="E70" s="103"/>
      <c r="F70" s="46"/>
    </row>
    <row r="71" spans="1:6" x14ac:dyDescent="0.25">
      <c r="A71" s="45" t="s">
        <v>91</v>
      </c>
      <c r="B71" s="36">
        <f t="shared" si="4"/>
        <v>39</v>
      </c>
      <c r="C71" s="36">
        <v>29</v>
      </c>
      <c r="D71" s="36">
        <v>10</v>
      </c>
      <c r="E71" s="103">
        <v>74</v>
      </c>
      <c r="F71" s="46"/>
    </row>
    <row r="72" spans="1:6" x14ac:dyDescent="0.25">
      <c r="A72" s="304" t="s">
        <v>113</v>
      </c>
      <c r="B72" s="305"/>
      <c r="C72" s="306"/>
      <c r="D72" s="306"/>
      <c r="E72" s="307"/>
      <c r="F72" s="308"/>
    </row>
    <row r="73" spans="1:6" x14ac:dyDescent="0.25">
      <c r="A73" s="45" t="s">
        <v>107</v>
      </c>
      <c r="B73" s="36">
        <f t="shared" si="4"/>
        <v>30</v>
      </c>
      <c r="C73" s="36">
        <v>30</v>
      </c>
      <c r="D73" s="36">
        <v>0</v>
      </c>
      <c r="E73" s="36">
        <v>100</v>
      </c>
      <c r="F73" s="46"/>
    </row>
    <row r="74" spans="1:6" x14ac:dyDescent="0.25">
      <c r="A74" s="45" t="s">
        <v>74</v>
      </c>
      <c r="B74" s="36">
        <f t="shared" si="4"/>
        <v>22</v>
      </c>
      <c r="C74" s="36">
        <v>19</v>
      </c>
      <c r="D74" s="36">
        <v>3</v>
      </c>
      <c r="E74" s="36">
        <v>86</v>
      </c>
      <c r="F74" s="46"/>
    </row>
    <row r="75" spans="1:6" x14ac:dyDescent="0.25">
      <c r="A75" s="45" t="s">
        <v>184</v>
      </c>
      <c r="B75" s="36">
        <f t="shared" si="4"/>
        <v>24</v>
      </c>
      <c r="C75" s="36">
        <v>24</v>
      </c>
      <c r="D75" s="36">
        <v>0</v>
      </c>
      <c r="E75" s="36">
        <v>100</v>
      </c>
      <c r="F75" s="46"/>
    </row>
    <row r="76" spans="1:6" x14ac:dyDescent="0.25">
      <c r="A76" s="45" t="s">
        <v>185</v>
      </c>
      <c r="B76" s="36">
        <f t="shared" si="4"/>
        <v>26</v>
      </c>
      <c r="C76" s="36">
        <v>18</v>
      </c>
      <c r="D76" s="36">
        <v>8</v>
      </c>
      <c r="E76" s="36">
        <v>69</v>
      </c>
      <c r="F76" s="46"/>
    </row>
    <row r="77" spans="1:6" x14ac:dyDescent="0.25">
      <c r="A77" s="45" t="s">
        <v>77</v>
      </c>
      <c r="B77" s="36">
        <f t="shared" si="4"/>
        <v>40</v>
      </c>
      <c r="C77" s="36">
        <v>36</v>
      </c>
      <c r="D77" s="36">
        <v>4</v>
      </c>
      <c r="E77" s="36">
        <v>90</v>
      </c>
      <c r="F77" s="46"/>
    </row>
    <row r="78" spans="1:6" x14ac:dyDescent="0.25">
      <c r="A78" s="45" t="s">
        <v>187</v>
      </c>
      <c r="B78" s="36">
        <f t="shared" si="4"/>
        <v>24</v>
      </c>
      <c r="C78" s="36">
        <v>24</v>
      </c>
      <c r="D78" s="36">
        <v>0</v>
      </c>
      <c r="E78" s="36">
        <v>100</v>
      </c>
      <c r="F78" s="46"/>
    </row>
    <row r="79" spans="1:6" x14ac:dyDescent="0.25">
      <c r="A79" s="45" t="s">
        <v>84</v>
      </c>
      <c r="B79" s="36">
        <f t="shared" si="4"/>
        <v>24</v>
      </c>
      <c r="C79" s="36">
        <v>22</v>
      </c>
      <c r="D79" s="36">
        <v>2</v>
      </c>
      <c r="E79" s="36">
        <v>91</v>
      </c>
      <c r="F79" s="46"/>
    </row>
    <row r="80" spans="1:6" ht="15.75" thickBot="1" x14ac:dyDescent="0.3">
      <c r="A80" s="47" t="s">
        <v>188</v>
      </c>
      <c r="B80" s="48">
        <f t="shared" si="4"/>
        <v>36</v>
      </c>
      <c r="C80" s="48">
        <v>36</v>
      </c>
      <c r="D80" s="48">
        <v>0</v>
      </c>
      <c r="E80" s="48">
        <v>100</v>
      </c>
      <c r="F80" s="4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opLeftCell="K67" zoomScale="58" zoomScaleNormal="58" workbookViewId="0">
      <selection activeCell="M67" sqref="M67"/>
    </sheetView>
  </sheetViews>
  <sheetFormatPr defaultRowHeight="15" x14ac:dyDescent="0.25"/>
  <cols>
    <col min="1" max="1" width="40.42578125" customWidth="1"/>
    <col min="2" max="2" width="13.5703125" customWidth="1"/>
    <col min="3" max="3" width="2.42578125" style="1" customWidth="1"/>
    <col min="4" max="4" width="40.42578125" customWidth="1"/>
    <col min="5" max="5" width="12.85546875" customWidth="1"/>
    <col min="6" max="6" width="2.42578125" style="1" customWidth="1"/>
    <col min="7" max="7" width="44.5703125" customWidth="1"/>
    <col min="8" max="8" width="13.42578125" style="22" customWidth="1"/>
    <col min="9" max="9" width="2.85546875" style="1" customWidth="1"/>
    <col min="10" max="10" width="42.28515625" style="1" customWidth="1"/>
    <col min="11" max="11" width="14.140625" style="2" customWidth="1"/>
    <col min="12" max="12" width="5.5703125" style="191" customWidth="1"/>
    <col min="13" max="13" width="42.28515625" style="1" customWidth="1"/>
    <col min="14" max="14" width="14.140625" style="2" customWidth="1"/>
    <col min="15" max="15" width="6.5703125" style="2" customWidth="1"/>
    <col min="16" max="16" width="42.28515625" style="1" customWidth="1"/>
    <col min="17" max="17" width="14.140625" style="2" customWidth="1"/>
    <col min="18" max="18" width="8.28515625" style="1" customWidth="1"/>
    <col min="19" max="19" width="59.28515625" customWidth="1"/>
    <col min="20" max="20" width="12.85546875" customWidth="1"/>
    <col min="21" max="21" width="14.85546875" customWidth="1"/>
    <col min="22" max="22" width="14" style="22" customWidth="1"/>
    <col min="23" max="23" width="15" style="2" customWidth="1"/>
    <col min="24" max="25" width="13.5703125" style="2" customWidth="1"/>
    <col min="26" max="16384" width="9.140625" style="1"/>
  </cols>
  <sheetData>
    <row r="1" spans="1:25" s="4" customFormat="1" ht="15.75" x14ac:dyDescent="0.25">
      <c r="A1" s="60" t="s">
        <v>13</v>
      </c>
      <c r="B1"/>
      <c r="D1" s="60" t="s">
        <v>13</v>
      </c>
      <c r="E1"/>
      <c r="G1" s="4" t="s">
        <v>13</v>
      </c>
      <c r="H1" s="5"/>
      <c r="J1" s="4" t="s">
        <v>13</v>
      </c>
      <c r="K1" s="5"/>
      <c r="L1" s="207"/>
      <c r="M1" s="4" t="s">
        <v>13</v>
      </c>
      <c r="N1" s="5"/>
      <c r="O1" s="5"/>
      <c r="P1" s="4" t="s">
        <v>13</v>
      </c>
      <c r="Q1" s="5"/>
      <c r="S1" s="60" t="s">
        <v>13</v>
      </c>
      <c r="T1"/>
      <c r="U1"/>
      <c r="V1" s="5"/>
      <c r="W1" s="5"/>
      <c r="X1" s="5"/>
      <c r="Y1" s="5"/>
    </row>
    <row r="2" spans="1:25" s="4" customFormat="1" ht="15.75" x14ac:dyDescent="0.25">
      <c r="A2" s="89" t="s">
        <v>163</v>
      </c>
      <c r="B2"/>
      <c r="D2" s="89" t="s">
        <v>164</v>
      </c>
      <c r="E2"/>
      <c r="G2" s="21" t="s">
        <v>165</v>
      </c>
      <c r="H2" s="5"/>
      <c r="J2" s="21" t="s">
        <v>166</v>
      </c>
      <c r="K2" s="5"/>
      <c r="L2" s="207"/>
      <c r="M2" s="21" t="s">
        <v>175</v>
      </c>
      <c r="N2" s="5"/>
      <c r="O2" s="5"/>
      <c r="P2" s="21" t="s">
        <v>216</v>
      </c>
      <c r="Q2" s="5"/>
      <c r="S2" s="89" t="s">
        <v>208</v>
      </c>
      <c r="T2" s="185"/>
      <c r="U2" s="185"/>
      <c r="V2" s="5"/>
      <c r="W2" s="5"/>
      <c r="X2" s="5"/>
      <c r="Y2" s="5"/>
    </row>
    <row r="3" spans="1:25" s="4" customFormat="1" ht="15.75" x14ac:dyDescent="0.25">
      <c r="A3"/>
      <c r="B3"/>
      <c r="D3"/>
      <c r="E3"/>
      <c r="G3"/>
      <c r="H3" s="22"/>
      <c r="K3" s="5"/>
      <c r="L3" s="207"/>
      <c r="N3" s="5"/>
      <c r="O3" s="5"/>
      <c r="Q3" s="5"/>
      <c r="S3"/>
      <c r="T3"/>
      <c r="U3"/>
      <c r="V3" s="22"/>
      <c r="W3" s="5"/>
      <c r="X3" s="5"/>
      <c r="Y3" s="5"/>
    </row>
    <row r="4" spans="1:25" ht="16.5" thickBot="1" x14ac:dyDescent="0.3">
      <c r="A4" s="60" t="s">
        <v>157</v>
      </c>
      <c r="D4" s="60" t="s">
        <v>152</v>
      </c>
      <c r="G4" s="4" t="s">
        <v>145</v>
      </c>
      <c r="H4" s="2"/>
      <c r="J4" s="4" t="s">
        <v>144</v>
      </c>
      <c r="M4" s="4" t="s">
        <v>176</v>
      </c>
      <c r="P4" s="4" t="s">
        <v>217</v>
      </c>
      <c r="S4" s="60" t="s">
        <v>168</v>
      </c>
      <c r="T4" s="60">
        <v>2008</v>
      </c>
      <c r="U4" s="60">
        <v>2009</v>
      </c>
      <c r="V4" s="98">
        <v>2010</v>
      </c>
      <c r="W4" s="98">
        <v>2011</v>
      </c>
      <c r="X4" s="98">
        <v>2012</v>
      </c>
      <c r="Y4" s="98">
        <v>2013</v>
      </c>
    </row>
    <row r="5" spans="1:25" s="98" customFormat="1" ht="20.85" customHeight="1" thickBot="1" x14ac:dyDescent="0.3">
      <c r="A5" s="93" t="s">
        <v>0</v>
      </c>
      <c r="B5" s="94" t="s">
        <v>140</v>
      </c>
      <c r="D5" s="93" t="s">
        <v>0</v>
      </c>
      <c r="E5" s="94" t="s">
        <v>140</v>
      </c>
      <c r="G5" s="34" t="s">
        <v>0</v>
      </c>
      <c r="H5" s="35" t="s">
        <v>140</v>
      </c>
      <c r="J5" s="11" t="s">
        <v>0</v>
      </c>
      <c r="K5" s="20" t="s">
        <v>140</v>
      </c>
      <c r="L5" s="207"/>
      <c r="M5" s="11" t="s">
        <v>0</v>
      </c>
      <c r="N5" s="20" t="s">
        <v>140</v>
      </c>
      <c r="O5" s="309"/>
      <c r="P5" s="11" t="s">
        <v>0</v>
      </c>
      <c r="Q5" s="20" t="s">
        <v>140</v>
      </c>
      <c r="S5" s="151" t="s">
        <v>0</v>
      </c>
      <c r="T5" s="152" t="s">
        <v>140</v>
      </c>
      <c r="U5" s="152" t="s">
        <v>140</v>
      </c>
      <c r="V5" s="12" t="s">
        <v>140</v>
      </c>
      <c r="W5" s="20" t="s">
        <v>140</v>
      </c>
      <c r="X5" s="20" t="s">
        <v>140</v>
      </c>
      <c r="Y5" s="20" t="s">
        <v>140</v>
      </c>
    </row>
    <row r="6" spans="1:25" ht="20.85" customHeight="1" x14ac:dyDescent="0.25">
      <c r="A6" s="142" t="s">
        <v>22</v>
      </c>
      <c r="B6" s="113">
        <v>39.622641509433961</v>
      </c>
      <c r="D6" s="142" t="s">
        <v>22</v>
      </c>
      <c r="E6" s="113">
        <v>60.294117647058819</v>
      </c>
      <c r="G6" s="143" t="s">
        <v>22</v>
      </c>
      <c r="H6" s="102">
        <v>55.555555555555557</v>
      </c>
      <c r="J6" s="147" t="s">
        <v>2</v>
      </c>
      <c r="K6" s="121">
        <v>88.63636363636364</v>
      </c>
      <c r="L6" s="208"/>
      <c r="M6" s="147" t="s">
        <v>2</v>
      </c>
      <c r="N6" s="154">
        <v>95</v>
      </c>
      <c r="O6" s="128"/>
      <c r="P6" s="314" t="s">
        <v>2</v>
      </c>
      <c r="Q6" s="315">
        <v>92</v>
      </c>
      <c r="S6" s="153" t="s">
        <v>22</v>
      </c>
      <c r="T6" s="120">
        <v>39.622641509433961</v>
      </c>
      <c r="U6" s="120">
        <v>60.294117647058819</v>
      </c>
      <c r="V6" s="105">
        <v>55.555555555555557</v>
      </c>
      <c r="W6" s="212">
        <v>33</v>
      </c>
      <c r="X6" s="154">
        <v>27</v>
      </c>
      <c r="Y6" s="154">
        <v>74</v>
      </c>
    </row>
    <row r="7" spans="1:25" ht="20.85" customHeight="1" x14ac:dyDescent="0.25">
      <c r="A7" s="145" t="s">
        <v>101</v>
      </c>
      <c r="B7" s="114">
        <v>37.5</v>
      </c>
      <c r="D7" s="145" t="s">
        <v>101</v>
      </c>
      <c r="E7" s="114">
        <v>0</v>
      </c>
      <c r="G7" s="146" t="s">
        <v>23</v>
      </c>
      <c r="H7" s="103">
        <v>40.322580645161288</v>
      </c>
      <c r="J7" s="144" t="s">
        <v>1</v>
      </c>
      <c r="K7" s="122">
        <v>72</v>
      </c>
      <c r="L7" s="208"/>
      <c r="M7" s="144" t="s">
        <v>1</v>
      </c>
      <c r="N7" s="155">
        <v>67</v>
      </c>
      <c r="O7" s="128"/>
      <c r="P7" s="316" t="s">
        <v>1</v>
      </c>
      <c r="Q7" s="317">
        <v>51</v>
      </c>
      <c r="S7" s="145" t="s">
        <v>101</v>
      </c>
      <c r="T7" s="114">
        <v>37.5</v>
      </c>
      <c r="U7" s="114">
        <v>0</v>
      </c>
      <c r="V7" s="161"/>
      <c r="W7" s="198"/>
      <c r="X7" s="162"/>
      <c r="Y7" s="162"/>
    </row>
    <row r="8" spans="1:25" ht="20.85" customHeight="1" x14ac:dyDescent="0.25">
      <c r="A8" s="145" t="s">
        <v>23</v>
      </c>
      <c r="B8" s="114">
        <v>50.980392156862742</v>
      </c>
      <c r="D8" s="145" t="s">
        <v>23</v>
      </c>
      <c r="E8" s="114">
        <v>59.322033898305079</v>
      </c>
      <c r="G8" s="146" t="s">
        <v>24</v>
      </c>
      <c r="H8" s="103">
        <v>43.07692307692308</v>
      </c>
      <c r="J8" s="144" t="s">
        <v>7</v>
      </c>
      <c r="K8" s="122">
        <v>67.924528301886795</v>
      </c>
      <c r="L8" s="208"/>
      <c r="M8" s="144" t="s">
        <v>7</v>
      </c>
      <c r="N8" s="155">
        <v>62</v>
      </c>
      <c r="O8" s="128"/>
      <c r="P8" s="316" t="s">
        <v>7</v>
      </c>
      <c r="Q8" s="317">
        <v>64</v>
      </c>
      <c r="S8" s="145" t="s">
        <v>23</v>
      </c>
      <c r="T8" s="114">
        <v>50.980392156862742</v>
      </c>
      <c r="U8" s="114">
        <v>59.322033898305079</v>
      </c>
      <c r="V8" s="103">
        <v>40</v>
      </c>
      <c r="W8" s="197">
        <v>47</v>
      </c>
      <c r="X8" s="155">
        <v>38</v>
      </c>
      <c r="Y8" s="155">
        <v>56</v>
      </c>
    </row>
    <row r="9" spans="1:25" ht="20.85" customHeight="1" x14ac:dyDescent="0.25">
      <c r="A9" s="145" t="s">
        <v>115</v>
      </c>
      <c r="B9" s="114">
        <v>0</v>
      </c>
      <c r="D9" s="145" t="s">
        <v>102</v>
      </c>
      <c r="E9" s="114">
        <v>0</v>
      </c>
      <c r="G9" s="146" t="s">
        <v>25</v>
      </c>
      <c r="H9" s="103">
        <v>54.716981132075468</v>
      </c>
      <c r="J9" s="144" t="s">
        <v>3</v>
      </c>
      <c r="K9" s="122">
        <v>47.826086956521742</v>
      </c>
      <c r="L9" s="208"/>
      <c r="M9" s="210" t="s">
        <v>3</v>
      </c>
      <c r="N9" s="155"/>
      <c r="O9" s="128"/>
      <c r="P9" s="318" t="s">
        <v>3</v>
      </c>
      <c r="Q9" s="317"/>
      <c r="S9" s="145" t="s">
        <v>115</v>
      </c>
      <c r="T9" s="114">
        <v>0</v>
      </c>
      <c r="U9" s="163"/>
      <c r="V9" s="161"/>
      <c r="W9" s="198"/>
      <c r="X9" s="162"/>
      <c r="Y9" s="162"/>
    </row>
    <row r="10" spans="1:25" ht="20.85" customHeight="1" x14ac:dyDescent="0.25">
      <c r="A10" s="145" t="s">
        <v>116</v>
      </c>
      <c r="B10" s="114">
        <v>86.666666666666671</v>
      </c>
      <c r="D10" s="145" t="s">
        <v>24</v>
      </c>
      <c r="E10" s="114">
        <v>53.030303030303031</v>
      </c>
      <c r="G10" s="146" t="s">
        <v>26</v>
      </c>
      <c r="H10" s="103">
        <v>66</v>
      </c>
      <c r="J10" s="144" t="s">
        <v>6</v>
      </c>
      <c r="K10" s="122">
        <v>40.277777777777779</v>
      </c>
      <c r="L10" s="208"/>
      <c r="M10" s="144" t="s">
        <v>6</v>
      </c>
      <c r="N10" s="155">
        <v>47</v>
      </c>
      <c r="O10" s="128"/>
      <c r="P10" s="316" t="s">
        <v>6</v>
      </c>
      <c r="Q10" s="317">
        <v>66</v>
      </c>
      <c r="S10" s="145" t="s">
        <v>116</v>
      </c>
      <c r="T10" s="114">
        <v>86.666666666666671</v>
      </c>
      <c r="U10" s="163"/>
      <c r="V10" s="161"/>
      <c r="W10" s="198"/>
      <c r="X10" s="162"/>
      <c r="Y10" s="162"/>
    </row>
    <row r="11" spans="1:25" ht="20.85" customHeight="1" x14ac:dyDescent="0.25">
      <c r="A11" s="145" t="s">
        <v>102</v>
      </c>
      <c r="B11" s="114">
        <v>77.777777777777786</v>
      </c>
      <c r="D11" s="145" t="s">
        <v>42</v>
      </c>
      <c r="E11" s="114">
        <v>100</v>
      </c>
      <c r="G11" s="146" t="s">
        <v>27</v>
      </c>
      <c r="H11" s="103">
        <v>95</v>
      </c>
      <c r="J11" s="144" t="s">
        <v>5</v>
      </c>
      <c r="K11" s="122">
        <v>47.222222222222221</v>
      </c>
      <c r="L11" s="208"/>
      <c r="M11" s="144" t="s">
        <v>5</v>
      </c>
      <c r="N11" s="155">
        <v>38</v>
      </c>
      <c r="O11" s="128"/>
      <c r="P11" s="316" t="s">
        <v>5</v>
      </c>
      <c r="Q11" s="317">
        <v>56</v>
      </c>
      <c r="S11" s="145" t="s">
        <v>102</v>
      </c>
      <c r="T11" s="114">
        <v>77.777777777777786</v>
      </c>
      <c r="U11" s="114">
        <v>0</v>
      </c>
      <c r="V11" s="161"/>
      <c r="W11" s="198"/>
      <c r="X11" s="162"/>
      <c r="Y11" s="162"/>
    </row>
    <row r="12" spans="1:25" ht="20.85" customHeight="1" x14ac:dyDescent="0.25">
      <c r="A12" s="145" t="s">
        <v>24</v>
      </c>
      <c r="B12" s="114">
        <v>57.894736842105267</v>
      </c>
      <c r="D12" s="145" t="s">
        <v>25</v>
      </c>
      <c r="E12" s="114">
        <v>73.214285714285708</v>
      </c>
      <c r="G12" s="146" t="s">
        <v>28</v>
      </c>
      <c r="H12" s="103">
        <v>70.833333333333343</v>
      </c>
      <c r="J12" s="144" t="s">
        <v>8</v>
      </c>
      <c r="K12" s="122">
        <v>35.897435897435898</v>
      </c>
      <c r="L12" s="208"/>
      <c r="M12" s="144" t="s">
        <v>8</v>
      </c>
      <c r="N12" s="155">
        <v>27</v>
      </c>
      <c r="O12" s="128"/>
      <c r="P12" s="316" t="s">
        <v>8</v>
      </c>
      <c r="Q12" s="317">
        <v>74</v>
      </c>
      <c r="S12" s="145" t="s">
        <v>24</v>
      </c>
      <c r="T12" s="114">
        <v>57.894736842105267</v>
      </c>
      <c r="U12" s="114">
        <v>53</v>
      </c>
      <c r="V12" s="103">
        <v>43</v>
      </c>
      <c r="W12" s="197">
        <v>40</v>
      </c>
      <c r="X12" s="317">
        <v>47</v>
      </c>
      <c r="Y12" s="317">
        <v>66</v>
      </c>
    </row>
    <row r="13" spans="1:25" ht="20.85" customHeight="1" x14ac:dyDescent="0.25">
      <c r="A13" s="145" t="s">
        <v>42</v>
      </c>
      <c r="B13" s="114">
        <v>87.5</v>
      </c>
      <c r="D13" s="145" t="s">
        <v>26</v>
      </c>
      <c r="E13" s="114">
        <v>66</v>
      </c>
      <c r="G13" s="146" t="s">
        <v>29</v>
      </c>
      <c r="H13" s="103">
        <v>40.625</v>
      </c>
      <c r="J13" s="144" t="s">
        <v>4</v>
      </c>
      <c r="K13" s="122">
        <v>30</v>
      </c>
      <c r="L13" s="208"/>
      <c r="M13" s="210" t="s">
        <v>4</v>
      </c>
      <c r="N13" s="155"/>
      <c r="O13" s="128"/>
      <c r="P13" s="318" t="s">
        <v>4</v>
      </c>
      <c r="Q13" s="317"/>
      <c r="S13" s="145" t="s">
        <v>42</v>
      </c>
      <c r="T13" s="114">
        <v>87.5</v>
      </c>
      <c r="U13" s="114">
        <v>100</v>
      </c>
      <c r="V13" s="161"/>
      <c r="W13" s="197">
        <v>30</v>
      </c>
      <c r="X13" s="162"/>
      <c r="Y13" s="162"/>
    </row>
    <row r="14" spans="1:25" ht="20.85" customHeight="1" x14ac:dyDescent="0.25">
      <c r="A14" s="145" t="s">
        <v>25</v>
      </c>
      <c r="B14" s="114">
        <v>80</v>
      </c>
      <c r="D14" s="145" t="s">
        <v>27</v>
      </c>
      <c r="E14" s="114">
        <v>84.615384615384613</v>
      </c>
      <c r="G14" s="146" t="s">
        <v>30</v>
      </c>
      <c r="H14" s="103">
        <v>100</v>
      </c>
      <c r="J14" s="144" t="s">
        <v>9</v>
      </c>
      <c r="K14" s="122">
        <v>13.636363636363635</v>
      </c>
      <c r="L14" s="208"/>
      <c r="M14" s="144" t="s">
        <v>9</v>
      </c>
      <c r="N14" s="155">
        <v>55</v>
      </c>
      <c r="O14" s="128"/>
      <c r="P14" s="316" t="s">
        <v>9</v>
      </c>
      <c r="Q14" s="317">
        <v>47</v>
      </c>
      <c r="S14" s="145" t="s">
        <v>25</v>
      </c>
      <c r="T14" s="114">
        <v>80</v>
      </c>
      <c r="U14" s="114">
        <v>73</v>
      </c>
      <c r="V14" s="103">
        <v>55</v>
      </c>
      <c r="W14" s="198"/>
      <c r="X14" s="162"/>
      <c r="Y14" s="162"/>
    </row>
    <row r="15" spans="1:25" ht="20.85" customHeight="1" thickBot="1" x14ac:dyDescent="0.3">
      <c r="A15" s="145" t="s">
        <v>26</v>
      </c>
      <c r="B15" s="114">
        <v>88.235294117647058</v>
      </c>
      <c r="D15" s="145" t="s">
        <v>117</v>
      </c>
      <c r="E15" s="114">
        <v>100</v>
      </c>
      <c r="G15" s="150" t="s">
        <v>31</v>
      </c>
      <c r="H15" s="104">
        <v>100</v>
      </c>
      <c r="J15" s="148" t="s">
        <v>10</v>
      </c>
      <c r="K15" s="123">
        <v>3.3333333333333335</v>
      </c>
      <c r="L15" s="208"/>
      <c r="M15" s="210" t="s">
        <v>10</v>
      </c>
      <c r="N15" s="155"/>
      <c r="O15" s="128"/>
      <c r="P15" s="318" t="s">
        <v>10</v>
      </c>
      <c r="Q15" s="317"/>
      <c r="S15" s="145" t="s">
        <v>26</v>
      </c>
      <c r="T15" s="114">
        <v>88.235294117647058</v>
      </c>
      <c r="U15" s="114">
        <v>66</v>
      </c>
      <c r="V15" s="103">
        <v>66</v>
      </c>
      <c r="W15" s="197">
        <v>68</v>
      </c>
      <c r="X15" s="155">
        <v>62</v>
      </c>
      <c r="Y15" s="155">
        <v>64</v>
      </c>
    </row>
    <row r="16" spans="1:25" ht="18.75" customHeight="1" thickBot="1" x14ac:dyDescent="0.3">
      <c r="A16" s="145" t="s">
        <v>27</v>
      </c>
      <c r="B16" s="114">
        <v>97.61904761904762</v>
      </c>
      <c r="D16" s="145" t="s">
        <v>28</v>
      </c>
      <c r="E16" s="114">
        <v>79.245283018867923</v>
      </c>
      <c r="G16" s="38"/>
      <c r="H16" s="126"/>
      <c r="J16" s="127"/>
      <c r="K16" s="128"/>
      <c r="L16" s="208"/>
      <c r="M16" s="215" t="s">
        <v>181</v>
      </c>
      <c r="N16" s="216">
        <v>66</v>
      </c>
      <c r="O16" s="128"/>
      <c r="P16" s="319" t="s">
        <v>181</v>
      </c>
      <c r="Q16" s="214">
        <v>69</v>
      </c>
      <c r="S16" s="145" t="s">
        <v>27</v>
      </c>
      <c r="T16" s="114">
        <v>97.61904761904762</v>
      </c>
      <c r="U16" s="114">
        <v>85</v>
      </c>
      <c r="V16" s="103">
        <v>95</v>
      </c>
      <c r="W16" s="197">
        <v>89</v>
      </c>
      <c r="X16" s="317">
        <v>95</v>
      </c>
      <c r="Y16" s="317">
        <v>92</v>
      </c>
    </row>
    <row r="17" spans="1:25" s="4" customFormat="1" ht="15.75" x14ac:dyDescent="0.25">
      <c r="A17" s="145" t="s">
        <v>117</v>
      </c>
      <c r="B17" s="114">
        <v>88.235294117647058</v>
      </c>
      <c r="D17" s="145" t="s">
        <v>29</v>
      </c>
      <c r="E17" s="114">
        <v>25.714285714285712</v>
      </c>
      <c r="G17" s="38"/>
      <c r="H17" s="126"/>
      <c r="J17" s="127"/>
      <c r="K17" s="128"/>
      <c r="L17" s="208"/>
      <c r="M17" s="127"/>
      <c r="N17" s="128"/>
      <c r="O17" s="128"/>
      <c r="P17" s="127"/>
      <c r="Q17" s="128"/>
      <c r="S17" s="145" t="s">
        <v>117</v>
      </c>
      <c r="T17" s="114">
        <v>88.235294117647058</v>
      </c>
      <c r="U17" s="114">
        <v>100</v>
      </c>
      <c r="V17" s="161"/>
      <c r="W17" s="198"/>
      <c r="X17" s="162"/>
      <c r="Y17" s="162"/>
    </row>
    <row r="18" spans="1:25" s="98" customFormat="1" ht="20.85" customHeight="1" x14ac:dyDescent="0.25">
      <c r="A18" s="145" t="s">
        <v>28</v>
      </c>
      <c r="B18" s="114">
        <v>79.710144927536234</v>
      </c>
      <c r="D18" s="145" t="s">
        <v>30</v>
      </c>
      <c r="E18" s="114">
        <v>20</v>
      </c>
      <c r="G18" s="38"/>
      <c r="H18" s="126"/>
      <c r="J18" s="127"/>
      <c r="K18" s="128"/>
      <c r="L18" s="208"/>
      <c r="M18" s="127"/>
      <c r="N18" s="128"/>
      <c r="O18" s="128"/>
      <c r="P18" s="127"/>
      <c r="Q18" s="128"/>
      <c r="S18" s="145" t="s">
        <v>28</v>
      </c>
      <c r="T18" s="114">
        <v>79.710144927536234</v>
      </c>
      <c r="U18" s="114">
        <v>79</v>
      </c>
      <c r="V18" s="103">
        <v>71</v>
      </c>
      <c r="W18" s="197">
        <v>60</v>
      </c>
      <c r="X18" s="155">
        <v>67</v>
      </c>
      <c r="Y18" s="155">
        <v>51</v>
      </c>
    </row>
    <row r="19" spans="1:25" ht="15.75" thickBot="1" x14ac:dyDescent="0.3">
      <c r="A19" s="145" t="s">
        <v>118</v>
      </c>
      <c r="B19" s="114">
        <v>66.666666666666657</v>
      </c>
      <c r="D19" s="149" t="s">
        <v>31</v>
      </c>
      <c r="E19" s="115">
        <v>10</v>
      </c>
      <c r="G19" s="38"/>
      <c r="H19" s="126"/>
      <c r="J19" s="127"/>
      <c r="K19" s="128"/>
      <c r="L19" s="208"/>
      <c r="M19" s="127"/>
      <c r="N19" s="128"/>
      <c r="O19" s="128"/>
      <c r="P19" s="127"/>
      <c r="Q19" s="128"/>
      <c r="S19" s="145" t="s">
        <v>118</v>
      </c>
      <c r="T19" s="114">
        <v>66.666666666666657</v>
      </c>
      <c r="U19" s="163"/>
      <c r="V19" s="161"/>
      <c r="W19" s="198"/>
      <c r="X19" s="162"/>
      <c r="Y19" s="162"/>
    </row>
    <row r="20" spans="1:25" x14ac:dyDescent="0.25">
      <c r="A20" s="145" t="s">
        <v>29</v>
      </c>
      <c r="B20" s="114">
        <v>47.692307692307693</v>
      </c>
      <c r="D20" s="124"/>
      <c r="E20" s="125"/>
      <c r="G20" s="38"/>
      <c r="H20" s="126"/>
      <c r="J20" s="127"/>
      <c r="K20" s="128"/>
      <c r="L20" s="208"/>
      <c r="M20" s="127"/>
      <c r="N20" s="128"/>
      <c r="O20" s="128"/>
      <c r="P20" s="127"/>
      <c r="Q20" s="128"/>
      <c r="S20" s="145" t="s">
        <v>29</v>
      </c>
      <c r="T20" s="114">
        <v>47.692307692307693</v>
      </c>
      <c r="U20" s="114">
        <v>26</v>
      </c>
      <c r="V20" s="103">
        <v>41</v>
      </c>
      <c r="W20" s="197">
        <v>8.5</v>
      </c>
      <c r="X20" s="155">
        <v>55</v>
      </c>
      <c r="Y20" s="155">
        <v>47</v>
      </c>
    </row>
    <row r="21" spans="1:25" x14ac:dyDescent="0.25">
      <c r="A21" s="145" t="s">
        <v>30</v>
      </c>
      <c r="B21" s="114">
        <v>59.375</v>
      </c>
      <c r="D21" s="124"/>
      <c r="E21" s="125"/>
      <c r="G21" s="38"/>
      <c r="H21" s="126"/>
      <c r="J21" s="127"/>
      <c r="K21" s="128"/>
      <c r="L21" s="208"/>
      <c r="M21" s="127"/>
      <c r="N21" s="128"/>
      <c r="O21" s="128"/>
      <c r="P21" s="127"/>
      <c r="Q21" s="128"/>
      <c r="S21" s="145" t="s">
        <v>30</v>
      </c>
      <c r="T21" s="114">
        <v>59.375</v>
      </c>
      <c r="U21" s="114">
        <v>20</v>
      </c>
      <c r="V21" s="103">
        <v>100</v>
      </c>
      <c r="W21" s="198"/>
      <c r="X21" s="162"/>
      <c r="Y21" s="162"/>
    </row>
    <row r="22" spans="1:25" ht="15.75" thickBot="1" x14ac:dyDescent="0.3">
      <c r="A22" s="149" t="s">
        <v>31</v>
      </c>
      <c r="B22" s="115">
        <v>60</v>
      </c>
      <c r="D22" s="124"/>
      <c r="E22" s="125"/>
      <c r="G22" s="38"/>
      <c r="H22" s="126"/>
      <c r="J22" s="127"/>
      <c r="K22" s="128"/>
      <c r="L22" s="208"/>
      <c r="M22" s="127"/>
      <c r="N22" s="128"/>
      <c r="O22" s="128"/>
      <c r="P22" s="127"/>
      <c r="Q22" s="128"/>
      <c r="S22" s="145" t="s">
        <v>31</v>
      </c>
      <c r="T22" s="114">
        <v>60</v>
      </c>
      <c r="U22" s="114">
        <v>10</v>
      </c>
      <c r="V22" s="103">
        <v>100</v>
      </c>
      <c r="W22" s="198"/>
      <c r="X22" s="162"/>
      <c r="Y22" s="162"/>
    </row>
    <row r="23" spans="1:25" ht="20.25" customHeight="1" thickBot="1" x14ac:dyDescent="0.3">
      <c r="A23" s="209"/>
      <c r="B23" s="125"/>
      <c r="D23" s="124"/>
      <c r="E23" s="125"/>
      <c r="G23" s="38"/>
      <c r="H23" s="126"/>
      <c r="J23" s="127"/>
      <c r="K23" s="128"/>
      <c r="L23" s="208"/>
      <c r="M23" s="127"/>
      <c r="N23" s="128"/>
      <c r="O23" s="128"/>
      <c r="P23" s="127"/>
      <c r="Q23" s="128"/>
      <c r="S23" s="149" t="s">
        <v>181</v>
      </c>
      <c r="T23" s="175"/>
      <c r="U23" s="175"/>
      <c r="V23" s="192"/>
      <c r="W23" s="213"/>
      <c r="X23" s="214">
        <v>66</v>
      </c>
      <c r="Y23" s="214">
        <v>69</v>
      </c>
    </row>
    <row r="25" spans="1:25" ht="16.5" thickBot="1" x14ac:dyDescent="0.3">
      <c r="A25" s="60" t="s">
        <v>158</v>
      </c>
      <c r="B25" s="60"/>
      <c r="D25" s="60" t="s">
        <v>153</v>
      </c>
      <c r="E25" s="60"/>
      <c r="G25" s="4" t="s">
        <v>148</v>
      </c>
      <c r="H25" s="2"/>
      <c r="J25" s="4" t="s">
        <v>143</v>
      </c>
      <c r="K25" s="5"/>
      <c r="L25" s="207"/>
      <c r="M25" s="4" t="s">
        <v>177</v>
      </c>
      <c r="N25" s="5"/>
      <c r="O25" s="5"/>
      <c r="P25" s="4" t="s">
        <v>218</v>
      </c>
      <c r="Q25" s="5"/>
      <c r="S25" s="60" t="s">
        <v>167</v>
      </c>
      <c r="T25" s="60">
        <v>2008</v>
      </c>
      <c r="U25" s="60">
        <v>2009</v>
      </c>
      <c r="V25" s="98">
        <v>2010</v>
      </c>
      <c r="W25" s="5">
        <v>2011</v>
      </c>
      <c r="X25" s="5">
        <v>2012</v>
      </c>
      <c r="Y25" s="5">
        <v>2013</v>
      </c>
    </row>
    <row r="26" spans="1:25" ht="16.5" thickBot="1" x14ac:dyDescent="0.3">
      <c r="A26" s="93" t="s">
        <v>0</v>
      </c>
      <c r="B26" s="94" t="s">
        <v>140</v>
      </c>
      <c r="D26" s="93" t="s">
        <v>0</v>
      </c>
      <c r="E26" s="94" t="s">
        <v>140</v>
      </c>
      <c r="G26" s="34" t="s">
        <v>0</v>
      </c>
      <c r="H26" s="35" t="s">
        <v>140</v>
      </c>
      <c r="J26" s="11" t="s">
        <v>0</v>
      </c>
      <c r="K26" s="168" t="s">
        <v>140</v>
      </c>
      <c r="L26" s="207"/>
      <c r="M26" s="11" t="s">
        <v>0</v>
      </c>
      <c r="N26" s="168" t="s">
        <v>140</v>
      </c>
      <c r="O26" s="309"/>
      <c r="P26" s="11" t="s">
        <v>0</v>
      </c>
      <c r="Q26" s="168" t="s">
        <v>140</v>
      </c>
      <c r="S26" s="238" t="s">
        <v>0</v>
      </c>
      <c r="T26" s="93" t="s">
        <v>140</v>
      </c>
      <c r="U26" s="94" t="s">
        <v>140</v>
      </c>
      <c r="V26" s="35" t="s">
        <v>140</v>
      </c>
      <c r="W26" s="35" t="s">
        <v>140</v>
      </c>
      <c r="X26" s="131" t="s">
        <v>140</v>
      </c>
      <c r="Y26" s="131" t="s">
        <v>140</v>
      </c>
    </row>
    <row r="27" spans="1:25" x14ac:dyDescent="0.25">
      <c r="A27" s="156" t="s">
        <v>103</v>
      </c>
      <c r="B27" s="116">
        <v>59.615384615384613</v>
      </c>
      <c r="D27" s="156" t="s">
        <v>103</v>
      </c>
      <c r="E27" s="116">
        <v>92.592592592592595</v>
      </c>
      <c r="G27" s="142" t="s">
        <v>36</v>
      </c>
      <c r="H27" s="109">
        <v>60</v>
      </c>
      <c r="J27" s="157" t="s">
        <v>36</v>
      </c>
      <c r="K27" s="132">
        <v>0</v>
      </c>
      <c r="L27" s="174"/>
      <c r="M27" s="157" t="s">
        <v>36</v>
      </c>
      <c r="N27" s="132">
        <v>100</v>
      </c>
      <c r="O27" s="126"/>
      <c r="P27" s="320" t="s">
        <v>36</v>
      </c>
      <c r="Q27" s="321"/>
      <c r="S27" s="167" t="s">
        <v>103</v>
      </c>
      <c r="T27" s="119">
        <v>59.615384615384613</v>
      </c>
      <c r="U27" s="119">
        <v>92.592592592592595</v>
      </c>
      <c r="V27" s="217"/>
      <c r="W27" s="218"/>
      <c r="X27" s="218"/>
      <c r="Y27" s="218"/>
    </row>
    <row r="28" spans="1:25" x14ac:dyDescent="0.25">
      <c r="A28" s="145" t="s">
        <v>36</v>
      </c>
      <c r="B28" s="114">
        <v>57.352941176470587</v>
      </c>
      <c r="D28" s="145" t="s">
        <v>36</v>
      </c>
      <c r="E28" s="114">
        <v>46.153846153846153</v>
      </c>
      <c r="G28" s="145" t="s">
        <v>40</v>
      </c>
      <c r="H28" s="110">
        <v>55.555555555555557</v>
      </c>
      <c r="J28" s="146" t="s">
        <v>40</v>
      </c>
      <c r="K28" s="133">
        <v>71.428571428571431</v>
      </c>
      <c r="L28" s="174"/>
      <c r="M28" s="146" t="s">
        <v>40</v>
      </c>
      <c r="N28" s="133">
        <v>41</v>
      </c>
      <c r="O28" s="126"/>
      <c r="P28" s="302" t="s">
        <v>40</v>
      </c>
      <c r="Q28" s="171">
        <v>35</v>
      </c>
      <c r="S28" s="145" t="s">
        <v>36</v>
      </c>
      <c r="T28" s="114">
        <v>57.352941176470587</v>
      </c>
      <c r="U28" s="114">
        <v>46.153846153846153</v>
      </c>
      <c r="V28" s="110">
        <v>60</v>
      </c>
      <c r="W28" s="133">
        <v>0</v>
      </c>
      <c r="X28" s="133">
        <v>100</v>
      </c>
      <c r="Y28" s="160"/>
    </row>
    <row r="29" spans="1:25" x14ac:dyDescent="0.25">
      <c r="A29" s="145" t="s">
        <v>40</v>
      </c>
      <c r="B29" s="114">
        <v>83.050847457627114</v>
      </c>
      <c r="D29" s="145" t="s">
        <v>40</v>
      </c>
      <c r="E29" s="114">
        <v>77.58620689655173</v>
      </c>
      <c r="G29" s="145" t="s">
        <v>41</v>
      </c>
      <c r="H29" s="110">
        <v>44.067796610169488</v>
      </c>
      <c r="J29" s="146" t="s">
        <v>41</v>
      </c>
      <c r="K29" s="133">
        <v>47.368421052631575</v>
      </c>
      <c r="L29" s="174"/>
      <c r="M29" s="146" t="s">
        <v>41</v>
      </c>
      <c r="N29" s="133">
        <v>66</v>
      </c>
      <c r="O29" s="126"/>
      <c r="P29" s="302" t="s">
        <v>41</v>
      </c>
      <c r="Q29" s="171">
        <v>70</v>
      </c>
      <c r="S29" s="145" t="s">
        <v>40</v>
      </c>
      <c r="T29" s="114">
        <v>83.050847457627114</v>
      </c>
      <c r="U29" s="114">
        <v>77.58620689655173</v>
      </c>
      <c r="V29" s="110">
        <v>56</v>
      </c>
      <c r="W29" s="133">
        <v>71</v>
      </c>
      <c r="X29" s="133">
        <v>41</v>
      </c>
      <c r="Y29" s="133">
        <v>35</v>
      </c>
    </row>
    <row r="30" spans="1:25" x14ac:dyDescent="0.25">
      <c r="A30" s="158" t="s">
        <v>119</v>
      </c>
      <c r="B30" s="114">
        <v>88.888888888888886</v>
      </c>
      <c r="D30" s="145" t="s">
        <v>41</v>
      </c>
      <c r="E30" s="114">
        <v>61.53846153846154</v>
      </c>
      <c r="G30" s="145" t="s">
        <v>42</v>
      </c>
      <c r="H30" s="110">
        <v>46.153846153846153</v>
      </c>
      <c r="J30" s="146" t="s">
        <v>42</v>
      </c>
      <c r="K30" s="133">
        <v>48.529411764705884</v>
      </c>
      <c r="L30" s="174"/>
      <c r="M30" s="146" t="s">
        <v>42</v>
      </c>
      <c r="N30" s="133">
        <v>35</v>
      </c>
      <c r="O30" s="126"/>
      <c r="P30" s="302" t="s">
        <v>42</v>
      </c>
      <c r="Q30" s="171">
        <v>26</v>
      </c>
      <c r="S30" s="158" t="s">
        <v>119</v>
      </c>
      <c r="T30" s="114">
        <v>88.888888888888886</v>
      </c>
      <c r="U30" s="114"/>
      <c r="V30" s="159"/>
      <c r="W30" s="160"/>
      <c r="X30" s="160"/>
      <c r="Y30" s="160"/>
    </row>
    <row r="31" spans="1:25" x14ac:dyDescent="0.25">
      <c r="A31" s="145" t="s">
        <v>41</v>
      </c>
      <c r="B31" s="114">
        <v>100</v>
      </c>
      <c r="D31" s="145" t="s">
        <v>104</v>
      </c>
      <c r="E31" s="114">
        <v>50</v>
      </c>
      <c r="G31" s="145" t="s">
        <v>43</v>
      </c>
      <c r="H31" s="110">
        <v>88.888888888888886</v>
      </c>
      <c r="J31" s="146" t="s">
        <v>44</v>
      </c>
      <c r="K31" s="133">
        <v>52</v>
      </c>
      <c r="L31" s="174"/>
      <c r="M31" s="146" t="s">
        <v>44</v>
      </c>
      <c r="N31" s="133">
        <v>64</v>
      </c>
      <c r="O31" s="126"/>
      <c r="P31" s="302" t="s">
        <v>44</v>
      </c>
      <c r="Q31" s="171">
        <v>47</v>
      </c>
      <c r="S31" s="145" t="s">
        <v>41</v>
      </c>
      <c r="T31" s="114">
        <v>100</v>
      </c>
      <c r="U31" s="114">
        <v>62</v>
      </c>
      <c r="V31" s="110">
        <v>44</v>
      </c>
      <c r="W31" s="133">
        <v>47</v>
      </c>
      <c r="X31" s="133">
        <v>66</v>
      </c>
      <c r="Y31" s="133">
        <v>70</v>
      </c>
    </row>
    <row r="32" spans="1:25" s="38" customFormat="1" x14ac:dyDescent="0.25">
      <c r="A32" s="145" t="s">
        <v>104</v>
      </c>
      <c r="B32" s="114">
        <v>60</v>
      </c>
      <c r="D32" s="145" t="s">
        <v>42</v>
      </c>
      <c r="E32" s="114">
        <v>64.102564102564102</v>
      </c>
      <c r="G32" s="145" t="s">
        <v>44</v>
      </c>
      <c r="H32" s="110">
        <v>68.518518518518519</v>
      </c>
      <c r="J32" s="146" t="s">
        <v>45</v>
      </c>
      <c r="K32" s="133">
        <v>67.605633802816897</v>
      </c>
      <c r="L32" s="174"/>
      <c r="M32" s="146" t="s">
        <v>45</v>
      </c>
      <c r="N32" s="133">
        <v>66</v>
      </c>
      <c r="O32" s="126"/>
      <c r="P32" s="302" t="s">
        <v>45</v>
      </c>
      <c r="Q32" s="171">
        <v>55</v>
      </c>
      <c r="S32" s="145" t="s">
        <v>104</v>
      </c>
      <c r="T32" s="114">
        <v>60</v>
      </c>
      <c r="U32" s="114">
        <v>50</v>
      </c>
      <c r="V32" s="159"/>
      <c r="W32" s="160"/>
      <c r="X32" s="160"/>
      <c r="Y32" s="160"/>
    </row>
    <row r="33" spans="1:25" s="4" customFormat="1" ht="15.75" x14ac:dyDescent="0.25">
      <c r="A33" s="164" t="s">
        <v>42</v>
      </c>
      <c r="B33" s="114">
        <v>116.66666666666667</v>
      </c>
      <c r="D33" s="145" t="s">
        <v>105</v>
      </c>
      <c r="E33" s="114">
        <v>20</v>
      </c>
      <c r="G33" s="145" t="s">
        <v>45</v>
      </c>
      <c r="H33" s="110">
        <v>55.128205128205131</v>
      </c>
      <c r="J33" s="146" t="s">
        <v>48</v>
      </c>
      <c r="K33" s="133">
        <v>50.724637681159422</v>
      </c>
      <c r="L33" s="174"/>
      <c r="M33" s="146" t="s">
        <v>48</v>
      </c>
      <c r="N33" s="133">
        <v>14</v>
      </c>
      <c r="O33" s="126"/>
      <c r="P33" s="302" t="s">
        <v>48</v>
      </c>
      <c r="Q33" s="171">
        <v>38</v>
      </c>
      <c r="S33" s="182" t="s">
        <v>42</v>
      </c>
      <c r="T33" s="114">
        <v>116.66666666666667</v>
      </c>
      <c r="U33" s="114">
        <v>64</v>
      </c>
      <c r="V33" s="110">
        <v>46</v>
      </c>
      <c r="W33" s="133">
        <v>49</v>
      </c>
      <c r="X33" s="133">
        <v>35</v>
      </c>
      <c r="Y33" s="133">
        <v>26</v>
      </c>
    </row>
    <row r="34" spans="1:25" s="98" customFormat="1" ht="20.85" customHeight="1" x14ac:dyDescent="0.25">
      <c r="A34" s="145" t="s">
        <v>105</v>
      </c>
      <c r="B34" s="114">
        <v>81.818181818181827</v>
      </c>
      <c r="D34" s="145" t="s">
        <v>43</v>
      </c>
      <c r="E34" s="114">
        <v>5</v>
      </c>
      <c r="G34" s="145" t="s">
        <v>46</v>
      </c>
      <c r="H34" s="110">
        <v>75</v>
      </c>
      <c r="J34" s="146" t="s">
        <v>50</v>
      </c>
      <c r="K34" s="133">
        <v>66.071428571428569</v>
      </c>
      <c r="L34" s="174"/>
      <c r="M34" s="146" t="s">
        <v>50</v>
      </c>
      <c r="N34" s="133">
        <v>49</v>
      </c>
      <c r="O34" s="126"/>
      <c r="P34" s="302" t="s">
        <v>50</v>
      </c>
      <c r="Q34" s="171">
        <v>62</v>
      </c>
      <c r="S34" s="145" t="s">
        <v>105</v>
      </c>
      <c r="T34" s="114">
        <v>81.818181818181827</v>
      </c>
      <c r="U34" s="114">
        <v>20</v>
      </c>
      <c r="V34" s="159"/>
      <c r="W34" s="160"/>
      <c r="X34" s="160"/>
      <c r="Y34" s="160"/>
    </row>
    <row r="35" spans="1:25" x14ac:dyDescent="0.25">
      <c r="A35" s="145" t="s">
        <v>43</v>
      </c>
      <c r="B35" s="114">
        <v>56.81818181818182</v>
      </c>
      <c r="D35" s="145" t="s">
        <v>44</v>
      </c>
      <c r="E35" s="114">
        <v>82.142857142857139</v>
      </c>
      <c r="G35" s="145" t="s">
        <v>47</v>
      </c>
      <c r="H35" s="110">
        <v>100</v>
      </c>
      <c r="J35" s="146" t="s">
        <v>52</v>
      </c>
      <c r="K35" s="133">
        <v>57.499999999999993</v>
      </c>
      <c r="L35" s="174"/>
      <c r="M35" s="146" t="s">
        <v>52</v>
      </c>
      <c r="N35" s="133">
        <v>36</v>
      </c>
      <c r="O35" s="126"/>
      <c r="P35" s="302" t="s">
        <v>52</v>
      </c>
      <c r="Q35" s="171">
        <v>37</v>
      </c>
      <c r="S35" s="145" t="s">
        <v>43</v>
      </c>
      <c r="T35" s="114">
        <v>56.81818181818182</v>
      </c>
      <c r="U35" s="114">
        <v>5</v>
      </c>
      <c r="V35" s="110">
        <v>89</v>
      </c>
      <c r="W35" s="160"/>
      <c r="X35" s="160"/>
      <c r="Y35" s="160"/>
    </row>
    <row r="36" spans="1:25" x14ac:dyDescent="0.25">
      <c r="A36" s="145" t="s">
        <v>44</v>
      </c>
      <c r="B36" s="114">
        <v>100</v>
      </c>
      <c r="D36" s="145" t="s">
        <v>45</v>
      </c>
      <c r="E36" s="114">
        <v>100</v>
      </c>
      <c r="G36" s="145" t="s">
        <v>48</v>
      </c>
      <c r="H36" s="110">
        <v>34.328358208955223</v>
      </c>
      <c r="J36" s="146" t="s">
        <v>53</v>
      </c>
      <c r="K36" s="133">
        <v>100</v>
      </c>
      <c r="L36" s="174"/>
      <c r="M36" s="210" t="s">
        <v>53</v>
      </c>
      <c r="N36" s="160"/>
      <c r="O36" s="310"/>
      <c r="P36" s="318" t="s">
        <v>53</v>
      </c>
      <c r="Q36" s="171"/>
      <c r="S36" s="145" t="s">
        <v>44</v>
      </c>
      <c r="T36" s="114">
        <v>100</v>
      </c>
      <c r="U36" s="114">
        <v>82</v>
      </c>
      <c r="V36" s="110">
        <v>69</v>
      </c>
      <c r="W36" s="133">
        <v>52</v>
      </c>
      <c r="X36" s="133">
        <v>64</v>
      </c>
      <c r="Y36" s="133">
        <v>47</v>
      </c>
    </row>
    <row r="37" spans="1:25" ht="15.75" thickBot="1" x14ac:dyDescent="0.3">
      <c r="A37" s="145" t="s">
        <v>45</v>
      </c>
      <c r="B37" s="114">
        <v>100</v>
      </c>
      <c r="D37" s="145" t="s">
        <v>46</v>
      </c>
      <c r="E37" s="114">
        <v>66.666666666666657</v>
      </c>
      <c r="G37" s="145" t="s">
        <v>49</v>
      </c>
      <c r="H37" s="110">
        <v>100</v>
      </c>
      <c r="J37" s="150" t="s">
        <v>54</v>
      </c>
      <c r="K37" s="134">
        <v>100</v>
      </c>
      <c r="L37" s="174"/>
      <c r="M37" s="211" t="s">
        <v>54</v>
      </c>
      <c r="N37" s="220"/>
      <c r="O37" s="310"/>
      <c r="P37" s="322" t="s">
        <v>54</v>
      </c>
      <c r="Q37" s="177"/>
      <c r="S37" s="145" t="s">
        <v>45</v>
      </c>
      <c r="T37" s="114">
        <v>100</v>
      </c>
      <c r="U37" s="114">
        <v>100</v>
      </c>
      <c r="V37" s="110">
        <v>55</v>
      </c>
      <c r="W37" s="133">
        <v>68</v>
      </c>
      <c r="X37" s="133">
        <v>66</v>
      </c>
      <c r="Y37" s="133">
        <v>55</v>
      </c>
    </row>
    <row r="38" spans="1:25" x14ac:dyDescent="0.25">
      <c r="A38" s="145" t="s">
        <v>46</v>
      </c>
      <c r="B38" s="114">
        <v>42</v>
      </c>
      <c r="D38" s="145" t="s">
        <v>47</v>
      </c>
      <c r="E38" s="114">
        <v>78.571428571428569</v>
      </c>
      <c r="G38" s="145" t="s">
        <v>50</v>
      </c>
      <c r="H38" s="110">
        <v>50.909090909090907</v>
      </c>
      <c r="J38" s="38"/>
      <c r="K38" s="126"/>
      <c r="L38" s="174"/>
      <c r="M38" s="38"/>
      <c r="N38" s="126"/>
      <c r="O38" s="126"/>
      <c r="P38" s="38"/>
      <c r="Q38" s="126"/>
      <c r="S38" s="145" t="s">
        <v>46</v>
      </c>
      <c r="T38" s="114">
        <v>42</v>
      </c>
      <c r="U38" s="114">
        <v>67</v>
      </c>
      <c r="V38" s="110">
        <v>75</v>
      </c>
      <c r="W38" s="160"/>
      <c r="X38" s="160"/>
      <c r="Y38" s="160"/>
    </row>
    <row r="39" spans="1:25" x14ac:dyDescent="0.25">
      <c r="A39" s="145" t="s">
        <v>48</v>
      </c>
      <c r="B39" s="114">
        <v>100</v>
      </c>
      <c r="D39" s="145" t="s">
        <v>48</v>
      </c>
      <c r="E39" s="114">
        <v>40.476190476190474</v>
      </c>
      <c r="G39" s="145" t="s">
        <v>51</v>
      </c>
      <c r="H39" s="110">
        <v>100</v>
      </c>
      <c r="J39" s="38"/>
      <c r="K39" s="126"/>
      <c r="L39" s="174"/>
      <c r="M39" s="38"/>
      <c r="N39" s="126"/>
      <c r="O39" s="126"/>
      <c r="P39" s="38"/>
      <c r="Q39" s="126"/>
      <c r="S39" s="145" t="s">
        <v>47</v>
      </c>
      <c r="T39" s="163"/>
      <c r="U39" s="165">
        <v>79</v>
      </c>
      <c r="V39" s="166">
        <v>100</v>
      </c>
      <c r="W39" s="160"/>
      <c r="X39" s="160"/>
      <c r="Y39" s="160"/>
    </row>
    <row r="40" spans="1:25" x14ac:dyDescent="0.25">
      <c r="A40" s="145" t="s">
        <v>106</v>
      </c>
      <c r="B40" s="114">
        <v>79.66101694915254</v>
      </c>
      <c r="D40" s="145" t="s">
        <v>106</v>
      </c>
      <c r="E40" s="114">
        <v>44.444444444444443</v>
      </c>
      <c r="G40" s="145" t="s">
        <v>52</v>
      </c>
      <c r="H40" s="110">
        <v>46.511627906976742</v>
      </c>
      <c r="J40" s="38"/>
      <c r="K40" s="126"/>
      <c r="L40" s="174"/>
      <c r="M40" s="38"/>
      <c r="N40" s="126"/>
      <c r="O40" s="126"/>
      <c r="P40" s="38"/>
      <c r="Q40" s="126"/>
      <c r="S40" s="145" t="s">
        <v>48</v>
      </c>
      <c r="T40" s="114">
        <v>100</v>
      </c>
      <c r="U40" s="114">
        <v>40.476190476190474</v>
      </c>
      <c r="V40" s="110">
        <v>34</v>
      </c>
      <c r="W40" s="133">
        <v>51</v>
      </c>
      <c r="X40" s="133">
        <v>14</v>
      </c>
      <c r="Y40" s="133">
        <v>38</v>
      </c>
    </row>
    <row r="41" spans="1:25" x14ac:dyDescent="0.25">
      <c r="A41" s="145" t="s">
        <v>49</v>
      </c>
      <c r="B41" s="114">
        <v>77.272727272727266</v>
      </c>
      <c r="D41" s="145" t="s">
        <v>50</v>
      </c>
      <c r="E41" s="114">
        <v>63.768115942028977</v>
      </c>
      <c r="G41" s="145" t="s">
        <v>53</v>
      </c>
      <c r="H41" s="110">
        <v>33.333333333333329</v>
      </c>
      <c r="J41" s="38"/>
      <c r="K41" s="126"/>
      <c r="L41" s="174"/>
      <c r="M41" s="38"/>
      <c r="N41" s="126"/>
      <c r="O41" s="126"/>
      <c r="P41" s="38"/>
      <c r="Q41" s="126"/>
      <c r="S41" s="145" t="s">
        <v>106</v>
      </c>
      <c r="T41" s="114">
        <v>79.66101694915254</v>
      </c>
      <c r="U41" s="114">
        <v>44.444444444444443</v>
      </c>
      <c r="V41" s="159"/>
      <c r="W41" s="160"/>
      <c r="X41" s="160"/>
      <c r="Y41" s="160"/>
    </row>
    <row r="42" spans="1:25" ht="15.75" thickBot="1" x14ac:dyDescent="0.3">
      <c r="A42" s="145" t="s">
        <v>50</v>
      </c>
      <c r="B42" s="114">
        <v>83.333333333333343</v>
      </c>
      <c r="D42" s="145" t="s">
        <v>51</v>
      </c>
      <c r="E42" s="114">
        <v>33.333333333333329</v>
      </c>
      <c r="G42" s="149" t="s">
        <v>54</v>
      </c>
      <c r="H42" s="111">
        <v>80</v>
      </c>
      <c r="J42" s="38"/>
      <c r="K42" s="126"/>
      <c r="L42" s="174"/>
      <c r="M42" s="38"/>
      <c r="N42" s="126"/>
      <c r="O42" s="126"/>
      <c r="P42" s="38"/>
      <c r="Q42" s="126"/>
      <c r="S42" s="145" t="s">
        <v>49</v>
      </c>
      <c r="T42" s="114">
        <v>77.272727272727266</v>
      </c>
      <c r="U42" s="163"/>
      <c r="V42" s="110">
        <v>100</v>
      </c>
      <c r="W42" s="160"/>
      <c r="X42" s="160"/>
      <c r="Y42" s="160"/>
    </row>
    <row r="43" spans="1:25" x14ac:dyDescent="0.25">
      <c r="A43" s="145" t="s">
        <v>51</v>
      </c>
      <c r="B43" s="114">
        <v>64.0625</v>
      </c>
      <c r="D43" s="145" t="s">
        <v>52</v>
      </c>
      <c r="E43" s="114">
        <v>18.867924528301888</v>
      </c>
      <c r="G43" s="124"/>
      <c r="H43" s="129"/>
      <c r="J43" s="38"/>
      <c r="K43" s="126"/>
      <c r="L43" s="174"/>
      <c r="M43" s="38"/>
      <c r="N43" s="126"/>
      <c r="O43" s="126"/>
      <c r="P43" s="38"/>
      <c r="Q43" s="126"/>
      <c r="S43" s="145" t="s">
        <v>50</v>
      </c>
      <c r="T43" s="114">
        <v>83.333333333333343</v>
      </c>
      <c r="U43" s="114">
        <v>64</v>
      </c>
      <c r="V43" s="110">
        <v>51</v>
      </c>
      <c r="W43" s="133">
        <v>66</v>
      </c>
      <c r="X43" s="133">
        <v>49</v>
      </c>
      <c r="Y43" s="133">
        <v>62</v>
      </c>
    </row>
    <row r="44" spans="1:25" x14ac:dyDescent="0.25">
      <c r="A44" s="145" t="s">
        <v>52</v>
      </c>
      <c r="B44" s="114">
        <v>100</v>
      </c>
      <c r="D44" s="145" t="s">
        <v>53</v>
      </c>
      <c r="E44" s="114">
        <v>10.526315789473683</v>
      </c>
      <c r="G44" s="124"/>
      <c r="H44" s="129"/>
      <c r="J44" s="38"/>
      <c r="K44" s="126"/>
      <c r="L44" s="174"/>
      <c r="M44" s="38"/>
      <c r="N44" s="126"/>
      <c r="O44" s="126"/>
      <c r="P44" s="38"/>
      <c r="Q44" s="126"/>
      <c r="S44" s="145" t="s">
        <v>51</v>
      </c>
      <c r="T44" s="114">
        <v>64.0625</v>
      </c>
      <c r="U44" s="114">
        <v>33</v>
      </c>
      <c r="V44" s="110">
        <v>100</v>
      </c>
      <c r="W44" s="160"/>
      <c r="X44" s="160"/>
      <c r="Y44" s="160"/>
    </row>
    <row r="45" spans="1:25" s="4" customFormat="1" ht="16.5" thickBot="1" x14ac:dyDescent="0.3">
      <c r="A45" s="145" t="s">
        <v>53</v>
      </c>
      <c r="B45" s="114">
        <v>46</v>
      </c>
      <c r="D45" s="149" t="s">
        <v>54</v>
      </c>
      <c r="E45" s="115">
        <v>5.7142857142857144</v>
      </c>
      <c r="G45" s="124"/>
      <c r="H45" s="129"/>
      <c r="J45" s="38"/>
      <c r="K45" s="126"/>
      <c r="L45" s="174"/>
      <c r="M45" s="38"/>
      <c r="N45" s="126"/>
      <c r="O45" s="126"/>
      <c r="P45" s="38"/>
      <c r="Q45" s="126"/>
      <c r="S45" s="145" t="s">
        <v>52</v>
      </c>
      <c r="T45" s="114">
        <v>100</v>
      </c>
      <c r="U45" s="114">
        <v>19</v>
      </c>
      <c r="V45" s="110">
        <v>47</v>
      </c>
      <c r="W45" s="133">
        <v>58</v>
      </c>
      <c r="X45" s="133">
        <v>36</v>
      </c>
      <c r="Y45" s="133">
        <v>37</v>
      </c>
    </row>
    <row r="46" spans="1:25" s="98" customFormat="1" ht="20.85" customHeight="1" thickBot="1" x14ac:dyDescent="0.3">
      <c r="A46" s="149" t="s">
        <v>54</v>
      </c>
      <c r="B46" s="115">
        <v>53.75</v>
      </c>
      <c r="D46" s="124"/>
      <c r="E46" s="125"/>
      <c r="G46" s="124"/>
      <c r="H46" s="129"/>
      <c r="J46" s="38"/>
      <c r="K46" s="39"/>
      <c r="L46" s="191"/>
      <c r="M46" s="38"/>
      <c r="N46" s="39"/>
      <c r="O46" s="39"/>
      <c r="P46" s="38"/>
      <c r="Q46" s="39"/>
      <c r="S46" s="145" t="s">
        <v>53</v>
      </c>
      <c r="T46" s="114">
        <v>46</v>
      </c>
      <c r="U46" s="114">
        <v>11</v>
      </c>
      <c r="V46" s="110">
        <v>33</v>
      </c>
      <c r="W46" s="133">
        <v>100</v>
      </c>
      <c r="X46" s="160"/>
      <c r="Y46" s="160"/>
    </row>
    <row r="47" spans="1:25" s="98" customFormat="1" ht="20.85" customHeight="1" thickBot="1" x14ac:dyDescent="0.3">
      <c r="A47" s="124"/>
      <c r="B47" s="125"/>
      <c r="D47" s="124"/>
      <c r="E47" s="125"/>
      <c r="G47" s="124"/>
      <c r="H47" s="129"/>
      <c r="J47" s="38"/>
      <c r="K47" s="39"/>
      <c r="L47" s="191"/>
      <c r="M47" s="38"/>
      <c r="N47" s="39"/>
      <c r="O47" s="39"/>
      <c r="P47" s="38"/>
      <c r="Q47" s="39"/>
      <c r="S47" s="149" t="s">
        <v>54</v>
      </c>
      <c r="T47" s="115">
        <v>53.75</v>
      </c>
      <c r="U47" s="115">
        <v>6</v>
      </c>
      <c r="V47" s="111">
        <v>80</v>
      </c>
      <c r="W47" s="49">
        <v>100</v>
      </c>
      <c r="X47" s="219"/>
      <c r="Y47" s="219"/>
    </row>
    <row r="48" spans="1:25" x14ac:dyDescent="0.25">
      <c r="J48" s="38"/>
      <c r="K48" s="39"/>
      <c r="M48" s="38"/>
      <c r="N48" s="39"/>
      <c r="O48" s="39"/>
      <c r="P48" s="38"/>
      <c r="Q48" s="39"/>
      <c r="S48" s="124"/>
      <c r="T48" s="125"/>
      <c r="U48" s="125"/>
      <c r="V48" s="129"/>
      <c r="W48" s="39"/>
      <c r="X48" s="39"/>
      <c r="Y48" s="39"/>
    </row>
    <row r="49" spans="1:25" ht="16.5" thickBot="1" x14ac:dyDescent="0.3">
      <c r="A49" s="60" t="s">
        <v>159</v>
      </c>
      <c r="B49" s="60"/>
      <c r="D49" s="60" t="s">
        <v>154</v>
      </c>
      <c r="E49" s="60"/>
      <c r="G49" s="4" t="s">
        <v>149</v>
      </c>
      <c r="H49" s="2"/>
      <c r="J49" s="130" t="s">
        <v>142</v>
      </c>
      <c r="K49" s="40"/>
      <c r="L49" s="207"/>
      <c r="M49" s="130" t="s">
        <v>178</v>
      </c>
      <c r="N49" s="40"/>
      <c r="O49" s="40"/>
      <c r="P49" s="130" t="s">
        <v>219</v>
      </c>
      <c r="Q49" s="40"/>
      <c r="S49" s="60" t="s">
        <v>169</v>
      </c>
      <c r="T49" s="60">
        <v>2008</v>
      </c>
      <c r="U49" s="60">
        <v>2009</v>
      </c>
      <c r="V49" s="98">
        <v>2010</v>
      </c>
      <c r="W49" s="40">
        <v>2011</v>
      </c>
      <c r="X49" s="40">
        <v>2012</v>
      </c>
      <c r="Y49" s="40">
        <v>2013</v>
      </c>
    </row>
    <row r="50" spans="1:25" ht="16.5" thickBot="1" x14ac:dyDescent="0.3">
      <c r="A50" s="93" t="s">
        <v>0</v>
      </c>
      <c r="B50" s="94" t="s">
        <v>140</v>
      </c>
      <c r="D50" s="93" t="s">
        <v>0</v>
      </c>
      <c r="E50" s="94" t="s">
        <v>140</v>
      </c>
      <c r="G50" s="34" t="s">
        <v>0</v>
      </c>
      <c r="H50" s="35" t="s">
        <v>140</v>
      </c>
      <c r="J50" s="34" t="s">
        <v>0</v>
      </c>
      <c r="K50" s="131" t="s">
        <v>140</v>
      </c>
      <c r="L50" s="207"/>
      <c r="M50" s="34" t="s">
        <v>0</v>
      </c>
      <c r="N50" s="131" t="s">
        <v>140</v>
      </c>
      <c r="O50" s="309"/>
      <c r="P50" s="34" t="s">
        <v>0</v>
      </c>
      <c r="Q50" s="131" t="s">
        <v>140</v>
      </c>
      <c r="S50" s="151" t="s">
        <v>0</v>
      </c>
      <c r="T50" s="152" t="s">
        <v>140</v>
      </c>
      <c r="U50" s="152" t="s">
        <v>140</v>
      </c>
      <c r="V50" s="12" t="s">
        <v>140</v>
      </c>
      <c r="W50" s="168" t="s">
        <v>140</v>
      </c>
      <c r="X50" s="168" t="s">
        <v>140</v>
      </c>
      <c r="Y50" s="168" t="s">
        <v>140</v>
      </c>
    </row>
    <row r="51" spans="1:25" x14ac:dyDescent="0.25">
      <c r="A51" s="167" t="s">
        <v>120</v>
      </c>
      <c r="B51" s="119">
        <v>100</v>
      </c>
      <c r="D51" s="170" t="s">
        <v>107</v>
      </c>
      <c r="E51" s="113">
        <v>100</v>
      </c>
      <c r="G51" s="142" t="s">
        <v>55</v>
      </c>
      <c r="H51" s="109">
        <v>62.5</v>
      </c>
      <c r="J51" s="143" t="s">
        <v>55</v>
      </c>
      <c r="K51" s="221">
        <v>81.395348837209298</v>
      </c>
      <c r="L51" s="174"/>
      <c r="M51" s="143" t="s">
        <v>55</v>
      </c>
      <c r="N51" s="221">
        <v>50</v>
      </c>
      <c r="O51" s="126"/>
      <c r="P51" s="323" t="s">
        <v>55</v>
      </c>
      <c r="Q51" s="324">
        <v>44</v>
      </c>
      <c r="S51" s="167" t="s">
        <v>120</v>
      </c>
      <c r="T51" s="119">
        <v>100</v>
      </c>
      <c r="U51" s="169"/>
      <c r="V51" s="112">
        <v>89</v>
      </c>
      <c r="W51" s="132">
        <v>91</v>
      </c>
      <c r="X51" s="132">
        <v>90</v>
      </c>
      <c r="Y51" s="132">
        <v>82</v>
      </c>
    </row>
    <row r="52" spans="1:25" x14ac:dyDescent="0.25">
      <c r="A52" s="170" t="s">
        <v>107</v>
      </c>
      <c r="B52" s="113">
        <v>96.666666666666671</v>
      </c>
      <c r="D52" s="158" t="s">
        <v>59</v>
      </c>
      <c r="E52" s="114">
        <v>97.959183673469383</v>
      </c>
      <c r="G52" s="145" t="s">
        <v>56</v>
      </c>
      <c r="H52" s="110">
        <v>89.285714285714292</v>
      </c>
      <c r="J52" s="146" t="s">
        <v>56</v>
      </c>
      <c r="K52" s="133">
        <v>90.625</v>
      </c>
      <c r="L52" s="174"/>
      <c r="M52" s="146" t="s">
        <v>56</v>
      </c>
      <c r="N52" s="133">
        <v>90</v>
      </c>
      <c r="O52" s="126"/>
      <c r="P52" s="302" t="s">
        <v>56</v>
      </c>
      <c r="Q52" s="171">
        <v>82</v>
      </c>
      <c r="S52" s="158" t="s">
        <v>107</v>
      </c>
      <c r="T52" s="114">
        <v>96.666666666666671</v>
      </c>
      <c r="U52" s="114">
        <v>100</v>
      </c>
      <c r="V52" s="159"/>
      <c r="W52" s="160"/>
      <c r="X52" s="160"/>
      <c r="Y52" s="160"/>
    </row>
    <row r="53" spans="1:25" x14ac:dyDescent="0.25">
      <c r="A53" s="158" t="s">
        <v>59</v>
      </c>
      <c r="B53" s="114">
        <v>58.82352941176471</v>
      </c>
      <c r="D53" s="158" t="s">
        <v>61</v>
      </c>
      <c r="E53" s="114">
        <v>50</v>
      </c>
      <c r="G53" s="145" t="s">
        <v>57</v>
      </c>
      <c r="H53" s="110">
        <v>87.2340425531915</v>
      </c>
      <c r="J53" s="146" t="s">
        <v>93</v>
      </c>
      <c r="K53" s="133">
        <v>68.75</v>
      </c>
      <c r="L53" s="174"/>
      <c r="M53" s="146" t="s">
        <v>93</v>
      </c>
      <c r="N53" s="133">
        <v>70</v>
      </c>
      <c r="O53" s="126"/>
      <c r="P53" s="302" t="s">
        <v>93</v>
      </c>
      <c r="Q53" s="171">
        <v>62</v>
      </c>
      <c r="S53" s="158" t="s">
        <v>59</v>
      </c>
      <c r="T53" s="114">
        <v>58.82352941176471</v>
      </c>
      <c r="U53" s="114">
        <v>98</v>
      </c>
      <c r="V53" s="110">
        <v>100</v>
      </c>
      <c r="W53" s="160"/>
      <c r="X53" s="160"/>
      <c r="Y53" s="160"/>
    </row>
    <row r="54" spans="1:25" x14ac:dyDescent="0.25">
      <c r="A54" s="158" t="s">
        <v>60</v>
      </c>
      <c r="B54" s="114">
        <v>68.965517241379317</v>
      </c>
      <c r="D54" s="158" t="s">
        <v>62</v>
      </c>
      <c r="E54" s="114">
        <v>66.037735849056602</v>
      </c>
      <c r="G54" s="145" t="s">
        <v>58</v>
      </c>
      <c r="H54" s="110">
        <v>83.636363636363626</v>
      </c>
      <c r="J54" s="146" t="s">
        <v>58</v>
      </c>
      <c r="K54" s="133">
        <v>82.142857142857139</v>
      </c>
      <c r="L54" s="174"/>
      <c r="M54" s="210" t="s">
        <v>58</v>
      </c>
      <c r="N54" s="160"/>
      <c r="O54" s="310"/>
      <c r="P54" s="330" t="s">
        <v>58</v>
      </c>
      <c r="Q54" s="171">
        <v>73</v>
      </c>
      <c r="S54" s="158" t="s">
        <v>60</v>
      </c>
      <c r="T54" s="114">
        <v>68.965517241379317</v>
      </c>
      <c r="U54" s="163"/>
      <c r="V54" s="110">
        <v>93</v>
      </c>
      <c r="W54" s="160"/>
      <c r="X54" s="160"/>
      <c r="Y54" s="160"/>
    </row>
    <row r="55" spans="1:25" x14ac:dyDescent="0.25">
      <c r="A55" s="158" t="s">
        <v>61</v>
      </c>
      <c r="B55" s="114">
        <v>42.857142857142854</v>
      </c>
      <c r="D55" s="158" t="s">
        <v>63</v>
      </c>
      <c r="E55" s="114">
        <v>53.191489361702125</v>
      </c>
      <c r="G55" s="145" t="s">
        <v>59</v>
      </c>
      <c r="H55" s="110">
        <v>100</v>
      </c>
      <c r="J55" s="146" t="s">
        <v>61</v>
      </c>
      <c r="K55" s="133">
        <v>40.909090909090914</v>
      </c>
      <c r="L55" s="174"/>
      <c r="M55" s="146" t="s">
        <v>61</v>
      </c>
      <c r="N55" s="133">
        <v>57</v>
      </c>
      <c r="O55" s="126"/>
      <c r="P55" s="302" t="s">
        <v>61</v>
      </c>
      <c r="Q55" s="171">
        <v>65</v>
      </c>
      <c r="S55" s="158" t="s">
        <v>58</v>
      </c>
      <c r="T55" s="163"/>
      <c r="U55" s="163"/>
      <c r="V55" s="166">
        <v>84</v>
      </c>
      <c r="W55" s="171">
        <v>82</v>
      </c>
      <c r="X55" s="160"/>
      <c r="Y55" s="171">
        <v>73</v>
      </c>
    </row>
    <row r="56" spans="1:25" x14ac:dyDescent="0.25">
      <c r="A56" s="158" t="s">
        <v>62</v>
      </c>
      <c r="B56" s="114">
        <v>45.714285714285715</v>
      </c>
      <c r="D56" s="158" t="s">
        <v>108</v>
      </c>
      <c r="E56" s="114">
        <v>89.743589743589752</v>
      </c>
      <c r="G56" s="145" t="s">
        <v>60</v>
      </c>
      <c r="H56" s="110">
        <v>93.478260869565219</v>
      </c>
      <c r="J56" s="146" t="s">
        <v>94</v>
      </c>
      <c r="K56" s="133">
        <v>100</v>
      </c>
      <c r="L56" s="174"/>
      <c r="M56" s="210" t="s">
        <v>94</v>
      </c>
      <c r="N56" s="160"/>
      <c r="O56" s="310"/>
      <c r="P56" s="318" t="s">
        <v>94</v>
      </c>
      <c r="Q56" s="171"/>
      <c r="S56" s="158" t="s">
        <v>61</v>
      </c>
      <c r="T56" s="114">
        <v>42.857142857142854</v>
      </c>
      <c r="U56" s="114">
        <v>50</v>
      </c>
      <c r="V56" s="110">
        <v>37</v>
      </c>
      <c r="W56" s="133">
        <v>41</v>
      </c>
      <c r="X56" s="133">
        <v>57</v>
      </c>
      <c r="Y56" s="133">
        <v>65</v>
      </c>
    </row>
    <row r="57" spans="1:25" x14ac:dyDescent="0.25">
      <c r="A57" s="158" t="s">
        <v>63</v>
      </c>
      <c r="B57" s="114">
        <v>71.428571428571431</v>
      </c>
      <c r="D57" s="158" t="s">
        <v>109</v>
      </c>
      <c r="E57" s="114">
        <v>95.121951219512198</v>
      </c>
      <c r="G57" s="145" t="s">
        <v>61</v>
      </c>
      <c r="H57" s="110">
        <v>37.254901960784316</v>
      </c>
      <c r="J57" s="146" t="s">
        <v>95</v>
      </c>
      <c r="K57" s="133">
        <v>100</v>
      </c>
      <c r="L57" s="174"/>
      <c r="M57" s="210" t="s">
        <v>95</v>
      </c>
      <c r="N57" s="160"/>
      <c r="O57" s="310"/>
      <c r="P57" s="318" t="s">
        <v>95</v>
      </c>
      <c r="Q57" s="171"/>
      <c r="S57" s="158" t="s">
        <v>62</v>
      </c>
      <c r="T57" s="114">
        <v>45.714285714285715</v>
      </c>
      <c r="U57" s="114">
        <v>66</v>
      </c>
      <c r="V57" s="110">
        <v>100</v>
      </c>
      <c r="W57" s="160"/>
      <c r="X57" s="160"/>
      <c r="Y57" s="160"/>
    </row>
    <row r="58" spans="1:25" ht="15.75" customHeight="1" x14ac:dyDescent="0.25">
      <c r="A58" s="158" t="s">
        <v>108</v>
      </c>
      <c r="B58" s="114">
        <v>87.878787878787875</v>
      </c>
      <c r="D58" s="158" t="s">
        <v>94</v>
      </c>
      <c r="E58" s="114">
        <v>86.486486486486484</v>
      </c>
      <c r="G58" s="145" t="s">
        <v>62</v>
      </c>
      <c r="H58" s="110">
        <v>100</v>
      </c>
      <c r="J58" s="146" t="s">
        <v>65</v>
      </c>
      <c r="K58" s="133">
        <v>75</v>
      </c>
      <c r="L58" s="174"/>
      <c r="M58" s="146" t="s">
        <v>65</v>
      </c>
      <c r="N58" s="133">
        <v>53</v>
      </c>
      <c r="O58" s="126"/>
      <c r="P58" s="302" t="s">
        <v>65</v>
      </c>
      <c r="Q58" s="171">
        <v>71</v>
      </c>
      <c r="S58" s="158" t="s">
        <v>63</v>
      </c>
      <c r="T58" s="114">
        <v>71.428571428571431</v>
      </c>
      <c r="U58" s="114">
        <v>53</v>
      </c>
      <c r="V58" s="110" t="s">
        <v>162</v>
      </c>
      <c r="W58" s="160"/>
      <c r="X58" s="160"/>
      <c r="Y58" s="160"/>
    </row>
    <row r="59" spans="1:25" ht="15.75" thickBot="1" x14ac:dyDescent="0.3">
      <c r="A59" s="158" t="s">
        <v>109</v>
      </c>
      <c r="B59" s="114">
        <v>85.714285714285708</v>
      </c>
      <c r="D59" s="158" t="s">
        <v>95</v>
      </c>
      <c r="E59" s="114">
        <v>61.53846153846154</v>
      </c>
      <c r="G59" s="145" t="s">
        <v>63</v>
      </c>
      <c r="H59" s="110">
        <v>90.476190476190482</v>
      </c>
      <c r="J59" s="150" t="s">
        <v>68</v>
      </c>
      <c r="K59" s="134">
        <v>51.111111111111107</v>
      </c>
      <c r="L59" s="174"/>
      <c r="M59" s="150" t="s">
        <v>68</v>
      </c>
      <c r="N59" s="134">
        <v>80</v>
      </c>
      <c r="O59" s="126"/>
      <c r="P59" s="303" t="s">
        <v>68</v>
      </c>
      <c r="Q59" s="177">
        <v>30</v>
      </c>
      <c r="S59" s="158" t="s">
        <v>108</v>
      </c>
      <c r="T59" s="114">
        <v>87.878787878787875</v>
      </c>
      <c r="U59" s="114">
        <v>90</v>
      </c>
      <c r="V59" s="159"/>
      <c r="W59" s="160"/>
      <c r="X59" s="160"/>
      <c r="Y59" s="160"/>
    </row>
    <row r="60" spans="1:25" x14ac:dyDescent="0.25">
      <c r="A60" s="158" t="s">
        <v>94</v>
      </c>
      <c r="B60" s="114">
        <v>100</v>
      </c>
      <c r="D60" s="158" t="s">
        <v>64</v>
      </c>
      <c r="E60" s="114">
        <v>76.923076923076934</v>
      </c>
      <c r="G60" s="145" t="s">
        <v>64</v>
      </c>
      <c r="H60" s="110">
        <v>55.555555555555557</v>
      </c>
      <c r="J60" s="38"/>
      <c r="K60" s="126"/>
      <c r="L60" s="174"/>
      <c r="M60" s="38"/>
      <c r="N60" s="126"/>
      <c r="O60" s="126"/>
      <c r="P60" s="38"/>
      <c r="Q60" s="126"/>
      <c r="S60" s="158" t="s">
        <v>109</v>
      </c>
      <c r="T60" s="114">
        <v>85.714285714285708</v>
      </c>
      <c r="U60" s="114">
        <v>95</v>
      </c>
      <c r="V60" s="159"/>
      <c r="W60" s="160"/>
      <c r="X60" s="160"/>
      <c r="Y60" s="160"/>
    </row>
    <row r="61" spans="1:25" x14ac:dyDescent="0.25">
      <c r="A61" s="158" t="s">
        <v>95</v>
      </c>
      <c r="B61" s="114">
        <v>88.235294117647058</v>
      </c>
      <c r="D61" s="158" t="s">
        <v>65</v>
      </c>
      <c r="E61" s="114">
        <v>100</v>
      </c>
      <c r="G61" s="145" t="s">
        <v>65</v>
      </c>
      <c r="H61" s="110">
        <v>84.782608695652172</v>
      </c>
      <c r="J61" s="38"/>
      <c r="K61" s="126"/>
      <c r="L61" s="174"/>
      <c r="M61" s="38"/>
      <c r="N61" s="126"/>
      <c r="O61" s="126"/>
      <c r="P61" s="38"/>
      <c r="Q61" s="126"/>
      <c r="S61" s="158" t="s">
        <v>94</v>
      </c>
      <c r="T61" s="114">
        <v>100</v>
      </c>
      <c r="U61" s="114">
        <v>86</v>
      </c>
      <c r="V61" s="159"/>
      <c r="W61" s="133">
        <v>100</v>
      </c>
      <c r="X61" s="160"/>
      <c r="Y61" s="160"/>
    </row>
    <row r="62" spans="1:25" x14ac:dyDescent="0.25">
      <c r="A62" s="158" t="s">
        <v>64</v>
      </c>
      <c r="B62" s="114">
        <v>94.444444444444443</v>
      </c>
      <c r="D62" s="158" t="s">
        <v>66</v>
      </c>
      <c r="E62" s="114">
        <v>100</v>
      </c>
      <c r="G62" s="145" t="s">
        <v>66</v>
      </c>
      <c r="H62" s="110">
        <v>100</v>
      </c>
      <c r="J62" s="38"/>
      <c r="K62" s="126"/>
      <c r="L62" s="174"/>
      <c r="M62" s="38"/>
      <c r="N62" s="126"/>
      <c r="O62" s="126"/>
      <c r="P62" s="38"/>
      <c r="Q62" s="126"/>
      <c r="S62" s="158" t="s">
        <v>95</v>
      </c>
      <c r="T62" s="114">
        <v>88.235294117647058</v>
      </c>
      <c r="U62" s="114">
        <v>62</v>
      </c>
      <c r="V62" s="159"/>
      <c r="W62" s="133">
        <v>100</v>
      </c>
      <c r="X62" s="160"/>
      <c r="Y62" s="160"/>
    </row>
    <row r="63" spans="1:25" x14ac:dyDescent="0.25">
      <c r="A63" s="158" t="s">
        <v>66</v>
      </c>
      <c r="B63" s="114">
        <v>73.333333333333329</v>
      </c>
      <c r="D63" s="158" t="s">
        <v>67</v>
      </c>
      <c r="E63" s="114">
        <v>100</v>
      </c>
      <c r="G63" s="145" t="s">
        <v>67</v>
      </c>
      <c r="H63" s="110">
        <v>100</v>
      </c>
      <c r="J63" s="38"/>
      <c r="K63" s="126"/>
      <c r="L63" s="174"/>
      <c r="M63" s="38"/>
      <c r="N63" s="126"/>
      <c r="O63" s="126"/>
      <c r="P63" s="38"/>
      <c r="Q63" s="126"/>
      <c r="S63" s="158" t="s">
        <v>64</v>
      </c>
      <c r="T63" s="114">
        <v>94.444444444444443</v>
      </c>
      <c r="U63" s="114">
        <v>77</v>
      </c>
      <c r="V63" s="110">
        <v>56</v>
      </c>
      <c r="W63" s="160"/>
      <c r="X63" s="160"/>
      <c r="Y63" s="160"/>
    </row>
    <row r="64" spans="1:25" s="4" customFormat="1" ht="15.75" x14ac:dyDescent="0.25">
      <c r="A64" s="158" t="s">
        <v>67</v>
      </c>
      <c r="B64" s="114">
        <v>96.428571428571431</v>
      </c>
      <c r="D64" s="158" t="s">
        <v>69</v>
      </c>
      <c r="E64" s="114">
        <v>80.555555555555557</v>
      </c>
      <c r="G64" s="145" t="s">
        <v>68</v>
      </c>
      <c r="H64" s="110">
        <v>68.627450980392155</v>
      </c>
      <c r="J64" s="38"/>
      <c r="K64" s="126"/>
      <c r="L64" s="174"/>
      <c r="M64" s="38"/>
      <c r="N64" s="126"/>
      <c r="O64" s="126"/>
      <c r="P64" s="38"/>
      <c r="Q64" s="126"/>
      <c r="S64" s="158" t="s">
        <v>66</v>
      </c>
      <c r="T64" s="114">
        <v>73.333333333333329</v>
      </c>
      <c r="U64" s="114">
        <v>100</v>
      </c>
      <c r="V64" s="110">
        <v>100</v>
      </c>
      <c r="W64" s="160"/>
      <c r="X64" s="160"/>
      <c r="Y64" s="160"/>
    </row>
    <row r="65" spans="1:25" s="98" customFormat="1" ht="20.85" customHeight="1" thickBot="1" x14ac:dyDescent="0.3">
      <c r="A65" s="158" t="s">
        <v>69</v>
      </c>
      <c r="B65" s="114">
        <v>96.551724137931032</v>
      </c>
      <c r="D65" s="172" t="s">
        <v>70</v>
      </c>
      <c r="E65" s="115">
        <v>69.230769230769226</v>
      </c>
      <c r="G65" s="145" t="s">
        <v>69</v>
      </c>
      <c r="H65" s="110">
        <v>85.714285714285708</v>
      </c>
      <c r="J65" s="38"/>
      <c r="K65" s="126"/>
      <c r="L65" s="174"/>
      <c r="M65" s="38"/>
      <c r="N65" s="126"/>
      <c r="O65" s="126"/>
      <c r="P65" s="38"/>
      <c r="Q65" s="126"/>
      <c r="S65" s="158" t="s">
        <v>67</v>
      </c>
      <c r="T65" s="114">
        <v>96.428571428571431</v>
      </c>
      <c r="U65" s="114">
        <v>100</v>
      </c>
      <c r="V65" s="110">
        <v>100</v>
      </c>
      <c r="W65" s="160"/>
      <c r="X65" s="160"/>
      <c r="Y65" s="160"/>
    </row>
    <row r="66" spans="1:25" ht="15.75" thickBot="1" x14ac:dyDescent="0.3">
      <c r="A66" s="172" t="s">
        <v>70</v>
      </c>
      <c r="B66" s="115">
        <v>92.857142857142861</v>
      </c>
      <c r="D66" s="135"/>
      <c r="E66" s="125"/>
      <c r="G66" s="149" t="s">
        <v>70</v>
      </c>
      <c r="H66" s="111">
        <v>81.818181818181827</v>
      </c>
      <c r="J66" s="38"/>
      <c r="K66" s="126"/>
      <c r="L66" s="174"/>
      <c r="M66" s="38"/>
      <c r="N66" s="126"/>
      <c r="O66" s="126"/>
      <c r="P66" s="38"/>
      <c r="Q66" s="126"/>
      <c r="S66" s="158" t="s">
        <v>65</v>
      </c>
      <c r="T66" s="163"/>
      <c r="U66" s="165">
        <v>100</v>
      </c>
      <c r="V66" s="166">
        <v>85</v>
      </c>
      <c r="W66" s="171">
        <v>75</v>
      </c>
      <c r="X66" s="171">
        <v>53</v>
      </c>
      <c r="Y66" s="171">
        <v>71</v>
      </c>
    </row>
    <row r="67" spans="1:25" x14ac:dyDescent="0.25">
      <c r="A67" s="135"/>
      <c r="B67" s="125"/>
      <c r="D67" s="135"/>
      <c r="E67" s="125"/>
      <c r="G67" s="124"/>
      <c r="H67" s="129"/>
      <c r="J67" s="38"/>
      <c r="K67" s="126"/>
      <c r="L67" s="174"/>
      <c r="M67" s="38"/>
      <c r="N67" s="126"/>
      <c r="O67" s="126"/>
      <c r="P67" s="38"/>
      <c r="Q67" s="126"/>
      <c r="S67" s="158" t="s">
        <v>69</v>
      </c>
      <c r="T67" s="114">
        <v>96.551724137931032</v>
      </c>
      <c r="U67" s="114">
        <v>81</v>
      </c>
      <c r="V67" s="110">
        <v>85.714285714285708</v>
      </c>
      <c r="W67" s="160"/>
      <c r="X67" s="160"/>
      <c r="Y67" s="160"/>
    </row>
    <row r="68" spans="1:25" x14ac:dyDescent="0.25">
      <c r="A68" s="135"/>
      <c r="B68" s="125"/>
      <c r="D68" s="135"/>
      <c r="E68" s="125"/>
      <c r="G68" s="124"/>
      <c r="H68" s="129"/>
      <c r="J68" s="38"/>
      <c r="K68" s="126"/>
      <c r="L68" s="174"/>
      <c r="M68" s="38"/>
      <c r="N68" s="126"/>
      <c r="O68" s="126"/>
      <c r="P68" s="38"/>
      <c r="Q68" s="126"/>
      <c r="S68" s="158" t="s">
        <v>70</v>
      </c>
      <c r="T68" s="114">
        <v>92.857142857142861</v>
      </c>
      <c r="U68" s="114">
        <v>69</v>
      </c>
      <c r="V68" s="110">
        <v>82</v>
      </c>
      <c r="W68" s="160"/>
      <c r="X68" s="160"/>
      <c r="Y68" s="160"/>
    </row>
    <row r="69" spans="1:25" x14ac:dyDescent="0.25">
      <c r="A69" s="135"/>
      <c r="B69" s="125"/>
      <c r="D69" s="135"/>
      <c r="E69" s="125"/>
      <c r="G69" s="124"/>
      <c r="H69" s="129"/>
      <c r="J69" s="38"/>
      <c r="K69" s="126"/>
      <c r="L69" s="174"/>
      <c r="M69" s="38"/>
      <c r="N69" s="126"/>
      <c r="O69" s="126"/>
      <c r="P69" s="38"/>
      <c r="Q69" s="126"/>
      <c r="S69" s="158" t="s">
        <v>68</v>
      </c>
      <c r="T69" s="163"/>
      <c r="U69" s="163"/>
      <c r="V69" s="110">
        <v>69</v>
      </c>
      <c r="W69" s="133">
        <v>51</v>
      </c>
      <c r="X69" s="133">
        <v>80</v>
      </c>
      <c r="Y69" s="133">
        <v>30</v>
      </c>
    </row>
    <row r="70" spans="1:25" x14ac:dyDescent="0.25">
      <c r="A70" s="135"/>
      <c r="B70" s="125"/>
      <c r="D70" s="135"/>
      <c r="E70" s="125"/>
      <c r="G70" s="124"/>
      <c r="H70" s="129"/>
      <c r="J70" s="38"/>
      <c r="K70" s="126"/>
      <c r="L70" s="174"/>
      <c r="M70" s="38"/>
      <c r="N70" s="126"/>
      <c r="O70" s="126"/>
      <c r="P70" s="38"/>
      <c r="Q70" s="126"/>
      <c r="S70" s="158" t="s">
        <v>55</v>
      </c>
      <c r="T70" s="163"/>
      <c r="U70" s="163"/>
      <c r="V70" s="166">
        <v>63</v>
      </c>
      <c r="W70" s="171">
        <v>81</v>
      </c>
      <c r="X70" s="171">
        <v>50</v>
      </c>
      <c r="Y70" s="171">
        <v>44</v>
      </c>
    </row>
    <row r="71" spans="1:25" s="140" customFormat="1" ht="15.75" thickBot="1" x14ac:dyDescent="0.3">
      <c r="A71" s="173"/>
      <c r="B71" s="137"/>
      <c r="D71" s="173"/>
      <c r="E71" s="137"/>
      <c r="G71" s="138"/>
      <c r="H71" s="139"/>
      <c r="J71" s="141"/>
      <c r="K71" s="174"/>
      <c r="L71" s="174"/>
      <c r="M71" s="141"/>
      <c r="N71" s="174"/>
      <c r="O71" s="174"/>
      <c r="P71" s="141"/>
      <c r="Q71" s="174"/>
      <c r="S71" s="172" t="s">
        <v>57</v>
      </c>
      <c r="T71" s="175"/>
      <c r="U71" s="175"/>
      <c r="V71" s="176">
        <v>87</v>
      </c>
      <c r="W71" s="177">
        <v>69</v>
      </c>
      <c r="X71" s="177">
        <v>70</v>
      </c>
      <c r="Y71" s="177">
        <v>62</v>
      </c>
    </row>
    <row r="72" spans="1:25" s="140" customFormat="1" x14ac:dyDescent="0.25">
      <c r="A72" s="173"/>
      <c r="B72" s="137"/>
      <c r="D72" s="173"/>
      <c r="E72" s="137"/>
      <c r="G72" s="138"/>
      <c r="H72" s="139"/>
      <c r="J72" s="141"/>
      <c r="K72" s="174"/>
      <c r="L72" s="174"/>
      <c r="M72" s="141"/>
      <c r="N72" s="174"/>
      <c r="O72" s="174"/>
      <c r="P72" s="141"/>
      <c r="Q72" s="174"/>
      <c r="S72" s="135"/>
      <c r="T72" s="125"/>
      <c r="U72" s="125"/>
      <c r="V72" s="129"/>
      <c r="W72" s="126"/>
      <c r="X72" s="126"/>
      <c r="Y72" s="126"/>
    </row>
    <row r="73" spans="1:25" ht="16.5" thickBot="1" x14ac:dyDescent="0.3">
      <c r="A73" s="60" t="s">
        <v>160</v>
      </c>
      <c r="B73" s="60"/>
      <c r="D73" s="60" t="s">
        <v>155</v>
      </c>
      <c r="E73" s="60"/>
      <c r="G73" s="4" t="s">
        <v>150</v>
      </c>
      <c r="H73" s="2"/>
      <c r="J73" s="4" t="s">
        <v>141</v>
      </c>
      <c r="K73" s="5"/>
      <c r="L73" s="207"/>
      <c r="M73" s="4" t="s">
        <v>179</v>
      </c>
      <c r="N73" s="5"/>
      <c r="O73" s="5"/>
      <c r="P73" s="4" t="s">
        <v>220</v>
      </c>
      <c r="Q73" s="5"/>
      <c r="S73" s="60" t="s">
        <v>170</v>
      </c>
      <c r="T73" s="60">
        <v>2008</v>
      </c>
      <c r="U73" s="60">
        <v>2009</v>
      </c>
      <c r="V73" s="98">
        <v>2010</v>
      </c>
      <c r="W73" s="5">
        <v>2011</v>
      </c>
      <c r="X73" s="5">
        <v>2012</v>
      </c>
      <c r="Y73" s="5">
        <v>2013</v>
      </c>
    </row>
    <row r="74" spans="1:25" ht="16.5" thickBot="1" x14ac:dyDescent="0.3">
      <c r="A74" s="93" t="s">
        <v>0</v>
      </c>
      <c r="B74" s="94" t="s">
        <v>140</v>
      </c>
      <c r="D74" s="93" t="s">
        <v>0</v>
      </c>
      <c r="E74" s="94" t="s">
        <v>140</v>
      </c>
      <c r="G74" s="34" t="s">
        <v>0</v>
      </c>
      <c r="H74" s="35" t="s">
        <v>140</v>
      </c>
      <c r="J74" s="34" t="s">
        <v>0</v>
      </c>
      <c r="K74" s="131" t="s">
        <v>140</v>
      </c>
      <c r="L74" s="207"/>
      <c r="M74" s="222" t="s">
        <v>0</v>
      </c>
      <c r="N74" s="223" t="s">
        <v>140</v>
      </c>
      <c r="O74" s="311"/>
      <c r="P74" s="222" t="s">
        <v>0</v>
      </c>
      <c r="Q74" s="223" t="s">
        <v>140</v>
      </c>
      <c r="S74" s="93" t="s">
        <v>0</v>
      </c>
      <c r="T74" s="94" t="s">
        <v>140</v>
      </c>
      <c r="U74" s="94" t="s">
        <v>140</v>
      </c>
      <c r="V74" s="35" t="s">
        <v>140</v>
      </c>
      <c r="W74" s="35" t="s">
        <v>140</v>
      </c>
      <c r="X74" s="35" t="s">
        <v>140</v>
      </c>
      <c r="Y74" s="35" t="s">
        <v>140</v>
      </c>
    </row>
    <row r="75" spans="1:25" x14ac:dyDescent="0.25">
      <c r="A75" s="153" t="s">
        <v>73</v>
      </c>
      <c r="B75" s="120">
        <v>100</v>
      </c>
      <c r="D75" s="142" t="s">
        <v>73</v>
      </c>
      <c r="E75" s="113">
        <v>100</v>
      </c>
      <c r="G75" s="153" t="s">
        <v>73</v>
      </c>
      <c r="H75" s="112">
        <v>100</v>
      </c>
      <c r="J75" s="157" t="s">
        <v>73</v>
      </c>
      <c r="K75" s="132">
        <v>100</v>
      </c>
      <c r="L75" s="174"/>
      <c r="M75" s="157" t="s">
        <v>73</v>
      </c>
      <c r="N75" s="218"/>
      <c r="O75" s="310"/>
      <c r="P75" s="320" t="s">
        <v>73</v>
      </c>
      <c r="Q75" s="321"/>
      <c r="S75" s="153" t="s">
        <v>73</v>
      </c>
      <c r="T75" s="120">
        <v>100</v>
      </c>
      <c r="U75" s="120">
        <v>100</v>
      </c>
      <c r="V75" s="112">
        <v>100</v>
      </c>
      <c r="W75" s="132">
        <v>100</v>
      </c>
      <c r="X75" s="218"/>
      <c r="Y75" s="218"/>
    </row>
    <row r="76" spans="1:25" x14ac:dyDescent="0.25">
      <c r="A76" s="145" t="s">
        <v>74</v>
      </c>
      <c r="B76" s="114">
        <v>92.857142857142861</v>
      </c>
      <c r="D76" s="145" t="s">
        <v>74</v>
      </c>
      <c r="E76" s="114">
        <v>100</v>
      </c>
      <c r="G76" s="145" t="s">
        <v>74</v>
      </c>
      <c r="H76" s="110">
        <v>100</v>
      </c>
      <c r="J76" s="146" t="s">
        <v>77</v>
      </c>
      <c r="K76" s="133">
        <v>100</v>
      </c>
      <c r="L76" s="174"/>
      <c r="M76" s="146" t="s">
        <v>77</v>
      </c>
      <c r="N76" s="160"/>
      <c r="O76" s="310"/>
      <c r="P76" s="318" t="s">
        <v>77</v>
      </c>
      <c r="Q76" s="171"/>
      <c r="S76" s="145" t="s">
        <v>74</v>
      </c>
      <c r="T76" s="114">
        <v>92.857142857142861</v>
      </c>
      <c r="U76" s="114">
        <v>100</v>
      </c>
      <c r="V76" s="110">
        <v>100</v>
      </c>
      <c r="W76" s="160"/>
      <c r="X76" s="160"/>
      <c r="Y76" s="160"/>
    </row>
    <row r="77" spans="1:25" x14ac:dyDescent="0.25">
      <c r="A77" s="145" t="s">
        <v>75</v>
      </c>
      <c r="B77" s="114">
        <v>100</v>
      </c>
      <c r="D77" s="145" t="s">
        <v>75</v>
      </c>
      <c r="E77" s="114">
        <v>100</v>
      </c>
      <c r="G77" s="145" t="s">
        <v>75</v>
      </c>
      <c r="H77" s="110">
        <v>100</v>
      </c>
      <c r="J77" s="146" t="s">
        <v>96</v>
      </c>
      <c r="K77" s="133">
        <v>58.490566037735846</v>
      </c>
      <c r="L77" s="174"/>
      <c r="M77" s="146" t="s">
        <v>96</v>
      </c>
      <c r="N77" s="160"/>
      <c r="O77" s="310"/>
      <c r="P77" s="302" t="s">
        <v>96</v>
      </c>
      <c r="Q77" s="171">
        <v>64</v>
      </c>
      <c r="S77" s="145" t="s">
        <v>75</v>
      </c>
      <c r="T77" s="114">
        <v>100</v>
      </c>
      <c r="U77" s="114">
        <v>100</v>
      </c>
      <c r="V77" s="110">
        <v>100</v>
      </c>
      <c r="W77" s="160"/>
      <c r="X77" s="160"/>
      <c r="Y77" s="160"/>
    </row>
    <row r="78" spans="1:25" x14ac:dyDescent="0.25">
      <c r="A78" s="158" t="s">
        <v>76</v>
      </c>
      <c r="B78" s="114">
        <v>100</v>
      </c>
      <c r="D78" s="158" t="s">
        <v>76</v>
      </c>
      <c r="E78" s="114">
        <v>100</v>
      </c>
      <c r="G78" s="145" t="s">
        <v>76</v>
      </c>
      <c r="H78" s="110">
        <v>100</v>
      </c>
      <c r="J78" s="146" t="s">
        <v>78</v>
      </c>
      <c r="K78" s="133">
        <v>100</v>
      </c>
      <c r="L78" s="174"/>
      <c r="M78" s="146" t="s">
        <v>78</v>
      </c>
      <c r="N78" s="160"/>
      <c r="O78" s="310"/>
      <c r="P78" s="318" t="s">
        <v>78</v>
      </c>
      <c r="Q78" s="171"/>
      <c r="S78" s="158" t="s">
        <v>76</v>
      </c>
      <c r="T78" s="114">
        <v>100</v>
      </c>
      <c r="U78" s="114">
        <v>100</v>
      </c>
      <c r="V78" s="110">
        <v>100</v>
      </c>
      <c r="W78" s="160"/>
      <c r="X78" s="160"/>
      <c r="Y78" s="160"/>
    </row>
    <row r="79" spans="1:25" x14ac:dyDescent="0.25">
      <c r="A79" s="145" t="s">
        <v>77</v>
      </c>
      <c r="B79" s="114">
        <v>84.615384615384613</v>
      </c>
      <c r="D79" s="145" t="s">
        <v>77</v>
      </c>
      <c r="E79" s="114">
        <v>53.571428571428569</v>
      </c>
      <c r="G79" s="145" t="s">
        <v>77</v>
      </c>
      <c r="H79" s="110">
        <v>80.952380952380949</v>
      </c>
      <c r="J79" s="146" t="s">
        <v>97</v>
      </c>
      <c r="K79" s="133">
        <v>98.214285714285708</v>
      </c>
      <c r="L79" s="174"/>
      <c r="M79" s="146" t="s">
        <v>97</v>
      </c>
      <c r="N79" s="160">
        <v>73</v>
      </c>
      <c r="O79" s="310"/>
      <c r="P79" s="302" t="s">
        <v>97</v>
      </c>
      <c r="Q79" s="171">
        <v>96</v>
      </c>
      <c r="S79" s="145" t="s">
        <v>77</v>
      </c>
      <c r="T79" s="114">
        <v>84.615384615384613</v>
      </c>
      <c r="U79" s="114">
        <v>53.571428571428569</v>
      </c>
      <c r="V79" s="110">
        <v>80.952380952380949</v>
      </c>
      <c r="W79" s="133">
        <v>100</v>
      </c>
      <c r="X79" s="160"/>
      <c r="Y79" s="160"/>
    </row>
    <row r="80" spans="1:25" x14ac:dyDescent="0.25">
      <c r="A80" s="145" t="s">
        <v>78</v>
      </c>
      <c r="B80" s="114">
        <v>100</v>
      </c>
      <c r="D80" s="145" t="s">
        <v>78</v>
      </c>
      <c r="E80" s="114">
        <v>88.461538461538453</v>
      </c>
      <c r="G80" s="145" t="s">
        <v>78</v>
      </c>
      <c r="H80" s="110">
        <v>96.875</v>
      </c>
      <c r="J80" s="178" t="s">
        <v>81</v>
      </c>
      <c r="K80" s="133">
        <v>100</v>
      </c>
      <c r="L80" s="174"/>
      <c r="M80" s="146" t="s">
        <v>205</v>
      </c>
      <c r="N80" s="160"/>
      <c r="O80" s="310"/>
      <c r="P80" s="318" t="s">
        <v>205</v>
      </c>
      <c r="Q80" s="171"/>
      <c r="S80" s="145" t="s">
        <v>78</v>
      </c>
      <c r="T80" s="114">
        <v>100</v>
      </c>
      <c r="U80" s="114">
        <v>88.461538461538453</v>
      </c>
      <c r="V80" s="110">
        <v>96.875</v>
      </c>
      <c r="W80" s="133">
        <v>100</v>
      </c>
      <c r="X80" s="160"/>
      <c r="Y80" s="160"/>
    </row>
    <row r="81" spans="1:25" x14ac:dyDescent="0.25">
      <c r="A81" s="145" t="s">
        <v>80</v>
      </c>
      <c r="B81" s="114">
        <v>76.923076923076934</v>
      </c>
      <c r="D81" s="145" t="s">
        <v>80</v>
      </c>
      <c r="E81" s="114">
        <v>100</v>
      </c>
      <c r="G81" s="145" t="s">
        <v>80</v>
      </c>
      <c r="H81" s="110">
        <v>100</v>
      </c>
      <c r="J81" s="146" t="s">
        <v>82</v>
      </c>
      <c r="K81" s="133">
        <v>41.304347826086953</v>
      </c>
      <c r="L81" s="174"/>
      <c r="M81" s="146" t="s">
        <v>82</v>
      </c>
      <c r="N81" s="160">
        <v>59</v>
      </c>
      <c r="O81" s="310"/>
      <c r="P81" s="302" t="s">
        <v>82</v>
      </c>
      <c r="Q81" s="171">
        <v>48</v>
      </c>
      <c r="S81" s="145" t="s">
        <v>80</v>
      </c>
      <c r="T81" s="114">
        <v>76.923076923076934</v>
      </c>
      <c r="U81" s="114">
        <v>100</v>
      </c>
      <c r="V81" s="110">
        <v>100</v>
      </c>
      <c r="W81" s="160"/>
      <c r="X81" s="160"/>
      <c r="Y81" s="160"/>
    </row>
    <row r="82" spans="1:25" x14ac:dyDescent="0.25">
      <c r="A82" s="145" t="s">
        <v>79</v>
      </c>
      <c r="B82" s="114">
        <v>90.909090909090907</v>
      </c>
      <c r="D82" s="145" t="s">
        <v>79</v>
      </c>
      <c r="E82" s="114">
        <v>96.296296296296291</v>
      </c>
      <c r="G82" s="145" t="s">
        <v>79</v>
      </c>
      <c r="H82" s="110">
        <v>100</v>
      </c>
      <c r="J82" s="178" t="s">
        <v>98</v>
      </c>
      <c r="K82" s="133">
        <v>98.113207547169807</v>
      </c>
      <c r="L82" s="174"/>
      <c r="M82" s="146" t="s">
        <v>98</v>
      </c>
      <c r="N82" s="160">
        <v>70</v>
      </c>
      <c r="O82" s="310"/>
      <c r="P82" s="302" t="s">
        <v>98</v>
      </c>
      <c r="Q82" s="171">
        <v>73</v>
      </c>
      <c r="S82" s="145" t="s">
        <v>96</v>
      </c>
      <c r="T82" s="163"/>
      <c r="U82" s="163"/>
      <c r="V82" s="159"/>
      <c r="W82" s="171">
        <v>58</v>
      </c>
      <c r="X82" s="171">
        <v>65</v>
      </c>
      <c r="Y82" s="171">
        <v>64</v>
      </c>
    </row>
    <row r="83" spans="1:25" x14ac:dyDescent="0.25">
      <c r="A83" s="158" t="s">
        <v>81</v>
      </c>
      <c r="B83" s="114">
        <v>100</v>
      </c>
      <c r="D83" s="158" t="s">
        <v>81</v>
      </c>
      <c r="E83" s="114">
        <v>100</v>
      </c>
      <c r="G83" s="158" t="s">
        <v>81</v>
      </c>
      <c r="H83" s="110">
        <v>100</v>
      </c>
      <c r="J83" s="146" t="s">
        <v>83</v>
      </c>
      <c r="K83" s="133">
        <v>76.470588235294116</v>
      </c>
      <c r="L83" s="174"/>
      <c r="M83" s="146" t="s">
        <v>83</v>
      </c>
      <c r="N83" s="160">
        <v>94</v>
      </c>
      <c r="O83" s="310"/>
      <c r="P83" s="302" t="s">
        <v>83</v>
      </c>
      <c r="Q83" s="171">
        <v>68</v>
      </c>
      <c r="S83" s="145" t="s">
        <v>79</v>
      </c>
      <c r="T83" s="114">
        <v>90.909090909090907</v>
      </c>
      <c r="U83" s="114">
        <v>96.296296296296291</v>
      </c>
      <c r="V83" s="110">
        <v>100</v>
      </c>
      <c r="W83" s="160"/>
      <c r="X83" s="160"/>
      <c r="Y83" s="160"/>
    </row>
    <row r="84" spans="1:25" x14ac:dyDescent="0.25">
      <c r="A84" s="145" t="s">
        <v>84</v>
      </c>
      <c r="B84" s="114">
        <v>100</v>
      </c>
      <c r="D84" s="158" t="s">
        <v>110</v>
      </c>
      <c r="E84" s="163">
        <v>100</v>
      </c>
      <c r="G84" s="145" t="s">
        <v>82</v>
      </c>
      <c r="H84" s="110">
        <v>100</v>
      </c>
      <c r="J84" s="146" t="s">
        <v>84</v>
      </c>
      <c r="K84" s="133">
        <v>100</v>
      </c>
      <c r="L84" s="174"/>
      <c r="M84" s="146" t="s">
        <v>84</v>
      </c>
      <c r="N84" s="160"/>
      <c r="O84" s="310"/>
      <c r="P84" s="318" t="s">
        <v>84</v>
      </c>
      <c r="Q84" s="171"/>
      <c r="S84" s="145" t="s">
        <v>97</v>
      </c>
      <c r="T84" s="163"/>
      <c r="U84" s="163"/>
      <c r="V84" s="159"/>
      <c r="W84" s="171">
        <v>98</v>
      </c>
      <c r="X84" s="171">
        <v>73</v>
      </c>
      <c r="Y84" s="171">
        <v>96</v>
      </c>
    </row>
    <row r="85" spans="1:25" x14ac:dyDescent="0.25">
      <c r="A85" s="145" t="s">
        <v>85</v>
      </c>
      <c r="B85" s="114">
        <v>92.307692307692307</v>
      </c>
      <c r="D85" s="145" t="s">
        <v>83</v>
      </c>
      <c r="E85" s="114">
        <v>100</v>
      </c>
      <c r="G85" s="145" t="s">
        <v>83</v>
      </c>
      <c r="H85" s="110">
        <v>100</v>
      </c>
      <c r="J85" s="146" t="s">
        <v>85</v>
      </c>
      <c r="K85" s="133">
        <v>100</v>
      </c>
      <c r="L85" s="174"/>
      <c r="M85" s="146" t="s">
        <v>85</v>
      </c>
      <c r="N85" s="160"/>
      <c r="O85" s="310"/>
      <c r="P85" s="318" t="s">
        <v>85</v>
      </c>
      <c r="Q85" s="329"/>
      <c r="S85" s="158" t="s">
        <v>81</v>
      </c>
      <c r="T85" s="114">
        <v>100</v>
      </c>
      <c r="U85" s="114">
        <v>100</v>
      </c>
      <c r="V85" s="110">
        <v>100</v>
      </c>
      <c r="W85" s="133">
        <v>100</v>
      </c>
      <c r="X85" s="160"/>
      <c r="Y85" s="160"/>
    </row>
    <row r="86" spans="1:25" x14ac:dyDescent="0.25">
      <c r="A86" s="145" t="s">
        <v>111</v>
      </c>
      <c r="B86" s="114">
        <v>100</v>
      </c>
      <c r="D86" s="145" t="s">
        <v>84</v>
      </c>
      <c r="E86" s="114">
        <v>73.076923076923066</v>
      </c>
      <c r="G86" s="145" t="s">
        <v>84</v>
      </c>
      <c r="H86" s="110">
        <v>97.222222222222214</v>
      </c>
      <c r="J86" s="146" t="s">
        <v>111</v>
      </c>
      <c r="K86" s="133">
        <v>95.454545454545453</v>
      </c>
      <c r="L86" s="174"/>
      <c r="M86" s="146" t="s">
        <v>111</v>
      </c>
      <c r="N86" s="160">
        <v>56</v>
      </c>
      <c r="O86" s="310"/>
      <c r="P86" s="302" t="s">
        <v>111</v>
      </c>
      <c r="Q86" s="171">
        <v>70</v>
      </c>
      <c r="S86" s="145" t="s">
        <v>84</v>
      </c>
      <c r="T86" s="114">
        <v>100</v>
      </c>
      <c r="U86" s="114">
        <v>73</v>
      </c>
      <c r="V86" s="110">
        <v>97</v>
      </c>
      <c r="W86" s="133">
        <v>100</v>
      </c>
      <c r="X86" s="160"/>
      <c r="Y86" s="160"/>
    </row>
    <row r="87" spans="1:25" ht="15.75" thickBot="1" x14ac:dyDescent="0.3">
      <c r="A87" s="179" t="s">
        <v>112</v>
      </c>
      <c r="B87" s="115">
        <v>91.666666666666657</v>
      </c>
      <c r="D87" s="145" t="s">
        <v>85</v>
      </c>
      <c r="E87" s="114">
        <v>74.074074074074076</v>
      </c>
      <c r="G87" s="145" t="s">
        <v>85</v>
      </c>
      <c r="H87" s="110">
        <v>97.222222222222214</v>
      </c>
      <c r="J87" s="146" t="s">
        <v>112</v>
      </c>
      <c r="K87" s="133">
        <v>96.491228070175438</v>
      </c>
      <c r="L87" s="174"/>
      <c r="M87" s="146" t="s">
        <v>112</v>
      </c>
      <c r="N87" s="160">
        <v>77</v>
      </c>
      <c r="O87" s="310"/>
      <c r="P87" s="302" t="s">
        <v>112</v>
      </c>
      <c r="Q87" s="171">
        <v>85</v>
      </c>
      <c r="S87" s="145" t="s">
        <v>85</v>
      </c>
      <c r="T87" s="114">
        <v>92.307692307692307</v>
      </c>
      <c r="U87" s="114">
        <v>74</v>
      </c>
      <c r="V87" s="110">
        <v>97</v>
      </c>
      <c r="W87" s="133">
        <v>100</v>
      </c>
      <c r="X87" s="160"/>
      <c r="Y87" s="160"/>
    </row>
    <row r="88" spans="1:25" x14ac:dyDescent="0.25">
      <c r="A88" s="136"/>
      <c r="B88" s="137"/>
      <c r="D88" s="145" t="s">
        <v>121</v>
      </c>
      <c r="E88" s="114">
        <v>100</v>
      </c>
      <c r="G88" s="145" t="s">
        <v>111</v>
      </c>
      <c r="H88" s="110">
        <v>100</v>
      </c>
      <c r="J88" s="146" t="s">
        <v>113</v>
      </c>
      <c r="K88" s="133">
        <v>92.156862745098039</v>
      </c>
      <c r="L88" s="174"/>
      <c r="M88" s="146" t="s">
        <v>113</v>
      </c>
      <c r="N88" s="160">
        <v>65</v>
      </c>
      <c r="O88" s="310"/>
      <c r="P88" s="302" t="s">
        <v>113</v>
      </c>
      <c r="Q88" s="171">
        <v>91</v>
      </c>
      <c r="S88" s="145" t="s">
        <v>82</v>
      </c>
      <c r="T88" s="163"/>
      <c r="U88" s="163"/>
      <c r="V88" s="110">
        <v>100</v>
      </c>
      <c r="W88" s="133">
        <v>41</v>
      </c>
      <c r="X88" s="133">
        <v>59</v>
      </c>
      <c r="Y88" s="133">
        <v>48</v>
      </c>
    </row>
    <row r="89" spans="1:25" ht="15.75" thickBot="1" x14ac:dyDescent="0.3">
      <c r="A89" s="136"/>
      <c r="B89" s="137"/>
      <c r="D89" s="180" t="s">
        <v>126</v>
      </c>
      <c r="E89" s="117">
        <v>89.473684210526315</v>
      </c>
      <c r="G89" s="149" t="s">
        <v>112</v>
      </c>
      <c r="H89" s="111">
        <v>100</v>
      </c>
      <c r="J89" s="150" t="s">
        <v>114</v>
      </c>
      <c r="K89" s="134">
        <v>97.435897435897431</v>
      </c>
      <c r="L89" s="174"/>
      <c r="M89" s="150" t="s">
        <v>114</v>
      </c>
      <c r="N89" s="220">
        <v>89</v>
      </c>
      <c r="O89" s="310"/>
      <c r="P89" s="303" t="s">
        <v>114</v>
      </c>
      <c r="Q89" s="177">
        <v>81</v>
      </c>
      <c r="S89" s="145" t="s">
        <v>83</v>
      </c>
      <c r="T89" s="163"/>
      <c r="U89" s="165">
        <v>100</v>
      </c>
      <c r="V89" s="110">
        <v>100</v>
      </c>
      <c r="W89" s="133">
        <v>76</v>
      </c>
      <c r="X89" s="133">
        <v>94</v>
      </c>
      <c r="Y89" s="133">
        <v>68</v>
      </c>
    </row>
    <row r="90" spans="1:25" ht="15.75" thickBot="1" x14ac:dyDescent="0.3">
      <c r="A90" s="136"/>
      <c r="B90" s="137"/>
      <c r="D90" s="149" t="s">
        <v>125</v>
      </c>
      <c r="E90" s="115">
        <v>100</v>
      </c>
      <c r="G90" s="138"/>
      <c r="H90" s="139"/>
      <c r="I90" s="140"/>
      <c r="J90" s="141"/>
      <c r="K90" s="126"/>
      <c r="L90" s="174"/>
      <c r="M90" s="141"/>
      <c r="N90" s="126"/>
      <c r="O90" s="126"/>
      <c r="P90" s="141"/>
      <c r="Q90" s="126"/>
      <c r="S90" s="237" t="s">
        <v>110</v>
      </c>
      <c r="T90" s="163"/>
      <c r="U90" s="114">
        <v>100</v>
      </c>
      <c r="V90" s="159"/>
      <c r="W90" s="133">
        <v>98</v>
      </c>
      <c r="X90" s="133">
        <v>70</v>
      </c>
      <c r="Y90" s="133">
        <v>73</v>
      </c>
    </row>
    <row r="91" spans="1:25" x14ac:dyDescent="0.25">
      <c r="A91" s="136"/>
      <c r="B91" s="137"/>
      <c r="D91" s="138"/>
      <c r="E91" s="125"/>
      <c r="G91" s="138"/>
      <c r="H91" s="139"/>
      <c r="I91" s="140"/>
      <c r="J91" s="141"/>
      <c r="K91" s="126"/>
      <c r="L91" s="174"/>
      <c r="M91" s="141"/>
      <c r="N91" s="126"/>
      <c r="O91" s="126"/>
      <c r="P91" s="141"/>
      <c r="Q91" s="126"/>
      <c r="S91" s="145" t="s">
        <v>111</v>
      </c>
      <c r="T91" s="114">
        <v>100</v>
      </c>
      <c r="U91" s="114">
        <v>96</v>
      </c>
      <c r="V91" s="110">
        <v>100</v>
      </c>
      <c r="W91" s="133">
        <v>95</v>
      </c>
      <c r="X91" s="133">
        <v>56</v>
      </c>
      <c r="Y91" s="133">
        <v>70</v>
      </c>
    </row>
    <row r="92" spans="1:25" x14ac:dyDescent="0.25">
      <c r="A92" s="136"/>
      <c r="B92" s="137"/>
      <c r="D92" s="138"/>
      <c r="E92" s="125"/>
      <c r="G92" s="138"/>
      <c r="H92" s="139"/>
      <c r="I92" s="140"/>
      <c r="J92" s="141"/>
      <c r="K92" s="126"/>
      <c r="L92" s="174"/>
      <c r="M92" s="141"/>
      <c r="N92" s="126"/>
      <c r="O92" s="126"/>
      <c r="P92" s="141"/>
      <c r="Q92" s="126"/>
      <c r="S92" s="182" t="s">
        <v>112</v>
      </c>
      <c r="T92" s="114">
        <v>92</v>
      </c>
      <c r="U92" s="163"/>
      <c r="V92" s="110">
        <v>100</v>
      </c>
      <c r="W92" s="133">
        <v>92</v>
      </c>
      <c r="X92" s="133">
        <v>77</v>
      </c>
      <c r="Y92" s="133">
        <v>85</v>
      </c>
    </row>
    <row r="93" spans="1:25" x14ac:dyDescent="0.25">
      <c r="A93" s="136"/>
      <c r="B93" s="137"/>
      <c r="D93" s="138"/>
      <c r="E93" s="125"/>
      <c r="G93" s="138"/>
      <c r="H93" s="139"/>
      <c r="I93" s="140"/>
      <c r="J93" s="141"/>
      <c r="K93" s="126"/>
      <c r="L93" s="174"/>
      <c r="M93" s="141"/>
      <c r="N93" s="126"/>
      <c r="O93" s="126"/>
      <c r="P93" s="141"/>
      <c r="Q93" s="126"/>
      <c r="S93" s="182" t="s">
        <v>113</v>
      </c>
      <c r="T93" s="163"/>
      <c r="U93" s="163"/>
      <c r="V93" s="159"/>
      <c r="W93" s="133">
        <v>92</v>
      </c>
      <c r="X93" s="133">
        <v>65</v>
      </c>
      <c r="Y93" s="133">
        <v>91</v>
      </c>
    </row>
    <row r="94" spans="1:25" ht="15.75" thickBot="1" x14ac:dyDescent="0.3">
      <c r="A94" s="136"/>
      <c r="B94" s="137"/>
      <c r="D94" s="138"/>
      <c r="E94" s="125"/>
      <c r="G94" s="138"/>
      <c r="H94" s="139"/>
      <c r="I94" s="140"/>
      <c r="J94" s="141"/>
      <c r="K94" s="126"/>
      <c r="L94" s="174"/>
      <c r="M94" s="141"/>
      <c r="N94" s="126"/>
      <c r="O94" s="126"/>
      <c r="P94" s="141"/>
      <c r="Q94" s="126"/>
      <c r="S94" s="179" t="s">
        <v>114</v>
      </c>
      <c r="T94" s="175"/>
      <c r="U94" s="175"/>
      <c r="V94" s="181"/>
      <c r="W94" s="134">
        <v>97</v>
      </c>
      <c r="X94" s="134">
        <v>89</v>
      </c>
      <c r="Y94" s="134">
        <v>81</v>
      </c>
    </row>
    <row r="95" spans="1:25" x14ac:dyDescent="0.25">
      <c r="A95" s="136"/>
      <c r="B95" s="137"/>
      <c r="D95" s="138"/>
      <c r="E95" s="125"/>
      <c r="G95" s="138"/>
      <c r="H95" s="139"/>
      <c r="I95" s="140"/>
      <c r="J95" s="141"/>
      <c r="K95" s="126"/>
      <c r="L95" s="174"/>
      <c r="M95" s="141"/>
      <c r="N95" s="126"/>
      <c r="O95" s="126"/>
      <c r="P95" s="141"/>
      <c r="Q95" s="126"/>
      <c r="S95" s="136"/>
      <c r="T95" s="137"/>
      <c r="U95" s="125"/>
      <c r="V95" s="139"/>
      <c r="W95" s="126"/>
      <c r="X95" s="126"/>
      <c r="Y95" s="126"/>
    </row>
    <row r="96" spans="1:25" ht="16.5" thickBot="1" x14ac:dyDescent="0.3">
      <c r="A96" s="60" t="s">
        <v>161</v>
      </c>
      <c r="B96" s="60"/>
      <c r="D96" s="60" t="s">
        <v>156</v>
      </c>
      <c r="E96" s="60"/>
      <c r="G96" s="4" t="s">
        <v>151</v>
      </c>
      <c r="H96" s="2"/>
      <c r="J96" s="4" t="s">
        <v>146</v>
      </c>
      <c r="K96" s="5"/>
      <c r="L96" s="207"/>
      <c r="M96" s="4" t="s">
        <v>180</v>
      </c>
      <c r="N96" s="5"/>
      <c r="O96" s="5"/>
      <c r="P96" s="4" t="s">
        <v>221</v>
      </c>
      <c r="Q96" s="5"/>
      <c r="S96" s="60" t="s">
        <v>171</v>
      </c>
      <c r="T96" s="60">
        <v>2008</v>
      </c>
      <c r="U96" s="60">
        <v>2009</v>
      </c>
      <c r="V96" s="98">
        <v>2010</v>
      </c>
      <c r="W96" s="5">
        <v>2011</v>
      </c>
      <c r="X96" s="5">
        <v>2012</v>
      </c>
      <c r="Y96" s="5">
        <v>2013</v>
      </c>
    </row>
    <row r="97" spans="1:25" ht="16.5" thickBot="1" x14ac:dyDescent="0.3">
      <c r="A97" s="93" t="s">
        <v>0</v>
      </c>
      <c r="B97" s="94" t="s">
        <v>140</v>
      </c>
      <c r="D97" s="93" t="s">
        <v>0</v>
      </c>
      <c r="E97" s="94" t="s">
        <v>140</v>
      </c>
      <c r="G97" s="34" t="s">
        <v>0</v>
      </c>
      <c r="H97" s="35" t="s">
        <v>140</v>
      </c>
      <c r="J97" s="34" t="s">
        <v>0</v>
      </c>
      <c r="K97" s="131" t="s">
        <v>140</v>
      </c>
      <c r="L97" s="207"/>
      <c r="M97" s="34" t="s">
        <v>0</v>
      </c>
      <c r="N97" s="131" t="s">
        <v>140</v>
      </c>
      <c r="O97" s="309"/>
      <c r="P97" s="34" t="s">
        <v>0</v>
      </c>
      <c r="Q97" s="131" t="s">
        <v>140</v>
      </c>
      <c r="S97" s="151" t="s">
        <v>0</v>
      </c>
      <c r="T97" s="152" t="s">
        <v>140</v>
      </c>
      <c r="U97" s="152" t="s">
        <v>140</v>
      </c>
      <c r="V97" s="12" t="s">
        <v>140</v>
      </c>
      <c r="W97" s="12" t="s">
        <v>140</v>
      </c>
      <c r="X97" s="12" t="s">
        <v>140</v>
      </c>
      <c r="Y97" s="12" t="s">
        <v>140</v>
      </c>
    </row>
    <row r="98" spans="1:25" x14ac:dyDescent="0.25">
      <c r="A98" s="145" t="s">
        <v>72</v>
      </c>
      <c r="B98" s="114">
        <v>100</v>
      </c>
      <c r="D98" s="73" t="s">
        <v>107</v>
      </c>
      <c r="E98" s="116">
        <v>100</v>
      </c>
      <c r="G98" s="153" t="s">
        <v>72</v>
      </c>
      <c r="H98" s="112">
        <v>100</v>
      </c>
      <c r="J98" s="183" t="s">
        <v>133</v>
      </c>
      <c r="K98" s="132">
        <v>100</v>
      </c>
      <c r="L98" s="174"/>
      <c r="M98" s="183" t="s">
        <v>133</v>
      </c>
      <c r="N98" s="227"/>
      <c r="O98" s="312"/>
      <c r="P98" s="320" t="s">
        <v>133</v>
      </c>
      <c r="Q98" s="325"/>
      <c r="S98" s="153" t="s">
        <v>72</v>
      </c>
      <c r="T98" s="120">
        <v>100</v>
      </c>
      <c r="U98" s="119">
        <v>100</v>
      </c>
      <c r="V98" s="112">
        <v>100</v>
      </c>
      <c r="W98" s="132">
        <v>100</v>
      </c>
      <c r="X98" s="132"/>
      <c r="Y98" s="132"/>
    </row>
    <row r="99" spans="1:25" x14ac:dyDescent="0.25">
      <c r="A99" s="158" t="s">
        <v>86</v>
      </c>
      <c r="B99" s="114">
        <v>100</v>
      </c>
      <c r="D99" s="145" t="s">
        <v>72</v>
      </c>
      <c r="E99" s="114">
        <v>100</v>
      </c>
      <c r="G99" s="145" t="s">
        <v>86</v>
      </c>
      <c r="H99" s="110">
        <v>100</v>
      </c>
      <c r="J99" s="178" t="s">
        <v>86</v>
      </c>
      <c r="K99" s="133">
        <v>100</v>
      </c>
      <c r="L99" s="174"/>
      <c r="M99" s="178" t="s">
        <v>86</v>
      </c>
      <c r="N99" s="160">
        <v>98</v>
      </c>
      <c r="O99" s="310"/>
      <c r="P99" s="326" t="s">
        <v>86</v>
      </c>
      <c r="Q99" s="171">
        <v>100</v>
      </c>
      <c r="S99" s="158" t="s">
        <v>86</v>
      </c>
      <c r="T99" s="114">
        <v>100</v>
      </c>
      <c r="U99" s="114">
        <v>100</v>
      </c>
      <c r="V99" s="110">
        <v>100</v>
      </c>
      <c r="W99" s="133">
        <v>100</v>
      </c>
      <c r="X99" s="133">
        <v>98</v>
      </c>
      <c r="Y99" s="133">
        <v>100</v>
      </c>
    </row>
    <row r="100" spans="1:25" x14ac:dyDescent="0.25">
      <c r="A100" s="145" t="s">
        <v>87</v>
      </c>
      <c r="B100" s="114">
        <v>88.235294117647058</v>
      </c>
      <c r="D100" s="158" t="s">
        <v>86</v>
      </c>
      <c r="E100" s="114">
        <v>100</v>
      </c>
      <c r="G100" s="145" t="s">
        <v>87</v>
      </c>
      <c r="H100" s="110">
        <v>100</v>
      </c>
      <c r="J100" s="146" t="s">
        <v>87</v>
      </c>
      <c r="K100" s="133">
        <v>100</v>
      </c>
      <c r="L100" s="174"/>
      <c r="M100" s="146" t="s">
        <v>87</v>
      </c>
      <c r="N100" s="160">
        <v>91</v>
      </c>
      <c r="O100" s="310"/>
      <c r="P100" s="302" t="s">
        <v>87</v>
      </c>
      <c r="Q100" s="171">
        <v>68</v>
      </c>
      <c r="S100" s="145" t="s">
        <v>87</v>
      </c>
      <c r="T100" s="114">
        <v>88.235294117647058</v>
      </c>
      <c r="U100" s="114">
        <v>92</v>
      </c>
      <c r="V100" s="110">
        <v>100</v>
      </c>
      <c r="W100" s="133">
        <v>100</v>
      </c>
      <c r="X100" s="133">
        <v>91</v>
      </c>
      <c r="Y100" s="133">
        <v>68</v>
      </c>
    </row>
    <row r="101" spans="1:25" x14ac:dyDescent="0.25">
      <c r="A101" s="145" t="s">
        <v>88</v>
      </c>
      <c r="B101" s="114">
        <v>100</v>
      </c>
      <c r="D101" s="145" t="s">
        <v>87</v>
      </c>
      <c r="E101" s="114">
        <v>91.666666666666657</v>
      </c>
      <c r="G101" s="145" t="s">
        <v>88</v>
      </c>
      <c r="H101" s="110">
        <v>100</v>
      </c>
      <c r="J101" s="146" t="s">
        <v>88</v>
      </c>
      <c r="K101" s="133">
        <v>100</v>
      </c>
      <c r="L101" s="174"/>
      <c r="M101" s="146" t="s">
        <v>88</v>
      </c>
      <c r="N101" s="160"/>
      <c r="O101" s="310"/>
      <c r="P101" s="318" t="s">
        <v>88</v>
      </c>
      <c r="Q101" s="171"/>
      <c r="S101" s="145" t="s">
        <v>88</v>
      </c>
      <c r="T101" s="114">
        <v>100</v>
      </c>
      <c r="U101" s="114">
        <v>100</v>
      </c>
      <c r="V101" s="110">
        <v>100</v>
      </c>
      <c r="W101" s="133">
        <v>100</v>
      </c>
      <c r="X101" s="133"/>
      <c r="Y101" s="133"/>
    </row>
    <row r="102" spans="1:25" x14ac:dyDescent="0.25">
      <c r="A102" s="145" t="s">
        <v>89</v>
      </c>
      <c r="B102" s="114">
        <v>100</v>
      </c>
      <c r="D102" s="145" t="s">
        <v>88</v>
      </c>
      <c r="E102" s="114">
        <v>100</v>
      </c>
      <c r="G102" s="145" t="s">
        <v>89</v>
      </c>
      <c r="H102" s="110">
        <v>100</v>
      </c>
      <c r="J102" s="146" t="s">
        <v>89</v>
      </c>
      <c r="K102" s="133">
        <v>100</v>
      </c>
      <c r="L102" s="174"/>
      <c r="M102" s="146" t="s">
        <v>89</v>
      </c>
      <c r="N102" s="160"/>
      <c r="O102" s="310"/>
      <c r="P102" s="318" t="s">
        <v>89</v>
      </c>
      <c r="Q102" s="171"/>
      <c r="S102" s="145" t="s">
        <v>89</v>
      </c>
      <c r="T102" s="114">
        <v>100</v>
      </c>
      <c r="U102" s="114">
        <v>80</v>
      </c>
      <c r="V102" s="110">
        <v>100</v>
      </c>
      <c r="W102" s="133">
        <v>100</v>
      </c>
      <c r="X102" s="133"/>
      <c r="Y102" s="133"/>
    </row>
    <row r="103" spans="1:25" x14ac:dyDescent="0.25">
      <c r="A103" s="145" t="s">
        <v>90</v>
      </c>
      <c r="B103" s="114">
        <v>100</v>
      </c>
      <c r="D103" s="145" t="s">
        <v>89</v>
      </c>
      <c r="E103" s="114">
        <v>80</v>
      </c>
      <c r="G103" s="145" t="s">
        <v>90</v>
      </c>
      <c r="H103" s="110">
        <v>100</v>
      </c>
      <c r="J103" s="146" t="s">
        <v>90</v>
      </c>
      <c r="K103" s="133">
        <v>100</v>
      </c>
      <c r="L103" s="174"/>
      <c r="M103" s="146" t="s">
        <v>90</v>
      </c>
      <c r="N103" s="160"/>
      <c r="O103" s="310"/>
      <c r="P103" s="318" t="s">
        <v>90</v>
      </c>
      <c r="Q103" s="171"/>
      <c r="S103" s="145" t="s">
        <v>90</v>
      </c>
      <c r="T103" s="114">
        <v>100</v>
      </c>
      <c r="U103" s="114">
        <v>100</v>
      </c>
      <c r="V103" s="110">
        <v>100</v>
      </c>
      <c r="W103" s="133">
        <v>100</v>
      </c>
      <c r="X103" s="133"/>
      <c r="Y103" s="133"/>
    </row>
    <row r="104" spans="1:25" x14ac:dyDescent="0.25">
      <c r="A104" s="145" t="s">
        <v>91</v>
      </c>
      <c r="B104" s="114">
        <v>88.235294117647058</v>
      </c>
      <c r="D104" s="145" t="s">
        <v>90</v>
      </c>
      <c r="E104" s="114">
        <v>100</v>
      </c>
      <c r="G104" s="145" t="s">
        <v>91</v>
      </c>
      <c r="H104" s="110">
        <v>92.307692307692307</v>
      </c>
      <c r="J104" s="146" t="s">
        <v>91</v>
      </c>
      <c r="K104" s="133">
        <v>96.774193548387103</v>
      </c>
      <c r="L104" s="174"/>
      <c r="M104" s="146" t="s">
        <v>91</v>
      </c>
      <c r="N104" s="160">
        <v>70</v>
      </c>
      <c r="O104" s="310"/>
      <c r="P104" s="302" t="s">
        <v>91</v>
      </c>
      <c r="Q104" s="171">
        <v>74</v>
      </c>
      <c r="S104" s="145" t="s">
        <v>91</v>
      </c>
      <c r="T104" s="114">
        <v>88.235294117647058</v>
      </c>
      <c r="U104" s="114">
        <v>100</v>
      </c>
      <c r="V104" s="110">
        <v>92</v>
      </c>
      <c r="W104" s="133">
        <v>97</v>
      </c>
      <c r="X104" s="133">
        <v>70</v>
      </c>
      <c r="Y104" s="133">
        <v>74</v>
      </c>
    </row>
    <row r="105" spans="1:25" ht="15.75" thickBot="1" x14ac:dyDescent="0.3">
      <c r="A105" s="145" t="s">
        <v>122</v>
      </c>
      <c r="B105" s="114">
        <v>100</v>
      </c>
      <c r="D105" s="145" t="s">
        <v>91</v>
      </c>
      <c r="E105" s="114">
        <v>100</v>
      </c>
      <c r="G105" s="149" t="s">
        <v>113</v>
      </c>
      <c r="H105" s="111">
        <v>100</v>
      </c>
      <c r="J105" s="150" t="s">
        <v>113</v>
      </c>
      <c r="K105" s="134">
        <v>100</v>
      </c>
      <c r="L105" s="174"/>
      <c r="M105" s="146" t="s">
        <v>113</v>
      </c>
      <c r="N105" s="160"/>
      <c r="O105" s="310"/>
      <c r="P105" s="318" t="s">
        <v>113</v>
      </c>
      <c r="Q105" s="171"/>
      <c r="S105" s="145" t="s">
        <v>113</v>
      </c>
      <c r="T105" s="114">
        <v>100</v>
      </c>
      <c r="U105" s="114">
        <v>100</v>
      </c>
      <c r="V105" s="110">
        <v>100</v>
      </c>
      <c r="W105" s="133">
        <v>100</v>
      </c>
      <c r="X105" s="133"/>
      <c r="Y105" s="133"/>
    </row>
    <row r="106" spans="1:25" ht="15.75" thickBot="1" x14ac:dyDescent="0.3">
      <c r="A106" s="59" t="s">
        <v>114</v>
      </c>
      <c r="B106" s="115"/>
      <c r="D106" s="145" t="s">
        <v>134</v>
      </c>
      <c r="E106" s="114">
        <v>100</v>
      </c>
      <c r="M106" s="146" t="s">
        <v>107</v>
      </c>
      <c r="N106" s="228">
        <v>100</v>
      </c>
      <c r="O106" s="313"/>
      <c r="P106" s="302" t="s">
        <v>107</v>
      </c>
      <c r="Q106" s="327">
        <v>100</v>
      </c>
      <c r="S106" s="180" t="s">
        <v>114</v>
      </c>
      <c r="T106" s="117"/>
      <c r="U106" s="117"/>
      <c r="V106" s="229"/>
      <c r="W106" s="230"/>
      <c r="X106" s="230"/>
      <c r="Y106" s="230"/>
    </row>
    <row r="107" spans="1:25" ht="15.75" thickBot="1" x14ac:dyDescent="0.3">
      <c r="D107" s="149" t="s">
        <v>127</v>
      </c>
      <c r="E107" s="115">
        <v>100</v>
      </c>
      <c r="M107" s="146" t="s">
        <v>74</v>
      </c>
      <c r="N107" s="228">
        <v>100</v>
      </c>
      <c r="O107" s="313"/>
      <c r="P107" s="302" t="s">
        <v>74</v>
      </c>
      <c r="Q107" s="327">
        <v>86</v>
      </c>
      <c r="S107" s="266" t="s">
        <v>107</v>
      </c>
      <c r="T107" s="90"/>
      <c r="U107" s="120"/>
      <c r="V107" s="57"/>
      <c r="W107" s="231"/>
      <c r="X107" s="234">
        <v>100</v>
      </c>
      <c r="Y107" s="234">
        <v>100</v>
      </c>
    </row>
    <row r="108" spans="1:25" x14ac:dyDescent="0.25">
      <c r="M108" s="146" t="s">
        <v>184</v>
      </c>
      <c r="N108" s="228">
        <v>98</v>
      </c>
      <c r="O108" s="313"/>
      <c r="P108" s="302" t="s">
        <v>184</v>
      </c>
      <c r="Q108" s="327">
        <v>100</v>
      </c>
      <c r="S108" s="267" t="s">
        <v>74</v>
      </c>
      <c r="T108" s="55"/>
      <c r="U108" s="55"/>
      <c r="V108" s="23"/>
      <c r="W108" s="232"/>
      <c r="X108" s="235">
        <v>100</v>
      </c>
      <c r="Y108" s="235">
        <v>86</v>
      </c>
    </row>
    <row r="109" spans="1:25" x14ac:dyDescent="0.25">
      <c r="M109" s="146" t="s">
        <v>185</v>
      </c>
      <c r="N109" s="228">
        <v>100</v>
      </c>
      <c r="O109" s="313"/>
      <c r="P109" s="302" t="s">
        <v>185</v>
      </c>
      <c r="Q109" s="327">
        <v>69</v>
      </c>
      <c r="S109" s="267" t="s">
        <v>184</v>
      </c>
      <c r="T109" s="55"/>
      <c r="U109" s="55"/>
      <c r="V109" s="23"/>
      <c r="W109" s="232"/>
      <c r="X109" s="235">
        <v>98</v>
      </c>
      <c r="Y109" s="235">
        <v>100</v>
      </c>
    </row>
    <row r="110" spans="1:25" x14ac:dyDescent="0.25">
      <c r="M110" s="146" t="s">
        <v>77</v>
      </c>
      <c r="N110" s="228">
        <v>65</v>
      </c>
      <c r="O110" s="313"/>
      <c r="P110" s="302" t="s">
        <v>77</v>
      </c>
      <c r="Q110" s="327">
        <v>90</v>
      </c>
      <c r="S110" s="267" t="s">
        <v>185</v>
      </c>
      <c r="T110" s="55"/>
      <c r="U110" s="55"/>
      <c r="V110" s="23"/>
      <c r="W110" s="232"/>
      <c r="X110" s="235">
        <v>100</v>
      </c>
      <c r="Y110" s="235">
        <v>69</v>
      </c>
    </row>
    <row r="111" spans="1:25" x14ac:dyDescent="0.25">
      <c r="M111" s="146" t="s">
        <v>187</v>
      </c>
      <c r="N111" s="228">
        <v>100</v>
      </c>
      <c r="O111" s="313"/>
      <c r="P111" s="302" t="s">
        <v>187</v>
      </c>
      <c r="Q111" s="327">
        <v>100</v>
      </c>
      <c r="S111" s="267" t="s">
        <v>77</v>
      </c>
      <c r="T111" s="55"/>
      <c r="U111" s="55"/>
      <c r="V111" s="23"/>
      <c r="W111" s="232"/>
      <c r="X111" s="235">
        <v>65</v>
      </c>
      <c r="Y111" s="235">
        <v>90</v>
      </c>
    </row>
    <row r="112" spans="1:25" x14ac:dyDescent="0.25">
      <c r="M112" s="146" t="s">
        <v>84</v>
      </c>
      <c r="N112" s="228">
        <v>98</v>
      </c>
      <c r="O112" s="313"/>
      <c r="P112" s="302" t="s">
        <v>84</v>
      </c>
      <c r="Q112" s="327">
        <v>91</v>
      </c>
      <c r="S112" s="267" t="s">
        <v>187</v>
      </c>
      <c r="T112" s="55"/>
      <c r="U112" s="55"/>
      <c r="V112" s="23"/>
      <c r="W112" s="232"/>
      <c r="X112" s="235">
        <v>100</v>
      </c>
      <c r="Y112" s="235">
        <v>100</v>
      </c>
    </row>
    <row r="113" spans="13:25" ht="15.75" thickBot="1" x14ac:dyDescent="0.3">
      <c r="M113" s="150" t="s">
        <v>188</v>
      </c>
      <c r="N113" s="219">
        <v>100</v>
      </c>
      <c r="O113" s="313"/>
      <c r="P113" s="303" t="s">
        <v>188</v>
      </c>
      <c r="Q113" s="328">
        <v>100</v>
      </c>
      <c r="S113" s="267" t="s">
        <v>84</v>
      </c>
      <c r="T113" s="55"/>
      <c r="U113" s="55"/>
      <c r="V113" s="23"/>
      <c r="W113" s="232"/>
      <c r="X113" s="235">
        <v>98</v>
      </c>
      <c r="Y113" s="235">
        <v>91</v>
      </c>
    </row>
    <row r="114" spans="13:25" ht="15.75" thickBot="1" x14ac:dyDescent="0.3">
      <c r="S114" s="268" t="s">
        <v>188</v>
      </c>
      <c r="T114" s="62"/>
      <c r="U114" s="62"/>
      <c r="V114" s="29"/>
      <c r="W114" s="233"/>
      <c r="X114" s="236">
        <v>100</v>
      </c>
      <c r="Y114" s="236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showGridLines="0" tabSelected="1" showRuler="0" showWhiteSpace="0" zoomScale="80" zoomScaleNormal="80" zoomScalePageLayoutView="120" workbookViewId="0">
      <selection activeCell="P3" sqref="P3"/>
    </sheetView>
  </sheetViews>
  <sheetFormatPr defaultRowHeight="15" x14ac:dyDescent="0.25"/>
  <cols>
    <col min="1" max="1" width="26.42578125" customWidth="1"/>
    <col min="2" max="4" width="5" style="22" bestFit="1" customWidth="1"/>
    <col min="5" max="8" width="5" style="2" bestFit="1" customWidth="1"/>
    <col min="9" max="10" width="5" style="187" bestFit="1" customWidth="1"/>
    <col min="11" max="11" width="7.42578125" bestFit="1" customWidth="1"/>
  </cols>
  <sheetData>
    <row r="1" spans="1:11" ht="30.6" customHeight="1" thickBot="1" x14ac:dyDescent="0.3">
      <c r="A1" s="367" t="s">
        <v>222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</row>
    <row r="2" spans="1:11" ht="15.75" thickBot="1" x14ac:dyDescent="0.3">
      <c r="A2" s="60" t="s">
        <v>168</v>
      </c>
      <c r="B2" s="368" t="s">
        <v>174</v>
      </c>
      <c r="C2" s="369"/>
      <c r="D2" s="369"/>
      <c r="E2" s="369"/>
      <c r="F2" s="369"/>
      <c r="G2" s="369"/>
      <c r="H2" s="369"/>
      <c r="I2" s="369"/>
      <c r="J2" s="369"/>
      <c r="K2" s="370"/>
    </row>
    <row r="3" spans="1:11" s="22" customFormat="1" ht="15.75" thickBot="1" x14ac:dyDescent="0.3">
      <c r="A3" s="186" t="s">
        <v>172</v>
      </c>
      <c r="B3" s="361">
        <v>2008</v>
      </c>
      <c r="C3" s="188">
        <v>2009</v>
      </c>
      <c r="D3" s="188">
        <v>2010</v>
      </c>
      <c r="E3" s="188">
        <v>2011</v>
      </c>
      <c r="F3" s="188">
        <v>2012</v>
      </c>
      <c r="G3" s="188">
        <v>2013</v>
      </c>
      <c r="H3" s="188">
        <v>2014</v>
      </c>
      <c r="I3" s="188">
        <v>2015</v>
      </c>
      <c r="J3" s="188">
        <v>2016</v>
      </c>
      <c r="K3" s="362" t="s">
        <v>173</v>
      </c>
    </row>
    <row r="4" spans="1:11" x14ac:dyDescent="0.25">
      <c r="A4" s="243" t="s">
        <v>22</v>
      </c>
      <c r="B4" s="244">
        <v>39.622641509433961</v>
      </c>
      <c r="C4" s="244">
        <v>60.294117647058819</v>
      </c>
      <c r="D4" s="244">
        <v>55.555555555555557</v>
      </c>
      <c r="E4" s="245">
        <v>33</v>
      </c>
      <c r="F4" s="245">
        <v>27</v>
      </c>
      <c r="G4" s="245">
        <v>74</v>
      </c>
      <c r="H4" s="245">
        <v>27</v>
      </c>
      <c r="I4" s="245">
        <v>51</v>
      </c>
      <c r="J4" s="245">
        <v>33</v>
      </c>
      <c r="K4" s="246">
        <f>AVERAGE(B4:J4)</f>
        <v>44.496923856894256</v>
      </c>
    </row>
    <row r="5" spans="1:11" x14ac:dyDescent="0.25">
      <c r="A5" s="247" t="s">
        <v>23</v>
      </c>
      <c r="B5" s="248">
        <v>50.980392156862742</v>
      </c>
      <c r="C5" s="248">
        <v>59.322033898305079</v>
      </c>
      <c r="D5" s="248">
        <v>40</v>
      </c>
      <c r="E5" s="249">
        <v>47</v>
      </c>
      <c r="F5" s="249">
        <v>38</v>
      </c>
      <c r="G5" s="249">
        <v>53</v>
      </c>
      <c r="H5" s="249">
        <v>49</v>
      </c>
      <c r="I5" s="249">
        <v>31</v>
      </c>
      <c r="J5" s="249">
        <v>31</v>
      </c>
      <c r="K5" s="250">
        <f>AVERAGE(B5:J5)</f>
        <v>44.366936228351982</v>
      </c>
    </row>
    <row r="6" spans="1:11" x14ac:dyDescent="0.25">
      <c r="A6" s="336" t="s">
        <v>116</v>
      </c>
      <c r="B6" s="295">
        <v>86.666666666666671</v>
      </c>
      <c r="C6" s="295"/>
      <c r="D6" s="295"/>
      <c r="E6" s="337"/>
      <c r="F6" s="337"/>
      <c r="G6" s="337"/>
      <c r="H6" s="337"/>
      <c r="I6" s="337"/>
      <c r="J6" s="337"/>
      <c r="K6" s="338">
        <f t="shared" ref="K6:K18" si="0">AVERAGE(B6:F6)</f>
        <v>86.666666666666671</v>
      </c>
    </row>
    <row r="7" spans="1:11" x14ac:dyDescent="0.25">
      <c r="A7" s="336" t="s">
        <v>102</v>
      </c>
      <c r="B7" s="295">
        <v>77.777777777777786</v>
      </c>
      <c r="C7" s="295"/>
      <c r="D7" s="295"/>
      <c r="E7" s="337"/>
      <c r="F7" s="337"/>
      <c r="G7" s="337"/>
      <c r="H7" s="337"/>
      <c r="I7" s="337"/>
      <c r="J7" s="337"/>
      <c r="K7" s="339">
        <f t="shared" si="0"/>
        <v>77.777777777777786</v>
      </c>
    </row>
    <row r="8" spans="1:11" x14ac:dyDescent="0.25">
      <c r="A8" s="247" t="s">
        <v>24</v>
      </c>
      <c r="B8" s="248">
        <v>57.894736842105267</v>
      </c>
      <c r="C8" s="248">
        <v>53</v>
      </c>
      <c r="D8" s="248">
        <v>43</v>
      </c>
      <c r="E8" s="249">
        <v>40</v>
      </c>
      <c r="F8" s="249">
        <v>47</v>
      </c>
      <c r="G8" s="249">
        <v>66</v>
      </c>
      <c r="H8" s="249">
        <v>33</v>
      </c>
      <c r="I8" s="249">
        <v>62</v>
      </c>
      <c r="J8" s="249">
        <v>40</v>
      </c>
      <c r="K8" s="252">
        <f>AVERAGE(B8:J8)</f>
        <v>49.099415204678365</v>
      </c>
    </row>
    <row r="9" spans="1:11" x14ac:dyDescent="0.25">
      <c r="A9" s="336" t="s">
        <v>42</v>
      </c>
      <c r="B9" s="295">
        <v>87.5</v>
      </c>
      <c r="C9" s="295">
        <v>100</v>
      </c>
      <c r="D9" s="295"/>
      <c r="E9" s="337"/>
      <c r="F9" s="337"/>
      <c r="G9" s="337"/>
      <c r="H9" s="337"/>
      <c r="I9" s="337"/>
      <c r="J9" s="337"/>
      <c r="K9" s="338">
        <f t="shared" si="0"/>
        <v>93.75</v>
      </c>
    </row>
    <row r="10" spans="1:11" ht="30" x14ac:dyDescent="0.25">
      <c r="A10" s="247" t="s">
        <v>25</v>
      </c>
      <c r="B10" s="248">
        <v>80</v>
      </c>
      <c r="C10" s="248">
        <v>73</v>
      </c>
      <c r="D10" s="248">
        <v>55</v>
      </c>
      <c r="E10" s="249"/>
      <c r="F10" s="249">
        <v>66</v>
      </c>
      <c r="G10" s="249">
        <v>69</v>
      </c>
      <c r="H10" s="249">
        <v>67</v>
      </c>
      <c r="I10" s="249">
        <v>53</v>
      </c>
      <c r="J10" s="249">
        <v>42</v>
      </c>
      <c r="K10" s="251">
        <f>AVERAGE(B10:J10)</f>
        <v>63.125</v>
      </c>
    </row>
    <row r="11" spans="1:11" ht="30" x14ac:dyDescent="0.25">
      <c r="A11" s="247" t="s">
        <v>26</v>
      </c>
      <c r="B11" s="248">
        <v>88.235294117647058</v>
      </c>
      <c r="C11" s="248">
        <v>66</v>
      </c>
      <c r="D11" s="248">
        <v>66</v>
      </c>
      <c r="E11" s="249">
        <v>68</v>
      </c>
      <c r="F11" s="249">
        <v>62</v>
      </c>
      <c r="G11" s="249">
        <v>64</v>
      </c>
      <c r="H11" s="249">
        <v>58</v>
      </c>
      <c r="I11" s="249">
        <v>72</v>
      </c>
      <c r="J11" s="249">
        <v>78</v>
      </c>
      <c r="K11" s="251">
        <f>AVERAGE(B11:J11)</f>
        <v>69.137254901960787</v>
      </c>
    </row>
    <row r="12" spans="1:11" ht="30" x14ac:dyDescent="0.25">
      <c r="A12" s="247" t="s">
        <v>27</v>
      </c>
      <c r="B12" s="248">
        <v>97.61904761904762</v>
      </c>
      <c r="C12" s="248">
        <v>85</v>
      </c>
      <c r="D12" s="248">
        <v>95</v>
      </c>
      <c r="E12" s="249">
        <v>89</v>
      </c>
      <c r="F12" s="249">
        <v>95</v>
      </c>
      <c r="G12" s="249">
        <v>92</v>
      </c>
      <c r="H12" s="249">
        <v>88</v>
      </c>
      <c r="I12" s="249">
        <v>90</v>
      </c>
      <c r="J12" s="249">
        <v>97</v>
      </c>
      <c r="K12" s="251">
        <f>AVERAGE(B12:J12)</f>
        <v>92.068783068783063</v>
      </c>
    </row>
    <row r="13" spans="1:11" ht="30" x14ac:dyDescent="0.25">
      <c r="A13" s="336" t="s">
        <v>117</v>
      </c>
      <c r="B13" s="295">
        <v>88.235294117647058</v>
      </c>
      <c r="C13" s="295">
        <v>100</v>
      </c>
      <c r="D13" s="295"/>
      <c r="E13" s="337"/>
      <c r="F13" s="337"/>
      <c r="G13" s="337"/>
      <c r="H13" s="337"/>
      <c r="I13" s="337"/>
      <c r="J13" s="337"/>
      <c r="K13" s="338">
        <f t="shared" si="0"/>
        <v>94.117647058823536</v>
      </c>
    </row>
    <row r="14" spans="1:11" x14ac:dyDescent="0.25">
      <c r="A14" s="247" t="s">
        <v>28</v>
      </c>
      <c r="B14" s="248">
        <v>79.710144927536234</v>
      </c>
      <c r="C14" s="248">
        <v>79</v>
      </c>
      <c r="D14" s="248">
        <v>71</v>
      </c>
      <c r="E14" s="249">
        <v>60</v>
      </c>
      <c r="F14" s="249">
        <v>67</v>
      </c>
      <c r="G14" s="249">
        <v>51</v>
      </c>
      <c r="H14" s="249">
        <v>40</v>
      </c>
      <c r="I14" s="249">
        <v>72</v>
      </c>
      <c r="J14" s="249">
        <v>30</v>
      </c>
      <c r="K14" s="251">
        <f>AVERAGE(B14:J14)</f>
        <v>61.07890499194847</v>
      </c>
    </row>
    <row r="15" spans="1:11" x14ac:dyDescent="0.25">
      <c r="A15" s="336" t="s">
        <v>118</v>
      </c>
      <c r="B15" s="295">
        <v>66.666666666666657</v>
      </c>
      <c r="C15" s="295"/>
      <c r="D15" s="295"/>
      <c r="E15" s="337"/>
      <c r="F15" s="337"/>
      <c r="G15" s="337"/>
      <c r="H15" s="337"/>
      <c r="I15" s="337"/>
      <c r="J15" s="337"/>
      <c r="K15" s="338">
        <f t="shared" si="0"/>
        <v>66.666666666666657</v>
      </c>
    </row>
    <row r="16" spans="1:11" x14ac:dyDescent="0.25">
      <c r="A16" s="247" t="s">
        <v>29</v>
      </c>
      <c r="B16" s="248">
        <v>47.692307692307693</v>
      </c>
      <c r="C16" s="248">
        <v>26</v>
      </c>
      <c r="D16" s="248">
        <v>41</v>
      </c>
      <c r="E16" s="249">
        <v>8.5</v>
      </c>
      <c r="F16" s="249">
        <v>55</v>
      </c>
      <c r="G16" s="249">
        <v>47</v>
      </c>
      <c r="H16" s="249">
        <v>12</v>
      </c>
      <c r="I16" s="249">
        <v>56</v>
      </c>
      <c r="J16" s="249">
        <v>15</v>
      </c>
      <c r="K16" s="250">
        <f>AVERAGE(B16:J16)</f>
        <v>34.243589743589745</v>
      </c>
    </row>
    <row r="17" spans="1:17" ht="31.5" customHeight="1" x14ac:dyDescent="0.25">
      <c r="A17" s="336" t="s">
        <v>30</v>
      </c>
      <c r="B17" s="295">
        <v>59.375</v>
      </c>
      <c r="C17" s="295">
        <v>20</v>
      </c>
      <c r="D17" s="295"/>
      <c r="E17" s="337"/>
      <c r="F17" s="337"/>
      <c r="G17" s="337"/>
      <c r="H17" s="337"/>
      <c r="I17" s="337"/>
      <c r="J17" s="337"/>
      <c r="K17" s="340">
        <f t="shared" si="0"/>
        <v>39.6875</v>
      </c>
    </row>
    <row r="18" spans="1:17" ht="30.75" thickBot="1" x14ac:dyDescent="0.3">
      <c r="A18" s="341" t="s">
        <v>31</v>
      </c>
      <c r="B18" s="307">
        <v>60</v>
      </c>
      <c r="C18" s="307">
        <v>10</v>
      </c>
      <c r="D18" s="307"/>
      <c r="E18" s="342"/>
      <c r="F18" s="342"/>
      <c r="G18" s="342"/>
      <c r="H18" s="342"/>
      <c r="I18" s="342"/>
      <c r="J18" s="337"/>
      <c r="K18" s="343">
        <f t="shared" si="0"/>
        <v>35</v>
      </c>
    </row>
    <row r="19" spans="1:17" s="68" customFormat="1" ht="15.75" thickBot="1" x14ac:dyDescent="0.3">
      <c r="A19" s="359" t="s">
        <v>223</v>
      </c>
      <c r="B19" s="331">
        <f t="shared" ref="B19:J19" si="1">AVERAGE(B4:B18)</f>
        <v>71.198398006246592</v>
      </c>
      <c r="C19" s="332">
        <f t="shared" si="1"/>
        <v>60.968012628780322</v>
      </c>
      <c r="D19" s="332">
        <f t="shared" si="1"/>
        <v>58.319444444444443</v>
      </c>
      <c r="E19" s="239">
        <f t="shared" si="1"/>
        <v>49.357142857142854</v>
      </c>
      <c r="F19" s="241">
        <f t="shared" si="1"/>
        <v>57.125</v>
      </c>
      <c r="G19" s="239">
        <f t="shared" si="1"/>
        <v>64.5</v>
      </c>
      <c r="H19" s="239">
        <f t="shared" si="1"/>
        <v>46.75</v>
      </c>
      <c r="I19" s="239">
        <f t="shared" si="1"/>
        <v>60.875</v>
      </c>
      <c r="J19" s="239">
        <f t="shared" si="1"/>
        <v>45.75</v>
      </c>
      <c r="K19" s="360">
        <f>AVERAGE(B19:J19)</f>
        <v>57.204777548512688</v>
      </c>
    </row>
    <row r="20" spans="1:17" s="138" customFormat="1" ht="15.75" thickBot="1" x14ac:dyDescent="0.3">
      <c r="A20" s="189"/>
      <c r="B20" s="139"/>
      <c r="C20" s="240"/>
      <c r="D20" s="240"/>
      <c r="E20" s="208"/>
      <c r="F20" s="208"/>
      <c r="G20" s="208"/>
      <c r="H20" s="208"/>
      <c r="I20" s="208"/>
      <c r="J20" s="208"/>
      <c r="K20" s="139"/>
    </row>
    <row r="21" spans="1:17" s="60" customFormat="1" ht="15.75" thickBot="1" x14ac:dyDescent="0.3">
      <c r="A21" s="60" t="s">
        <v>167</v>
      </c>
      <c r="B21" s="364" t="s">
        <v>174</v>
      </c>
      <c r="C21" s="365"/>
      <c r="D21" s="365"/>
      <c r="E21" s="365"/>
      <c r="F21" s="365"/>
      <c r="G21" s="365"/>
      <c r="H21" s="365"/>
      <c r="I21" s="365"/>
      <c r="J21" s="365"/>
      <c r="K21" s="366"/>
    </row>
    <row r="22" spans="1:17" s="22" customFormat="1" ht="15.75" thickBot="1" x14ac:dyDescent="0.3">
      <c r="A22" s="186" t="s">
        <v>172</v>
      </c>
      <c r="B22" s="93">
        <v>2008</v>
      </c>
      <c r="C22" s="94">
        <v>2009</v>
      </c>
      <c r="D22" s="188">
        <v>2010</v>
      </c>
      <c r="E22" s="188">
        <v>2011</v>
      </c>
      <c r="F22" s="188">
        <v>2012</v>
      </c>
      <c r="G22" s="188">
        <v>2013</v>
      </c>
      <c r="H22" s="188">
        <v>2014</v>
      </c>
      <c r="I22" s="188">
        <v>2015</v>
      </c>
      <c r="J22" s="188">
        <v>2016</v>
      </c>
      <c r="K22" s="199" t="s">
        <v>173</v>
      </c>
    </row>
    <row r="23" spans="1:17" s="69" customFormat="1" x14ac:dyDescent="0.25">
      <c r="A23" s="344" t="s">
        <v>103</v>
      </c>
      <c r="B23" s="345">
        <v>59.615384615384613</v>
      </c>
      <c r="C23" s="345">
        <v>92.592592592592595</v>
      </c>
      <c r="D23" s="346"/>
      <c r="E23" s="346"/>
      <c r="F23" s="346"/>
      <c r="G23" s="346"/>
      <c r="H23" s="346"/>
      <c r="I23" s="346"/>
      <c r="J23" s="346"/>
      <c r="K23" s="347">
        <f>AVERAGE(B23:F23)</f>
        <v>76.103988603988597</v>
      </c>
    </row>
    <row r="24" spans="1:17" x14ac:dyDescent="0.25">
      <c r="A24" s="255" t="s">
        <v>36</v>
      </c>
      <c r="B24" s="248">
        <v>57.352941176470587</v>
      </c>
      <c r="C24" s="248">
        <v>46.153846153846153</v>
      </c>
      <c r="D24" s="248">
        <v>60</v>
      </c>
      <c r="E24" s="248"/>
      <c r="F24" s="248">
        <v>100</v>
      </c>
      <c r="G24" s="248"/>
      <c r="H24" s="248"/>
      <c r="I24" s="248"/>
      <c r="J24" s="248"/>
      <c r="K24" s="250">
        <f t="shared" ref="K24:K43" si="2">AVERAGE(B24:F24)</f>
        <v>65.876696832579185</v>
      </c>
    </row>
    <row r="25" spans="1:17" x14ac:dyDescent="0.25">
      <c r="A25" s="255" t="s">
        <v>40</v>
      </c>
      <c r="B25" s="248">
        <v>83.050847457627114</v>
      </c>
      <c r="C25" s="248">
        <v>77.58620689655173</v>
      </c>
      <c r="D25" s="248">
        <v>56</v>
      </c>
      <c r="E25" s="248">
        <v>71</v>
      </c>
      <c r="F25" s="248">
        <v>41</v>
      </c>
      <c r="G25" s="248">
        <v>35</v>
      </c>
      <c r="H25" s="248">
        <v>29</v>
      </c>
      <c r="I25" s="248">
        <v>32</v>
      </c>
      <c r="J25" s="248">
        <v>48</v>
      </c>
      <c r="K25" s="251">
        <f>AVERAGE(B25:J25)</f>
        <v>52.51522826157543</v>
      </c>
    </row>
    <row r="26" spans="1:17" ht="45" x14ac:dyDescent="0.25">
      <c r="A26" s="348" t="s">
        <v>119</v>
      </c>
      <c r="B26" s="295">
        <v>88.888888888888886</v>
      </c>
      <c r="C26" s="295"/>
      <c r="D26" s="295"/>
      <c r="E26" s="295"/>
      <c r="F26" s="295"/>
      <c r="G26" s="295"/>
      <c r="H26" s="295"/>
      <c r="I26" s="295"/>
      <c r="J26" s="295"/>
      <c r="K26" s="338">
        <f t="shared" si="2"/>
        <v>88.888888888888886</v>
      </c>
      <c r="Q26" s="68"/>
    </row>
    <row r="27" spans="1:17" x14ac:dyDescent="0.25">
      <c r="A27" s="255" t="s">
        <v>41</v>
      </c>
      <c r="B27" s="248">
        <v>100</v>
      </c>
      <c r="C27" s="248">
        <v>62</v>
      </c>
      <c r="D27" s="248">
        <v>44</v>
      </c>
      <c r="E27" s="248">
        <v>47</v>
      </c>
      <c r="F27" s="248">
        <v>66</v>
      </c>
      <c r="G27" s="248">
        <v>70</v>
      </c>
      <c r="H27" s="248">
        <v>31</v>
      </c>
      <c r="I27" s="248">
        <v>41</v>
      </c>
      <c r="J27" s="248">
        <v>54</v>
      </c>
      <c r="K27" s="251">
        <f>AVERAGE(B27:J27)</f>
        <v>57.222222222222221</v>
      </c>
    </row>
    <row r="28" spans="1:17" ht="30" x14ac:dyDescent="0.25">
      <c r="A28" s="348" t="s">
        <v>104</v>
      </c>
      <c r="B28" s="295">
        <v>60</v>
      </c>
      <c r="C28" s="295">
        <v>50</v>
      </c>
      <c r="D28" s="295"/>
      <c r="E28" s="295"/>
      <c r="F28" s="295"/>
      <c r="G28" s="295"/>
      <c r="H28" s="295"/>
      <c r="I28" s="295"/>
      <c r="J28" s="295"/>
      <c r="K28" s="339">
        <f t="shared" si="2"/>
        <v>55</v>
      </c>
    </row>
    <row r="29" spans="1:17" x14ac:dyDescent="0.25">
      <c r="A29" s="261" t="s">
        <v>42</v>
      </c>
      <c r="B29" s="363">
        <v>100</v>
      </c>
      <c r="C29" s="248">
        <v>64</v>
      </c>
      <c r="D29" s="248">
        <v>46</v>
      </c>
      <c r="E29" s="248">
        <v>49</v>
      </c>
      <c r="F29" s="248">
        <v>35</v>
      </c>
      <c r="G29" s="248">
        <v>26</v>
      </c>
      <c r="H29" s="248">
        <v>42</v>
      </c>
      <c r="I29" s="248">
        <v>30</v>
      </c>
      <c r="J29" s="248">
        <v>32</v>
      </c>
      <c r="K29" s="250">
        <f>AVERAGE(B29:J29)</f>
        <v>47.111111111111114</v>
      </c>
    </row>
    <row r="30" spans="1:17" x14ac:dyDescent="0.25">
      <c r="A30" s="348" t="s">
        <v>105</v>
      </c>
      <c r="B30" s="295">
        <v>81.818181818181827</v>
      </c>
      <c r="C30" s="295"/>
      <c r="D30" s="295"/>
      <c r="E30" s="295"/>
      <c r="F30" s="295"/>
      <c r="G30" s="295"/>
      <c r="H30" s="295"/>
      <c r="I30" s="295"/>
      <c r="J30" s="295"/>
      <c r="K30" s="339">
        <f t="shared" si="2"/>
        <v>81.818181818181827</v>
      </c>
    </row>
    <row r="31" spans="1:17" x14ac:dyDescent="0.25">
      <c r="A31" s="348" t="s">
        <v>43</v>
      </c>
      <c r="B31" s="295">
        <v>56.81818181818182</v>
      </c>
      <c r="C31" s="295"/>
      <c r="D31" s="295">
        <v>89</v>
      </c>
      <c r="E31" s="295"/>
      <c r="F31" s="295"/>
      <c r="G31" s="295"/>
      <c r="H31" s="295"/>
      <c r="I31" s="295"/>
      <c r="J31" s="295"/>
      <c r="K31" s="339">
        <f t="shared" si="2"/>
        <v>72.909090909090907</v>
      </c>
    </row>
    <row r="32" spans="1:17" x14ac:dyDescent="0.25">
      <c r="A32" s="255" t="s">
        <v>44</v>
      </c>
      <c r="B32" s="248">
        <v>100</v>
      </c>
      <c r="C32" s="248">
        <v>82</v>
      </c>
      <c r="D32" s="248">
        <v>69</v>
      </c>
      <c r="E32" s="248">
        <v>52</v>
      </c>
      <c r="F32" s="248">
        <v>64</v>
      </c>
      <c r="G32" s="248">
        <v>47</v>
      </c>
      <c r="H32" s="248">
        <v>46</v>
      </c>
      <c r="I32" s="248">
        <v>85</v>
      </c>
      <c r="J32" s="248">
        <v>92</v>
      </c>
      <c r="K32" s="251">
        <f>AVERAGE(B32:J32)</f>
        <v>70.777777777777771</v>
      </c>
    </row>
    <row r="33" spans="1:11" ht="30" x14ac:dyDescent="0.25">
      <c r="A33" s="255" t="s">
        <v>45</v>
      </c>
      <c r="B33" s="248">
        <v>42</v>
      </c>
      <c r="C33" s="248">
        <v>100</v>
      </c>
      <c r="D33" s="248">
        <v>55</v>
      </c>
      <c r="E33" s="248">
        <v>68</v>
      </c>
      <c r="F33" s="248">
        <v>66</v>
      </c>
      <c r="G33" s="248">
        <v>55</v>
      </c>
      <c r="H33" s="248">
        <v>64</v>
      </c>
      <c r="I33" s="248">
        <v>60</v>
      </c>
      <c r="J33" s="248">
        <v>71</v>
      </c>
      <c r="K33" s="251">
        <f>AVERAGE(B33:J33)</f>
        <v>64.555555555555557</v>
      </c>
    </row>
    <row r="34" spans="1:11" ht="30" x14ac:dyDescent="0.25">
      <c r="A34" s="348" t="s">
        <v>46</v>
      </c>
      <c r="B34" s="295">
        <v>42</v>
      </c>
      <c r="C34" s="295">
        <v>74</v>
      </c>
      <c r="D34" s="295">
        <v>65</v>
      </c>
      <c r="E34" s="295"/>
      <c r="F34" s="295"/>
      <c r="G34" s="295"/>
      <c r="H34" s="295"/>
      <c r="I34" s="295"/>
      <c r="J34" s="295"/>
      <c r="K34" s="338">
        <f t="shared" si="2"/>
        <v>60.333333333333336</v>
      </c>
    </row>
    <row r="35" spans="1:11" ht="30" x14ac:dyDescent="0.25">
      <c r="A35" s="348" t="s">
        <v>47</v>
      </c>
      <c r="B35" s="295"/>
      <c r="C35" s="295">
        <v>79</v>
      </c>
      <c r="D35" s="295">
        <v>100</v>
      </c>
      <c r="E35" s="295"/>
      <c r="F35" s="295"/>
      <c r="G35" s="295"/>
      <c r="H35" s="295"/>
      <c r="I35" s="295"/>
      <c r="J35" s="295"/>
      <c r="K35" s="338">
        <f t="shared" si="2"/>
        <v>89.5</v>
      </c>
    </row>
    <row r="36" spans="1:11" ht="30" x14ac:dyDescent="0.25">
      <c r="A36" s="255" t="s">
        <v>48</v>
      </c>
      <c r="B36" s="248">
        <v>100</v>
      </c>
      <c r="C36" s="248">
        <v>40.476190476190474</v>
      </c>
      <c r="D36" s="248">
        <v>34</v>
      </c>
      <c r="E36" s="248">
        <v>51</v>
      </c>
      <c r="F36" s="248">
        <v>14</v>
      </c>
      <c r="G36" s="248">
        <v>38</v>
      </c>
      <c r="H36" s="248">
        <v>69</v>
      </c>
      <c r="I36" s="248">
        <v>67</v>
      </c>
      <c r="J36" s="248">
        <v>41</v>
      </c>
      <c r="K36" s="250">
        <f>AVERAGE(B36:J36)</f>
        <v>50.4973544973545</v>
      </c>
    </row>
    <row r="37" spans="1:11" x14ac:dyDescent="0.25">
      <c r="A37" s="348" t="s">
        <v>106</v>
      </c>
      <c r="B37" s="295">
        <v>79.66101694915254</v>
      </c>
      <c r="C37" s="295">
        <v>44.444444444444443</v>
      </c>
      <c r="D37" s="295"/>
      <c r="E37" s="295"/>
      <c r="F37" s="295"/>
      <c r="G37" s="295"/>
      <c r="H37" s="295"/>
      <c r="I37" s="295"/>
      <c r="J37" s="295"/>
      <c r="K37" s="338">
        <f t="shared" si="2"/>
        <v>62.052730696798491</v>
      </c>
    </row>
    <row r="38" spans="1:11" ht="30" x14ac:dyDescent="0.25">
      <c r="A38" s="348" t="s">
        <v>49</v>
      </c>
      <c r="B38" s="295">
        <v>77.272727272727266</v>
      </c>
      <c r="C38" s="295"/>
      <c r="D38" s="295">
        <v>100</v>
      </c>
      <c r="E38" s="295"/>
      <c r="F38" s="295"/>
      <c r="G38" s="295"/>
      <c r="H38" s="295"/>
      <c r="I38" s="295"/>
      <c r="J38" s="295"/>
      <c r="K38" s="338">
        <f t="shared" si="2"/>
        <v>88.636363636363626</v>
      </c>
    </row>
    <row r="39" spans="1:11" x14ac:dyDescent="0.25">
      <c r="A39" s="255" t="s">
        <v>50</v>
      </c>
      <c r="B39" s="248">
        <v>83.333333333333343</v>
      </c>
      <c r="C39" s="248">
        <v>64</v>
      </c>
      <c r="D39" s="248">
        <v>51</v>
      </c>
      <c r="E39" s="248">
        <v>66</v>
      </c>
      <c r="F39" s="248">
        <v>49</v>
      </c>
      <c r="G39" s="248">
        <v>62</v>
      </c>
      <c r="H39" s="248">
        <v>47</v>
      </c>
      <c r="I39" s="248">
        <v>50</v>
      </c>
      <c r="J39" s="248">
        <v>48</v>
      </c>
      <c r="K39" s="251">
        <f>AVERAGE(B39:J39)</f>
        <v>57.814814814814817</v>
      </c>
    </row>
    <row r="40" spans="1:11" x14ac:dyDescent="0.25">
      <c r="A40" s="348" t="s">
        <v>51</v>
      </c>
      <c r="B40" s="295">
        <v>64.0625</v>
      </c>
      <c r="C40" s="295">
        <v>33</v>
      </c>
      <c r="D40" s="295">
        <v>100</v>
      </c>
      <c r="E40" s="295"/>
      <c r="F40" s="295"/>
      <c r="G40" s="295"/>
      <c r="H40" s="295"/>
      <c r="I40" s="295"/>
      <c r="J40" s="295"/>
      <c r="K40" s="338">
        <f t="shared" si="2"/>
        <v>65.6875</v>
      </c>
    </row>
    <row r="41" spans="1:11" x14ac:dyDescent="0.25">
      <c r="A41" s="255" t="s">
        <v>52</v>
      </c>
      <c r="B41" s="248"/>
      <c r="C41" s="248">
        <v>19</v>
      </c>
      <c r="D41" s="248">
        <v>47</v>
      </c>
      <c r="E41" s="248">
        <v>58</v>
      </c>
      <c r="F41" s="248">
        <v>36</v>
      </c>
      <c r="G41" s="248">
        <v>37</v>
      </c>
      <c r="H41" s="248">
        <v>31</v>
      </c>
      <c r="I41" s="248">
        <v>52</v>
      </c>
      <c r="J41" s="248">
        <v>61</v>
      </c>
      <c r="K41" s="250">
        <f>AVERAGE(B41:J41)</f>
        <v>42.625</v>
      </c>
    </row>
    <row r="42" spans="1:11" x14ac:dyDescent="0.25">
      <c r="A42" s="348" t="s">
        <v>53</v>
      </c>
      <c r="B42" s="295">
        <v>46</v>
      </c>
      <c r="C42" s="295">
        <v>11</v>
      </c>
      <c r="D42" s="295">
        <v>33</v>
      </c>
      <c r="E42" s="295">
        <v>100</v>
      </c>
      <c r="F42" s="295"/>
      <c r="G42" s="295"/>
      <c r="H42" s="295"/>
      <c r="I42" s="295"/>
      <c r="J42" s="295"/>
      <c r="K42" s="340">
        <f t="shared" si="2"/>
        <v>47.5</v>
      </c>
    </row>
    <row r="43" spans="1:11" ht="15.75" thickBot="1" x14ac:dyDescent="0.3">
      <c r="A43" s="349" t="s">
        <v>54</v>
      </c>
      <c r="B43" s="307">
        <v>53.75</v>
      </c>
      <c r="C43" s="307">
        <v>6</v>
      </c>
      <c r="D43" s="307">
        <v>80</v>
      </c>
      <c r="E43" s="306">
        <v>100</v>
      </c>
      <c r="F43" s="306"/>
      <c r="G43" s="306"/>
      <c r="H43" s="306"/>
      <c r="I43" s="202"/>
      <c r="J43" s="202"/>
      <c r="K43" s="350">
        <f t="shared" si="2"/>
        <v>59.9375</v>
      </c>
    </row>
    <row r="44" spans="1:11" s="68" customFormat="1" ht="15.75" thickBot="1" x14ac:dyDescent="0.3">
      <c r="A44" s="359" t="s">
        <v>223</v>
      </c>
      <c r="B44" s="331">
        <f t="shared" ref="B44:J44" si="3">AVERAGE(B23:B43)</f>
        <v>72.401263333155157</v>
      </c>
      <c r="C44" s="332">
        <f t="shared" si="3"/>
        <v>55.603134150801495</v>
      </c>
      <c r="D44" s="332">
        <f t="shared" si="3"/>
        <v>64.3125</v>
      </c>
      <c r="E44" s="239">
        <f t="shared" si="3"/>
        <v>66.2</v>
      </c>
      <c r="F44" s="239">
        <f t="shared" si="3"/>
        <v>52.333333333333336</v>
      </c>
      <c r="G44" s="239">
        <f t="shared" si="3"/>
        <v>46.25</v>
      </c>
      <c r="H44" s="239">
        <f t="shared" si="3"/>
        <v>44.875</v>
      </c>
      <c r="I44" s="239">
        <f t="shared" si="3"/>
        <v>52.125</v>
      </c>
      <c r="J44" s="239">
        <f t="shared" si="3"/>
        <v>55.875</v>
      </c>
      <c r="K44" s="360">
        <f>AVERAGE(B44:J44)</f>
        <v>56.663914535254442</v>
      </c>
    </row>
    <row r="45" spans="1:11" s="68" customFormat="1" ht="15.75" thickBot="1" x14ac:dyDescent="0.3">
      <c r="A45" s="190"/>
      <c r="B45" s="139"/>
      <c r="C45" s="139"/>
      <c r="D45" s="139"/>
      <c r="E45" s="191"/>
      <c r="F45" s="191"/>
      <c r="G45" s="191"/>
      <c r="H45" s="191"/>
      <c r="I45" s="191"/>
      <c r="J45" s="191"/>
      <c r="K45" s="139"/>
    </row>
    <row r="46" spans="1:11" s="22" customFormat="1" ht="15.75" thickBot="1" x14ac:dyDescent="0.3">
      <c r="A46" s="60" t="s">
        <v>169</v>
      </c>
      <c r="B46" s="364" t="s">
        <v>174</v>
      </c>
      <c r="C46" s="365"/>
      <c r="D46" s="365"/>
      <c r="E46" s="365"/>
      <c r="F46" s="365"/>
      <c r="G46" s="365"/>
      <c r="H46" s="365"/>
      <c r="I46" s="365"/>
      <c r="J46" s="365"/>
      <c r="K46" s="366"/>
    </row>
    <row r="47" spans="1:11" s="69" customFormat="1" ht="15.75" thickBot="1" x14ac:dyDescent="0.3">
      <c r="A47" s="186" t="s">
        <v>172</v>
      </c>
      <c r="B47" s="93">
        <v>2008</v>
      </c>
      <c r="C47" s="94">
        <v>2009</v>
      </c>
      <c r="D47" s="188">
        <v>2010</v>
      </c>
      <c r="E47" s="188">
        <v>2011</v>
      </c>
      <c r="F47" s="188">
        <v>2012</v>
      </c>
      <c r="G47" s="188">
        <v>2013</v>
      </c>
      <c r="H47" s="188">
        <v>2014</v>
      </c>
      <c r="I47" s="188">
        <v>2015</v>
      </c>
      <c r="J47" s="188">
        <v>2016</v>
      </c>
      <c r="K47" s="199" t="s">
        <v>173</v>
      </c>
    </row>
    <row r="48" spans="1:11" x14ac:dyDescent="0.25">
      <c r="A48" s="254" t="s">
        <v>120</v>
      </c>
      <c r="B48" s="245">
        <v>100</v>
      </c>
      <c r="C48" s="244"/>
      <c r="D48" s="244">
        <v>89</v>
      </c>
      <c r="E48" s="244">
        <v>91</v>
      </c>
      <c r="F48" s="244">
        <v>90</v>
      </c>
      <c r="G48" s="244">
        <v>82</v>
      </c>
      <c r="H48" s="244">
        <v>77</v>
      </c>
      <c r="I48" s="244">
        <v>85</v>
      </c>
      <c r="J48" s="244">
        <v>63</v>
      </c>
      <c r="K48" s="259">
        <f>AVERAGE(B48:J48)</f>
        <v>84.625</v>
      </c>
    </row>
    <row r="49" spans="1:11" ht="30" x14ac:dyDescent="0.25">
      <c r="A49" s="348" t="s">
        <v>107</v>
      </c>
      <c r="B49" s="295">
        <v>96.666666666666671</v>
      </c>
      <c r="C49" s="295">
        <v>100</v>
      </c>
      <c r="D49" s="295"/>
      <c r="E49" s="295"/>
      <c r="F49" s="295"/>
      <c r="G49" s="295"/>
      <c r="H49" s="295"/>
      <c r="I49" s="295"/>
      <c r="J49" s="295"/>
      <c r="K49" s="338">
        <f t="shared" ref="K49:K65" si="4">AVERAGE(B49:I49)</f>
        <v>98.333333333333343</v>
      </c>
    </row>
    <row r="50" spans="1:11" x14ac:dyDescent="0.25">
      <c r="A50" s="348" t="s">
        <v>59</v>
      </c>
      <c r="B50" s="295">
        <v>58.82352941176471</v>
      </c>
      <c r="C50" s="295">
        <v>98</v>
      </c>
      <c r="D50" s="295">
        <v>100</v>
      </c>
      <c r="E50" s="295"/>
      <c r="F50" s="295"/>
      <c r="G50" s="295"/>
      <c r="H50" s="295"/>
      <c r="I50" s="295"/>
      <c r="J50" s="295"/>
      <c r="K50" s="338">
        <f t="shared" si="4"/>
        <v>85.607843137254903</v>
      </c>
    </row>
    <row r="51" spans="1:11" x14ac:dyDescent="0.25">
      <c r="A51" s="348" t="s">
        <v>60</v>
      </c>
      <c r="B51" s="295">
        <v>68.965517241379317</v>
      </c>
      <c r="C51" s="295"/>
      <c r="D51" s="295">
        <v>93</v>
      </c>
      <c r="E51" s="295"/>
      <c r="F51" s="295"/>
      <c r="G51" s="295"/>
      <c r="H51" s="295"/>
      <c r="I51" s="295"/>
      <c r="J51" s="295"/>
      <c r="K51" s="338">
        <f t="shared" si="4"/>
        <v>80.982758620689651</v>
      </c>
    </row>
    <row r="52" spans="1:11" x14ac:dyDescent="0.25">
      <c r="A52" s="255" t="s">
        <v>58</v>
      </c>
      <c r="B52" s="248"/>
      <c r="C52" s="248"/>
      <c r="D52" s="248">
        <v>84</v>
      </c>
      <c r="E52" s="248">
        <v>82</v>
      </c>
      <c r="F52" s="248"/>
      <c r="G52" s="248">
        <v>73</v>
      </c>
      <c r="H52" s="248">
        <v>43</v>
      </c>
      <c r="I52" s="248">
        <v>38</v>
      </c>
      <c r="J52" s="248">
        <v>77</v>
      </c>
      <c r="K52" s="251">
        <f>AVERAGE(B52:J52)</f>
        <v>66.166666666666671</v>
      </c>
    </row>
    <row r="53" spans="1:11" x14ac:dyDescent="0.25">
      <c r="A53" s="255" t="s">
        <v>61</v>
      </c>
      <c r="B53" s="248">
        <v>42.857142857142854</v>
      </c>
      <c r="C53" s="248">
        <v>50</v>
      </c>
      <c r="D53" s="248">
        <v>37</v>
      </c>
      <c r="E53" s="248">
        <v>41</v>
      </c>
      <c r="F53" s="248">
        <v>57</v>
      </c>
      <c r="G53" s="248">
        <v>65</v>
      </c>
      <c r="H53" s="248">
        <v>79</v>
      </c>
      <c r="I53" s="248">
        <v>28</v>
      </c>
      <c r="J53" s="248">
        <v>26</v>
      </c>
      <c r="K53" s="250">
        <f>AVERAGE(B53:J53)</f>
        <v>47.317460317460323</v>
      </c>
    </row>
    <row r="54" spans="1:11" ht="30" x14ac:dyDescent="0.25">
      <c r="A54" s="348" t="s">
        <v>62</v>
      </c>
      <c r="B54" s="295">
        <v>45.714285714285715</v>
      </c>
      <c r="C54" s="295">
        <v>66</v>
      </c>
      <c r="D54" s="295">
        <v>100</v>
      </c>
      <c r="E54" s="295"/>
      <c r="F54" s="295"/>
      <c r="G54" s="295"/>
      <c r="H54" s="295"/>
      <c r="I54" s="295"/>
      <c r="J54" s="295"/>
      <c r="K54" s="338">
        <f t="shared" si="4"/>
        <v>70.571428571428569</v>
      </c>
    </row>
    <row r="55" spans="1:11" ht="30" x14ac:dyDescent="0.25">
      <c r="A55" s="348" t="s">
        <v>63</v>
      </c>
      <c r="B55" s="295">
        <v>71.428571428571431</v>
      </c>
      <c r="C55" s="295">
        <v>53</v>
      </c>
      <c r="D55" s="295">
        <v>90</v>
      </c>
      <c r="E55" s="295"/>
      <c r="F55" s="295"/>
      <c r="G55" s="295"/>
      <c r="H55" s="295"/>
      <c r="I55" s="295"/>
      <c r="J55" s="295"/>
      <c r="K55" s="339">
        <f t="shared" si="4"/>
        <v>71.476190476190482</v>
      </c>
    </row>
    <row r="56" spans="1:11" x14ac:dyDescent="0.25">
      <c r="A56" s="348" t="s">
        <v>108</v>
      </c>
      <c r="B56" s="295">
        <v>87.878787878787875</v>
      </c>
      <c r="C56" s="295">
        <v>90</v>
      </c>
      <c r="D56" s="295"/>
      <c r="E56" s="295"/>
      <c r="F56" s="295"/>
      <c r="G56" s="295"/>
      <c r="H56" s="295"/>
      <c r="I56" s="295"/>
      <c r="J56" s="295"/>
      <c r="K56" s="338">
        <f t="shared" si="4"/>
        <v>88.939393939393938</v>
      </c>
    </row>
    <row r="57" spans="1:11" x14ac:dyDescent="0.25">
      <c r="A57" s="348" t="s">
        <v>109</v>
      </c>
      <c r="B57" s="295">
        <v>85.714285714285708</v>
      </c>
      <c r="C57" s="295">
        <v>95</v>
      </c>
      <c r="D57" s="295"/>
      <c r="E57" s="295"/>
      <c r="F57" s="295"/>
      <c r="G57" s="295"/>
      <c r="H57" s="295"/>
      <c r="I57" s="295"/>
      <c r="J57" s="295"/>
      <c r="K57" s="338">
        <f t="shared" si="4"/>
        <v>90.357142857142861</v>
      </c>
    </row>
    <row r="58" spans="1:11" ht="30" x14ac:dyDescent="0.25">
      <c r="A58" s="348" t="s">
        <v>94</v>
      </c>
      <c r="B58" s="295">
        <v>100</v>
      </c>
      <c r="C58" s="295">
        <v>86</v>
      </c>
      <c r="D58" s="295"/>
      <c r="E58" s="295">
        <v>100</v>
      </c>
      <c r="F58" s="295"/>
      <c r="G58" s="295"/>
      <c r="H58" s="295"/>
      <c r="I58" s="295"/>
      <c r="J58" s="295"/>
      <c r="K58" s="338">
        <f t="shared" si="4"/>
        <v>95.333333333333329</v>
      </c>
    </row>
    <row r="59" spans="1:11" x14ac:dyDescent="0.25">
      <c r="A59" s="348" t="s">
        <v>95</v>
      </c>
      <c r="B59" s="295">
        <v>88.235294117647058</v>
      </c>
      <c r="C59" s="295">
        <v>62</v>
      </c>
      <c r="D59" s="295"/>
      <c r="E59" s="295">
        <v>100</v>
      </c>
      <c r="F59" s="295"/>
      <c r="G59" s="295"/>
      <c r="H59" s="295"/>
      <c r="I59" s="295"/>
      <c r="J59" s="295"/>
      <c r="K59" s="338">
        <f t="shared" si="4"/>
        <v>83.411764705882362</v>
      </c>
    </row>
    <row r="60" spans="1:11" x14ac:dyDescent="0.25">
      <c r="A60" s="348" t="s">
        <v>64</v>
      </c>
      <c r="B60" s="295">
        <v>94.444444444444443</v>
      </c>
      <c r="C60" s="295">
        <v>77</v>
      </c>
      <c r="D60" s="295">
        <v>56</v>
      </c>
      <c r="E60" s="295"/>
      <c r="F60" s="295"/>
      <c r="G60" s="295"/>
      <c r="H60" s="295"/>
      <c r="I60" s="295"/>
      <c r="J60" s="295"/>
      <c r="K60" s="338">
        <f t="shared" si="4"/>
        <v>75.814814814814824</v>
      </c>
    </row>
    <row r="61" spans="1:11" x14ac:dyDescent="0.25">
      <c r="A61" s="348" t="s">
        <v>66</v>
      </c>
      <c r="B61" s="295">
        <v>73.333333333333329</v>
      </c>
      <c r="C61" s="295">
        <v>100</v>
      </c>
      <c r="D61" s="295">
        <v>100</v>
      </c>
      <c r="E61" s="295"/>
      <c r="F61" s="295"/>
      <c r="G61" s="295"/>
      <c r="H61" s="295"/>
      <c r="I61" s="295"/>
      <c r="J61" s="295"/>
      <c r="K61" s="338">
        <f t="shared" si="4"/>
        <v>91.1111111111111</v>
      </c>
    </row>
    <row r="62" spans="1:11" x14ac:dyDescent="0.25">
      <c r="A62" s="348" t="s">
        <v>67</v>
      </c>
      <c r="B62" s="295">
        <v>96.428571428571431</v>
      </c>
      <c r="C62" s="295">
        <v>100</v>
      </c>
      <c r="D62" s="295">
        <v>100</v>
      </c>
      <c r="E62" s="295"/>
      <c r="F62" s="295"/>
      <c r="G62" s="295"/>
      <c r="H62" s="295"/>
      <c r="I62" s="295"/>
      <c r="J62" s="295"/>
      <c r="K62" s="338">
        <f t="shared" si="4"/>
        <v>98.80952380952381</v>
      </c>
    </row>
    <row r="63" spans="1:11" x14ac:dyDescent="0.25">
      <c r="A63" s="260" t="s">
        <v>65</v>
      </c>
      <c r="B63" s="248"/>
      <c r="C63" s="248">
        <v>100</v>
      </c>
      <c r="D63" s="248">
        <v>85</v>
      </c>
      <c r="E63" s="248">
        <v>75</v>
      </c>
      <c r="F63" s="248">
        <v>53</v>
      </c>
      <c r="G63" s="248">
        <v>71</v>
      </c>
      <c r="H63" s="248">
        <v>68</v>
      </c>
      <c r="I63" s="248">
        <v>23</v>
      </c>
      <c r="J63" s="248">
        <v>72</v>
      </c>
      <c r="K63" s="251">
        <f>AVERAGE(B63:J63)</f>
        <v>68.375</v>
      </c>
    </row>
    <row r="64" spans="1:11" s="60" customFormat="1" x14ac:dyDescent="0.25">
      <c r="A64" s="348" t="s">
        <v>69</v>
      </c>
      <c r="B64" s="295">
        <v>96.551724137931032</v>
      </c>
      <c r="C64" s="295">
        <v>81</v>
      </c>
      <c r="D64" s="295">
        <v>85.714285714285708</v>
      </c>
      <c r="E64" s="295"/>
      <c r="F64" s="295"/>
      <c r="G64" s="295"/>
      <c r="H64" s="295"/>
      <c r="I64" s="295"/>
      <c r="J64" s="295"/>
      <c r="K64" s="351">
        <f t="shared" si="4"/>
        <v>87.75533661740559</v>
      </c>
    </row>
    <row r="65" spans="1:14" s="22" customFormat="1" x14ac:dyDescent="0.25">
      <c r="A65" s="348" t="s">
        <v>70</v>
      </c>
      <c r="B65" s="295">
        <v>92.857142857142861</v>
      </c>
      <c r="C65" s="295">
        <v>69</v>
      </c>
      <c r="D65" s="295">
        <v>82</v>
      </c>
      <c r="E65" s="295"/>
      <c r="F65" s="295"/>
      <c r="G65" s="295"/>
      <c r="H65" s="295"/>
      <c r="I65" s="295"/>
      <c r="J65" s="295"/>
      <c r="K65" s="338">
        <f t="shared" si="4"/>
        <v>81.285714285714292</v>
      </c>
    </row>
    <row r="66" spans="1:14" x14ac:dyDescent="0.25">
      <c r="A66" s="255" t="s">
        <v>68</v>
      </c>
      <c r="B66" s="248"/>
      <c r="C66" s="248"/>
      <c r="D66" s="248">
        <v>69</v>
      </c>
      <c r="E66" s="248">
        <v>51</v>
      </c>
      <c r="F66" s="248">
        <v>80</v>
      </c>
      <c r="G66" s="248">
        <v>30</v>
      </c>
      <c r="H66" s="248">
        <v>32</v>
      </c>
      <c r="I66" s="248">
        <v>50</v>
      </c>
      <c r="J66" s="248">
        <v>90</v>
      </c>
      <c r="K66" s="252">
        <f>AVERAGE(B66:J66)</f>
        <v>57.428571428571431</v>
      </c>
    </row>
    <row r="67" spans="1:14" ht="30" x14ac:dyDescent="0.25">
      <c r="A67" s="255" t="s">
        <v>55</v>
      </c>
      <c r="B67" s="248"/>
      <c r="C67" s="248"/>
      <c r="D67" s="248">
        <v>63</v>
      </c>
      <c r="E67" s="248">
        <v>81</v>
      </c>
      <c r="F67" s="248">
        <v>50</v>
      </c>
      <c r="G67" s="248">
        <v>44</v>
      </c>
      <c r="H67" s="248">
        <v>66</v>
      </c>
      <c r="I67" s="248">
        <v>86</v>
      </c>
      <c r="J67" s="248">
        <v>81</v>
      </c>
      <c r="K67" s="251">
        <f>AVERAGE(B67:J67)</f>
        <v>67.285714285714292</v>
      </c>
      <c r="N67" s="242"/>
    </row>
    <row r="68" spans="1:14" ht="45.75" thickBot="1" x14ac:dyDescent="0.3">
      <c r="A68" s="256" t="s">
        <v>57</v>
      </c>
      <c r="B68" s="253"/>
      <c r="C68" s="253"/>
      <c r="D68" s="253">
        <v>87</v>
      </c>
      <c r="E68" s="253">
        <v>69</v>
      </c>
      <c r="F68" s="253">
        <v>70</v>
      </c>
      <c r="G68" s="253">
        <v>62</v>
      </c>
      <c r="H68" s="253">
        <v>59</v>
      </c>
      <c r="I68" s="248">
        <v>95</v>
      </c>
      <c r="J68" s="248">
        <v>69</v>
      </c>
      <c r="K68" s="258">
        <f>AVERAGE(B68:J68)</f>
        <v>73</v>
      </c>
      <c r="M68" s="68"/>
    </row>
    <row r="69" spans="1:14" ht="15.75" thickBot="1" x14ac:dyDescent="0.3">
      <c r="A69" s="359" t="s">
        <v>223</v>
      </c>
      <c r="B69" s="331">
        <f t="shared" ref="B69:J69" si="5">AVERAGE(B48:B68)</f>
        <v>81.243706076997142</v>
      </c>
      <c r="C69" s="332">
        <f t="shared" si="5"/>
        <v>81.8</v>
      </c>
      <c r="D69" s="332">
        <f t="shared" si="5"/>
        <v>82.544642857142861</v>
      </c>
      <c r="E69" s="239">
        <f t="shared" si="5"/>
        <v>76.666666666666671</v>
      </c>
      <c r="F69" s="239">
        <f t="shared" si="5"/>
        <v>66.666666666666671</v>
      </c>
      <c r="G69" s="239">
        <f t="shared" si="5"/>
        <v>61</v>
      </c>
      <c r="H69" s="239">
        <f t="shared" si="5"/>
        <v>60.571428571428569</v>
      </c>
      <c r="I69" s="239">
        <f t="shared" si="5"/>
        <v>57.857142857142854</v>
      </c>
      <c r="J69" s="239">
        <f t="shared" si="5"/>
        <v>68.285714285714292</v>
      </c>
      <c r="K69" s="360">
        <f>AVERAGE(B69:J69)</f>
        <v>70.737329775751007</v>
      </c>
    </row>
    <row r="70" spans="1:14" x14ac:dyDescent="0.25">
      <c r="A70" s="135"/>
      <c r="B70" s="129"/>
      <c r="C70" s="129"/>
      <c r="D70" s="129"/>
      <c r="E70" s="126"/>
      <c r="F70" s="126"/>
      <c r="G70" s="126"/>
      <c r="H70" s="126"/>
      <c r="I70" s="126"/>
      <c r="J70" s="126"/>
      <c r="K70" s="187"/>
    </row>
    <row r="71" spans="1:14" ht="15.75" thickBot="1" x14ac:dyDescent="0.3">
      <c r="A71" s="135"/>
      <c r="B71" s="129"/>
      <c r="C71" s="129"/>
      <c r="D71" s="129"/>
      <c r="E71" s="126"/>
      <c r="F71" s="126"/>
      <c r="G71" s="126"/>
      <c r="H71" s="126"/>
      <c r="I71" s="126"/>
      <c r="J71" s="126"/>
      <c r="K71" s="187"/>
    </row>
    <row r="72" spans="1:14" ht="15.75" thickBot="1" x14ac:dyDescent="0.3">
      <c r="A72" s="60" t="s">
        <v>170</v>
      </c>
      <c r="B72" s="364" t="s">
        <v>174</v>
      </c>
      <c r="C72" s="365"/>
      <c r="D72" s="365"/>
      <c r="E72" s="365"/>
      <c r="F72" s="365"/>
      <c r="G72" s="365"/>
      <c r="H72" s="365"/>
      <c r="I72" s="365"/>
      <c r="J72" s="365"/>
      <c r="K72" s="366"/>
    </row>
    <row r="73" spans="1:14" ht="15.75" thickBot="1" x14ac:dyDescent="0.3">
      <c r="A73" s="186" t="s">
        <v>172</v>
      </c>
      <c r="B73" s="93">
        <v>2008</v>
      </c>
      <c r="C73" s="94">
        <v>2009</v>
      </c>
      <c r="D73" s="188">
        <v>2010</v>
      </c>
      <c r="E73" s="188">
        <v>2011</v>
      </c>
      <c r="F73" s="188">
        <v>2012</v>
      </c>
      <c r="G73" s="188">
        <v>2013</v>
      </c>
      <c r="H73" s="188">
        <v>2014</v>
      </c>
      <c r="I73" s="188">
        <v>2015</v>
      </c>
      <c r="J73" s="188">
        <v>2016</v>
      </c>
      <c r="K73" s="199" t="s">
        <v>173</v>
      </c>
    </row>
    <row r="74" spans="1:14" x14ac:dyDescent="0.25">
      <c r="A74" s="352" t="s">
        <v>73</v>
      </c>
      <c r="B74" s="346">
        <v>100</v>
      </c>
      <c r="C74" s="346">
        <v>100</v>
      </c>
      <c r="D74" s="346">
        <v>100</v>
      </c>
      <c r="E74" s="346">
        <v>100</v>
      </c>
      <c r="F74" s="346"/>
      <c r="G74" s="346"/>
      <c r="H74" s="346"/>
      <c r="I74" s="346"/>
      <c r="J74" s="346"/>
      <c r="K74" s="353">
        <f>AVERAGE(B74:I74)</f>
        <v>100</v>
      </c>
    </row>
    <row r="75" spans="1:14" x14ac:dyDescent="0.25">
      <c r="A75" s="348" t="s">
        <v>74</v>
      </c>
      <c r="B75" s="295">
        <v>92.857142857142861</v>
      </c>
      <c r="C75" s="295">
        <v>100</v>
      </c>
      <c r="D75" s="295">
        <v>100</v>
      </c>
      <c r="E75" s="295"/>
      <c r="F75" s="295"/>
      <c r="G75" s="295"/>
      <c r="H75" s="295"/>
      <c r="I75" s="295"/>
      <c r="J75" s="295"/>
      <c r="K75" s="338">
        <f t="shared" ref="K75:K86" si="6">AVERAGE(B75:I75)</f>
        <v>97.619047619047635</v>
      </c>
    </row>
    <row r="76" spans="1:14" x14ac:dyDescent="0.25">
      <c r="A76" s="348" t="s">
        <v>75</v>
      </c>
      <c r="B76" s="295">
        <v>100</v>
      </c>
      <c r="C76" s="295">
        <v>100</v>
      </c>
      <c r="D76" s="295">
        <v>100</v>
      </c>
      <c r="E76" s="295"/>
      <c r="F76" s="295"/>
      <c r="G76" s="295"/>
      <c r="H76" s="295"/>
      <c r="I76" s="295"/>
      <c r="J76" s="295"/>
      <c r="K76" s="338">
        <f t="shared" si="6"/>
        <v>100</v>
      </c>
    </row>
    <row r="77" spans="1:14" ht="30" x14ac:dyDescent="0.25">
      <c r="A77" s="348" t="s">
        <v>76</v>
      </c>
      <c r="B77" s="295">
        <v>100</v>
      </c>
      <c r="C77" s="295">
        <v>100</v>
      </c>
      <c r="D77" s="295">
        <v>100</v>
      </c>
      <c r="E77" s="295"/>
      <c r="F77" s="295"/>
      <c r="G77" s="295"/>
      <c r="H77" s="295"/>
      <c r="I77" s="295"/>
      <c r="J77" s="295"/>
      <c r="K77" s="338">
        <f t="shared" si="6"/>
        <v>100</v>
      </c>
    </row>
    <row r="78" spans="1:14" x14ac:dyDescent="0.25">
      <c r="A78" s="348" t="s">
        <v>77</v>
      </c>
      <c r="B78" s="295">
        <v>84.615384615384613</v>
      </c>
      <c r="C78" s="295">
        <v>53.571428571428569</v>
      </c>
      <c r="D78" s="295">
        <v>80.952380952380949</v>
      </c>
      <c r="E78" s="295">
        <v>100</v>
      </c>
      <c r="F78" s="295"/>
      <c r="G78" s="295"/>
      <c r="H78" s="295"/>
      <c r="I78" s="295"/>
      <c r="J78" s="295"/>
      <c r="K78" s="338">
        <f t="shared" si="6"/>
        <v>79.78479853479854</v>
      </c>
    </row>
    <row r="79" spans="1:14" x14ac:dyDescent="0.25">
      <c r="A79" s="348" t="s">
        <v>78</v>
      </c>
      <c r="B79" s="295">
        <v>100</v>
      </c>
      <c r="C79" s="295">
        <v>88.461538461538453</v>
      </c>
      <c r="D79" s="295">
        <v>96.875</v>
      </c>
      <c r="E79" s="295">
        <v>100</v>
      </c>
      <c r="F79" s="295"/>
      <c r="G79" s="295"/>
      <c r="H79" s="295"/>
      <c r="I79" s="295"/>
      <c r="J79" s="295"/>
      <c r="K79" s="338">
        <f t="shared" si="6"/>
        <v>96.334134615384613</v>
      </c>
    </row>
    <row r="80" spans="1:14" x14ac:dyDescent="0.25">
      <c r="A80" s="348" t="s">
        <v>80</v>
      </c>
      <c r="B80" s="295">
        <v>76.923076923076934</v>
      </c>
      <c r="C80" s="295">
        <v>100</v>
      </c>
      <c r="D80" s="295">
        <v>100</v>
      </c>
      <c r="E80" s="295"/>
      <c r="F80" s="295"/>
      <c r="G80" s="295"/>
      <c r="H80" s="295"/>
      <c r="I80" s="295"/>
      <c r="J80" s="295"/>
      <c r="K80" s="338">
        <f t="shared" si="6"/>
        <v>92.307692307692307</v>
      </c>
    </row>
    <row r="81" spans="1:16" x14ac:dyDescent="0.25">
      <c r="A81" s="255" t="s">
        <v>96</v>
      </c>
      <c r="B81" s="248"/>
      <c r="C81" s="248"/>
      <c r="D81" s="248"/>
      <c r="E81" s="248">
        <v>58</v>
      </c>
      <c r="F81" s="248">
        <v>65</v>
      </c>
      <c r="G81" s="248">
        <v>64</v>
      </c>
      <c r="H81" s="248">
        <v>50</v>
      </c>
      <c r="I81" s="248">
        <v>61</v>
      </c>
      <c r="J81" s="248">
        <v>45</v>
      </c>
      <c r="K81" s="251">
        <f>AVERAGE(B81:J81)</f>
        <v>57.166666666666664</v>
      </c>
    </row>
    <row r="82" spans="1:16" s="60" customFormat="1" x14ac:dyDescent="0.25">
      <c r="A82" s="348" t="s">
        <v>79</v>
      </c>
      <c r="B82" s="295">
        <v>90.909090909090907</v>
      </c>
      <c r="C82" s="295">
        <v>96.296296296296291</v>
      </c>
      <c r="D82" s="295">
        <v>100</v>
      </c>
      <c r="E82" s="295"/>
      <c r="F82" s="295"/>
      <c r="G82" s="295"/>
      <c r="H82" s="295"/>
      <c r="I82" s="295"/>
      <c r="J82" s="295"/>
      <c r="K82" s="351">
        <f t="shared" si="6"/>
        <v>95.735129068462399</v>
      </c>
    </row>
    <row r="83" spans="1:16" s="22" customFormat="1" x14ac:dyDescent="0.25">
      <c r="A83" s="255" t="s">
        <v>97</v>
      </c>
      <c r="B83" s="248"/>
      <c r="C83" s="248"/>
      <c r="D83" s="248"/>
      <c r="E83" s="248">
        <v>98</v>
      </c>
      <c r="F83" s="248">
        <v>73</v>
      </c>
      <c r="G83" s="248">
        <v>96</v>
      </c>
      <c r="H83" s="248">
        <v>95</v>
      </c>
      <c r="I83" s="248">
        <v>100</v>
      </c>
      <c r="J83" s="248">
        <v>68</v>
      </c>
      <c r="K83" s="251">
        <f>AVERAGE(B83:J83)</f>
        <v>88.333333333333329</v>
      </c>
    </row>
    <row r="84" spans="1:16" ht="30" x14ac:dyDescent="0.25">
      <c r="A84" s="348" t="s">
        <v>81</v>
      </c>
      <c r="B84" s="295">
        <v>100</v>
      </c>
      <c r="C84" s="295">
        <v>100</v>
      </c>
      <c r="D84" s="295">
        <v>100</v>
      </c>
      <c r="E84" s="295">
        <v>100</v>
      </c>
      <c r="F84" s="295"/>
      <c r="G84" s="295"/>
      <c r="H84" s="295"/>
      <c r="I84" s="295"/>
      <c r="J84" s="295"/>
      <c r="K84" s="338">
        <f t="shared" si="6"/>
        <v>100</v>
      </c>
    </row>
    <row r="85" spans="1:16" x14ac:dyDescent="0.25">
      <c r="A85" s="348" t="s">
        <v>84</v>
      </c>
      <c r="B85" s="295">
        <v>100</v>
      </c>
      <c r="C85" s="295">
        <v>73</v>
      </c>
      <c r="D85" s="295">
        <v>97</v>
      </c>
      <c r="E85" s="295">
        <v>100</v>
      </c>
      <c r="F85" s="295"/>
      <c r="G85" s="295"/>
      <c r="H85" s="295"/>
      <c r="I85" s="295"/>
      <c r="J85" s="295"/>
      <c r="K85" s="338">
        <f t="shared" si="6"/>
        <v>92.5</v>
      </c>
    </row>
    <row r="86" spans="1:16" x14ac:dyDescent="0.25">
      <c r="A86" s="348" t="s">
        <v>85</v>
      </c>
      <c r="B86" s="295">
        <v>92.307692307692307</v>
      </c>
      <c r="C86" s="295">
        <v>74</v>
      </c>
      <c r="D86" s="295">
        <v>97</v>
      </c>
      <c r="E86" s="295">
        <v>100</v>
      </c>
      <c r="F86" s="295"/>
      <c r="G86" s="295"/>
      <c r="H86" s="295"/>
      <c r="I86" s="295"/>
      <c r="J86" s="295"/>
      <c r="K86" s="338">
        <f t="shared" si="6"/>
        <v>90.82692307692308</v>
      </c>
    </row>
    <row r="87" spans="1:16" ht="45" customHeight="1" x14ac:dyDescent="0.25">
      <c r="A87" s="255" t="s">
        <v>82</v>
      </c>
      <c r="B87" s="248"/>
      <c r="C87" s="248"/>
      <c r="D87" s="248">
        <v>100</v>
      </c>
      <c r="E87" s="248">
        <v>41</v>
      </c>
      <c r="F87" s="248">
        <v>59</v>
      </c>
      <c r="G87" s="248">
        <v>48</v>
      </c>
      <c r="H87" s="248">
        <v>69</v>
      </c>
      <c r="I87" s="248">
        <v>59</v>
      </c>
      <c r="J87" s="248">
        <v>61</v>
      </c>
      <c r="K87" s="251">
        <f t="shared" ref="K87:K94" si="7">AVERAGE(B87:J87)</f>
        <v>62.428571428571431</v>
      </c>
    </row>
    <row r="88" spans="1:16" ht="45" customHeight="1" x14ac:dyDescent="0.25">
      <c r="A88" s="255" t="s">
        <v>83</v>
      </c>
      <c r="B88" s="248"/>
      <c r="C88" s="248">
        <v>100</v>
      </c>
      <c r="D88" s="248">
        <v>100</v>
      </c>
      <c r="E88" s="248">
        <v>76</v>
      </c>
      <c r="F88" s="248">
        <v>94</v>
      </c>
      <c r="G88" s="248">
        <v>68</v>
      </c>
      <c r="H88" s="248">
        <v>77</v>
      </c>
      <c r="I88" s="248">
        <v>63</v>
      </c>
      <c r="J88" s="248">
        <v>66</v>
      </c>
      <c r="K88" s="251">
        <f t="shared" si="7"/>
        <v>80.5</v>
      </c>
      <c r="P88" s="242"/>
    </row>
    <row r="89" spans="1:16" ht="45" x14ac:dyDescent="0.25">
      <c r="A89" s="255" t="s">
        <v>110</v>
      </c>
      <c r="B89" s="248"/>
      <c r="C89" s="248">
        <v>100</v>
      </c>
      <c r="D89" s="248"/>
      <c r="E89" s="248">
        <v>98</v>
      </c>
      <c r="F89" s="248">
        <v>70</v>
      </c>
      <c r="G89" s="248">
        <v>73</v>
      </c>
      <c r="H89" s="248">
        <v>60</v>
      </c>
      <c r="I89" s="248">
        <v>58</v>
      </c>
      <c r="J89" s="248">
        <v>66</v>
      </c>
      <c r="K89" s="251">
        <f t="shared" si="7"/>
        <v>75</v>
      </c>
    </row>
    <row r="90" spans="1:16" x14ac:dyDescent="0.25">
      <c r="A90" s="255" t="s">
        <v>111</v>
      </c>
      <c r="B90" s="248">
        <v>100</v>
      </c>
      <c r="C90" s="248">
        <v>96</v>
      </c>
      <c r="D90" s="248">
        <v>100</v>
      </c>
      <c r="E90" s="248">
        <v>95</v>
      </c>
      <c r="F90" s="248">
        <v>56</v>
      </c>
      <c r="G90" s="248">
        <v>70</v>
      </c>
      <c r="H90" s="248">
        <v>76</v>
      </c>
      <c r="I90" s="248">
        <v>78</v>
      </c>
      <c r="J90" s="248">
        <v>55</v>
      </c>
      <c r="K90" s="251">
        <f t="shared" si="7"/>
        <v>80.666666666666671</v>
      </c>
    </row>
    <row r="91" spans="1:16" x14ac:dyDescent="0.25">
      <c r="A91" s="261" t="s">
        <v>112</v>
      </c>
      <c r="B91" s="248">
        <v>92</v>
      </c>
      <c r="C91" s="248"/>
      <c r="D91" s="248">
        <v>100</v>
      </c>
      <c r="E91" s="248">
        <v>92</v>
      </c>
      <c r="F91" s="248">
        <v>77</v>
      </c>
      <c r="G91" s="248">
        <v>85</v>
      </c>
      <c r="H91" s="248">
        <v>79</v>
      </c>
      <c r="I91" s="248">
        <v>65</v>
      </c>
      <c r="J91" s="248">
        <v>59</v>
      </c>
      <c r="K91" s="251">
        <f t="shared" si="7"/>
        <v>81.125</v>
      </c>
    </row>
    <row r="92" spans="1:16" x14ac:dyDescent="0.25">
      <c r="A92" s="261" t="s">
        <v>113</v>
      </c>
      <c r="B92" s="248"/>
      <c r="C92" s="248"/>
      <c r="D92" s="248"/>
      <c r="E92" s="248">
        <v>92</v>
      </c>
      <c r="F92" s="248">
        <v>65</v>
      </c>
      <c r="G92" s="248">
        <v>91</v>
      </c>
      <c r="H92" s="248">
        <v>69</v>
      </c>
      <c r="I92" s="248">
        <v>80</v>
      </c>
      <c r="J92" s="248">
        <v>56</v>
      </c>
      <c r="K92" s="251">
        <f t="shared" si="7"/>
        <v>75.5</v>
      </c>
    </row>
    <row r="93" spans="1:16" ht="15.75" thickBot="1" x14ac:dyDescent="0.3">
      <c r="A93" s="262" t="s">
        <v>114</v>
      </c>
      <c r="B93" s="253"/>
      <c r="C93" s="253"/>
      <c r="D93" s="253"/>
      <c r="E93" s="253">
        <v>97</v>
      </c>
      <c r="F93" s="253">
        <v>89</v>
      </c>
      <c r="G93" s="253">
        <v>81</v>
      </c>
      <c r="H93" s="253">
        <v>81</v>
      </c>
      <c r="I93" s="248">
        <v>70</v>
      </c>
      <c r="J93" s="248">
        <v>85</v>
      </c>
      <c r="K93" s="258">
        <f t="shared" si="7"/>
        <v>83.833333333333329</v>
      </c>
    </row>
    <row r="94" spans="1:16" ht="15.75" thickBot="1" x14ac:dyDescent="0.3">
      <c r="A94" s="359" t="s">
        <v>223</v>
      </c>
      <c r="B94" s="331">
        <f t="shared" ref="B94:J94" si="8">AVERAGE(B74:B93)</f>
        <v>94.585568277875979</v>
      </c>
      <c r="C94" s="332">
        <f t="shared" si="8"/>
        <v>91.523518809233096</v>
      </c>
      <c r="D94" s="332">
        <f t="shared" si="8"/>
        <v>98.1218253968254</v>
      </c>
      <c r="E94" s="239">
        <f t="shared" si="8"/>
        <v>89.8</v>
      </c>
      <c r="F94" s="239">
        <f t="shared" si="8"/>
        <v>72</v>
      </c>
      <c r="G94" s="239">
        <f t="shared" si="8"/>
        <v>75.111111111111114</v>
      </c>
      <c r="H94" s="239">
        <f t="shared" si="8"/>
        <v>72.888888888888886</v>
      </c>
      <c r="I94" s="239">
        <f t="shared" si="8"/>
        <v>70.444444444444443</v>
      </c>
      <c r="J94" s="239">
        <f t="shared" si="8"/>
        <v>62.333333333333336</v>
      </c>
      <c r="K94" s="360">
        <f t="shared" si="7"/>
        <v>80.756521140190259</v>
      </c>
    </row>
    <row r="95" spans="1:16" x14ac:dyDescent="0.25">
      <c r="A95" s="136"/>
      <c r="B95" s="139"/>
      <c r="C95" s="129"/>
      <c r="D95" s="139"/>
      <c r="E95" s="126"/>
      <c r="F95" s="126"/>
      <c r="G95" s="126"/>
      <c r="H95" s="126"/>
      <c r="I95" s="126"/>
      <c r="J95" s="126"/>
      <c r="K95" s="187"/>
    </row>
    <row r="96" spans="1:16" ht="15.75" thickBot="1" x14ac:dyDescent="0.3">
      <c r="A96" s="136"/>
      <c r="B96" s="139"/>
      <c r="C96" s="129"/>
      <c r="D96" s="139"/>
      <c r="E96" s="126"/>
      <c r="F96" s="126"/>
      <c r="G96" s="126"/>
      <c r="H96" s="126"/>
      <c r="I96" s="126"/>
      <c r="J96" s="126"/>
      <c r="K96" s="187"/>
    </row>
    <row r="97" spans="1:11" ht="15.75" thickBot="1" x14ac:dyDescent="0.3">
      <c r="A97" s="60" t="s">
        <v>171</v>
      </c>
      <c r="B97" s="364" t="s">
        <v>174</v>
      </c>
      <c r="C97" s="365"/>
      <c r="D97" s="365"/>
      <c r="E97" s="365"/>
      <c r="F97" s="365"/>
      <c r="G97" s="365"/>
      <c r="H97" s="365"/>
      <c r="I97" s="365"/>
      <c r="J97" s="365"/>
      <c r="K97" s="366"/>
    </row>
    <row r="98" spans="1:11" ht="15.75" thickBot="1" x14ac:dyDescent="0.3">
      <c r="A98" s="238" t="s">
        <v>172</v>
      </c>
      <c r="B98" s="93">
        <v>2008</v>
      </c>
      <c r="C98" s="94">
        <v>2009</v>
      </c>
      <c r="D98" s="188">
        <v>2010</v>
      </c>
      <c r="E98" s="188">
        <v>2011</v>
      </c>
      <c r="F98" s="188">
        <v>2012</v>
      </c>
      <c r="G98" s="188">
        <v>2013</v>
      </c>
      <c r="H98" s="188">
        <v>2014</v>
      </c>
      <c r="I98" s="188">
        <v>2015</v>
      </c>
      <c r="J98" s="188">
        <v>2016</v>
      </c>
      <c r="K98" s="199" t="s">
        <v>173</v>
      </c>
    </row>
    <row r="99" spans="1:11" x14ac:dyDescent="0.25">
      <c r="A99" s="263" t="s">
        <v>72</v>
      </c>
      <c r="B99" s="346">
        <v>100</v>
      </c>
      <c r="C99" s="345">
        <v>100</v>
      </c>
      <c r="D99" s="346">
        <v>100</v>
      </c>
      <c r="E99" s="346">
        <v>100</v>
      </c>
      <c r="F99" s="346"/>
      <c r="G99" s="346"/>
      <c r="H99" s="346"/>
      <c r="I99" s="346"/>
      <c r="J99" s="346"/>
      <c r="K99" s="353">
        <f>AVERAGE(B99:I99)</f>
        <v>100</v>
      </c>
    </row>
    <row r="100" spans="1:11" ht="30" x14ac:dyDescent="0.25">
      <c r="A100" s="255" t="s">
        <v>86</v>
      </c>
      <c r="B100" s="248">
        <v>100</v>
      </c>
      <c r="C100" s="248">
        <v>100</v>
      </c>
      <c r="D100" s="248">
        <v>100</v>
      </c>
      <c r="E100" s="248">
        <v>100</v>
      </c>
      <c r="F100" s="248">
        <v>98</v>
      </c>
      <c r="G100" s="248">
        <v>100</v>
      </c>
      <c r="H100" s="248">
        <v>97</v>
      </c>
      <c r="I100" s="248">
        <v>84</v>
      </c>
      <c r="J100" s="248">
        <v>100</v>
      </c>
      <c r="K100" s="251">
        <f>AVERAGE(B100:J100)</f>
        <v>97.666666666666671</v>
      </c>
    </row>
    <row r="101" spans="1:11" x14ac:dyDescent="0.25">
      <c r="A101" s="255" t="s">
        <v>87</v>
      </c>
      <c r="B101" s="248">
        <v>88.235294117647058</v>
      </c>
      <c r="C101" s="248">
        <v>92</v>
      </c>
      <c r="D101" s="248">
        <v>100</v>
      </c>
      <c r="E101" s="248">
        <v>100</v>
      </c>
      <c r="F101" s="248">
        <v>91</v>
      </c>
      <c r="G101" s="248">
        <v>68</v>
      </c>
      <c r="H101" s="248">
        <v>81</v>
      </c>
      <c r="I101" s="248">
        <v>81</v>
      </c>
      <c r="J101" s="248">
        <v>81</v>
      </c>
      <c r="K101" s="251">
        <f>AVERAGE(B101:J101)</f>
        <v>86.915032679738559</v>
      </c>
    </row>
    <row r="102" spans="1:11" ht="30" x14ac:dyDescent="0.25">
      <c r="A102" s="255" t="s">
        <v>88</v>
      </c>
      <c r="B102" s="295">
        <v>100</v>
      </c>
      <c r="C102" s="295">
        <v>100</v>
      </c>
      <c r="D102" s="295">
        <v>100</v>
      </c>
      <c r="E102" s="295">
        <v>100</v>
      </c>
      <c r="F102" s="295"/>
      <c r="G102" s="295"/>
      <c r="H102" s="295"/>
      <c r="I102" s="295"/>
      <c r="J102" s="295"/>
      <c r="K102" s="338">
        <f>AVERAGE(B102:I102)</f>
        <v>100</v>
      </c>
    </row>
    <row r="103" spans="1:11" x14ac:dyDescent="0.25">
      <c r="A103" s="255" t="s">
        <v>89</v>
      </c>
      <c r="B103" s="295">
        <v>100</v>
      </c>
      <c r="C103" s="295">
        <v>80</v>
      </c>
      <c r="D103" s="295">
        <v>100</v>
      </c>
      <c r="E103" s="295">
        <v>100</v>
      </c>
      <c r="F103" s="295"/>
      <c r="G103" s="295"/>
      <c r="H103" s="295"/>
      <c r="I103" s="295"/>
      <c r="J103" s="295"/>
      <c r="K103" s="338">
        <f>AVERAGE(B103:I103)</f>
        <v>95</v>
      </c>
    </row>
    <row r="104" spans="1:11" ht="30" x14ac:dyDescent="0.25">
      <c r="A104" s="255" t="s">
        <v>90</v>
      </c>
      <c r="B104" s="295">
        <v>100</v>
      </c>
      <c r="C104" s="295">
        <v>100</v>
      </c>
      <c r="D104" s="295">
        <v>100</v>
      </c>
      <c r="E104" s="295">
        <v>100</v>
      </c>
      <c r="F104" s="295"/>
      <c r="G104" s="295"/>
      <c r="H104" s="295"/>
      <c r="I104" s="295"/>
      <c r="J104" s="295"/>
      <c r="K104" s="338">
        <f>AVERAGE(B104:I104)</f>
        <v>100</v>
      </c>
    </row>
    <row r="105" spans="1:11" ht="30" x14ac:dyDescent="0.25">
      <c r="A105" s="255" t="s">
        <v>91</v>
      </c>
      <c r="B105" s="248">
        <v>88.235294117647058</v>
      </c>
      <c r="C105" s="248">
        <v>100</v>
      </c>
      <c r="D105" s="248">
        <v>92</v>
      </c>
      <c r="E105" s="248">
        <v>97</v>
      </c>
      <c r="F105" s="248">
        <v>70</v>
      </c>
      <c r="G105" s="248">
        <v>74</v>
      </c>
      <c r="H105" s="248">
        <v>66</v>
      </c>
      <c r="I105" s="248">
        <v>71</v>
      </c>
      <c r="J105" s="248">
        <v>61</v>
      </c>
      <c r="K105" s="251">
        <f>AVERAGE(B105:J105)</f>
        <v>79.915032679738559</v>
      </c>
    </row>
    <row r="106" spans="1:11" x14ac:dyDescent="0.25">
      <c r="A106" s="255" t="s">
        <v>113</v>
      </c>
      <c r="B106" s="295">
        <v>100</v>
      </c>
      <c r="C106" s="295">
        <v>100</v>
      </c>
      <c r="D106" s="295">
        <v>100</v>
      </c>
      <c r="E106" s="295">
        <v>100</v>
      </c>
      <c r="F106" s="295"/>
      <c r="G106" s="295"/>
      <c r="H106" s="295"/>
      <c r="I106" s="295"/>
      <c r="J106" s="295"/>
      <c r="K106" s="338">
        <f>AVERAGE(B106:I106)</f>
        <v>100</v>
      </c>
    </row>
    <row r="107" spans="1:11" x14ac:dyDescent="0.25">
      <c r="A107" s="264" t="s">
        <v>114</v>
      </c>
      <c r="B107" s="307"/>
      <c r="C107" s="307"/>
      <c r="D107" s="306"/>
      <c r="E107" s="306"/>
      <c r="F107" s="306"/>
      <c r="G107" s="202"/>
      <c r="H107" s="202"/>
      <c r="I107" s="202"/>
      <c r="J107" s="202"/>
      <c r="K107" s="350"/>
    </row>
    <row r="108" spans="1:11" ht="30" x14ac:dyDescent="0.25">
      <c r="A108" s="255" t="s">
        <v>107</v>
      </c>
      <c r="B108" s="248"/>
      <c r="C108" s="248"/>
      <c r="D108" s="265"/>
      <c r="E108" s="265"/>
      <c r="F108" s="265">
        <v>100</v>
      </c>
      <c r="G108" s="265">
        <v>100</v>
      </c>
      <c r="H108" s="265">
        <v>100</v>
      </c>
      <c r="I108" s="265">
        <v>84</v>
      </c>
      <c r="J108" s="265">
        <v>100</v>
      </c>
      <c r="K108" s="251">
        <f t="shared" ref="K108:K116" si="9">AVERAGE(B108:J108)</f>
        <v>96.8</v>
      </c>
    </row>
    <row r="109" spans="1:11" x14ac:dyDescent="0.25">
      <c r="A109" s="255" t="s">
        <v>74</v>
      </c>
      <c r="B109" s="248"/>
      <c r="C109" s="248"/>
      <c r="D109" s="265"/>
      <c r="E109" s="265"/>
      <c r="F109" s="265">
        <v>100</v>
      </c>
      <c r="G109" s="265">
        <v>86</v>
      </c>
      <c r="H109" s="265">
        <v>75</v>
      </c>
      <c r="I109" s="265">
        <v>87</v>
      </c>
      <c r="J109" s="265">
        <v>72</v>
      </c>
      <c r="K109" s="251">
        <f t="shared" si="9"/>
        <v>84</v>
      </c>
    </row>
    <row r="110" spans="1:11" ht="45" x14ac:dyDescent="0.25">
      <c r="A110" s="255" t="s">
        <v>184</v>
      </c>
      <c r="B110" s="248"/>
      <c r="C110" s="248"/>
      <c r="D110" s="265"/>
      <c r="E110" s="265"/>
      <c r="F110" s="265">
        <v>98</v>
      </c>
      <c r="G110" s="265">
        <v>100</v>
      </c>
      <c r="H110" s="265">
        <v>97</v>
      </c>
      <c r="I110" s="265">
        <v>100</v>
      </c>
      <c r="J110" s="265">
        <v>95</v>
      </c>
      <c r="K110" s="251">
        <f t="shared" si="9"/>
        <v>98</v>
      </c>
    </row>
    <row r="111" spans="1:11" x14ac:dyDescent="0.25">
      <c r="A111" s="255" t="s">
        <v>185</v>
      </c>
      <c r="B111" s="248"/>
      <c r="C111" s="248"/>
      <c r="D111" s="265"/>
      <c r="E111" s="265"/>
      <c r="F111" s="265">
        <v>100</v>
      </c>
      <c r="G111" s="265">
        <v>69</v>
      </c>
      <c r="H111" s="265">
        <v>95</v>
      </c>
      <c r="I111" s="265">
        <v>95</v>
      </c>
      <c r="J111" s="265">
        <v>72</v>
      </c>
      <c r="K111" s="251">
        <f t="shared" si="9"/>
        <v>86.2</v>
      </c>
    </row>
    <row r="112" spans="1:11" x14ac:dyDescent="0.25">
      <c r="A112" s="255" t="s">
        <v>77</v>
      </c>
      <c r="B112" s="248"/>
      <c r="C112" s="248"/>
      <c r="D112" s="265"/>
      <c r="E112" s="265"/>
      <c r="F112" s="265">
        <v>65</v>
      </c>
      <c r="G112" s="265">
        <v>90</v>
      </c>
      <c r="H112" s="265">
        <v>55</v>
      </c>
      <c r="I112" s="265">
        <v>83</v>
      </c>
      <c r="J112" s="265">
        <v>71</v>
      </c>
      <c r="K112" s="251">
        <f t="shared" si="9"/>
        <v>72.8</v>
      </c>
    </row>
    <row r="113" spans="1:11" ht="30" x14ac:dyDescent="0.25">
      <c r="A113" s="255" t="s">
        <v>187</v>
      </c>
      <c r="B113" s="248"/>
      <c r="C113" s="248"/>
      <c r="D113" s="265"/>
      <c r="E113" s="265"/>
      <c r="F113" s="265">
        <v>100</v>
      </c>
      <c r="G113" s="265">
        <v>100</v>
      </c>
      <c r="H113" s="265">
        <v>94</v>
      </c>
      <c r="I113" s="265">
        <v>100</v>
      </c>
      <c r="J113" s="265">
        <v>100</v>
      </c>
      <c r="K113" s="251">
        <f t="shared" si="9"/>
        <v>98.8</v>
      </c>
    </row>
    <row r="114" spans="1:11" x14ac:dyDescent="0.25">
      <c r="A114" s="255" t="s">
        <v>84</v>
      </c>
      <c r="B114" s="248"/>
      <c r="C114" s="248"/>
      <c r="D114" s="265"/>
      <c r="E114" s="265"/>
      <c r="F114" s="265">
        <v>98</v>
      </c>
      <c r="G114" s="265">
        <v>91</v>
      </c>
      <c r="H114" s="265">
        <v>86</v>
      </c>
      <c r="I114" s="265">
        <v>90</v>
      </c>
      <c r="J114" s="265">
        <v>96</v>
      </c>
      <c r="K114" s="251">
        <f t="shared" si="9"/>
        <v>92.2</v>
      </c>
    </row>
    <row r="115" spans="1:11" ht="30.75" thickBot="1" x14ac:dyDescent="0.3">
      <c r="A115" s="256" t="s">
        <v>188</v>
      </c>
      <c r="B115" s="253"/>
      <c r="C115" s="253"/>
      <c r="D115" s="257"/>
      <c r="E115" s="257"/>
      <c r="F115" s="257">
        <v>100</v>
      </c>
      <c r="G115" s="257">
        <v>100</v>
      </c>
      <c r="H115" s="257">
        <v>90</v>
      </c>
      <c r="I115" s="265">
        <v>96</v>
      </c>
      <c r="J115" s="265">
        <v>87</v>
      </c>
      <c r="K115" s="258">
        <f t="shared" si="9"/>
        <v>94.6</v>
      </c>
    </row>
    <row r="116" spans="1:11" ht="15.75" thickBot="1" x14ac:dyDescent="0.3">
      <c r="A116" s="359" t="s">
        <v>223</v>
      </c>
      <c r="B116" s="331">
        <f t="shared" ref="B116:J116" si="10">AVERAGE(B99:B115)</f>
        <v>97.058823529411768</v>
      </c>
      <c r="C116" s="332">
        <f t="shared" si="10"/>
        <v>96.5</v>
      </c>
      <c r="D116" s="332">
        <f t="shared" si="10"/>
        <v>99</v>
      </c>
      <c r="E116" s="239">
        <f t="shared" si="10"/>
        <v>99.625</v>
      </c>
      <c r="F116" s="239">
        <f t="shared" si="10"/>
        <v>92.727272727272734</v>
      </c>
      <c r="G116" s="239">
        <f t="shared" si="10"/>
        <v>88.909090909090907</v>
      </c>
      <c r="H116" s="239">
        <f t="shared" si="10"/>
        <v>85.090909090909093</v>
      </c>
      <c r="I116" s="239">
        <f t="shared" si="10"/>
        <v>88.272727272727266</v>
      </c>
      <c r="J116" s="239">
        <f t="shared" si="10"/>
        <v>85</v>
      </c>
      <c r="K116" s="360">
        <f t="shared" si="9"/>
        <v>92.464869281045765</v>
      </c>
    </row>
    <row r="117" spans="1:11" x14ac:dyDescent="0.25">
      <c r="A117" s="124"/>
      <c r="B117" s="184"/>
      <c r="C117" s="184"/>
      <c r="D117" s="184"/>
      <c r="E117" s="39"/>
      <c r="F117" s="39"/>
      <c r="G117" s="39"/>
      <c r="H117" s="39"/>
    </row>
  </sheetData>
  <mergeCells count="6">
    <mergeCell ref="B21:K21"/>
    <mergeCell ref="B46:K46"/>
    <mergeCell ref="B72:K72"/>
    <mergeCell ref="B97:K97"/>
    <mergeCell ref="A1:K1"/>
    <mergeCell ref="B2:K2"/>
  </mergeCells>
  <pageMargins left="0.511811024" right="0.511811024" top="0.78740157499999996" bottom="0.78740157499999996" header="0.31496062000000002" footer="0.31496062000000002"/>
  <pageSetup paperSize="9" scale="84" orientation="landscape" r:id="rId1"/>
  <headerFooter>
    <oddHeader>&amp;C&amp;"-,Negrito"&amp;K08-024UNIOESTE - CECE - FOZ DO IGUAÇU
ENGENHARIA MECÂNICA - 2008 A 2011</oddHeader>
  </headerFooter>
  <rowBreaks count="4" manualBreakCount="4">
    <brk id="20" max="14" man="1"/>
    <brk id="44" max="14" man="1"/>
    <brk id="70" max="16383" man="1"/>
    <brk id="9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="85" zoomScaleNormal="85" workbookViewId="0">
      <selection activeCell="H5" sqref="H5"/>
    </sheetView>
  </sheetViews>
  <sheetFormatPr defaultRowHeight="18.75" x14ac:dyDescent="0.25"/>
  <cols>
    <col min="1" max="1" width="10.28515625" style="274" customWidth="1"/>
    <col min="2" max="16384" width="9.140625" style="274"/>
  </cols>
  <sheetData>
    <row r="2" spans="1:13" ht="19.5" x14ac:dyDescent="0.25">
      <c r="A2" s="373" t="s">
        <v>206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</row>
    <row r="3" spans="1:13" ht="19.5" x14ac:dyDescent="0.25">
      <c r="A3" s="373" t="s">
        <v>207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</row>
    <row r="4" spans="1:13" ht="19.5" x14ac:dyDescent="0.25">
      <c r="A4" s="373" t="s">
        <v>224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58"/>
    </row>
    <row r="5" spans="1:13" ht="20.25" thickBot="1" x14ac:dyDescent="0.3">
      <c r="A5" s="275"/>
    </row>
    <row r="6" spans="1:13" ht="19.5" thickBot="1" x14ac:dyDescent="0.3">
      <c r="B6" s="371" t="s">
        <v>174</v>
      </c>
      <c r="C6" s="372"/>
      <c r="D6" s="372"/>
      <c r="E6" s="372"/>
      <c r="F6" s="372"/>
      <c r="G6" s="372"/>
      <c r="H6" s="354"/>
    </row>
    <row r="7" spans="1:13" ht="19.5" thickBot="1" x14ac:dyDescent="0.3">
      <c r="B7" s="355">
        <v>2008</v>
      </c>
      <c r="C7" s="356">
        <v>2009</v>
      </c>
      <c r="D7" s="356">
        <v>2010</v>
      </c>
      <c r="E7" s="356">
        <v>2011</v>
      </c>
      <c r="F7" s="356">
        <v>2012</v>
      </c>
      <c r="G7" s="357">
        <v>2013</v>
      </c>
      <c r="H7" s="357">
        <v>2014</v>
      </c>
      <c r="I7" s="357">
        <v>2015</v>
      </c>
      <c r="J7" s="357">
        <v>2016</v>
      </c>
      <c r="K7" s="276" t="s">
        <v>173</v>
      </c>
    </row>
    <row r="8" spans="1:13" x14ac:dyDescent="0.25">
      <c r="A8" s="277" t="s">
        <v>168</v>
      </c>
      <c r="B8" s="278">
        <v>71.198398006246592</v>
      </c>
      <c r="C8" s="279">
        <v>60.968012628780322</v>
      </c>
      <c r="D8" s="279">
        <v>58.319444444444443</v>
      </c>
      <c r="E8" s="279">
        <v>49.357142857142854</v>
      </c>
      <c r="F8" s="279">
        <v>57.125</v>
      </c>
      <c r="G8" s="333">
        <v>64.5</v>
      </c>
      <c r="H8" s="333">
        <v>46.75</v>
      </c>
      <c r="I8" s="333">
        <v>60.875</v>
      </c>
      <c r="J8" s="333">
        <v>45.75</v>
      </c>
      <c r="K8" s="280">
        <f>AVERAGE(B8:J8)</f>
        <v>57.204777548512688</v>
      </c>
      <c r="M8" s="281"/>
    </row>
    <row r="9" spans="1:13" x14ac:dyDescent="0.25">
      <c r="A9" s="282" t="s">
        <v>167</v>
      </c>
      <c r="B9" s="283">
        <v>72.401263333155157</v>
      </c>
      <c r="C9" s="284">
        <v>55.603134150801495</v>
      </c>
      <c r="D9" s="284">
        <v>64.3125</v>
      </c>
      <c r="E9" s="284">
        <v>66.2</v>
      </c>
      <c r="F9" s="284">
        <v>52.333333333333336</v>
      </c>
      <c r="G9" s="334">
        <v>46.25</v>
      </c>
      <c r="H9" s="334">
        <v>44.875</v>
      </c>
      <c r="I9" s="334">
        <v>52.125</v>
      </c>
      <c r="J9" s="334">
        <v>55.875</v>
      </c>
      <c r="K9" s="285">
        <f>AVERAGE(B9:J9)</f>
        <v>56.663914535254442</v>
      </c>
      <c r="M9" s="281"/>
    </row>
    <row r="10" spans="1:13" x14ac:dyDescent="0.25">
      <c r="A10" s="282" t="s">
        <v>169</v>
      </c>
      <c r="B10" s="283">
        <v>81.243706076997142</v>
      </c>
      <c r="C10" s="284">
        <v>81.8</v>
      </c>
      <c r="D10" s="284">
        <v>82.544642857142861</v>
      </c>
      <c r="E10" s="284">
        <v>76.666666666666671</v>
      </c>
      <c r="F10" s="284">
        <v>66.666666666666671</v>
      </c>
      <c r="G10" s="334">
        <v>61</v>
      </c>
      <c r="H10" s="334">
        <v>60.571428571428569</v>
      </c>
      <c r="I10" s="334">
        <v>57.857142857142854</v>
      </c>
      <c r="J10" s="334">
        <v>68.285714285714292</v>
      </c>
      <c r="K10" s="285">
        <f>AVERAGE(B10:J10)</f>
        <v>70.737329775751007</v>
      </c>
      <c r="M10" s="281"/>
    </row>
    <row r="11" spans="1:13" x14ac:dyDescent="0.25">
      <c r="A11" s="282" t="s">
        <v>170</v>
      </c>
      <c r="B11" s="283">
        <v>94.585568277875979</v>
      </c>
      <c r="C11" s="284">
        <v>91.523518809233096</v>
      </c>
      <c r="D11" s="284">
        <v>98.1218253968254</v>
      </c>
      <c r="E11" s="284">
        <v>89.8</v>
      </c>
      <c r="F11" s="284">
        <v>72</v>
      </c>
      <c r="G11" s="334">
        <v>75.111111111111114</v>
      </c>
      <c r="H11" s="334">
        <v>72.888888888888886</v>
      </c>
      <c r="I11" s="334">
        <v>70.444444444444443</v>
      </c>
      <c r="J11" s="334">
        <v>62.333333333333336</v>
      </c>
      <c r="K11" s="285">
        <f>AVERAGE(B11:J11)</f>
        <v>80.756521140190259</v>
      </c>
      <c r="M11" s="281"/>
    </row>
    <row r="12" spans="1:13" ht="19.5" thickBot="1" x14ac:dyDescent="0.3">
      <c r="A12" s="286" t="s">
        <v>171</v>
      </c>
      <c r="B12" s="287">
        <v>97.058823529411768</v>
      </c>
      <c r="C12" s="288">
        <v>96.5</v>
      </c>
      <c r="D12" s="288">
        <v>99</v>
      </c>
      <c r="E12" s="288">
        <v>99.625</v>
      </c>
      <c r="F12" s="288">
        <v>92.727272727272734</v>
      </c>
      <c r="G12" s="335">
        <v>88.909090909090907</v>
      </c>
      <c r="H12" s="335">
        <v>85.090909090909093</v>
      </c>
      <c r="I12" s="335">
        <v>88.272727272727266</v>
      </c>
      <c r="J12" s="335">
        <v>85</v>
      </c>
      <c r="K12" s="289">
        <f>AVERAGE(B12:J12)</f>
        <v>92.464869281045765</v>
      </c>
      <c r="M12" s="281"/>
    </row>
  </sheetData>
  <mergeCells count="4">
    <mergeCell ref="B6:G6"/>
    <mergeCell ref="A2:K2"/>
    <mergeCell ref="A3:K3"/>
    <mergeCell ref="A4:K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2008</vt:lpstr>
      <vt:lpstr>2009</vt:lpstr>
      <vt:lpstr>2010</vt:lpstr>
      <vt:lpstr>2011</vt:lpstr>
      <vt:lpstr>2012</vt:lpstr>
      <vt:lpstr>2013</vt:lpstr>
      <vt:lpstr>Geral</vt:lpstr>
      <vt:lpstr>Disciplinas&amp;Séries</vt:lpstr>
      <vt:lpstr>Gráfico Geral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Alesandra Silva Barros</cp:lastModifiedBy>
  <cp:lastPrinted>2012-04-26T20:40:58Z</cp:lastPrinted>
  <dcterms:created xsi:type="dcterms:W3CDTF">2012-04-04T17:56:57Z</dcterms:created>
  <dcterms:modified xsi:type="dcterms:W3CDTF">2017-07-26T16:51:53Z</dcterms:modified>
</cp:coreProperties>
</file>