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20220222" sheetId="1" r:id="rId1"/>
    <sheet name="20220223" sheetId="2" r:id="rId2"/>
    <sheet name="20220224" sheetId="3" r:id="rId3"/>
    <sheet name="20220225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" i="4" l="1"/>
  <c r="I17" i="4"/>
  <c r="H16" i="4"/>
  <c r="D16" i="4"/>
  <c r="C16" i="4"/>
  <c r="L15" i="4"/>
  <c r="I15" i="4"/>
  <c r="H14" i="4"/>
  <c r="D14" i="4"/>
  <c r="C14" i="4"/>
  <c r="L13" i="4"/>
  <c r="K13" i="4"/>
  <c r="J13" i="4"/>
  <c r="I13" i="4"/>
  <c r="H12" i="4"/>
  <c r="D12" i="4"/>
  <c r="C12" i="4"/>
  <c r="H10" i="4"/>
  <c r="D10" i="4"/>
  <c r="C10" i="4"/>
  <c r="L9" i="4"/>
  <c r="K9" i="4"/>
  <c r="J9" i="4"/>
  <c r="I9" i="4"/>
  <c r="H8" i="4"/>
  <c r="D8" i="4"/>
  <c r="C8" i="4"/>
  <c r="I7" i="4"/>
  <c r="H6" i="4"/>
  <c r="D6" i="4"/>
  <c r="C6" i="4"/>
  <c r="I5" i="4"/>
  <c r="H4" i="4"/>
  <c r="D4" i="4"/>
  <c r="C4" i="4"/>
  <c r="H2" i="4"/>
  <c r="D2" i="4"/>
  <c r="C2" i="4"/>
  <c r="G3" i="1" l="1"/>
  <c r="G4" i="1"/>
  <c r="G5" i="1"/>
  <c r="G6" i="1"/>
  <c r="G7" i="1"/>
  <c r="G8" i="1"/>
  <c r="G9" i="1"/>
  <c r="G2" i="1"/>
  <c r="G3" i="2"/>
  <c r="G4" i="2"/>
  <c r="G5" i="2"/>
  <c r="G6" i="2"/>
  <c r="G7" i="2"/>
  <c r="G8" i="2"/>
  <c r="G9" i="2"/>
  <c r="G2" i="2"/>
  <c r="H4" i="3"/>
  <c r="H6" i="3"/>
  <c r="H8" i="3"/>
  <c r="H10" i="3"/>
  <c r="H12" i="3"/>
  <c r="H14" i="3"/>
  <c r="H16" i="3"/>
  <c r="H2" i="3"/>
  <c r="L17" i="3" l="1"/>
  <c r="L15" i="3"/>
  <c r="J13" i="3"/>
  <c r="K13" i="3"/>
  <c r="L13" i="3"/>
  <c r="K9" i="3"/>
  <c r="L9" i="3"/>
  <c r="J9" i="3"/>
  <c r="I17" i="3"/>
  <c r="I15" i="3"/>
  <c r="I13" i="3"/>
  <c r="I9" i="3"/>
  <c r="I7" i="3"/>
  <c r="I5" i="3"/>
  <c r="D4" i="3" l="1"/>
  <c r="D6" i="3"/>
  <c r="D8" i="3"/>
  <c r="D10" i="3"/>
  <c r="D12" i="3"/>
  <c r="D14" i="3"/>
  <c r="D16" i="3"/>
  <c r="D2" i="3"/>
  <c r="C16" i="3"/>
  <c r="C14" i="3"/>
  <c r="C12" i="3"/>
  <c r="C10" i="3"/>
  <c r="C8" i="3"/>
  <c r="C6" i="3"/>
  <c r="C4" i="3"/>
  <c r="C2" i="3"/>
  <c r="C9" i="2" l="1"/>
  <c r="C8" i="2"/>
  <c r="C7" i="2"/>
  <c r="C6" i="2"/>
  <c r="C5" i="2"/>
  <c r="C4" i="2"/>
  <c r="C3" i="2"/>
  <c r="C2" i="2"/>
  <c r="C3" i="1" l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<sst xmlns="http://schemas.openxmlformats.org/spreadsheetml/2006/main" count="114" uniqueCount="33">
  <si>
    <t>市值</t>
    <phoneticPr fontId="1" type="noConversion"/>
  </si>
  <si>
    <t>持仓</t>
    <phoneticPr fontId="1" type="noConversion"/>
  </si>
  <si>
    <t>成本</t>
    <phoneticPr fontId="1" type="noConversion"/>
  </si>
  <si>
    <t>现价</t>
    <phoneticPr fontId="1" type="noConversion"/>
  </si>
  <si>
    <t>代码</t>
    <phoneticPr fontId="1" type="noConversion"/>
  </si>
  <si>
    <t>名称</t>
    <phoneticPr fontId="1" type="noConversion"/>
  </si>
  <si>
    <t>ST德豪</t>
    <phoneticPr fontId="1" type="noConversion"/>
  </si>
  <si>
    <t>美利云</t>
    <phoneticPr fontId="1" type="noConversion"/>
  </si>
  <si>
    <t>江南化工</t>
    <phoneticPr fontId="1" type="noConversion"/>
  </si>
  <si>
    <t>申通快递</t>
    <phoneticPr fontId="1" type="noConversion"/>
  </si>
  <si>
    <t>华策影视</t>
    <phoneticPr fontId="1" type="noConversion"/>
  </si>
  <si>
    <t>新力金融</t>
    <phoneticPr fontId="1" type="noConversion"/>
  </si>
  <si>
    <t>ST华钰</t>
    <phoneticPr fontId="1" type="noConversion"/>
  </si>
  <si>
    <t>豪美转债</t>
    <phoneticPr fontId="1" type="noConversion"/>
  </si>
  <si>
    <t>000815</t>
    <phoneticPr fontId="1" type="noConversion"/>
  </si>
  <si>
    <t>002005</t>
    <phoneticPr fontId="1" type="noConversion"/>
  </si>
  <si>
    <t>002226</t>
    <phoneticPr fontId="1" type="noConversion"/>
  </si>
  <si>
    <t>002468</t>
    <phoneticPr fontId="1" type="noConversion"/>
  </si>
  <si>
    <t>300133</t>
    <phoneticPr fontId="1" type="noConversion"/>
  </si>
  <si>
    <t>600318</t>
    <phoneticPr fontId="1" type="noConversion"/>
  </si>
  <si>
    <t>601020</t>
    <phoneticPr fontId="1" type="noConversion"/>
  </si>
  <si>
    <t>预计底部1</t>
    <phoneticPr fontId="1" type="noConversion"/>
  </si>
  <si>
    <t>-</t>
    <phoneticPr fontId="1" type="noConversion"/>
  </si>
  <si>
    <t>预计压力位1</t>
    <phoneticPr fontId="1" type="noConversion"/>
  </si>
  <si>
    <t>预计底部2</t>
    <phoneticPr fontId="1" type="noConversion"/>
  </si>
  <si>
    <t>预计底部3</t>
    <phoneticPr fontId="1" type="noConversion"/>
  </si>
  <si>
    <t>预计底部4</t>
    <phoneticPr fontId="1" type="noConversion"/>
  </si>
  <si>
    <t>盈利</t>
    <phoneticPr fontId="1" type="noConversion"/>
  </si>
  <si>
    <t>盈利</t>
    <phoneticPr fontId="1" type="noConversion"/>
  </si>
  <si>
    <t>持仓成本</t>
    <phoneticPr fontId="1" type="noConversion"/>
  </si>
  <si>
    <t>底部2</t>
    <phoneticPr fontId="1" type="noConversion"/>
  </si>
  <si>
    <t>底部3</t>
    <phoneticPr fontId="1" type="noConversion"/>
  </si>
  <si>
    <t>底部4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</si>
</sst>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0" fontId="0" fillId="0" borderId="0" xfId="0" applyNumberFormat="1"/>
    <xf numFmtId="0" fontId="0" fillId="0" borderId="0" xfId="0" applyFill="1"/>
  </cellXfs>
  <cellStyles count="1">
    <cellStyle name="常规" xfId="0" builtinId="0"/>
  </cellStyles>
  <dxfs count="8"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006100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00610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12</xdr:row>
      <xdr:rowOff>28575</xdr:rowOff>
    </xdr:from>
    <xdr:to>
      <xdr:col>9</xdr:col>
      <xdr:colOff>704850</xdr:colOff>
      <xdr:row>21</xdr:row>
      <xdr:rowOff>19050</xdr:rowOff>
    </xdr:to>
    <xdr:sp macro="" textlink="">
      <xdr:nvSpPr>
        <xdr:cNvPr id="2" name="文本框 1"/>
        <xdr:cNvSpPr txBox="1"/>
      </xdr:nvSpPr>
      <xdr:spPr>
        <a:xfrm>
          <a:off x="2228850" y="2200275"/>
          <a:ext cx="3838575" cy="1619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中科三环</a:t>
          </a:r>
          <a:r>
            <a:rPr lang="en-US" altLang="zh-CN" sz="1100"/>
            <a:t>?</a:t>
          </a:r>
        </a:p>
        <a:p>
          <a:r>
            <a:rPr lang="zh-CN" altLang="en-US">
              <a:effectLst/>
            </a:rPr>
            <a:t>欧菲光？</a:t>
          </a:r>
        </a:p>
        <a:p>
          <a:r>
            <a:rPr lang="zh-CN" altLang="en-US">
              <a:effectLst/>
            </a:rPr>
            <a:t>磷化工三杰？</a:t>
          </a:r>
        </a:p>
        <a:p>
          <a:r>
            <a:rPr lang="zh-CN" altLang="en-US">
              <a:effectLst/>
            </a:rPr>
            <a:t>瑞茂通</a:t>
          </a:r>
          <a:r>
            <a:rPr lang="en-US" altLang="zh-CN">
              <a:effectLst/>
            </a:rPr>
            <a:t>?</a:t>
          </a:r>
        </a:p>
        <a:p>
          <a:r>
            <a:rPr lang="zh-CN" altLang="en-US">
              <a:effectLst/>
            </a:rPr>
            <a:t>云铝</a:t>
          </a:r>
          <a:r>
            <a:rPr lang="en-US" altLang="zh-CN">
              <a:effectLst/>
            </a:rPr>
            <a:t>?</a:t>
          </a:r>
        </a:p>
        <a:p>
          <a:r>
            <a:rPr lang="zh-CN" altLang="en-US">
              <a:effectLst/>
            </a:rPr>
            <a:t>镁王云海</a:t>
          </a:r>
          <a:r>
            <a:rPr lang="en-US" altLang="zh-CN">
              <a:effectLst/>
            </a:rPr>
            <a:t>?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19</xdr:row>
      <xdr:rowOff>114300</xdr:rowOff>
    </xdr:from>
    <xdr:to>
      <xdr:col>14</xdr:col>
      <xdr:colOff>266700</xdr:colOff>
      <xdr:row>31</xdr:row>
      <xdr:rowOff>0</xdr:rowOff>
    </xdr:to>
    <xdr:sp macro="" textlink="">
      <xdr:nvSpPr>
        <xdr:cNvPr id="2" name="文本框 1"/>
        <xdr:cNvSpPr txBox="1"/>
      </xdr:nvSpPr>
      <xdr:spPr>
        <a:xfrm>
          <a:off x="5953125" y="3552825"/>
          <a:ext cx="4191000" cy="2057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准备加仓华策影视</a:t>
          </a:r>
          <a:r>
            <a:rPr lang="en-US" altLang="zh-CN" sz="1100"/>
            <a:t>5000.</a:t>
          </a:r>
        </a:p>
        <a:p>
          <a:r>
            <a:rPr lang="zh-CN" altLang="en-US">
              <a:effectLst/>
            </a:rPr>
            <a:t>等美利云开板卖掉</a:t>
          </a:r>
        </a:p>
        <a:p>
          <a:r>
            <a:rPr lang="zh-CN" altLang="en-US">
              <a:effectLst/>
            </a:rPr>
            <a:t>华策影视准备清掉</a:t>
          </a:r>
          <a:r>
            <a:rPr lang="en-US" altLang="zh-CN">
              <a:effectLst/>
            </a:rPr>
            <a:t>,</a:t>
          </a:r>
          <a:r>
            <a:rPr lang="zh-CN" altLang="en-US">
              <a:effectLst/>
            </a:rPr>
            <a:t>板块没有逻辑</a:t>
          </a:r>
        </a:p>
        <a:p>
          <a:r>
            <a:rPr lang="zh-CN" altLang="en-US">
              <a:effectLst/>
            </a:rPr>
            <a:t>申通</a:t>
          </a:r>
          <a:r>
            <a:rPr lang="en-US" altLang="zh-CN">
              <a:effectLst/>
            </a:rPr>
            <a:t>,</a:t>
          </a:r>
          <a:r>
            <a:rPr lang="zh-CN" altLang="en-US">
              <a:effectLst/>
            </a:rPr>
            <a:t>困境翻转</a:t>
          </a:r>
          <a:r>
            <a:rPr lang="en-US" altLang="zh-CN">
              <a:effectLst/>
            </a:rPr>
            <a:t>,</a:t>
          </a:r>
          <a:r>
            <a:rPr lang="zh-CN" altLang="en-US">
              <a:effectLst/>
            </a:rPr>
            <a:t>可以等</a:t>
          </a:r>
        </a:p>
        <a:p>
          <a:r>
            <a:rPr lang="en-US" altLang="zh-CN">
              <a:effectLst/>
            </a:rPr>
            <a:t>st</a:t>
          </a:r>
          <a:r>
            <a:rPr lang="zh-CN" altLang="en-US">
              <a:effectLst/>
            </a:rPr>
            <a:t>德豪不动</a:t>
          </a:r>
          <a:r>
            <a:rPr lang="en-US" altLang="zh-CN">
              <a:effectLst/>
            </a:rPr>
            <a:t>,</a:t>
          </a:r>
          <a:r>
            <a:rPr lang="zh-CN" altLang="en-US">
              <a:effectLst/>
            </a:rPr>
            <a:t>可以加</a:t>
          </a:r>
          <a:r>
            <a:rPr lang="en-US" altLang="zh-CN">
              <a:effectLst/>
            </a:rPr>
            <a:t>4000</a:t>
          </a:r>
          <a:r>
            <a:rPr lang="zh-CN" altLang="en-US">
              <a:effectLst/>
            </a:rPr>
            <a:t>块到</a:t>
          </a:r>
          <a:r>
            <a:rPr lang="en-US" altLang="zh-CN">
              <a:effectLst/>
            </a:rPr>
            <a:t>15000</a:t>
          </a:r>
          <a:r>
            <a:rPr lang="zh-CN" altLang="en-US">
              <a:effectLst/>
            </a:rPr>
            <a:t>左右</a:t>
          </a:r>
        </a:p>
        <a:p>
          <a:r>
            <a:rPr lang="en-US" altLang="zh-CN">
              <a:effectLst/>
            </a:rPr>
            <a:t>st</a:t>
          </a:r>
          <a:r>
            <a:rPr lang="zh-CN" altLang="en-US">
              <a:effectLst/>
            </a:rPr>
            <a:t>华钰不动</a:t>
          </a:r>
        </a:p>
        <a:p>
          <a:r>
            <a:rPr lang="zh-CN" altLang="en-US">
              <a:effectLst/>
            </a:rPr>
            <a:t>新力金融等</a:t>
          </a:r>
          <a:r>
            <a:rPr lang="en-US" altLang="zh-CN">
              <a:effectLst/>
            </a:rPr>
            <a:t>,</a:t>
          </a:r>
          <a:r>
            <a:rPr lang="zh-CN" altLang="en-US">
              <a:effectLst/>
            </a:rPr>
            <a:t>如果不能突破压力位</a:t>
          </a:r>
          <a:r>
            <a:rPr lang="en-US" altLang="zh-CN">
              <a:effectLst/>
            </a:rPr>
            <a:t>,</a:t>
          </a:r>
          <a:r>
            <a:rPr lang="zh-CN" altLang="en-US">
              <a:effectLst/>
            </a:rPr>
            <a:t>回调</a:t>
          </a:r>
          <a:r>
            <a:rPr lang="en-US" altLang="zh-CN">
              <a:effectLst/>
            </a:rPr>
            <a:t>,</a:t>
          </a:r>
          <a:r>
            <a:rPr lang="zh-CN" altLang="en-US">
              <a:effectLst/>
            </a:rPr>
            <a:t>加仓</a:t>
          </a:r>
          <a:r>
            <a:rPr lang="en-US" altLang="zh-CN">
              <a:effectLst/>
            </a:rPr>
            <a:t>5000</a:t>
          </a:r>
          <a:r>
            <a:rPr lang="zh-CN" altLang="en-US">
              <a:effectLst/>
            </a:rPr>
            <a:t>左右</a:t>
          </a:r>
        </a:p>
        <a:p>
          <a:r>
            <a:rPr lang="zh-CN" altLang="en-US">
              <a:effectLst/>
            </a:rPr>
            <a:t>豪美转债交易即清仓</a:t>
          </a:r>
        </a:p>
        <a:p>
          <a:r>
            <a:rPr lang="zh-CN" altLang="en-US">
              <a:effectLst/>
            </a:rPr>
            <a:t>江南化工保本出</a:t>
          </a:r>
        </a:p>
        <a:p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sqref="A1:N9"/>
    </sheetView>
  </sheetViews>
  <sheetFormatPr defaultRowHeight="14.25" x14ac:dyDescent="0.2"/>
  <cols>
    <col min="1" max="1" width="9" style="1"/>
    <col min="8" max="8" width="10" bestFit="1" customWidth="1"/>
    <col min="9" max="11" width="10" customWidth="1"/>
    <col min="12" max="12" width="12.125" bestFit="1" customWidth="1"/>
  </cols>
  <sheetData>
    <row r="1" spans="1:14" x14ac:dyDescent="0.2">
      <c r="A1" s="1" t="s">
        <v>4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27</v>
      </c>
      <c r="H1" t="s">
        <v>21</v>
      </c>
      <c r="I1" t="s">
        <v>24</v>
      </c>
      <c r="J1" t="s">
        <v>25</v>
      </c>
      <c r="K1" t="s">
        <v>26</v>
      </c>
      <c r="L1" t="s">
        <v>23</v>
      </c>
    </row>
    <row r="2" spans="1:14" x14ac:dyDescent="0.2">
      <c r="A2" s="1" t="s">
        <v>14</v>
      </c>
      <c r="B2" t="s">
        <v>7</v>
      </c>
      <c r="C2">
        <f>D2*F2</f>
        <v>25520.000000000004</v>
      </c>
      <c r="D2">
        <v>2900</v>
      </c>
      <c r="E2">
        <v>6.8739999999999997</v>
      </c>
      <c r="F2">
        <v>8.8000000000000007</v>
      </c>
      <c r="G2" s="2">
        <f>(F2-E2)/E2</f>
        <v>0.28018620890311335</v>
      </c>
      <c r="H2" t="s">
        <v>22</v>
      </c>
    </row>
    <row r="3" spans="1:14" x14ac:dyDescent="0.2">
      <c r="A3" s="1" t="s">
        <v>15</v>
      </c>
      <c r="B3" t="s">
        <v>6</v>
      </c>
      <c r="C3">
        <f t="shared" ref="C3:C9" si="0">D3*F3</f>
        <v>11277</v>
      </c>
      <c r="D3">
        <v>6300</v>
      </c>
      <c r="E3">
        <v>2.028</v>
      </c>
      <c r="F3">
        <v>1.79</v>
      </c>
      <c r="G3" s="2">
        <f t="shared" ref="G3:G9" si="1">(F3-E3)/E3</f>
        <v>-0.11735700197238658</v>
      </c>
      <c r="H3">
        <v>1.55</v>
      </c>
      <c r="L3">
        <v>2.0499999999999998</v>
      </c>
    </row>
    <row r="4" spans="1:14" x14ac:dyDescent="0.2">
      <c r="A4" s="1" t="s">
        <v>16</v>
      </c>
      <c r="B4" t="s">
        <v>8</v>
      </c>
      <c r="C4">
        <f t="shared" si="0"/>
        <v>8610</v>
      </c>
      <c r="D4">
        <v>1500</v>
      </c>
      <c r="E4">
        <v>5.9130000000000003</v>
      </c>
      <c r="F4">
        <v>5.74</v>
      </c>
      <c r="G4" s="2">
        <f t="shared" si="1"/>
        <v>-2.9257568070353464E-2</v>
      </c>
      <c r="H4">
        <v>5.09</v>
      </c>
      <c r="L4">
        <v>5.96</v>
      </c>
      <c r="M4">
        <v>6.31</v>
      </c>
      <c r="N4">
        <v>8.2100000000000009</v>
      </c>
    </row>
    <row r="5" spans="1:14" x14ac:dyDescent="0.2">
      <c r="A5" s="1" t="s">
        <v>17</v>
      </c>
      <c r="B5" t="s">
        <v>9</v>
      </c>
      <c r="C5">
        <f t="shared" si="0"/>
        <v>15447.000000000002</v>
      </c>
      <c r="D5">
        <v>1900</v>
      </c>
      <c r="E5">
        <v>9.5570000000000004</v>
      </c>
      <c r="F5">
        <v>8.1300000000000008</v>
      </c>
      <c r="G5" s="2">
        <f t="shared" si="1"/>
        <v>-0.14931463848488014</v>
      </c>
      <c r="H5">
        <v>7.98</v>
      </c>
      <c r="I5">
        <v>7.51</v>
      </c>
      <c r="J5">
        <v>7.08</v>
      </c>
      <c r="K5">
        <v>6.44</v>
      </c>
      <c r="L5">
        <v>9.34</v>
      </c>
      <c r="M5">
        <v>10.45</v>
      </c>
    </row>
    <row r="6" spans="1:14" x14ac:dyDescent="0.2">
      <c r="A6" s="1">
        <v>127053</v>
      </c>
      <c r="B6" t="s">
        <v>13</v>
      </c>
      <c r="C6">
        <f t="shared" si="0"/>
        <v>1000</v>
      </c>
      <c r="D6">
        <v>10</v>
      </c>
      <c r="E6">
        <v>100</v>
      </c>
      <c r="F6">
        <v>100</v>
      </c>
      <c r="G6" s="2">
        <f t="shared" si="1"/>
        <v>0</v>
      </c>
    </row>
    <row r="7" spans="1:14" x14ac:dyDescent="0.2">
      <c r="A7" s="1" t="s">
        <v>18</v>
      </c>
      <c r="B7" t="s">
        <v>10</v>
      </c>
      <c r="C7">
        <f t="shared" si="0"/>
        <v>13968</v>
      </c>
      <c r="D7">
        <v>2400</v>
      </c>
      <c r="E7">
        <v>6.4530000000000003</v>
      </c>
      <c r="F7">
        <v>5.82</v>
      </c>
      <c r="G7" s="2">
        <f t="shared" si="1"/>
        <v>-9.8093909809390978E-2</v>
      </c>
      <c r="H7">
        <v>5.79</v>
      </c>
      <c r="I7">
        <v>5.64</v>
      </c>
      <c r="J7">
        <v>5.39</v>
      </c>
      <c r="K7">
        <v>5.27</v>
      </c>
      <c r="L7">
        <v>6.21</v>
      </c>
      <c r="M7">
        <v>7.33</v>
      </c>
    </row>
    <row r="8" spans="1:14" x14ac:dyDescent="0.2">
      <c r="A8" s="1" t="s">
        <v>19</v>
      </c>
      <c r="B8" t="s">
        <v>11</v>
      </c>
      <c r="C8">
        <f t="shared" si="0"/>
        <v>17865</v>
      </c>
      <c r="D8">
        <v>1500</v>
      </c>
      <c r="E8">
        <v>13.538</v>
      </c>
      <c r="F8">
        <v>11.91</v>
      </c>
      <c r="G8" s="2">
        <f t="shared" si="1"/>
        <v>-0.1202540995715763</v>
      </c>
      <c r="H8">
        <v>9.9</v>
      </c>
      <c r="K8">
        <v>6.4</v>
      </c>
      <c r="L8">
        <v>13.46</v>
      </c>
      <c r="M8">
        <v>16.010000000000002</v>
      </c>
    </row>
    <row r="9" spans="1:14" x14ac:dyDescent="0.2">
      <c r="A9" s="1" t="s">
        <v>20</v>
      </c>
      <c r="B9" t="s">
        <v>12</v>
      </c>
      <c r="C9">
        <f t="shared" si="0"/>
        <v>35516</v>
      </c>
      <c r="D9">
        <v>2600</v>
      </c>
      <c r="E9">
        <v>15.409000000000001</v>
      </c>
      <c r="F9">
        <v>13.66</v>
      </c>
      <c r="G9" s="2">
        <f t="shared" si="1"/>
        <v>-0.11350509442533588</v>
      </c>
      <c r="H9">
        <v>12.52</v>
      </c>
      <c r="K9">
        <v>10.98</v>
      </c>
      <c r="L9">
        <v>15.61</v>
      </c>
      <c r="M9">
        <v>17.010000000000002</v>
      </c>
      <c r="N9">
        <v>17.77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C19" sqref="C19"/>
    </sheetView>
  </sheetViews>
  <sheetFormatPr defaultRowHeight="14.25" x14ac:dyDescent="0.2"/>
  <cols>
    <col min="1" max="11" width="9.625" customWidth="1"/>
    <col min="12" max="12" width="12.125" bestFit="1" customWidth="1"/>
    <col min="13" max="14" width="9.625" customWidth="1"/>
  </cols>
  <sheetData>
    <row r="1" spans="1:14" x14ac:dyDescent="0.2">
      <c r="A1" s="1" t="s">
        <v>4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28</v>
      </c>
      <c r="H1" t="s">
        <v>21</v>
      </c>
      <c r="I1" t="s">
        <v>24</v>
      </c>
      <c r="J1" t="s">
        <v>25</v>
      </c>
      <c r="K1" t="s">
        <v>26</v>
      </c>
      <c r="L1" t="s">
        <v>23</v>
      </c>
    </row>
    <row r="2" spans="1:14" x14ac:dyDescent="0.2">
      <c r="A2" s="1" t="s">
        <v>14</v>
      </c>
      <c r="B2" t="s">
        <v>7</v>
      </c>
      <c r="C2">
        <f>D2*F2</f>
        <v>28072</v>
      </c>
      <c r="D2">
        <v>2900</v>
      </c>
      <c r="E2">
        <v>6.8739999999999997</v>
      </c>
      <c r="F2">
        <v>9.68</v>
      </c>
      <c r="G2" s="2">
        <f>(F2-E2)/E2</f>
        <v>0.40820482979342454</v>
      </c>
      <c r="H2" t="s">
        <v>22</v>
      </c>
    </row>
    <row r="3" spans="1:14" x14ac:dyDescent="0.2">
      <c r="A3" s="1" t="s">
        <v>15</v>
      </c>
      <c r="B3" t="s">
        <v>6</v>
      </c>
      <c r="C3">
        <f t="shared" ref="C3:C9" si="0">D3*F3</f>
        <v>11718</v>
      </c>
      <c r="D3">
        <v>6300</v>
      </c>
      <c r="E3">
        <v>2.028</v>
      </c>
      <c r="F3">
        <v>1.86</v>
      </c>
      <c r="G3" s="2">
        <f t="shared" ref="G3:G9" si="1">(F3-E3)/E3</f>
        <v>-8.2840236686390498E-2</v>
      </c>
      <c r="H3">
        <v>1.55</v>
      </c>
      <c r="L3">
        <v>2.0499999999999998</v>
      </c>
    </row>
    <row r="4" spans="1:14" x14ac:dyDescent="0.2">
      <c r="A4" s="1" t="s">
        <v>16</v>
      </c>
      <c r="B4" t="s">
        <v>8</v>
      </c>
      <c r="C4">
        <f t="shared" si="0"/>
        <v>8730</v>
      </c>
      <c r="D4">
        <v>1500</v>
      </c>
      <c r="E4">
        <v>5.9130000000000003</v>
      </c>
      <c r="F4">
        <v>5.82</v>
      </c>
      <c r="G4" s="2">
        <f t="shared" si="1"/>
        <v>-1.5728056823947231E-2</v>
      </c>
      <c r="H4">
        <v>5.09</v>
      </c>
      <c r="L4">
        <v>5.96</v>
      </c>
      <c r="M4">
        <v>6.31</v>
      </c>
      <c r="N4">
        <v>8.2100000000000009</v>
      </c>
    </row>
    <row r="5" spans="1:14" x14ac:dyDescent="0.2">
      <c r="A5" s="1" t="s">
        <v>17</v>
      </c>
      <c r="B5" t="s">
        <v>9</v>
      </c>
      <c r="C5">
        <f t="shared" si="0"/>
        <v>15713</v>
      </c>
      <c r="D5">
        <v>1900</v>
      </c>
      <c r="E5">
        <v>9.5570000000000004</v>
      </c>
      <c r="F5">
        <v>8.27</v>
      </c>
      <c r="G5" s="2">
        <f t="shared" si="1"/>
        <v>-0.13466569007010576</v>
      </c>
      <c r="H5">
        <v>7.98</v>
      </c>
      <c r="I5">
        <v>7.51</v>
      </c>
      <c r="J5">
        <v>7.08</v>
      </c>
      <c r="K5">
        <v>6.44</v>
      </c>
      <c r="L5">
        <v>9.34</v>
      </c>
      <c r="M5">
        <v>10.45</v>
      </c>
    </row>
    <row r="6" spans="1:14" x14ac:dyDescent="0.2">
      <c r="A6" s="1">
        <v>127053</v>
      </c>
      <c r="B6" t="s">
        <v>13</v>
      </c>
      <c r="C6">
        <f t="shared" si="0"/>
        <v>1000</v>
      </c>
      <c r="D6">
        <v>10</v>
      </c>
      <c r="E6">
        <v>100</v>
      </c>
      <c r="F6">
        <v>100</v>
      </c>
      <c r="G6" s="2">
        <f t="shared" si="1"/>
        <v>0</v>
      </c>
    </row>
    <row r="7" spans="1:14" x14ac:dyDescent="0.2">
      <c r="A7" s="1" t="s">
        <v>18</v>
      </c>
      <c r="B7" t="s">
        <v>10</v>
      </c>
      <c r="C7">
        <f t="shared" si="0"/>
        <v>14184</v>
      </c>
      <c r="D7">
        <v>2400</v>
      </c>
      <c r="E7">
        <v>6.4530000000000003</v>
      </c>
      <c r="F7">
        <v>5.91</v>
      </c>
      <c r="G7" s="2">
        <f t="shared" si="1"/>
        <v>-8.4146908414690857E-2</v>
      </c>
      <c r="H7">
        <v>5.79</v>
      </c>
      <c r="I7">
        <v>5.64</v>
      </c>
      <c r="J7">
        <v>5.39</v>
      </c>
      <c r="K7">
        <v>5.27</v>
      </c>
      <c r="L7">
        <v>6.21</v>
      </c>
      <c r="M7">
        <v>7.33</v>
      </c>
    </row>
    <row r="8" spans="1:14" x14ac:dyDescent="0.2">
      <c r="A8" s="1" t="s">
        <v>19</v>
      </c>
      <c r="B8" t="s">
        <v>11</v>
      </c>
      <c r="C8">
        <f t="shared" si="0"/>
        <v>19530</v>
      </c>
      <c r="D8">
        <v>1500</v>
      </c>
      <c r="E8">
        <v>13.538</v>
      </c>
      <c r="F8">
        <v>13.02</v>
      </c>
      <c r="G8" s="2">
        <f t="shared" si="1"/>
        <v>-3.8262668045501602E-2</v>
      </c>
      <c r="H8">
        <v>9.9</v>
      </c>
      <c r="K8">
        <v>6.4</v>
      </c>
      <c r="L8">
        <v>13.46</v>
      </c>
      <c r="M8">
        <v>16.010000000000002</v>
      </c>
    </row>
    <row r="9" spans="1:14" x14ac:dyDescent="0.2">
      <c r="A9" s="1" t="s">
        <v>20</v>
      </c>
      <c r="B9" t="s">
        <v>12</v>
      </c>
      <c r="C9">
        <f t="shared" si="0"/>
        <v>37336</v>
      </c>
      <c r="D9">
        <v>2600</v>
      </c>
      <c r="E9">
        <v>15.409000000000001</v>
      </c>
      <c r="F9">
        <v>14.36</v>
      </c>
      <c r="G9" s="2">
        <f t="shared" si="1"/>
        <v>-6.8077097799987094E-2</v>
      </c>
      <c r="H9">
        <v>12.52</v>
      </c>
      <c r="K9">
        <v>10.98</v>
      </c>
      <c r="L9">
        <v>15.61</v>
      </c>
      <c r="M9">
        <v>17.010000000000002</v>
      </c>
      <c r="N9">
        <v>17.77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workbookViewId="0">
      <selection activeCell="O13" sqref="O13"/>
    </sheetView>
  </sheetViews>
  <sheetFormatPr defaultRowHeight="14.25" x14ac:dyDescent="0.2"/>
  <cols>
    <col min="9" max="9" width="10.625" customWidth="1"/>
    <col min="13" max="13" width="18" customWidth="1"/>
  </cols>
  <sheetData>
    <row r="1" spans="1:15" x14ac:dyDescent="0.2">
      <c r="A1" s="1" t="s">
        <v>4</v>
      </c>
      <c r="B1" t="s">
        <v>5</v>
      </c>
      <c r="C1" t="s">
        <v>0</v>
      </c>
      <c r="D1" t="s">
        <v>29</v>
      </c>
      <c r="E1" t="s">
        <v>1</v>
      </c>
      <c r="F1" t="s">
        <v>2</v>
      </c>
      <c r="G1" t="s">
        <v>3</v>
      </c>
      <c r="H1" s="3" t="s">
        <v>27</v>
      </c>
      <c r="I1" t="s">
        <v>21</v>
      </c>
      <c r="J1" t="s">
        <v>30</v>
      </c>
      <c r="K1" t="s">
        <v>31</v>
      </c>
      <c r="L1" t="s">
        <v>32</v>
      </c>
      <c r="M1" t="s">
        <v>23</v>
      </c>
    </row>
    <row r="2" spans="1:15" x14ac:dyDescent="0.2">
      <c r="A2" s="1" t="s">
        <v>14</v>
      </c>
      <c r="B2" t="s">
        <v>7</v>
      </c>
      <c r="C2">
        <f>E2*G2</f>
        <v>30885</v>
      </c>
      <c r="D2">
        <f>E2*F2</f>
        <v>19934.599999999999</v>
      </c>
      <c r="E2">
        <v>2900</v>
      </c>
      <c r="F2">
        <v>6.8739999999999997</v>
      </c>
      <c r="G2">
        <v>10.65</v>
      </c>
      <c r="H2" s="2">
        <f>(G2-F2)/F2</f>
        <v>0.54931626418388146</v>
      </c>
      <c r="I2" t="s">
        <v>22</v>
      </c>
    </row>
    <row r="3" spans="1:15" x14ac:dyDescent="0.2">
      <c r="A3" s="1"/>
      <c r="H3" s="2"/>
      <c r="I3" s="2"/>
      <c r="J3" s="2"/>
      <c r="K3" s="2"/>
      <c r="L3" s="2"/>
    </row>
    <row r="4" spans="1:15" x14ac:dyDescent="0.2">
      <c r="A4" s="1" t="s">
        <v>15</v>
      </c>
      <c r="B4" t="s">
        <v>6</v>
      </c>
      <c r="C4">
        <f t="shared" ref="C4:C16" si="0">E4*G4</f>
        <v>11340</v>
      </c>
      <c r="D4">
        <f t="shared" ref="D4:D16" si="1">E4*F4</f>
        <v>12776.4</v>
      </c>
      <c r="E4">
        <v>6300</v>
      </c>
      <c r="F4">
        <v>2.028</v>
      </c>
      <c r="G4">
        <v>1.8</v>
      </c>
      <c r="H4" s="2">
        <f t="shared" ref="H4:H16" si="2">(G4-F4)/F4</f>
        <v>-0.11242603550295857</v>
      </c>
      <c r="I4">
        <v>1.55</v>
      </c>
      <c r="M4">
        <v>2.0499999999999998</v>
      </c>
    </row>
    <row r="5" spans="1:15" x14ac:dyDescent="0.2">
      <c r="A5" s="1"/>
      <c r="H5" s="2"/>
      <c r="I5" s="2">
        <f>-($G4-I4)/$G4</f>
        <v>-0.1388888888888889</v>
      </c>
      <c r="J5" s="2"/>
      <c r="K5" s="2"/>
      <c r="L5" s="2"/>
    </row>
    <row r="6" spans="1:15" x14ac:dyDescent="0.2">
      <c r="A6" s="1" t="s">
        <v>16</v>
      </c>
      <c r="B6" t="s">
        <v>8</v>
      </c>
      <c r="C6">
        <f t="shared" si="0"/>
        <v>8475</v>
      </c>
      <c r="D6">
        <f t="shared" si="1"/>
        <v>8869.5</v>
      </c>
      <c r="E6">
        <v>1500</v>
      </c>
      <c r="F6">
        <v>5.9130000000000003</v>
      </c>
      <c r="G6">
        <v>5.65</v>
      </c>
      <c r="H6" s="2">
        <f t="shared" si="2"/>
        <v>-4.4478268222560444E-2</v>
      </c>
      <c r="I6">
        <v>5.09</v>
      </c>
      <c r="M6">
        <v>5.96</v>
      </c>
      <c r="N6">
        <v>6.31</v>
      </c>
      <c r="O6">
        <v>8.2100000000000009</v>
      </c>
    </row>
    <row r="7" spans="1:15" x14ac:dyDescent="0.2">
      <c r="A7" s="1"/>
      <c r="H7" s="2"/>
      <c r="I7" s="2">
        <f>-($G6-I6)/$G6</f>
        <v>-9.9115044247787693E-2</v>
      </c>
      <c r="J7" s="2"/>
      <c r="K7" s="2"/>
      <c r="L7" s="2"/>
    </row>
    <row r="8" spans="1:15" x14ac:dyDescent="0.2">
      <c r="A8" s="1" t="s">
        <v>17</v>
      </c>
      <c r="B8" t="s">
        <v>9</v>
      </c>
      <c r="C8">
        <f t="shared" si="0"/>
        <v>15200</v>
      </c>
      <c r="D8">
        <f t="shared" si="1"/>
        <v>18158.3</v>
      </c>
      <c r="E8">
        <v>1900</v>
      </c>
      <c r="F8">
        <v>9.5570000000000004</v>
      </c>
      <c r="G8">
        <v>8</v>
      </c>
      <c r="H8" s="2">
        <f t="shared" si="2"/>
        <v>-0.16291723344145656</v>
      </c>
      <c r="I8">
        <v>7.98</v>
      </c>
      <c r="J8">
        <v>7.51</v>
      </c>
      <c r="K8">
        <v>7.08</v>
      </c>
      <c r="L8">
        <v>6.44</v>
      </c>
      <c r="M8">
        <v>9.34</v>
      </c>
      <c r="N8">
        <v>10.45</v>
      </c>
    </row>
    <row r="9" spans="1:15" x14ac:dyDescent="0.2">
      <c r="A9" s="1"/>
      <c r="H9" s="2"/>
      <c r="I9" s="2">
        <f>-($G8-I8)/$G8</f>
        <v>-2.4999999999999467E-3</v>
      </c>
      <c r="J9" s="2">
        <f>-($G8-J8)/$G8</f>
        <v>-6.1250000000000027E-2</v>
      </c>
      <c r="K9" s="2">
        <f t="shared" ref="K9:L9" si="3">-($G8-K8)/$G8</f>
        <v>-0.11499999999999999</v>
      </c>
      <c r="L9" s="2">
        <f t="shared" si="3"/>
        <v>-0.19499999999999995</v>
      </c>
    </row>
    <row r="10" spans="1:15" x14ac:dyDescent="0.2">
      <c r="A10" s="1">
        <v>127053</v>
      </c>
      <c r="B10" t="s">
        <v>13</v>
      </c>
      <c r="C10">
        <f t="shared" si="0"/>
        <v>1000</v>
      </c>
      <c r="D10">
        <f t="shared" si="1"/>
        <v>1000</v>
      </c>
      <c r="E10">
        <v>10</v>
      </c>
      <c r="F10">
        <v>100</v>
      </c>
      <c r="G10">
        <v>100</v>
      </c>
      <c r="H10" s="2">
        <f t="shared" si="2"/>
        <v>0</v>
      </c>
    </row>
    <row r="11" spans="1:15" x14ac:dyDescent="0.2">
      <c r="A11" s="1"/>
      <c r="H11" s="2"/>
      <c r="I11" s="2"/>
      <c r="J11" s="2"/>
      <c r="K11" s="2"/>
      <c r="L11" s="2"/>
    </row>
    <row r="12" spans="1:15" x14ac:dyDescent="0.2">
      <c r="A12" s="1" t="s">
        <v>18</v>
      </c>
      <c r="B12" t="s">
        <v>10</v>
      </c>
      <c r="C12">
        <f t="shared" si="0"/>
        <v>13320</v>
      </c>
      <c r="D12">
        <f t="shared" si="1"/>
        <v>15487.2</v>
      </c>
      <c r="E12">
        <v>2400</v>
      </c>
      <c r="F12">
        <v>6.4530000000000003</v>
      </c>
      <c r="G12">
        <v>5.55</v>
      </c>
      <c r="H12" s="2">
        <f t="shared" si="2"/>
        <v>-0.13993491399349148</v>
      </c>
      <c r="I12">
        <v>5.79</v>
      </c>
      <c r="J12">
        <v>5.64</v>
      </c>
      <c r="K12">
        <v>5.39</v>
      </c>
      <c r="L12">
        <v>5.27</v>
      </c>
      <c r="M12">
        <v>6.21</v>
      </c>
      <c r="N12">
        <v>7.33</v>
      </c>
    </row>
    <row r="13" spans="1:15" x14ac:dyDescent="0.2">
      <c r="A13" s="1"/>
      <c r="H13" s="2"/>
      <c r="I13" s="2">
        <f>-($G12-I12)/$G12</f>
        <v>4.324324324324328E-2</v>
      </c>
      <c r="J13" s="2">
        <f t="shared" ref="J13:L13" si="4">-($G12-J12)/$G12</f>
        <v>1.6216216216216193E-2</v>
      </c>
      <c r="K13" s="2">
        <f t="shared" si="4"/>
        <v>-2.8828828828828857E-2</v>
      </c>
      <c r="L13" s="2">
        <f t="shared" si="4"/>
        <v>-5.0450450450450497E-2</v>
      </c>
    </row>
    <row r="14" spans="1:15" x14ac:dyDescent="0.2">
      <c r="A14" s="1" t="s">
        <v>19</v>
      </c>
      <c r="B14" t="s">
        <v>11</v>
      </c>
      <c r="C14">
        <f t="shared" si="0"/>
        <v>19500</v>
      </c>
      <c r="D14">
        <f t="shared" si="1"/>
        <v>20307</v>
      </c>
      <c r="E14">
        <v>1500</v>
      </c>
      <c r="F14">
        <v>13.538</v>
      </c>
      <c r="G14">
        <v>13</v>
      </c>
      <c r="H14" s="2">
        <f t="shared" si="2"/>
        <v>-3.9739991136061477E-2</v>
      </c>
      <c r="I14">
        <v>9.9</v>
      </c>
      <c r="L14">
        <v>6.4</v>
      </c>
      <c r="M14">
        <v>13.46</v>
      </c>
      <c r="N14">
        <v>16.010000000000002</v>
      </c>
    </row>
    <row r="15" spans="1:15" x14ac:dyDescent="0.2">
      <c r="A15" s="1"/>
      <c r="H15" s="2"/>
      <c r="I15" s="2">
        <f>-($G14-I14)/$G14</f>
        <v>-0.23846153846153845</v>
      </c>
      <c r="J15" s="2"/>
      <c r="K15" s="2"/>
      <c r="L15" s="2">
        <f>-($G14-L14)/$G14</f>
        <v>-0.50769230769230766</v>
      </c>
    </row>
    <row r="16" spans="1:15" x14ac:dyDescent="0.2">
      <c r="A16" s="1" t="s">
        <v>20</v>
      </c>
      <c r="B16" t="s">
        <v>12</v>
      </c>
      <c r="C16">
        <f t="shared" si="0"/>
        <v>38506</v>
      </c>
      <c r="D16">
        <f t="shared" si="1"/>
        <v>40063.4</v>
      </c>
      <c r="E16">
        <v>2600</v>
      </c>
      <c r="F16">
        <v>15.409000000000001</v>
      </c>
      <c r="G16">
        <v>14.81</v>
      </c>
      <c r="H16" s="2">
        <f t="shared" si="2"/>
        <v>-3.8873385683691364E-2</v>
      </c>
      <c r="I16">
        <v>12.52</v>
      </c>
      <c r="L16">
        <v>10.98</v>
      </c>
      <c r="M16">
        <v>15.61</v>
      </c>
      <c r="N16">
        <v>17.010000000000002</v>
      </c>
      <c r="O16">
        <v>17.77</v>
      </c>
    </row>
    <row r="17" spans="9:12" x14ac:dyDescent="0.2">
      <c r="I17" s="2">
        <f>-($G16-I16)/$G16</f>
        <v>-0.15462525320729242</v>
      </c>
      <c r="J17" s="2"/>
      <c r="K17" s="2"/>
      <c r="L17" s="2">
        <f>-($G16-L16)/$G16</f>
        <v>-0.25860904794058071</v>
      </c>
    </row>
  </sheetData>
  <phoneticPr fontId="1" type="noConversion"/>
  <conditionalFormatting sqref="H2:H1048576">
    <cfRule type="cellIs" dxfId="7" priority="3" operator="lessThan">
      <formula>0</formula>
    </cfRule>
    <cfRule type="cellIs" dxfId="6" priority="4" operator="greaterThan">
      <formula>0</formula>
    </cfRule>
  </conditionalFormatting>
  <conditionalFormatting sqref="I5:L5 I7:L7 I3:L3 I9:L9 I11:L11 I13:L13 I15:L15 I17:L17">
    <cfRule type="cellIs" dxfId="5" priority="2" operator="greaterThan">
      <formula>0</formula>
    </cfRule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H24" sqref="H24"/>
    </sheetView>
  </sheetViews>
  <sheetFormatPr defaultRowHeight="14.25" x14ac:dyDescent="0.2"/>
  <cols>
    <col min="13" max="13" width="13.25" customWidth="1"/>
  </cols>
  <sheetData>
    <row r="1" spans="1:15" x14ac:dyDescent="0.2">
      <c r="A1" s="1" t="s">
        <v>4</v>
      </c>
      <c r="B1" t="s">
        <v>5</v>
      </c>
      <c r="C1" t="s">
        <v>0</v>
      </c>
      <c r="D1" t="s">
        <v>29</v>
      </c>
      <c r="E1" t="s">
        <v>1</v>
      </c>
      <c r="F1" t="s">
        <v>2</v>
      </c>
      <c r="G1" t="s">
        <v>3</v>
      </c>
      <c r="H1" s="3" t="s">
        <v>27</v>
      </c>
      <c r="I1" t="s">
        <v>21</v>
      </c>
      <c r="J1" t="s">
        <v>30</v>
      </c>
      <c r="K1" t="s">
        <v>31</v>
      </c>
      <c r="L1" t="s">
        <v>32</v>
      </c>
      <c r="M1" t="s">
        <v>23</v>
      </c>
    </row>
    <row r="2" spans="1:15" x14ac:dyDescent="0.2">
      <c r="A2" s="1" t="s">
        <v>14</v>
      </c>
      <c r="B2" t="s">
        <v>7</v>
      </c>
      <c r="C2">
        <f>E2*G2</f>
        <v>30885</v>
      </c>
      <c r="D2">
        <f>E2*F2</f>
        <v>19934.599999999999</v>
      </c>
      <c r="E2">
        <v>2900</v>
      </c>
      <c r="F2">
        <v>6.8739999999999997</v>
      </c>
      <c r="G2">
        <v>10.65</v>
      </c>
      <c r="H2" s="2">
        <f>(G2-F2)/F2</f>
        <v>0.54931626418388146</v>
      </c>
      <c r="I2" t="s">
        <v>22</v>
      </c>
    </row>
    <row r="3" spans="1:15" x14ac:dyDescent="0.2">
      <c r="A3" s="1"/>
      <c r="H3" s="2"/>
      <c r="I3" s="2"/>
      <c r="J3" s="2"/>
      <c r="K3" s="2"/>
      <c r="L3" s="2"/>
    </row>
    <row r="4" spans="1:15" x14ac:dyDescent="0.2">
      <c r="A4" s="1" t="s">
        <v>15</v>
      </c>
      <c r="B4" t="s">
        <v>6</v>
      </c>
      <c r="C4">
        <f t="shared" ref="C4:C16" si="0">E4*G4</f>
        <v>11340</v>
      </c>
      <c r="D4">
        <f t="shared" ref="D4:D16" si="1">E4*F4</f>
        <v>12776.4</v>
      </c>
      <c r="E4">
        <v>6300</v>
      </c>
      <c r="F4">
        <v>2.028</v>
      </c>
      <c r="G4">
        <v>1.8</v>
      </c>
      <c r="H4" s="2">
        <f t="shared" ref="H4:H16" si="2">(G4-F4)/F4</f>
        <v>-0.11242603550295857</v>
      </c>
      <c r="I4">
        <v>1.55</v>
      </c>
      <c r="M4">
        <v>2.0499999999999998</v>
      </c>
    </row>
    <row r="5" spans="1:15" x14ac:dyDescent="0.2">
      <c r="A5" s="1"/>
      <c r="H5" s="2"/>
      <c r="I5" s="2">
        <f>-($G4-I4)/$G4</f>
        <v>-0.1388888888888889</v>
      </c>
      <c r="J5" s="2"/>
      <c r="K5" s="2"/>
      <c r="L5" s="2"/>
    </row>
    <row r="6" spans="1:15" x14ac:dyDescent="0.2">
      <c r="A6" s="1" t="s">
        <v>16</v>
      </c>
      <c r="B6" t="s">
        <v>8</v>
      </c>
      <c r="C6">
        <f t="shared" si="0"/>
        <v>8475</v>
      </c>
      <c r="D6">
        <f t="shared" si="1"/>
        <v>8869.5</v>
      </c>
      <c r="E6">
        <v>1500</v>
      </c>
      <c r="F6">
        <v>5.9130000000000003</v>
      </c>
      <c r="G6">
        <v>5.65</v>
      </c>
      <c r="H6" s="2">
        <f t="shared" si="2"/>
        <v>-4.4478268222560444E-2</v>
      </c>
      <c r="I6">
        <v>5.09</v>
      </c>
      <c r="M6">
        <v>5.96</v>
      </c>
      <c r="N6">
        <v>6.31</v>
      </c>
      <c r="O6">
        <v>8.2100000000000009</v>
      </c>
    </row>
    <row r="7" spans="1:15" x14ac:dyDescent="0.2">
      <c r="A7" s="1"/>
      <c r="H7" s="2"/>
      <c r="I7" s="2">
        <f>-($G6-I6)/$G6</f>
        <v>-9.9115044247787693E-2</v>
      </c>
      <c r="J7" s="2"/>
      <c r="K7" s="2"/>
      <c r="L7" s="2"/>
    </row>
    <row r="8" spans="1:15" x14ac:dyDescent="0.2">
      <c r="A8" s="1" t="s">
        <v>17</v>
      </c>
      <c r="B8" t="s">
        <v>9</v>
      </c>
      <c r="C8">
        <f t="shared" si="0"/>
        <v>15200</v>
      </c>
      <c r="D8">
        <f t="shared" si="1"/>
        <v>18158.3</v>
      </c>
      <c r="E8">
        <v>1900</v>
      </c>
      <c r="F8">
        <v>9.5570000000000004</v>
      </c>
      <c r="G8">
        <v>8</v>
      </c>
      <c r="H8" s="2">
        <f t="shared" si="2"/>
        <v>-0.16291723344145656</v>
      </c>
      <c r="I8">
        <v>7.98</v>
      </c>
      <c r="J8">
        <v>7.51</v>
      </c>
      <c r="K8">
        <v>7.08</v>
      </c>
      <c r="L8">
        <v>6.44</v>
      </c>
      <c r="M8">
        <v>9.34</v>
      </c>
      <c r="N8">
        <v>10.45</v>
      </c>
    </row>
    <row r="9" spans="1:15" x14ac:dyDescent="0.2">
      <c r="A9" s="1"/>
      <c r="H9" s="2"/>
      <c r="I9" s="2">
        <f>-($G8-I8)/$G8</f>
        <v>-2.4999999999999467E-3</v>
      </c>
      <c r="J9" s="2">
        <f>-($G8-J8)/$G8</f>
        <v>-6.1250000000000027E-2</v>
      </c>
      <c r="K9" s="2">
        <f t="shared" ref="K9:L9" si="3">-($G8-K8)/$G8</f>
        <v>-0.11499999999999999</v>
      </c>
      <c r="L9" s="2">
        <f t="shared" si="3"/>
        <v>-0.19499999999999995</v>
      </c>
    </row>
    <row r="10" spans="1:15" x14ac:dyDescent="0.2">
      <c r="A10" s="1">
        <v>127053</v>
      </c>
      <c r="B10" t="s">
        <v>13</v>
      </c>
      <c r="C10">
        <f t="shared" si="0"/>
        <v>1000</v>
      </c>
      <c r="D10">
        <f t="shared" si="1"/>
        <v>1000</v>
      </c>
      <c r="E10">
        <v>10</v>
      </c>
      <c r="F10">
        <v>100</v>
      </c>
      <c r="G10">
        <v>100</v>
      </c>
      <c r="H10" s="2">
        <f t="shared" si="2"/>
        <v>0</v>
      </c>
    </row>
    <row r="11" spans="1:15" x14ac:dyDescent="0.2">
      <c r="A11" s="1"/>
      <c r="H11" s="2"/>
      <c r="I11" s="2"/>
      <c r="J11" s="2"/>
      <c r="K11" s="2"/>
      <c r="L11" s="2"/>
    </row>
    <row r="12" spans="1:15" x14ac:dyDescent="0.2">
      <c r="A12" s="1" t="s">
        <v>18</v>
      </c>
      <c r="B12" t="s">
        <v>10</v>
      </c>
      <c r="C12">
        <f t="shared" si="0"/>
        <v>13320</v>
      </c>
      <c r="D12">
        <f t="shared" si="1"/>
        <v>15487.2</v>
      </c>
      <c r="E12">
        <v>2400</v>
      </c>
      <c r="F12">
        <v>6.4530000000000003</v>
      </c>
      <c r="G12">
        <v>5.55</v>
      </c>
      <c r="H12" s="2">
        <f t="shared" si="2"/>
        <v>-0.13993491399349148</v>
      </c>
      <c r="I12">
        <v>5.79</v>
      </c>
      <c r="J12">
        <v>5.64</v>
      </c>
      <c r="K12">
        <v>5.39</v>
      </c>
      <c r="L12">
        <v>5.27</v>
      </c>
      <c r="M12">
        <v>6.21</v>
      </c>
      <c r="N12">
        <v>7.33</v>
      </c>
    </row>
    <row r="13" spans="1:15" x14ac:dyDescent="0.2">
      <c r="A13" s="1"/>
      <c r="H13" s="2"/>
      <c r="I13" s="2">
        <f>-($G12-I12)/$G12</f>
        <v>4.324324324324328E-2</v>
      </c>
      <c r="J13" s="2">
        <f t="shared" ref="J13:L13" si="4">-($G12-J12)/$G12</f>
        <v>1.6216216216216193E-2</v>
      </c>
      <c r="K13" s="2">
        <f t="shared" si="4"/>
        <v>-2.8828828828828857E-2</v>
      </c>
      <c r="L13" s="2">
        <f t="shared" si="4"/>
        <v>-5.0450450450450497E-2</v>
      </c>
    </row>
    <row r="14" spans="1:15" x14ac:dyDescent="0.2">
      <c r="A14" s="1" t="s">
        <v>19</v>
      </c>
      <c r="B14" t="s">
        <v>11</v>
      </c>
      <c r="C14">
        <f t="shared" si="0"/>
        <v>19500</v>
      </c>
      <c r="D14">
        <f t="shared" si="1"/>
        <v>20307</v>
      </c>
      <c r="E14">
        <v>1500</v>
      </c>
      <c r="F14">
        <v>13.538</v>
      </c>
      <c r="G14">
        <v>13</v>
      </c>
      <c r="H14" s="2">
        <f t="shared" si="2"/>
        <v>-3.9739991136061477E-2</v>
      </c>
      <c r="I14">
        <v>9.9</v>
      </c>
      <c r="L14">
        <v>6.4</v>
      </c>
      <c r="M14">
        <v>13.46</v>
      </c>
      <c r="N14">
        <v>16.010000000000002</v>
      </c>
    </row>
    <row r="15" spans="1:15" x14ac:dyDescent="0.2">
      <c r="A15" s="1"/>
      <c r="H15" s="2"/>
      <c r="I15" s="2">
        <f>-($G14-I14)/$G14</f>
        <v>-0.23846153846153845</v>
      </c>
      <c r="J15" s="2"/>
      <c r="K15" s="2"/>
      <c r="L15" s="2">
        <f>-($G14-L14)/$G14</f>
        <v>-0.50769230769230766</v>
      </c>
    </row>
    <row r="16" spans="1:15" x14ac:dyDescent="0.2">
      <c r="A16" s="1" t="s">
        <v>20</v>
      </c>
      <c r="B16" t="s">
        <v>12</v>
      </c>
      <c r="C16">
        <f t="shared" si="0"/>
        <v>38506</v>
      </c>
      <c r="D16">
        <f t="shared" si="1"/>
        <v>40063.4</v>
      </c>
      <c r="E16">
        <v>2600</v>
      </c>
      <c r="F16">
        <v>15.409000000000001</v>
      </c>
      <c r="G16">
        <v>14.81</v>
      </c>
      <c r="H16" s="2">
        <f t="shared" si="2"/>
        <v>-3.8873385683691364E-2</v>
      </c>
      <c r="I16">
        <v>12.52</v>
      </c>
      <c r="L16">
        <v>10.98</v>
      </c>
      <c r="M16">
        <v>15.61</v>
      </c>
      <c r="N16">
        <v>17.010000000000002</v>
      </c>
      <c r="O16">
        <v>17.77</v>
      </c>
    </row>
    <row r="17" spans="9:12" x14ac:dyDescent="0.2">
      <c r="I17" s="2">
        <f>-($G16-I16)/$G16</f>
        <v>-0.15462525320729242</v>
      </c>
      <c r="J17" s="2"/>
      <c r="K17" s="2"/>
      <c r="L17" s="2">
        <f>-($G16-L16)/$G16</f>
        <v>-0.25860904794058071</v>
      </c>
    </row>
  </sheetData>
  <phoneticPr fontId="1" type="noConversion"/>
  <conditionalFormatting sqref="H2:H17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I5:L5 I7:L7 I3:L3 I9:L9 I11:L11 I13:L13 I15:L15 I17:L17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20220222</vt:lpstr>
      <vt:lpstr>20220223</vt:lpstr>
      <vt:lpstr>20220224</vt:lpstr>
      <vt:lpstr>20220225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2022-02-24T09:49:32Z</dcterms:modified>
</cp:coreProperties>
</file>